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B:\УК\Коммерческий департамент\Служба продаж\Отдел трейд-маркетинга\Текущая\Прайс\2024\Прайс-лист с 01.04.2024\"/>
    </mc:Choice>
  </mc:AlternateContent>
  <bookViews>
    <workbookView xWindow="0" yWindow="0" windowWidth="24000" windowHeight="9300" firstSheet="51" activeTab="53"/>
  </bookViews>
  <sheets>
    <sheet name="Абакан_юр" sheetId="1" r:id="rId1"/>
    <sheet name="Абхазия" sheetId="2" r:id="rId2"/>
    <sheet name="Альметьевск_юр" sheetId="3" r:id="rId3"/>
    <sheet name="Армавир_юр" sheetId="4" r:id="rId4"/>
    <sheet name="Архангельск_юр" sheetId="5" r:id="rId5"/>
    <sheet name="Астрахань_юр" sheetId="6" r:id="rId6"/>
    <sheet name="Барнаул_юр" sheetId="7" r:id="rId7"/>
    <sheet name="Белгород_юр" sheetId="8" r:id="rId8"/>
    <sheet name="Бийск_юр" sheetId="9" r:id="rId9"/>
    <sheet name="Благовещенск_юр" sheetId="10" r:id="rId10"/>
    <sheet name="Братск_юр" sheetId="11" r:id="rId11"/>
    <sheet name="Брянск_юр" sheetId="12" r:id="rId12"/>
    <sheet name="Великий Новгород_юр" sheetId="13" r:id="rId13"/>
    <sheet name="Владивосток_юр" sheetId="14" r:id="rId14"/>
    <sheet name="Владимир_юр" sheetId="15" r:id="rId15"/>
    <sheet name="Волгоград_юр" sheetId="16" r:id="rId16"/>
    <sheet name="Вологда_юр" sheetId="17" r:id="rId17"/>
    <sheet name="Воронеж_юр" sheetId="18" r:id="rId18"/>
    <sheet name="Грозный_юр" sheetId="19" r:id="rId19"/>
    <sheet name="Димитровград_юр" sheetId="20" r:id="rId20"/>
    <sheet name="Екатеринбург_юр" sheetId="21" r:id="rId21"/>
    <sheet name="Иваново_юр" sheetId="22" r:id="rId22"/>
    <sheet name="Ижевск_юр" sheetId="23" r:id="rId23"/>
    <sheet name="Йошкар-Ола_юр" sheetId="24" r:id="rId24"/>
    <sheet name="Иркутск_юр" sheetId="25" r:id="rId25"/>
    <sheet name="КавМинВоды_юр" sheetId="26" r:id="rId26"/>
    <sheet name="Казань_юр" sheetId="27" r:id="rId27"/>
    <sheet name="Калининград_юр" sheetId="28" r:id="rId28"/>
    <sheet name="Калуга_юр" sheetId="29" r:id="rId29"/>
    <sheet name="Каменск-Уральский_юр" sheetId="30" r:id="rId30"/>
    <sheet name="Кемерово_юр" sheetId="31" r:id="rId31"/>
    <sheet name="Киров_юр" sheetId="32" r:id="rId32"/>
    <sheet name="Когалым_юр" sheetId="33" r:id="rId33"/>
    <sheet name="Комсомольск-на-Амуре_юр" sheetId="34" r:id="rId34"/>
    <sheet name="Кострома_юр" sheetId="35" r:id="rId35"/>
    <sheet name="Краснодар_юр" sheetId="36" r:id="rId36"/>
    <sheet name="Красноярск_юр" sheetId="37" r:id="rId37"/>
    <sheet name="Курган_юр" sheetId="38" r:id="rId38"/>
    <sheet name="Курск_юр" sheetId="39" r:id="rId39"/>
    <sheet name="Ленинск-Кузнецкий_юр" sheetId="40" r:id="rId40"/>
    <sheet name="Липецк_юр" sheetId="41" r:id="rId41"/>
    <sheet name="Магнитогорск_юр" sheetId="42" r:id="rId42"/>
    <sheet name="Майкоп_юр" sheetId="43" r:id="rId43"/>
    <sheet name="Махачкала_юр" sheetId="44" r:id="rId44"/>
    <sheet name="Миасс и Златоуст_юр" sheetId="45" r:id="rId45"/>
    <sheet name="Мурманская область_юр" sheetId="46" r:id="rId46"/>
    <sheet name="Набережные Челны_юр" sheetId="47" r:id="rId47"/>
    <sheet name="Находка_юр" sheetId="48" r:id="rId48"/>
    <sheet name="Нижневартовск_юр" sheetId="49" r:id="rId49"/>
    <sheet name="Нижний Новгород_юр" sheetId="50" r:id="rId50"/>
    <sheet name="Нижний Тагил_юр" sheetId="51" r:id="rId51"/>
    <sheet name="Новокузнецк_юр" sheetId="52" r:id="rId52"/>
    <sheet name="Новороссийск_юр" sheetId="53" r:id="rId53"/>
    <sheet name="Новосибирск_юр" sheetId="103" r:id="rId54"/>
    <sheet name="Новый Уренгой_юр" sheetId="55" r:id="rId55"/>
    <sheet name="Норильск_юр" sheetId="56" r:id="rId56"/>
    <sheet name="Ноябрьск_юр" sheetId="57" r:id="rId57"/>
    <sheet name="Омск_юр" sheetId="58" r:id="rId58"/>
    <sheet name="Орёл_юр" sheetId="59" r:id="rId59"/>
    <sheet name="Оренбург_юр" sheetId="60" r:id="rId60"/>
    <sheet name="Пенза_юр" sheetId="61" r:id="rId61"/>
    <sheet name="Пермь_юр" sheetId="62" r:id="rId62"/>
    <sheet name="Петрозаводск_юр" sheetId="63" r:id="rId63"/>
    <sheet name="Петропавловск-Камчатский_юр" sheetId="64" r:id="rId64"/>
    <sheet name="Псков_юр" sheetId="65" r:id="rId65"/>
    <sheet name="Республика Алтай_юр" sheetId="66" r:id="rId66"/>
    <sheet name="Ростов-на-Дону_юр" sheetId="67" r:id="rId67"/>
    <sheet name="Рязань_юр" sheetId="68" r:id="rId68"/>
    <sheet name="Самара_юр" sheetId="69" r:id="rId69"/>
    <sheet name="Санкт-Петербург_юр" sheetId="70" r:id="rId70"/>
    <sheet name="Саранск_юр" sheetId="71" r:id="rId71"/>
    <sheet name="Саратов_юр" sheetId="72" r:id="rId72"/>
    <sheet name="Смоленск_юр" sheetId="73" r:id="rId73"/>
    <sheet name="Сочи_юр" sheetId="74" r:id="rId74"/>
    <sheet name="Ставрополь_юр" sheetId="75" r:id="rId75"/>
    <sheet name="Старый Оскол_юр" sheetId="76" r:id="rId76"/>
    <sheet name="Стерлитамак_юр" sheetId="77" r:id="rId77"/>
    <sheet name="Сургут_юр" sheetId="78" r:id="rId78"/>
    <sheet name="Сыктывкар_юр" sheetId="79" r:id="rId79"/>
    <sheet name="Таганрог_юр" sheetId="80" r:id="rId80"/>
    <sheet name="Тамбов_юр" sheetId="81" r:id="rId81"/>
    <sheet name="Тверь_юр" sheetId="82" r:id="rId82"/>
    <sheet name="Тобольск_юр" sheetId="83" r:id="rId83"/>
    <sheet name="Тольятти_юр" sheetId="84" r:id="rId84"/>
    <sheet name="Томск_юр" sheetId="85" r:id="rId85"/>
    <sheet name="Тула_юр" sheetId="86" r:id="rId86"/>
    <sheet name="Тюмень_юр" sheetId="87" r:id="rId87"/>
    <sheet name="Улан-Удэ_юр" sheetId="88" r:id="rId88"/>
    <sheet name="Ульяновск_юр" sheetId="89" r:id="rId89"/>
    <sheet name="Уссурийск_юр" sheetId="90" r:id="rId90"/>
    <sheet name="Ухта_юр" sheetId="91" r:id="rId91"/>
    <sheet name="Уфа_юр" sheetId="92" r:id="rId92"/>
    <sheet name="Хабаровск_юр" sheetId="93" r:id="rId93"/>
    <sheet name="Чебоксары_юр" sheetId="94" r:id="rId94"/>
    <sheet name="Ханты-Мансийск_юр" sheetId="95" r:id="rId95"/>
    <sheet name="Челябинск_юр" sheetId="96" r:id="rId96"/>
    <sheet name="Чита_юр" sheetId="97" r:id="rId97"/>
    <sheet name="Шерегеш_юр" sheetId="98" r:id="rId98"/>
    <sheet name="Южно-Сахалинск_юр" sheetId="99" r:id="rId99"/>
    <sheet name="Якутск_юр" sheetId="100" r:id="rId100"/>
    <sheet name="Ярославль_юр" sheetId="101" r:id="rId101"/>
    <sheet name="Москва_юр" sheetId="102" r:id="rId102"/>
  </sheets>
  <definedNames>
    <definedName name="_xlnm.Print_Area" localSheetId="1">Абхазия!$A$1:$H$231</definedName>
    <definedName name="_xlnm.Print_Area" localSheetId="6">Барнаул_юр!$A$1:$H$304</definedName>
    <definedName name="_xlnm.Print_Area" localSheetId="46">'Набережные Челны_юр'!$A$1:$H$277</definedName>
    <definedName name="_xlnm.Print_Area" localSheetId="48">Нижневартовск_юр!$1:$240</definedName>
    <definedName name="_xlnm.Print_Area" localSheetId="51">Новокузнецк_юр!$A$1:$H$298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07" i="103" l="1"/>
  <c r="C205" i="103"/>
  <c r="C204" i="103"/>
  <c r="C203" i="103"/>
  <c r="C206" i="103" s="1"/>
  <c r="C202" i="103"/>
  <c r="C196" i="103"/>
  <c r="C193" i="103"/>
  <c r="C191" i="103"/>
  <c r="C190" i="103"/>
  <c r="C189" i="103"/>
  <c r="C188" i="103"/>
  <c r="C187" i="103"/>
  <c r="C186" i="103"/>
  <c r="C185" i="103"/>
  <c r="C184" i="103"/>
  <c r="C183" i="103"/>
  <c r="C182" i="103"/>
  <c r="C181" i="103"/>
  <c r="C180" i="103"/>
  <c r="C179" i="103"/>
  <c r="C178" i="103"/>
  <c r="C177" i="103"/>
  <c r="C176" i="103"/>
  <c r="C175" i="103"/>
  <c r="C174" i="103"/>
  <c r="C173" i="103"/>
  <c r="C172" i="103"/>
  <c r="C170" i="103"/>
  <c r="C169" i="103"/>
  <c r="C168" i="103"/>
  <c r="C167" i="103"/>
  <c r="C166" i="103"/>
  <c r="C165" i="103"/>
  <c r="C164" i="103"/>
  <c r="C163" i="103"/>
  <c r="C162" i="103"/>
  <c r="C160" i="103"/>
  <c r="D150" i="103"/>
  <c r="D149" i="103"/>
  <c r="D148" i="103"/>
  <c r="D147" i="103"/>
  <c r="D146" i="103"/>
  <c r="D145" i="103"/>
  <c r="D144" i="103"/>
  <c r="C142" i="103"/>
  <c r="D140" i="103"/>
  <c r="C139" i="103"/>
  <c r="C130" i="103"/>
  <c r="C129" i="103"/>
  <c r="D128" i="103"/>
  <c r="C78" i="103"/>
  <c r="D77" i="103"/>
  <c r="C75" i="103"/>
  <c r="C73" i="103"/>
  <c r="C71" i="103"/>
  <c r="C70" i="103"/>
  <c r="C69" i="103"/>
  <c r="H67" i="103"/>
  <c r="G67" i="103"/>
  <c r="E67" i="103"/>
  <c r="D67" i="103"/>
  <c r="C67" i="103"/>
  <c r="C65" i="103"/>
  <c r="C64" i="103"/>
  <c r="C63" i="103"/>
  <c r="H61" i="103"/>
  <c r="G61" i="103"/>
  <c r="E61" i="103"/>
  <c r="D61" i="103"/>
  <c r="C61" i="103"/>
  <c r="C59" i="103"/>
  <c r="C58" i="103"/>
  <c r="C56" i="103"/>
  <c r="C54" i="103"/>
  <c r="C52" i="103"/>
  <c r="C49" i="103"/>
  <c r="C48" i="103"/>
  <c r="C47" i="103"/>
  <c r="H45" i="103"/>
  <c r="G45" i="103"/>
  <c r="E45" i="103"/>
  <c r="D45" i="103"/>
  <c r="C45" i="103"/>
  <c r="C43" i="103"/>
  <c r="C42" i="103"/>
  <c r="H40" i="103"/>
  <c r="G40" i="103"/>
  <c r="E40" i="103"/>
  <c r="D40" i="103"/>
  <c r="C40" i="103"/>
  <c r="C38" i="103"/>
  <c r="C36" i="103"/>
  <c r="C34" i="103"/>
  <c r="C32" i="103"/>
  <c r="H26" i="103"/>
  <c r="G26" i="103"/>
  <c r="E26" i="103"/>
  <c r="D26" i="103"/>
  <c r="C26" i="103"/>
  <c r="H22" i="103"/>
  <c r="G22" i="103"/>
  <c r="E22" i="103"/>
  <c r="D22" i="103"/>
  <c r="C22" i="103"/>
  <c r="H19" i="103"/>
  <c r="G19" i="103"/>
  <c r="E19" i="103"/>
  <c r="D19" i="103"/>
  <c r="C19" i="103"/>
  <c r="C17" i="103"/>
  <c r="C16" i="103"/>
  <c r="C15" i="103"/>
  <c r="H13" i="103"/>
  <c r="G13" i="103"/>
  <c r="E13" i="103"/>
  <c r="D13" i="103"/>
  <c r="C13" i="103"/>
  <c r="C11" i="103"/>
  <c r="C10" i="103"/>
  <c r="H8" i="103"/>
  <c r="G8" i="103"/>
  <c r="E8" i="103"/>
  <c r="D8" i="103"/>
  <c r="C8" i="103"/>
  <c r="A386" i="102" l="1"/>
  <c r="A367" i="102"/>
  <c r="A366" i="102"/>
  <c r="A365" i="102"/>
  <c r="A364" i="102"/>
  <c r="A363" i="102"/>
  <c r="A362" i="102"/>
  <c r="A361" i="102"/>
  <c r="C354" i="102"/>
  <c r="C353" i="102"/>
  <c r="C352" i="102"/>
  <c r="C351" i="102"/>
  <c r="C350" i="102"/>
  <c r="C349" i="102"/>
  <c r="C348" i="102"/>
  <c r="C347" i="102"/>
  <c r="C341" i="102"/>
  <c r="C338" i="102"/>
  <c r="C336" i="102"/>
  <c r="C335" i="102"/>
  <c r="C334" i="102"/>
  <c r="C333" i="102"/>
  <c r="C332" i="102"/>
  <c r="C331" i="102"/>
  <c r="C330" i="102"/>
  <c r="C328" i="102"/>
  <c r="C327" i="102"/>
  <c r="C326" i="102"/>
  <c r="C325" i="102"/>
  <c r="C324" i="102"/>
  <c r="C323" i="102"/>
  <c r="C322" i="102"/>
  <c r="C321" i="102"/>
  <c r="C320" i="102"/>
  <c r="C319" i="102"/>
  <c r="C318" i="102"/>
  <c r="C317" i="102"/>
  <c r="C316" i="102"/>
  <c r="C314" i="102"/>
  <c r="C313" i="102"/>
  <c r="C312" i="102"/>
  <c r="C311" i="102"/>
  <c r="C310" i="102"/>
  <c r="C309" i="102"/>
  <c r="C308" i="102"/>
  <c r="C307" i="102"/>
  <c r="D283" i="102"/>
  <c r="C305" i="102"/>
  <c r="C303" i="102"/>
  <c r="D293" i="102"/>
  <c r="D292" i="102"/>
  <c r="D289" i="102"/>
  <c r="D288" i="102"/>
  <c r="D287" i="102"/>
  <c r="D291" i="102"/>
  <c r="C285" i="102"/>
  <c r="C282" i="102"/>
  <c r="C276" i="102"/>
  <c r="C275" i="102"/>
  <c r="D274" i="102"/>
  <c r="D173" i="102"/>
  <c r="C171" i="102"/>
  <c r="C169" i="102"/>
  <c r="C167" i="102"/>
  <c r="C166" i="102"/>
  <c r="C165" i="102"/>
  <c r="H163" i="102"/>
  <c r="G163" i="102"/>
  <c r="E163" i="102"/>
  <c r="D163" i="102"/>
  <c r="C163" i="102"/>
  <c r="C161" i="102"/>
  <c r="C160" i="102"/>
  <c r="H158" i="102"/>
  <c r="G158" i="102"/>
  <c r="E158" i="102"/>
  <c r="D158" i="102"/>
  <c r="C158" i="102"/>
  <c r="D60" i="102"/>
  <c r="C56" i="102"/>
  <c r="C53" i="102"/>
  <c r="C51" i="102"/>
  <c r="C49" i="102"/>
  <c r="C48" i="102"/>
  <c r="C47" i="102"/>
  <c r="H45" i="102"/>
  <c r="G45" i="102"/>
  <c r="E45" i="102"/>
  <c r="D45" i="102"/>
  <c r="C45" i="102"/>
  <c r="C43" i="102"/>
  <c r="C42" i="102"/>
  <c r="C41" i="102"/>
  <c r="C39" i="102"/>
  <c r="C37" i="102"/>
  <c r="C36" i="102"/>
  <c r="C34" i="102"/>
  <c r="C32" i="102"/>
  <c r="C31" i="102"/>
  <c r="C30" i="102"/>
  <c r="G28" i="102"/>
  <c r="E28" i="102"/>
  <c r="C28" i="102"/>
  <c r="C26" i="102"/>
  <c r="C25" i="102"/>
  <c r="G23" i="102"/>
  <c r="E23" i="102"/>
  <c r="C23" i="102"/>
  <c r="C21" i="102"/>
  <c r="C19" i="102"/>
  <c r="C17" i="102"/>
  <c r="C16" i="102"/>
  <c r="C15" i="102"/>
  <c r="G13" i="102"/>
  <c r="E13" i="102"/>
  <c r="C13" i="102"/>
  <c r="C11" i="102"/>
  <c r="C10" i="102"/>
  <c r="G8" i="102"/>
  <c r="E8" i="102"/>
  <c r="C8" i="102"/>
  <c r="A3" i="102"/>
  <c r="A2" i="102"/>
  <c r="A207" i="101"/>
  <c r="A192" i="101"/>
  <c r="A191" i="101"/>
  <c r="A190" i="101"/>
  <c r="A189" i="101"/>
  <c r="A188" i="101"/>
  <c r="A187" i="101"/>
  <c r="A186" i="101"/>
  <c r="C178" i="101"/>
  <c r="C175" i="101"/>
  <c r="C174" i="101"/>
  <c r="C173" i="101"/>
  <c r="H172" i="101"/>
  <c r="G172" i="101"/>
  <c r="E172" i="101"/>
  <c r="D172" i="101"/>
  <c r="C172" i="101"/>
  <c r="C171" i="101"/>
  <c r="C170" i="101"/>
  <c r="C169" i="101"/>
  <c r="C163" i="101"/>
  <c r="C161" i="101"/>
  <c r="C160" i="101"/>
  <c r="C158" i="101"/>
  <c r="C157" i="101"/>
  <c r="C156" i="101"/>
  <c r="C155" i="101"/>
  <c r="C154" i="101"/>
  <c r="C153" i="101"/>
  <c r="C152" i="101"/>
  <c r="C151" i="101"/>
  <c r="C150" i="101"/>
  <c r="C149" i="101"/>
  <c r="C148" i="101"/>
  <c r="C147" i="101"/>
  <c r="C146" i="101"/>
  <c r="C145" i="101"/>
  <c r="C144" i="101"/>
  <c r="C143" i="101"/>
  <c r="C142" i="101"/>
  <c r="C141" i="101"/>
  <c r="C140" i="101"/>
  <c r="C139" i="101"/>
  <c r="C136" i="101"/>
  <c r="C135" i="101"/>
  <c r="C134" i="101"/>
  <c r="C133" i="101"/>
  <c r="C132" i="101"/>
  <c r="C131" i="101"/>
  <c r="C130" i="101"/>
  <c r="C137" i="101" s="1"/>
  <c r="C129" i="101"/>
  <c r="C127" i="101"/>
  <c r="D117" i="101"/>
  <c r="D113" i="101"/>
  <c r="D116" i="101"/>
  <c r="C109" i="101"/>
  <c r="C106" i="101"/>
  <c r="D95" i="101"/>
  <c r="C97" i="101"/>
  <c r="C96" i="101"/>
  <c r="D64" i="101"/>
  <c r="C65" i="101"/>
  <c r="C62" i="101"/>
  <c r="C60" i="101"/>
  <c r="C58" i="101"/>
  <c r="C57" i="101"/>
  <c r="C56" i="101"/>
  <c r="C54" i="101"/>
  <c r="C52" i="101"/>
  <c r="C51" i="101"/>
  <c r="C50" i="101"/>
  <c r="H48" i="101"/>
  <c r="G48" i="101"/>
  <c r="E48" i="101"/>
  <c r="D48" i="101"/>
  <c r="C48" i="101"/>
  <c r="C46" i="101"/>
  <c r="C45" i="101"/>
  <c r="C43" i="101"/>
  <c r="C41" i="101"/>
  <c r="C39" i="101"/>
  <c r="C36" i="101"/>
  <c r="C35" i="101"/>
  <c r="C34" i="101"/>
  <c r="H32" i="101"/>
  <c r="G32" i="101"/>
  <c r="E32" i="101"/>
  <c r="D32" i="101"/>
  <c r="C32" i="101"/>
  <c r="C30" i="101"/>
  <c r="C29" i="101"/>
  <c r="H27" i="101"/>
  <c r="G27" i="101"/>
  <c r="E27" i="101"/>
  <c r="D27" i="101"/>
  <c r="C27" i="101"/>
  <c r="C25" i="101"/>
  <c r="C23" i="101"/>
  <c r="C21" i="101"/>
  <c r="C19" i="101"/>
  <c r="C16" i="101"/>
  <c r="C15" i="101"/>
  <c r="C14" i="101"/>
  <c r="C12" i="101"/>
  <c r="C10" i="101"/>
  <c r="C9" i="101"/>
  <c r="C7" i="101"/>
  <c r="A3" i="101"/>
  <c r="A2" i="101"/>
  <c r="A235" i="100"/>
  <c r="A220" i="100"/>
  <c r="A219" i="100"/>
  <c r="A218" i="100"/>
  <c r="A217" i="100"/>
  <c r="A216" i="100"/>
  <c r="A215" i="100"/>
  <c r="A214" i="100"/>
  <c r="C206" i="100"/>
  <c r="H203" i="100"/>
  <c r="E203" i="100"/>
  <c r="C202" i="100"/>
  <c r="C201" i="100"/>
  <c r="H200" i="100"/>
  <c r="G200" i="100"/>
  <c r="E200" i="100"/>
  <c r="D200" i="100"/>
  <c r="C200" i="100"/>
  <c r="C199" i="100"/>
  <c r="C198" i="100"/>
  <c r="C203" i="100" s="1"/>
  <c r="H197" i="100"/>
  <c r="E197" i="100"/>
  <c r="C197" i="100"/>
  <c r="C191" i="100"/>
  <c r="C189" i="100"/>
  <c r="C188" i="100"/>
  <c r="C186" i="100"/>
  <c r="C185" i="100"/>
  <c r="C184" i="100"/>
  <c r="C183" i="100"/>
  <c r="C182" i="100"/>
  <c r="C181" i="100"/>
  <c r="C180" i="100"/>
  <c r="C179" i="100"/>
  <c r="C178" i="100"/>
  <c r="C177" i="100"/>
  <c r="C176" i="100"/>
  <c r="C175" i="100"/>
  <c r="C174" i="100"/>
  <c r="C173" i="100"/>
  <c r="C172" i="100"/>
  <c r="C171" i="100"/>
  <c r="C170" i="100"/>
  <c r="C169" i="100"/>
  <c r="C168" i="100"/>
  <c r="C167" i="100"/>
  <c r="C165" i="100"/>
  <c r="C164" i="100"/>
  <c r="C163" i="100"/>
  <c r="C162" i="100"/>
  <c r="C161" i="100"/>
  <c r="C160" i="100"/>
  <c r="C159" i="100"/>
  <c r="C158" i="100"/>
  <c r="C157" i="100"/>
  <c r="C155" i="100"/>
  <c r="D145" i="100"/>
  <c r="D144" i="100"/>
  <c r="D141" i="100"/>
  <c r="D140" i="100"/>
  <c r="D143" i="100"/>
  <c r="C137" i="100"/>
  <c r="D135" i="100"/>
  <c r="D134" i="100"/>
  <c r="C134" i="100"/>
  <c r="C125" i="100"/>
  <c r="C123" i="100"/>
  <c r="D122" i="100"/>
  <c r="C72" i="100"/>
  <c r="D71" i="100"/>
  <c r="C69" i="100"/>
  <c r="C67" i="100"/>
  <c r="C65" i="100"/>
  <c r="C64" i="100"/>
  <c r="C63" i="100"/>
  <c r="H61" i="100"/>
  <c r="G61" i="100"/>
  <c r="E61" i="100"/>
  <c r="D61" i="100"/>
  <c r="C61" i="100"/>
  <c r="C59" i="100"/>
  <c r="C58" i="100"/>
  <c r="C57" i="100"/>
  <c r="H55" i="100"/>
  <c r="G55" i="100"/>
  <c r="E55" i="100"/>
  <c r="D55" i="100"/>
  <c r="C55" i="100"/>
  <c r="C53" i="100"/>
  <c r="C52" i="100"/>
  <c r="C50" i="100"/>
  <c r="C49" i="100"/>
  <c r="H48" i="100"/>
  <c r="G48" i="100"/>
  <c r="E48" i="100"/>
  <c r="D48" i="100"/>
  <c r="C48" i="100"/>
  <c r="C46" i="100"/>
  <c r="C45" i="100"/>
  <c r="C43" i="100"/>
  <c r="C41" i="100"/>
  <c r="C39" i="100"/>
  <c r="C36" i="100"/>
  <c r="C35" i="100"/>
  <c r="C34" i="100"/>
  <c r="H32" i="100"/>
  <c r="G32" i="100"/>
  <c r="E32" i="100"/>
  <c r="D32" i="100"/>
  <c r="C32" i="100"/>
  <c r="C30" i="100"/>
  <c r="C29" i="100"/>
  <c r="H27" i="100"/>
  <c r="G27" i="100"/>
  <c r="E27" i="100"/>
  <c r="D27" i="100"/>
  <c r="C27" i="100"/>
  <c r="C25" i="100"/>
  <c r="C23" i="100"/>
  <c r="C21" i="100"/>
  <c r="C19" i="100"/>
  <c r="C16" i="100"/>
  <c r="C15" i="100"/>
  <c r="C14" i="100"/>
  <c r="C12" i="100"/>
  <c r="C10" i="100"/>
  <c r="C9" i="100"/>
  <c r="C7" i="100"/>
  <c r="A3" i="100"/>
  <c r="A2" i="100"/>
  <c r="A197" i="99"/>
  <c r="A182" i="99"/>
  <c r="A181" i="99"/>
  <c r="A180" i="99"/>
  <c r="A179" i="99"/>
  <c r="A178" i="99"/>
  <c r="A177" i="99"/>
  <c r="A176" i="99"/>
  <c r="C168" i="99"/>
  <c r="H165" i="99"/>
  <c r="E165" i="99"/>
  <c r="C164" i="99"/>
  <c r="C163" i="99"/>
  <c r="H162" i="99"/>
  <c r="G162" i="99"/>
  <c r="E162" i="99"/>
  <c r="D162" i="99"/>
  <c r="C162" i="99"/>
  <c r="C161" i="99"/>
  <c r="C160" i="99"/>
  <c r="C165" i="99" s="1"/>
  <c r="H159" i="99"/>
  <c r="E159" i="99"/>
  <c r="C159" i="99"/>
  <c r="C153" i="99"/>
  <c r="C151" i="99"/>
  <c r="C150" i="99"/>
  <c r="C148" i="99"/>
  <c r="C147" i="99"/>
  <c r="C146" i="99"/>
  <c r="C145" i="99"/>
  <c r="C144" i="99"/>
  <c r="C143" i="99"/>
  <c r="C142" i="99"/>
  <c r="C141" i="99"/>
  <c r="C140" i="99"/>
  <c r="C139" i="99"/>
  <c r="C138" i="99"/>
  <c r="C137" i="99"/>
  <c r="C136" i="99"/>
  <c r="C135" i="99"/>
  <c r="C134" i="99"/>
  <c r="C133" i="99"/>
  <c r="C132" i="99"/>
  <c r="C131" i="99"/>
  <c r="C130" i="99"/>
  <c r="D97" i="99"/>
  <c r="C129" i="99"/>
  <c r="C127" i="99"/>
  <c r="C126" i="99"/>
  <c r="C125" i="99"/>
  <c r="C124" i="99"/>
  <c r="C123" i="99"/>
  <c r="C122" i="99"/>
  <c r="C121" i="99"/>
  <c r="C120" i="99"/>
  <c r="C119" i="99"/>
  <c r="C117" i="99"/>
  <c r="D107" i="99"/>
  <c r="D106" i="99"/>
  <c r="D103" i="99"/>
  <c r="D102" i="99"/>
  <c r="D105" i="99"/>
  <c r="C99" i="99"/>
  <c r="C96" i="99"/>
  <c r="C87" i="99"/>
  <c r="D85" i="99"/>
  <c r="C86" i="99"/>
  <c r="C65" i="99"/>
  <c r="D64" i="99"/>
  <c r="C62" i="99"/>
  <c r="C60" i="99"/>
  <c r="C58" i="99"/>
  <c r="C57" i="99"/>
  <c r="C56" i="99"/>
  <c r="H54" i="99"/>
  <c r="G54" i="99"/>
  <c r="E54" i="99"/>
  <c r="D54" i="99"/>
  <c r="C54" i="99"/>
  <c r="C52" i="99"/>
  <c r="C51" i="99"/>
  <c r="C50" i="99"/>
  <c r="H48" i="99"/>
  <c r="G48" i="99"/>
  <c r="E48" i="99"/>
  <c r="D48" i="99"/>
  <c r="C48" i="99"/>
  <c r="C46" i="99"/>
  <c r="C45" i="99"/>
  <c r="C43" i="99"/>
  <c r="C41" i="99"/>
  <c r="C39" i="99"/>
  <c r="C36" i="99"/>
  <c r="C35" i="99"/>
  <c r="C34" i="99"/>
  <c r="H32" i="99"/>
  <c r="G32" i="99"/>
  <c r="E32" i="99"/>
  <c r="D32" i="99"/>
  <c r="C32" i="99"/>
  <c r="C30" i="99"/>
  <c r="C29" i="99"/>
  <c r="H27" i="99"/>
  <c r="G27" i="99"/>
  <c r="E27" i="99"/>
  <c r="D27" i="99"/>
  <c r="C27" i="99"/>
  <c r="C25" i="99"/>
  <c r="C23" i="99"/>
  <c r="C21" i="99"/>
  <c r="C19" i="99"/>
  <c r="C16" i="99"/>
  <c r="C15" i="99"/>
  <c r="C14" i="99"/>
  <c r="H12" i="99"/>
  <c r="G12" i="99"/>
  <c r="E12" i="99"/>
  <c r="D12" i="99"/>
  <c r="C12" i="99"/>
  <c r="C10" i="99"/>
  <c r="C9" i="99"/>
  <c r="H7" i="99"/>
  <c r="G7" i="99"/>
  <c r="E7" i="99"/>
  <c r="D7" i="99"/>
  <c r="C7" i="99"/>
  <c r="A3" i="99"/>
  <c r="A2" i="99"/>
  <c r="A192" i="98"/>
  <c r="A179" i="98"/>
  <c r="A178" i="98"/>
  <c r="A177" i="98"/>
  <c r="A176" i="98"/>
  <c r="A175" i="98"/>
  <c r="A174" i="98"/>
  <c r="A173" i="98"/>
  <c r="C166" i="98"/>
  <c r="C164" i="98"/>
  <c r="C163" i="98"/>
  <c r="C162" i="98"/>
  <c r="C161" i="98"/>
  <c r="C160" i="98"/>
  <c r="C165" i="98" s="1"/>
  <c r="C159" i="98"/>
  <c r="C153" i="98"/>
  <c r="C151" i="98"/>
  <c r="C150" i="98"/>
  <c r="C148" i="98"/>
  <c r="C147" i="98"/>
  <c r="C146" i="98"/>
  <c r="C145" i="98"/>
  <c r="C144" i="98"/>
  <c r="C143" i="98"/>
  <c r="C142" i="98"/>
  <c r="C141" i="98"/>
  <c r="C140" i="98"/>
  <c r="C139" i="98"/>
  <c r="C138" i="98"/>
  <c r="C137" i="98"/>
  <c r="C136" i="98"/>
  <c r="C135" i="98"/>
  <c r="C134" i="98"/>
  <c r="C133" i="98"/>
  <c r="C132" i="98"/>
  <c r="C131" i="98"/>
  <c r="C130" i="98"/>
  <c r="C129" i="98"/>
  <c r="C127" i="98"/>
  <c r="C126" i="98"/>
  <c r="C125" i="98"/>
  <c r="C124" i="98"/>
  <c r="C123" i="98"/>
  <c r="C122" i="98"/>
  <c r="C121" i="98"/>
  <c r="C120" i="98"/>
  <c r="C119" i="98"/>
  <c r="C117" i="98"/>
  <c r="D107" i="98"/>
  <c r="D106" i="98"/>
  <c r="D103" i="98"/>
  <c r="D102" i="98"/>
  <c r="D105" i="98"/>
  <c r="C99" i="98"/>
  <c r="D97" i="98"/>
  <c r="C96" i="98"/>
  <c r="C87" i="98"/>
  <c r="D85" i="98"/>
  <c r="C86" i="98"/>
  <c r="C65" i="98"/>
  <c r="D64" i="98"/>
  <c r="C62" i="98"/>
  <c r="C60" i="98"/>
  <c r="C58" i="98"/>
  <c r="C57" i="98"/>
  <c r="C56" i="98"/>
  <c r="C54" i="98"/>
  <c r="C52" i="98"/>
  <c r="C51" i="98"/>
  <c r="C50" i="98"/>
  <c r="C48" i="98"/>
  <c r="C46" i="98"/>
  <c r="C45" i="98"/>
  <c r="C43" i="98"/>
  <c r="C41" i="98"/>
  <c r="C39" i="98"/>
  <c r="C36" i="98"/>
  <c r="C35" i="98"/>
  <c r="C34" i="98"/>
  <c r="C32" i="98"/>
  <c r="C30" i="98"/>
  <c r="C29" i="98"/>
  <c r="C27" i="98"/>
  <c r="C25" i="98"/>
  <c r="C23" i="98"/>
  <c r="C21" i="98"/>
  <c r="C19" i="98"/>
  <c r="C16" i="98"/>
  <c r="C15" i="98"/>
  <c r="C14" i="98"/>
  <c r="C12" i="98"/>
  <c r="C10" i="98"/>
  <c r="C9" i="98"/>
  <c r="C7" i="98"/>
  <c r="A3" i="98"/>
  <c r="A2" i="98"/>
  <c r="A214" i="97"/>
  <c r="A199" i="97"/>
  <c r="A198" i="97"/>
  <c r="A197" i="97"/>
  <c r="A196" i="97"/>
  <c r="A195" i="97"/>
  <c r="A194" i="97"/>
  <c r="A193" i="97"/>
  <c r="C185" i="97"/>
  <c r="C181" i="97"/>
  <c r="C180" i="97"/>
  <c r="H179" i="97"/>
  <c r="G179" i="97"/>
  <c r="E179" i="97"/>
  <c r="D179" i="97"/>
  <c r="C179" i="97"/>
  <c r="C178" i="97"/>
  <c r="C177" i="97"/>
  <c r="C182" i="97" s="1"/>
  <c r="C176" i="97"/>
  <c r="C170" i="97"/>
  <c r="C168" i="97"/>
  <c r="C167" i="97"/>
  <c r="C165" i="97"/>
  <c r="C164" i="97"/>
  <c r="C163" i="97"/>
  <c r="C162" i="97"/>
  <c r="C161" i="97"/>
  <c r="C160" i="97"/>
  <c r="C159" i="97"/>
  <c r="C158" i="97"/>
  <c r="C157" i="97"/>
  <c r="C156" i="97"/>
  <c r="C155" i="97"/>
  <c r="C154" i="97"/>
  <c r="C153" i="97"/>
  <c r="C152" i="97"/>
  <c r="C151" i="97"/>
  <c r="C150" i="97"/>
  <c r="C149" i="97"/>
  <c r="C148" i="97"/>
  <c r="C147" i="97"/>
  <c r="C146" i="97"/>
  <c r="C144" i="97"/>
  <c r="C143" i="97"/>
  <c r="C142" i="97"/>
  <c r="C141" i="97"/>
  <c r="C140" i="97"/>
  <c r="C139" i="97"/>
  <c r="C138" i="97"/>
  <c r="C137" i="97"/>
  <c r="C136" i="97"/>
  <c r="C134" i="97"/>
  <c r="D124" i="97"/>
  <c r="D120" i="97"/>
  <c r="D123" i="97"/>
  <c r="C116" i="97"/>
  <c r="C113" i="97"/>
  <c r="D102" i="97"/>
  <c r="C104" i="97"/>
  <c r="C103" i="97"/>
  <c r="D71" i="97"/>
  <c r="C72" i="97"/>
  <c r="C69" i="97"/>
  <c r="C67" i="97"/>
  <c r="C65" i="97"/>
  <c r="C64" i="97"/>
  <c r="C63" i="97"/>
  <c r="C61" i="97"/>
  <c r="C59" i="97"/>
  <c r="C58" i="97"/>
  <c r="C57" i="97"/>
  <c r="H55" i="97"/>
  <c r="G55" i="97"/>
  <c r="E55" i="97"/>
  <c r="D55" i="97"/>
  <c r="C55" i="97"/>
  <c r="C53" i="97"/>
  <c r="C52" i="97"/>
  <c r="C50" i="97"/>
  <c r="C49" i="97"/>
  <c r="C48" i="97"/>
  <c r="C46" i="97"/>
  <c r="C45" i="97"/>
  <c r="C43" i="97"/>
  <c r="C41" i="97"/>
  <c r="C39" i="97"/>
  <c r="C36" i="97"/>
  <c r="C35" i="97"/>
  <c r="C34" i="97"/>
  <c r="C32" i="97"/>
  <c r="C30" i="97"/>
  <c r="C29" i="97"/>
  <c r="C27" i="97"/>
  <c r="C25" i="97"/>
  <c r="C23" i="97"/>
  <c r="C21" i="97"/>
  <c r="C19" i="97"/>
  <c r="C16" i="97"/>
  <c r="C15" i="97"/>
  <c r="C14" i="97"/>
  <c r="H12" i="97"/>
  <c r="E12" i="97"/>
  <c r="C12" i="97"/>
  <c r="C10" i="97"/>
  <c r="C9" i="97"/>
  <c r="H7" i="97"/>
  <c r="E7" i="97"/>
  <c r="C7" i="97"/>
  <c r="A3" i="97"/>
  <c r="A2" i="97"/>
  <c r="A294" i="96"/>
  <c r="A275" i="96"/>
  <c r="A274" i="96"/>
  <c r="A273" i="96"/>
  <c r="A272" i="96"/>
  <c r="A271" i="96"/>
  <c r="A270" i="96"/>
  <c r="A269" i="96"/>
  <c r="C262" i="96"/>
  <c r="C260" i="96"/>
  <c r="C259" i="96"/>
  <c r="C258" i="96"/>
  <c r="C257" i="96"/>
  <c r="C261" i="96" s="1"/>
  <c r="C251" i="96"/>
  <c r="C249" i="96"/>
  <c r="C247" i="96"/>
  <c r="C246" i="96"/>
  <c r="C245" i="96"/>
  <c r="C244" i="96"/>
  <c r="C243" i="96"/>
  <c r="C242" i="96"/>
  <c r="C241" i="96"/>
  <c r="C240" i="96"/>
  <c r="C239" i="96"/>
  <c r="C238" i="96"/>
  <c r="C237" i="96"/>
  <c r="C236" i="96"/>
  <c r="C235" i="96"/>
  <c r="C234" i="96"/>
  <c r="C233" i="96"/>
  <c r="C232" i="96"/>
  <c r="C231" i="96"/>
  <c r="C230" i="96"/>
  <c r="C229" i="96"/>
  <c r="D196" i="96"/>
  <c r="C228" i="96"/>
  <c r="C226" i="96"/>
  <c r="C225" i="96"/>
  <c r="C224" i="96"/>
  <c r="C223" i="96"/>
  <c r="C222" i="96"/>
  <c r="C221" i="96"/>
  <c r="C220" i="96"/>
  <c r="C219" i="96"/>
  <c r="C218" i="96"/>
  <c r="C216" i="96"/>
  <c r="D206" i="96"/>
  <c r="D205" i="96"/>
  <c r="D204" i="96"/>
  <c r="D202" i="96"/>
  <c r="D201" i="96"/>
  <c r="D200" i="96"/>
  <c r="D203" i="96"/>
  <c r="C198" i="96"/>
  <c r="C195" i="96"/>
  <c r="C186" i="96"/>
  <c r="D184" i="96"/>
  <c r="C185" i="96"/>
  <c r="D133" i="96"/>
  <c r="C134" i="96"/>
  <c r="C131" i="96"/>
  <c r="C129" i="96"/>
  <c r="C127" i="96"/>
  <c r="C126" i="96"/>
  <c r="C125" i="96"/>
  <c r="C124" i="96"/>
  <c r="C121" i="96"/>
  <c r="C120" i="96"/>
  <c r="H118" i="96"/>
  <c r="E118" i="96"/>
  <c r="C118" i="96"/>
  <c r="D65" i="96"/>
  <c r="C66" i="96"/>
  <c r="C63" i="96"/>
  <c r="C61" i="96"/>
  <c r="C59" i="96"/>
  <c r="C58" i="96"/>
  <c r="C57" i="96"/>
  <c r="H55" i="96"/>
  <c r="E55" i="96"/>
  <c r="C55" i="96"/>
  <c r="C53" i="96"/>
  <c r="C52" i="96"/>
  <c r="C51" i="96"/>
  <c r="C49" i="96"/>
  <c r="C47" i="96"/>
  <c r="C46" i="96"/>
  <c r="C44" i="96"/>
  <c r="C42" i="96"/>
  <c r="C40" i="96"/>
  <c r="C37" i="96"/>
  <c r="C36" i="96"/>
  <c r="C35" i="96"/>
  <c r="C33" i="96"/>
  <c r="C31" i="96"/>
  <c r="C30" i="96"/>
  <c r="C28" i="96"/>
  <c r="C26" i="96"/>
  <c r="C24" i="96"/>
  <c r="C22" i="96"/>
  <c r="C20" i="96"/>
  <c r="C17" i="96"/>
  <c r="C16" i="96"/>
  <c r="C15" i="96"/>
  <c r="H13" i="96"/>
  <c r="E13" i="96"/>
  <c r="C13" i="96"/>
  <c r="C11" i="96"/>
  <c r="C10" i="96"/>
  <c r="H8" i="96"/>
  <c r="E8" i="96"/>
  <c r="C8" i="96"/>
  <c r="A3" i="96"/>
  <c r="A2" i="96"/>
  <c r="A212" i="95"/>
  <c r="A199" i="95"/>
  <c r="A198" i="95"/>
  <c r="A197" i="95"/>
  <c r="A196" i="95"/>
  <c r="A195" i="95"/>
  <c r="A194" i="95"/>
  <c r="A193" i="95"/>
  <c r="C185" i="95"/>
  <c r="H182" i="95"/>
  <c r="G182" i="95"/>
  <c r="E182" i="95"/>
  <c r="D182" i="95"/>
  <c r="C181" i="95"/>
  <c r="C180" i="95"/>
  <c r="C179" i="95"/>
  <c r="C178" i="95"/>
  <c r="C177" i="95"/>
  <c r="C182" i="95" s="1"/>
  <c r="H176" i="95"/>
  <c r="G176" i="95"/>
  <c r="E176" i="95"/>
  <c r="D176" i="95"/>
  <c r="C176" i="95"/>
  <c r="C170" i="95"/>
  <c r="C168" i="95"/>
  <c r="C167" i="95"/>
  <c r="C165" i="95"/>
  <c r="C164" i="95"/>
  <c r="C163" i="95"/>
  <c r="C162" i="95"/>
  <c r="C161" i="95"/>
  <c r="C160" i="95"/>
  <c r="C159" i="95"/>
  <c r="C158" i="95"/>
  <c r="C157" i="95"/>
  <c r="C156" i="95"/>
  <c r="C155" i="95"/>
  <c r="C154" i="95"/>
  <c r="C153" i="95"/>
  <c r="C152" i="95"/>
  <c r="C151" i="95"/>
  <c r="C150" i="95"/>
  <c r="C149" i="95"/>
  <c r="C148" i="95"/>
  <c r="C147" i="95"/>
  <c r="C146" i="95"/>
  <c r="C144" i="95"/>
  <c r="C143" i="95"/>
  <c r="C142" i="95"/>
  <c r="C141" i="95"/>
  <c r="C140" i="95"/>
  <c r="C139" i="95"/>
  <c r="C138" i="95"/>
  <c r="D114" i="95"/>
  <c r="C137" i="95"/>
  <c r="C136" i="95"/>
  <c r="C134" i="95"/>
  <c r="D124" i="95"/>
  <c r="D123" i="95"/>
  <c r="D122" i="95"/>
  <c r="D120" i="95"/>
  <c r="D119" i="95"/>
  <c r="D118" i="95"/>
  <c r="D121" i="95"/>
  <c r="C116" i="95"/>
  <c r="C113" i="95"/>
  <c r="C104" i="95"/>
  <c r="D102" i="95"/>
  <c r="C72" i="95"/>
  <c r="D71" i="95"/>
  <c r="C69" i="95"/>
  <c r="C67" i="95"/>
  <c r="C65" i="95"/>
  <c r="C64" i="95"/>
  <c r="C63" i="95"/>
  <c r="H61" i="95"/>
  <c r="G61" i="95"/>
  <c r="E61" i="95"/>
  <c r="D61" i="95"/>
  <c r="C61" i="95"/>
  <c r="C59" i="95"/>
  <c r="C58" i="95"/>
  <c r="C57" i="95"/>
  <c r="H55" i="95"/>
  <c r="G55" i="95"/>
  <c r="E55" i="95"/>
  <c r="D55" i="95"/>
  <c r="C55" i="95"/>
  <c r="C53" i="95"/>
  <c r="C52" i="95"/>
  <c r="C50" i="95"/>
  <c r="C49" i="95"/>
  <c r="H48" i="95"/>
  <c r="G48" i="95"/>
  <c r="E48" i="95"/>
  <c r="D48" i="95"/>
  <c r="C48" i="95"/>
  <c r="C46" i="95"/>
  <c r="C45" i="95"/>
  <c r="C43" i="95"/>
  <c r="C41" i="95"/>
  <c r="C39" i="95"/>
  <c r="C36" i="95"/>
  <c r="C35" i="95"/>
  <c r="C34" i="95"/>
  <c r="G32" i="95"/>
  <c r="H32" i="95"/>
  <c r="E32" i="95"/>
  <c r="C32" i="95"/>
  <c r="C30" i="95"/>
  <c r="C29" i="95"/>
  <c r="G27" i="95"/>
  <c r="H27" i="95"/>
  <c r="E27" i="95"/>
  <c r="C27" i="95"/>
  <c r="C25" i="95"/>
  <c r="C23" i="95"/>
  <c r="C21" i="95"/>
  <c r="C19" i="95"/>
  <c r="C16" i="95"/>
  <c r="C15" i="95"/>
  <c r="C14" i="95"/>
  <c r="C12" i="95"/>
  <c r="C10" i="95"/>
  <c r="C9" i="95"/>
  <c r="C7" i="95"/>
  <c r="A3" i="95"/>
  <c r="A2" i="95"/>
  <c r="A217" i="94"/>
  <c r="A202" i="94"/>
  <c r="A201" i="94"/>
  <c r="A200" i="94"/>
  <c r="A199" i="94"/>
  <c r="A198" i="94"/>
  <c r="A197" i="94"/>
  <c r="A196" i="94"/>
  <c r="C188" i="94"/>
  <c r="H185" i="94"/>
  <c r="G185" i="94"/>
  <c r="E185" i="94"/>
  <c r="D185" i="94"/>
  <c r="C184" i="94"/>
  <c r="C183" i="94"/>
  <c r="G182" i="94"/>
  <c r="E182" i="94"/>
  <c r="C182" i="94"/>
  <c r="C181" i="94"/>
  <c r="C180" i="94"/>
  <c r="C185" i="94" s="1"/>
  <c r="H179" i="94"/>
  <c r="G179" i="94"/>
  <c r="E179" i="94"/>
  <c r="D179" i="94"/>
  <c r="C179" i="94"/>
  <c r="C173" i="94"/>
  <c r="C170" i="94"/>
  <c r="C169" i="94"/>
  <c r="C167" i="94"/>
  <c r="C166" i="94"/>
  <c r="C165" i="94"/>
  <c r="C164" i="94"/>
  <c r="C163" i="94"/>
  <c r="C162" i="94"/>
  <c r="C161" i="94"/>
  <c r="C160" i="94"/>
  <c r="C159" i="94"/>
  <c r="C158" i="94"/>
  <c r="C157" i="94"/>
  <c r="C156" i="94"/>
  <c r="C155" i="94"/>
  <c r="C154" i="94"/>
  <c r="C153" i="94"/>
  <c r="C152" i="94"/>
  <c r="C151" i="94"/>
  <c r="C150" i="94"/>
  <c r="C149" i="94"/>
  <c r="C148" i="94"/>
  <c r="C146" i="94"/>
  <c r="C145" i="94"/>
  <c r="C144" i="94"/>
  <c r="C143" i="94"/>
  <c r="C142" i="94"/>
  <c r="C141" i="94"/>
  <c r="C140" i="94"/>
  <c r="C139" i="94"/>
  <c r="C138" i="94"/>
  <c r="C136" i="94"/>
  <c r="D126" i="94"/>
  <c r="D125" i="94"/>
  <c r="D124" i="94"/>
  <c r="D122" i="94"/>
  <c r="D121" i="94"/>
  <c r="D120" i="94"/>
  <c r="D123" i="94"/>
  <c r="C118" i="94"/>
  <c r="D116" i="94"/>
  <c r="C115" i="94"/>
  <c r="C106" i="94"/>
  <c r="C103" i="94"/>
  <c r="D102" i="94"/>
  <c r="C72" i="94"/>
  <c r="D71" i="94"/>
  <c r="C69" i="94"/>
  <c r="C67" i="94"/>
  <c r="C65" i="94"/>
  <c r="C64" i="94"/>
  <c r="C63" i="94"/>
  <c r="C61" i="94"/>
  <c r="C59" i="94"/>
  <c r="C58" i="94"/>
  <c r="C57" i="94"/>
  <c r="H55" i="94"/>
  <c r="G55" i="94"/>
  <c r="E55" i="94"/>
  <c r="D55" i="94"/>
  <c r="C55" i="94"/>
  <c r="C53" i="94"/>
  <c r="C52" i="94"/>
  <c r="C50" i="94"/>
  <c r="C49" i="94"/>
  <c r="G48" i="94"/>
  <c r="C48" i="94"/>
  <c r="C46" i="94"/>
  <c r="C45" i="94"/>
  <c r="C43" i="94"/>
  <c r="C41" i="94"/>
  <c r="C39" i="94"/>
  <c r="C36" i="94"/>
  <c r="C35" i="94"/>
  <c r="C34" i="94"/>
  <c r="G32" i="94"/>
  <c r="C32" i="94"/>
  <c r="C30" i="94"/>
  <c r="C29" i="94"/>
  <c r="G27" i="94"/>
  <c r="E27" i="94"/>
  <c r="C27" i="94"/>
  <c r="C25" i="94"/>
  <c r="C23" i="94"/>
  <c r="C21" i="94"/>
  <c r="C19" i="94"/>
  <c r="C16" i="94"/>
  <c r="C15" i="94"/>
  <c r="C14" i="94"/>
  <c r="G12" i="94"/>
  <c r="E12" i="94"/>
  <c r="C12" i="94"/>
  <c r="C10" i="94"/>
  <c r="C9" i="94"/>
  <c r="G7" i="94"/>
  <c r="E7" i="94"/>
  <c r="C7" i="94"/>
  <c r="A3" i="94"/>
  <c r="A2" i="94"/>
  <c r="A219" i="93"/>
  <c r="A204" i="93"/>
  <c r="A203" i="93"/>
  <c r="A202" i="93"/>
  <c r="A201" i="93"/>
  <c r="A200" i="93"/>
  <c r="A199" i="93"/>
  <c r="A198" i="93"/>
  <c r="C190" i="93"/>
  <c r="C186" i="93"/>
  <c r="C185" i="93"/>
  <c r="H184" i="93"/>
  <c r="G184" i="93"/>
  <c r="E184" i="93"/>
  <c r="D184" i="93"/>
  <c r="C184" i="93"/>
  <c r="C183" i="93"/>
  <c r="C182" i="93"/>
  <c r="C187" i="93" s="1"/>
  <c r="C181" i="93"/>
  <c r="C175" i="93"/>
  <c r="C173" i="93"/>
  <c r="C172" i="93"/>
  <c r="C170" i="93"/>
  <c r="C169" i="93"/>
  <c r="C168" i="93"/>
  <c r="C167" i="93"/>
  <c r="C166" i="93"/>
  <c r="C165" i="93"/>
  <c r="C164" i="93"/>
  <c r="C163" i="93"/>
  <c r="C162" i="93"/>
  <c r="C161" i="93"/>
  <c r="C160" i="93"/>
  <c r="C159" i="93"/>
  <c r="C158" i="93"/>
  <c r="C157" i="93"/>
  <c r="C156" i="93"/>
  <c r="C155" i="93"/>
  <c r="C154" i="93"/>
  <c r="C153" i="93"/>
  <c r="C152" i="93"/>
  <c r="C151" i="93"/>
  <c r="C149" i="93"/>
  <c r="C148" i="93"/>
  <c r="C147" i="93"/>
  <c r="C146" i="93"/>
  <c r="C145" i="93"/>
  <c r="C144" i="93"/>
  <c r="C143" i="93"/>
  <c r="C142" i="93"/>
  <c r="C141" i="93"/>
  <c r="C139" i="93"/>
  <c r="D129" i="93"/>
  <c r="D128" i="93"/>
  <c r="D127" i="93"/>
  <c r="D125" i="93"/>
  <c r="D124" i="93"/>
  <c r="D123" i="93"/>
  <c r="D126" i="93"/>
  <c r="C121" i="93"/>
  <c r="C118" i="93"/>
  <c r="D107" i="93"/>
  <c r="C109" i="93"/>
  <c r="D71" i="93"/>
  <c r="C72" i="93"/>
  <c r="C69" i="93"/>
  <c r="C67" i="93"/>
  <c r="C65" i="93"/>
  <c r="C64" i="93"/>
  <c r="C63" i="93"/>
  <c r="C61" i="93"/>
  <c r="C59" i="93"/>
  <c r="C58" i="93"/>
  <c r="C57" i="93"/>
  <c r="G55" i="93"/>
  <c r="H55" i="93"/>
  <c r="E55" i="93"/>
  <c r="C55" i="93"/>
  <c r="C53" i="93"/>
  <c r="C52" i="93"/>
  <c r="C50" i="93"/>
  <c r="C49" i="93"/>
  <c r="C48" i="93"/>
  <c r="C46" i="93"/>
  <c r="C45" i="93"/>
  <c r="C43" i="93"/>
  <c r="C41" i="93"/>
  <c r="C39" i="93"/>
  <c r="C36" i="93"/>
  <c r="C35" i="93"/>
  <c r="C34" i="93"/>
  <c r="C32" i="93"/>
  <c r="C30" i="93"/>
  <c r="C29" i="93"/>
  <c r="C27" i="93"/>
  <c r="C25" i="93"/>
  <c r="C23" i="93"/>
  <c r="C21" i="93"/>
  <c r="C19" i="93"/>
  <c r="C16" i="93"/>
  <c r="C15" i="93"/>
  <c r="C14" i="93"/>
  <c r="H12" i="93"/>
  <c r="G12" i="93"/>
  <c r="E12" i="93"/>
  <c r="D12" i="93"/>
  <c r="C12" i="93"/>
  <c r="C10" i="93"/>
  <c r="C9" i="93"/>
  <c r="H7" i="93"/>
  <c r="G7" i="93"/>
  <c r="E7" i="93"/>
  <c r="D7" i="93"/>
  <c r="C7" i="93"/>
  <c r="A3" i="93"/>
  <c r="A2" i="93"/>
  <c r="A296" i="92"/>
  <c r="A277" i="92"/>
  <c r="A276" i="92"/>
  <c r="A275" i="92"/>
  <c r="A274" i="92"/>
  <c r="A273" i="92"/>
  <c r="A272" i="92"/>
  <c r="A271" i="92"/>
  <c r="C264" i="92"/>
  <c r="C263" i="92"/>
  <c r="C262" i="92"/>
  <c r="C261" i="92"/>
  <c r="C260" i="92"/>
  <c r="C259" i="92"/>
  <c r="C258" i="92"/>
  <c r="C257" i="92"/>
  <c r="C251" i="92"/>
  <c r="C249" i="92"/>
  <c r="C247" i="92"/>
  <c r="C246" i="92"/>
  <c r="C245" i="92"/>
  <c r="C244" i="92"/>
  <c r="C243" i="92"/>
  <c r="C242" i="92"/>
  <c r="C241" i="92"/>
  <c r="C240" i="92"/>
  <c r="C239" i="92"/>
  <c r="C238" i="92"/>
  <c r="C237" i="92"/>
  <c r="C236" i="92"/>
  <c r="C235" i="92"/>
  <c r="C234" i="92"/>
  <c r="C233" i="92"/>
  <c r="C232" i="92"/>
  <c r="C231" i="92"/>
  <c r="C230" i="92"/>
  <c r="C229" i="92"/>
  <c r="D196" i="92"/>
  <c r="C228" i="92"/>
  <c r="C226" i="92"/>
  <c r="C225" i="92"/>
  <c r="C224" i="92"/>
  <c r="C223" i="92"/>
  <c r="C222" i="92"/>
  <c r="C221" i="92"/>
  <c r="C220" i="92"/>
  <c r="C219" i="92"/>
  <c r="C218" i="92"/>
  <c r="C216" i="92"/>
  <c r="D205" i="92"/>
  <c r="D201" i="92"/>
  <c r="D204" i="92"/>
  <c r="C198" i="92"/>
  <c r="C195" i="92"/>
  <c r="C186" i="92"/>
  <c r="D184" i="92"/>
  <c r="C185" i="92"/>
  <c r="D133" i="92"/>
  <c r="C134" i="92"/>
  <c r="C131" i="92"/>
  <c r="C129" i="92"/>
  <c r="C127" i="92"/>
  <c r="C126" i="92"/>
  <c r="C125" i="92"/>
  <c r="H123" i="92"/>
  <c r="G123" i="92"/>
  <c r="E123" i="92"/>
  <c r="D123" i="92"/>
  <c r="C123" i="92"/>
  <c r="C121" i="92"/>
  <c r="C120" i="92"/>
  <c r="G118" i="92"/>
  <c r="H118" i="92"/>
  <c r="E118" i="92"/>
  <c r="D118" i="92"/>
  <c r="C118" i="92"/>
  <c r="D65" i="92"/>
  <c r="C66" i="92"/>
  <c r="C63" i="92"/>
  <c r="C61" i="92"/>
  <c r="C59" i="92"/>
  <c r="C58" i="92"/>
  <c r="C57" i="92"/>
  <c r="H55" i="92"/>
  <c r="G55" i="92"/>
  <c r="E55" i="92"/>
  <c r="D55" i="92"/>
  <c r="C55" i="92"/>
  <c r="C53" i="92"/>
  <c r="C52" i="92"/>
  <c r="C51" i="92"/>
  <c r="C49" i="92"/>
  <c r="C47" i="92"/>
  <c r="C46" i="92"/>
  <c r="C44" i="92"/>
  <c r="C42" i="92"/>
  <c r="C40" i="92"/>
  <c r="C37" i="92"/>
  <c r="C36" i="92"/>
  <c r="C35" i="92"/>
  <c r="C33" i="92"/>
  <c r="C31" i="92"/>
  <c r="C30" i="92"/>
  <c r="C28" i="92"/>
  <c r="C26" i="92"/>
  <c r="C24" i="92"/>
  <c r="C22" i="92"/>
  <c r="C20" i="92"/>
  <c r="C17" i="92"/>
  <c r="C16" i="92"/>
  <c r="C15" i="92"/>
  <c r="H13" i="92"/>
  <c r="E13" i="92"/>
  <c r="C13" i="92"/>
  <c r="C11" i="92"/>
  <c r="C10" i="92"/>
  <c r="H8" i="92"/>
  <c r="E8" i="92"/>
  <c r="C8" i="92"/>
  <c r="A3" i="92"/>
  <c r="A2" i="92"/>
  <c r="A208" i="91"/>
  <c r="A191" i="91"/>
  <c r="A190" i="91"/>
  <c r="A189" i="91"/>
  <c r="A188" i="91"/>
  <c r="A187" i="91"/>
  <c r="A186" i="91"/>
  <c r="A185" i="91"/>
  <c r="C177" i="91"/>
  <c r="H174" i="91"/>
  <c r="G174" i="91"/>
  <c r="E174" i="91"/>
  <c r="D174" i="91"/>
  <c r="C173" i="91"/>
  <c r="C172" i="91"/>
  <c r="C171" i="91"/>
  <c r="C170" i="91"/>
  <c r="C169" i="91"/>
  <c r="C174" i="91" s="1"/>
  <c r="H168" i="91"/>
  <c r="G168" i="91"/>
  <c r="E168" i="91"/>
  <c r="D168" i="91"/>
  <c r="C168" i="91"/>
  <c r="C162" i="91"/>
  <c r="C160" i="91"/>
  <c r="C159" i="91"/>
  <c r="C157" i="91"/>
  <c r="C156" i="91"/>
  <c r="C155" i="91"/>
  <c r="C154" i="91"/>
  <c r="C153" i="91"/>
  <c r="C152" i="91"/>
  <c r="C151" i="91"/>
  <c r="C150" i="91"/>
  <c r="C149" i="91"/>
  <c r="C148" i="91"/>
  <c r="C147" i="91"/>
  <c r="C146" i="91"/>
  <c r="C145" i="91"/>
  <c r="C144" i="91"/>
  <c r="C143" i="91"/>
  <c r="C142" i="91"/>
  <c r="C141" i="91"/>
  <c r="C140" i="91"/>
  <c r="C139" i="91"/>
  <c r="C138" i="91"/>
  <c r="C136" i="91"/>
  <c r="C135" i="91"/>
  <c r="C134" i="91"/>
  <c r="C133" i="91"/>
  <c r="C132" i="91"/>
  <c r="C131" i="91"/>
  <c r="C130" i="91"/>
  <c r="D106" i="91"/>
  <c r="C129" i="91"/>
  <c r="C128" i="91"/>
  <c r="C126" i="91"/>
  <c r="D116" i="91"/>
  <c r="D115" i="91"/>
  <c r="D114" i="91"/>
  <c r="D112" i="91"/>
  <c r="D111" i="91"/>
  <c r="D110" i="91"/>
  <c r="D113" i="91"/>
  <c r="C108" i="91"/>
  <c r="C105" i="91"/>
  <c r="C96" i="91"/>
  <c r="D92" i="91"/>
  <c r="C93" i="91"/>
  <c r="D71" i="91"/>
  <c r="C72" i="91"/>
  <c r="C69" i="91"/>
  <c r="C67" i="91"/>
  <c r="C65" i="91"/>
  <c r="C64" i="91"/>
  <c r="C63" i="91"/>
  <c r="H61" i="91"/>
  <c r="G61" i="91"/>
  <c r="D61" i="91"/>
  <c r="C61" i="91"/>
  <c r="C59" i="91"/>
  <c r="C58" i="91"/>
  <c r="C57" i="91"/>
  <c r="H55" i="91"/>
  <c r="E55" i="91"/>
  <c r="C55" i="91"/>
  <c r="C53" i="91"/>
  <c r="C52" i="91"/>
  <c r="C50" i="91"/>
  <c r="C49" i="91"/>
  <c r="H48" i="91"/>
  <c r="G48" i="91"/>
  <c r="D48" i="91"/>
  <c r="C48" i="91"/>
  <c r="C46" i="91"/>
  <c r="C45" i="91"/>
  <c r="C43" i="91"/>
  <c r="C41" i="91"/>
  <c r="C39" i="91"/>
  <c r="C36" i="91"/>
  <c r="C35" i="91"/>
  <c r="C34" i="91"/>
  <c r="H32" i="91"/>
  <c r="G32" i="91"/>
  <c r="D32" i="91"/>
  <c r="C32" i="91"/>
  <c r="C30" i="91"/>
  <c r="C29" i="91"/>
  <c r="H27" i="91"/>
  <c r="G27" i="91"/>
  <c r="D27" i="91"/>
  <c r="C27" i="91"/>
  <c r="C25" i="91"/>
  <c r="C23" i="91"/>
  <c r="C21" i="91"/>
  <c r="C19" i="91"/>
  <c r="C16" i="91"/>
  <c r="C15" i="91"/>
  <c r="C14" i="91"/>
  <c r="G12" i="91"/>
  <c r="H12" i="91"/>
  <c r="E12" i="91"/>
  <c r="C12" i="91"/>
  <c r="C10" i="91"/>
  <c r="C9" i="91"/>
  <c r="G7" i="91"/>
  <c r="H7" i="91"/>
  <c r="E7" i="91"/>
  <c r="C7" i="91"/>
  <c r="A3" i="91"/>
  <c r="A2" i="91"/>
  <c r="A205" i="90"/>
  <c r="A190" i="90"/>
  <c r="A189" i="90"/>
  <c r="A188" i="90"/>
  <c r="A187" i="90"/>
  <c r="A186" i="90"/>
  <c r="A185" i="90"/>
  <c r="A184" i="90"/>
  <c r="C176" i="90"/>
  <c r="C173" i="90"/>
  <c r="H172" i="90"/>
  <c r="G172" i="90"/>
  <c r="D172" i="90"/>
  <c r="C171" i="90"/>
  <c r="C170" i="90"/>
  <c r="C169" i="90"/>
  <c r="C168" i="90"/>
  <c r="C167" i="90"/>
  <c r="C172" i="90" s="1"/>
  <c r="H166" i="90"/>
  <c r="G166" i="90"/>
  <c r="E166" i="90"/>
  <c r="D166" i="90"/>
  <c r="C166" i="90"/>
  <c r="C160" i="90"/>
  <c r="C158" i="90"/>
  <c r="C157" i="90"/>
  <c r="C155" i="90"/>
  <c r="C154" i="90"/>
  <c r="C153" i="90"/>
  <c r="C152" i="90"/>
  <c r="C151" i="90"/>
  <c r="C150" i="90"/>
  <c r="C149" i="90"/>
  <c r="C148" i="90"/>
  <c r="C147" i="90"/>
  <c r="C146" i="90"/>
  <c r="C145" i="90"/>
  <c r="C144" i="90"/>
  <c r="C143" i="90"/>
  <c r="C142" i="90"/>
  <c r="C141" i="90"/>
  <c r="C140" i="90"/>
  <c r="C139" i="90"/>
  <c r="C138" i="90"/>
  <c r="C137" i="90"/>
  <c r="C136" i="90"/>
  <c r="C134" i="90"/>
  <c r="C133" i="90"/>
  <c r="C132" i="90"/>
  <c r="C131" i="90"/>
  <c r="C130" i="90"/>
  <c r="C129" i="90"/>
  <c r="C128" i="90"/>
  <c r="C127" i="90"/>
  <c r="D104" i="90"/>
  <c r="C126" i="90"/>
  <c r="C124" i="90"/>
  <c r="D114" i="90"/>
  <c r="D112" i="90"/>
  <c r="D110" i="90"/>
  <c r="D108" i="90"/>
  <c r="D111" i="90"/>
  <c r="C106" i="90"/>
  <c r="C103" i="90"/>
  <c r="C94" i="90"/>
  <c r="D92" i="90"/>
  <c r="D71" i="90"/>
  <c r="C72" i="90"/>
  <c r="C69" i="90"/>
  <c r="C67" i="90"/>
  <c r="C65" i="90"/>
  <c r="C64" i="90"/>
  <c r="C63" i="90"/>
  <c r="G61" i="90"/>
  <c r="H61" i="90"/>
  <c r="E61" i="90"/>
  <c r="D61" i="90"/>
  <c r="C61" i="90"/>
  <c r="C59" i="90"/>
  <c r="C58" i="90"/>
  <c r="C57" i="90"/>
  <c r="C55" i="90"/>
  <c r="C53" i="90"/>
  <c r="C52" i="90"/>
  <c r="C50" i="90"/>
  <c r="C49" i="90"/>
  <c r="G48" i="90"/>
  <c r="H48" i="90"/>
  <c r="E48" i="90"/>
  <c r="C48" i="90"/>
  <c r="C46" i="90"/>
  <c r="C45" i="90"/>
  <c r="C43" i="90"/>
  <c r="C41" i="90"/>
  <c r="C39" i="90"/>
  <c r="C36" i="90"/>
  <c r="C35" i="90"/>
  <c r="C34" i="90"/>
  <c r="G32" i="90"/>
  <c r="H32" i="90"/>
  <c r="E32" i="90"/>
  <c r="C32" i="90"/>
  <c r="C30" i="90"/>
  <c r="C29" i="90"/>
  <c r="G27" i="90"/>
  <c r="H27" i="90"/>
  <c r="E27" i="90"/>
  <c r="C27" i="90"/>
  <c r="C25" i="90"/>
  <c r="C23" i="90"/>
  <c r="C21" i="90"/>
  <c r="C19" i="90"/>
  <c r="C16" i="90"/>
  <c r="C15" i="90"/>
  <c r="C14" i="90"/>
  <c r="H12" i="90"/>
  <c r="G12" i="90"/>
  <c r="D12" i="90"/>
  <c r="C12" i="90"/>
  <c r="C10" i="90"/>
  <c r="C9" i="90"/>
  <c r="H7" i="90"/>
  <c r="G7" i="90"/>
  <c r="D7" i="90"/>
  <c r="C7" i="90"/>
  <c r="A3" i="90"/>
  <c r="A2" i="90"/>
  <c r="A216" i="89"/>
  <c r="A200" i="89"/>
  <c r="A199" i="89"/>
  <c r="A198" i="89"/>
  <c r="A197" i="89"/>
  <c r="A196" i="89"/>
  <c r="A195" i="89"/>
  <c r="A194" i="89"/>
  <c r="C186" i="89"/>
  <c r="H183" i="89"/>
  <c r="G183" i="89"/>
  <c r="E183" i="89"/>
  <c r="D183" i="89"/>
  <c r="C183" i="89"/>
  <c r="C182" i="89"/>
  <c r="C181" i="89"/>
  <c r="G180" i="89"/>
  <c r="H180" i="89"/>
  <c r="E180" i="89"/>
  <c r="C180" i="89"/>
  <c r="C179" i="89"/>
  <c r="C178" i="89"/>
  <c r="H177" i="89"/>
  <c r="G177" i="89"/>
  <c r="E177" i="89"/>
  <c r="D177" i="89"/>
  <c r="C177" i="89"/>
  <c r="C145" i="89" s="1"/>
  <c r="C171" i="89"/>
  <c r="C169" i="89"/>
  <c r="C168" i="89"/>
  <c r="C166" i="89"/>
  <c r="C165" i="89"/>
  <c r="C164" i="89"/>
  <c r="C163" i="89"/>
  <c r="C162" i="89"/>
  <c r="C161" i="89"/>
  <c r="C160" i="89"/>
  <c r="C159" i="89"/>
  <c r="C158" i="89"/>
  <c r="C157" i="89"/>
  <c r="C156" i="89"/>
  <c r="C155" i="89"/>
  <c r="C154" i="89"/>
  <c r="C153" i="89"/>
  <c r="C152" i="89"/>
  <c r="C151" i="89"/>
  <c r="C150" i="89"/>
  <c r="C149" i="89"/>
  <c r="C148" i="89"/>
  <c r="C147" i="89"/>
  <c r="C144" i="89"/>
  <c r="C143" i="89"/>
  <c r="C142" i="89"/>
  <c r="C141" i="89"/>
  <c r="C140" i="89"/>
  <c r="C139" i="89"/>
  <c r="C138" i="89"/>
  <c r="C137" i="89"/>
  <c r="C135" i="89"/>
  <c r="D122" i="89"/>
  <c r="C117" i="89"/>
  <c r="C114" i="89"/>
  <c r="C105" i="89"/>
  <c r="C104" i="89"/>
  <c r="D103" i="89"/>
  <c r="C73" i="89"/>
  <c r="D72" i="89"/>
  <c r="C69" i="89"/>
  <c r="C67" i="89"/>
  <c r="C65" i="89"/>
  <c r="C64" i="89"/>
  <c r="C63" i="89"/>
  <c r="H61" i="89"/>
  <c r="G61" i="89"/>
  <c r="E61" i="89"/>
  <c r="D61" i="89"/>
  <c r="C61" i="89"/>
  <c r="C59" i="89"/>
  <c r="C58" i="89"/>
  <c r="C57" i="89"/>
  <c r="H55" i="89"/>
  <c r="G55" i="89"/>
  <c r="E55" i="89"/>
  <c r="D55" i="89"/>
  <c r="C55" i="89"/>
  <c r="C53" i="89"/>
  <c r="C52" i="89"/>
  <c r="C50" i="89"/>
  <c r="C49" i="89"/>
  <c r="G48" i="89"/>
  <c r="H48" i="89"/>
  <c r="E48" i="89"/>
  <c r="C48" i="89"/>
  <c r="C46" i="89"/>
  <c r="C45" i="89"/>
  <c r="C43" i="89"/>
  <c r="C41" i="89"/>
  <c r="C39" i="89"/>
  <c r="C36" i="89"/>
  <c r="C35" i="89"/>
  <c r="C34" i="89"/>
  <c r="G32" i="89"/>
  <c r="E32" i="89"/>
  <c r="C32" i="89"/>
  <c r="C30" i="89"/>
  <c r="C29" i="89"/>
  <c r="G27" i="89"/>
  <c r="E27" i="89"/>
  <c r="C27" i="89"/>
  <c r="C25" i="89"/>
  <c r="C23" i="89"/>
  <c r="C21" i="89"/>
  <c r="C19" i="89"/>
  <c r="C16" i="89"/>
  <c r="C15" i="89"/>
  <c r="C14" i="89"/>
  <c r="C12" i="89"/>
  <c r="C10" i="89"/>
  <c r="C9" i="89"/>
  <c r="C7" i="89"/>
  <c r="A3" i="89"/>
  <c r="A2" i="89"/>
  <c r="A224" i="88"/>
  <c r="A209" i="88"/>
  <c r="A208" i="88"/>
  <c r="A207" i="88"/>
  <c r="A206" i="88"/>
  <c r="A205" i="88"/>
  <c r="A204" i="88"/>
  <c r="A203" i="88"/>
  <c r="C195" i="88"/>
  <c r="H192" i="88"/>
  <c r="G192" i="88"/>
  <c r="E192" i="88"/>
  <c r="D192" i="88"/>
  <c r="C191" i="88"/>
  <c r="C190" i="88"/>
  <c r="G189" i="88"/>
  <c r="E189" i="88"/>
  <c r="C189" i="88"/>
  <c r="C188" i="88"/>
  <c r="C187" i="88"/>
  <c r="C192" i="88" s="1"/>
  <c r="H186" i="88"/>
  <c r="G186" i="88"/>
  <c r="E186" i="88"/>
  <c r="D186" i="88"/>
  <c r="C186" i="88"/>
  <c r="C180" i="88"/>
  <c r="C178" i="88"/>
  <c r="C177" i="88"/>
  <c r="C175" i="88"/>
  <c r="C174" i="88"/>
  <c r="C173" i="88"/>
  <c r="C172" i="88"/>
  <c r="C171" i="88"/>
  <c r="C170" i="88"/>
  <c r="C169" i="88"/>
  <c r="C168" i="88"/>
  <c r="C167" i="88"/>
  <c r="C166" i="88"/>
  <c r="C165" i="88"/>
  <c r="C164" i="88"/>
  <c r="C163" i="88"/>
  <c r="C162" i="88"/>
  <c r="C161" i="88"/>
  <c r="C160" i="88"/>
  <c r="C159" i="88"/>
  <c r="C158" i="88"/>
  <c r="C157" i="88"/>
  <c r="D124" i="88"/>
  <c r="C156" i="88"/>
  <c r="C154" i="88"/>
  <c r="C153" i="88"/>
  <c r="C152" i="88"/>
  <c r="C151" i="88"/>
  <c r="C150" i="88"/>
  <c r="C149" i="88"/>
  <c r="C148" i="88"/>
  <c r="C147" i="88"/>
  <c r="C146" i="88"/>
  <c r="C144" i="88"/>
  <c r="D133" i="88"/>
  <c r="D132" i="88"/>
  <c r="D130" i="88"/>
  <c r="D129" i="88"/>
  <c r="D128" i="88"/>
  <c r="D131" i="88"/>
  <c r="C126" i="88"/>
  <c r="C123" i="88"/>
  <c r="C114" i="88"/>
  <c r="D112" i="88"/>
  <c r="D71" i="88"/>
  <c r="C72" i="88"/>
  <c r="C69" i="88"/>
  <c r="C67" i="88"/>
  <c r="C65" i="88"/>
  <c r="C64" i="88"/>
  <c r="C63" i="88"/>
  <c r="C61" i="88"/>
  <c r="C59" i="88"/>
  <c r="C58" i="88"/>
  <c r="C57" i="88"/>
  <c r="G55" i="88"/>
  <c r="E55" i="88"/>
  <c r="C55" i="88"/>
  <c r="C53" i="88"/>
  <c r="C52" i="88"/>
  <c r="C50" i="88"/>
  <c r="C49" i="88"/>
  <c r="C48" i="88"/>
  <c r="C46" i="88"/>
  <c r="C45" i="88"/>
  <c r="C43" i="88"/>
  <c r="C41" i="88"/>
  <c r="C39" i="88"/>
  <c r="C36" i="88"/>
  <c r="C35" i="88"/>
  <c r="C34" i="88"/>
  <c r="C32" i="88"/>
  <c r="C30" i="88"/>
  <c r="C29" i="88"/>
  <c r="C27" i="88"/>
  <c r="C25" i="88"/>
  <c r="C23" i="88"/>
  <c r="C21" i="88"/>
  <c r="C19" i="88"/>
  <c r="C16" i="88"/>
  <c r="C15" i="88"/>
  <c r="C14" i="88"/>
  <c r="H12" i="88"/>
  <c r="E12" i="88"/>
  <c r="C12" i="88"/>
  <c r="C10" i="88"/>
  <c r="C9" i="88"/>
  <c r="H7" i="88"/>
  <c r="E7" i="88"/>
  <c r="C7" i="88"/>
  <c r="A3" i="88"/>
  <c r="A2" i="88"/>
  <c r="A239" i="87"/>
  <c r="A220" i="87"/>
  <c r="A219" i="87"/>
  <c r="A218" i="87"/>
  <c r="A217" i="87"/>
  <c r="A216" i="87"/>
  <c r="A215" i="87"/>
  <c r="A214" i="87"/>
  <c r="C206" i="87"/>
  <c r="C203" i="87"/>
  <c r="C201" i="87"/>
  <c r="C200" i="87"/>
  <c r="H199" i="87"/>
  <c r="G199" i="87"/>
  <c r="E199" i="87"/>
  <c r="D199" i="87"/>
  <c r="C199" i="87"/>
  <c r="C198" i="87"/>
  <c r="C197" i="87"/>
  <c r="C202" i="87" s="1"/>
  <c r="C196" i="87"/>
  <c r="C190" i="87"/>
  <c r="C188" i="87"/>
  <c r="C187" i="87"/>
  <c r="C185" i="87"/>
  <c r="C184" i="87"/>
  <c r="C183" i="87"/>
  <c r="C182" i="87"/>
  <c r="C181" i="87"/>
  <c r="C180" i="87"/>
  <c r="C179" i="87"/>
  <c r="C178" i="87"/>
  <c r="C177" i="87"/>
  <c r="C176" i="87"/>
  <c r="C175" i="87"/>
  <c r="C174" i="87"/>
  <c r="C173" i="87"/>
  <c r="C172" i="87"/>
  <c r="C171" i="87"/>
  <c r="C170" i="87"/>
  <c r="C169" i="87"/>
  <c r="C168" i="87"/>
  <c r="C167" i="87"/>
  <c r="C166" i="87"/>
  <c r="C164" i="87"/>
  <c r="C163" i="87"/>
  <c r="C162" i="87"/>
  <c r="C161" i="87"/>
  <c r="C160" i="87"/>
  <c r="C159" i="87"/>
  <c r="C158" i="87"/>
  <c r="C157" i="87"/>
  <c r="C156" i="87"/>
  <c r="C154" i="87"/>
  <c r="D144" i="87"/>
  <c r="D140" i="87"/>
  <c r="D143" i="87"/>
  <c r="C136" i="87"/>
  <c r="C133" i="87"/>
  <c r="C124" i="87"/>
  <c r="D122" i="87"/>
  <c r="D71" i="87"/>
  <c r="C72" i="87"/>
  <c r="C69" i="87"/>
  <c r="C67" i="87"/>
  <c r="C65" i="87"/>
  <c r="C64" i="87"/>
  <c r="C63" i="87"/>
  <c r="H61" i="87"/>
  <c r="G61" i="87"/>
  <c r="E61" i="87"/>
  <c r="D61" i="87"/>
  <c r="C61" i="87"/>
  <c r="C59" i="87"/>
  <c r="C58" i="87"/>
  <c r="C57" i="87"/>
  <c r="C55" i="87"/>
  <c r="C53" i="87"/>
  <c r="C52" i="87"/>
  <c r="C50" i="87"/>
  <c r="C49" i="87"/>
  <c r="H48" i="87"/>
  <c r="G48" i="87"/>
  <c r="E48" i="87"/>
  <c r="D48" i="87"/>
  <c r="C48" i="87"/>
  <c r="C46" i="87"/>
  <c r="C45" i="87"/>
  <c r="C43" i="87"/>
  <c r="C41" i="87"/>
  <c r="C39" i="87"/>
  <c r="C36" i="87"/>
  <c r="C35" i="87"/>
  <c r="C34" i="87"/>
  <c r="H32" i="87"/>
  <c r="G32" i="87"/>
  <c r="E32" i="87"/>
  <c r="D32" i="87"/>
  <c r="C32" i="87"/>
  <c r="C30" i="87"/>
  <c r="C29" i="87"/>
  <c r="H27" i="87"/>
  <c r="G27" i="87"/>
  <c r="E27" i="87"/>
  <c r="D27" i="87"/>
  <c r="C27" i="87"/>
  <c r="C25" i="87"/>
  <c r="C23" i="87"/>
  <c r="C21" i="87"/>
  <c r="C19" i="87"/>
  <c r="C16" i="87"/>
  <c r="C15" i="87"/>
  <c r="C14" i="87"/>
  <c r="H12" i="87"/>
  <c r="G12" i="87"/>
  <c r="E12" i="87"/>
  <c r="D12" i="87"/>
  <c r="C12" i="87"/>
  <c r="C10" i="87"/>
  <c r="C9" i="87"/>
  <c r="H7" i="87"/>
  <c r="G7" i="87"/>
  <c r="E7" i="87"/>
  <c r="D7" i="87"/>
  <c r="C7" i="87"/>
  <c r="A3" i="87"/>
  <c r="A2" i="87"/>
  <c r="A225" i="86"/>
  <c r="A209" i="86"/>
  <c r="A208" i="86"/>
  <c r="A207" i="86"/>
  <c r="A206" i="86"/>
  <c r="A205" i="86"/>
  <c r="A204" i="86"/>
  <c r="A203" i="86"/>
  <c r="C195" i="86"/>
  <c r="G192" i="86"/>
  <c r="E192" i="86"/>
  <c r="C191" i="86"/>
  <c r="C190" i="86"/>
  <c r="C192" i="86" s="1"/>
  <c r="H189" i="86"/>
  <c r="G189" i="86"/>
  <c r="E189" i="86"/>
  <c r="D189" i="86"/>
  <c r="C189" i="86"/>
  <c r="C188" i="86"/>
  <c r="C187" i="86"/>
  <c r="G186" i="86"/>
  <c r="E186" i="86"/>
  <c r="C186" i="86"/>
  <c r="C154" i="86" s="1"/>
  <c r="C180" i="86"/>
  <c r="C178" i="86"/>
  <c r="C177" i="86"/>
  <c r="C175" i="86"/>
  <c r="C174" i="86"/>
  <c r="C173" i="86"/>
  <c r="C172" i="86"/>
  <c r="C171" i="86"/>
  <c r="C170" i="86"/>
  <c r="C169" i="86"/>
  <c r="C168" i="86"/>
  <c r="C167" i="86"/>
  <c r="C166" i="86"/>
  <c r="C165" i="86"/>
  <c r="C164" i="86"/>
  <c r="C163" i="86"/>
  <c r="C162" i="86"/>
  <c r="C161" i="86"/>
  <c r="C160" i="86"/>
  <c r="C159" i="86"/>
  <c r="C158" i="86"/>
  <c r="C157" i="86"/>
  <c r="C156" i="86"/>
  <c r="C153" i="86"/>
  <c r="C152" i="86"/>
  <c r="C151" i="86"/>
  <c r="C150" i="86"/>
  <c r="C149" i="86"/>
  <c r="C148" i="86"/>
  <c r="C147" i="86"/>
  <c r="C146" i="86"/>
  <c r="C144" i="86"/>
  <c r="C126" i="86"/>
  <c r="C123" i="86"/>
  <c r="D112" i="86"/>
  <c r="C114" i="86"/>
  <c r="D71" i="86"/>
  <c r="C72" i="86"/>
  <c r="C69" i="86"/>
  <c r="C67" i="86"/>
  <c r="C65" i="86"/>
  <c r="C64" i="86"/>
  <c r="C63" i="86"/>
  <c r="H61" i="86"/>
  <c r="G61" i="86"/>
  <c r="E61" i="86"/>
  <c r="D61" i="86"/>
  <c r="C61" i="86"/>
  <c r="C59" i="86"/>
  <c r="C58" i="86"/>
  <c r="C57" i="86"/>
  <c r="H55" i="86"/>
  <c r="G55" i="86"/>
  <c r="E55" i="86"/>
  <c r="D55" i="86"/>
  <c r="C55" i="86"/>
  <c r="C53" i="86"/>
  <c r="C52" i="86"/>
  <c r="C50" i="86"/>
  <c r="C49" i="86"/>
  <c r="H48" i="86"/>
  <c r="G48" i="86"/>
  <c r="E48" i="86"/>
  <c r="D48" i="86"/>
  <c r="C48" i="86"/>
  <c r="C46" i="86"/>
  <c r="C45" i="86"/>
  <c r="C43" i="86"/>
  <c r="C41" i="86"/>
  <c r="C39" i="86"/>
  <c r="C36" i="86"/>
  <c r="C35" i="86"/>
  <c r="C34" i="86"/>
  <c r="H32" i="86"/>
  <c r="G32" i="86"/>
  <c r="E32" i="86"/>
  <c r="D32" i="86"/>
  <c r="C32" i="86"/>
  <c r="C30" i="86"/>
  <c r="C29" i="86"/>
  <c r="H27" i="86"/>
  <c r="G27" i="86"/>
  <c r="E27" i="86"/>
  <c r="D27" i="86"/>
  <c r="C27" i="86"/>
  <c r="C25" i="86"/>
  <c r="C23" i="86"/>
  <c r="C21" i="86"/>
  <c r="C19" i="86"/>
  <c r="C16" i="86"/>
  <c r="C15" i="86"/>
  <c r="C14" i="86"/>
  <c r="C12" i="86"/>
  <c r="C10" i="86"/>
  <c r="C9" i="86"/>
  <c r="C7" i="86"/>
  <c r="A3" i="86"/>
  <c r="A2" i="86"/>
  <c r="A267" i="85"/>
  <c r="A249" i="85"/>
  <c r="A248" i="85"/>
  <c r="A247" i="85"/>
  <c r="A246" i="85"/>
  <c r="A245" i="85"/>
  <c r="A244" i="85"/>
  <c r="A243" i="85"/>
  <c r="C235" i="85"/>
  <c r="C232" i="85"/>
  <c r="H231" i="85"/>
  <c r="G231" i="85"/>
  <c r="E231" i="85"/>
  <c r="D231" i="85"/>
  <c r="C231" i="85"/>
  <c r="C230" i="85"/>
  <c r="C229" i="85"/>
  <c r="E228" i="85"/>
  <c r="C228" i="85"/>
  <c r="C227" i="85"/>
  <c r="C226" i="85"/>
  <c r="H225" i="85"/>
  <c r="G225" i="85"/>
  <c r="E225" i="85"/>
  <c r="D225" i="85"/>
  <c r="C225" i="85"/>
  <c r="C193" i="85" s="1"/>
  <c r="C219" i="85"/>
  <c r="C217" i="85"/>
  <c r="C216" i="85"/>
  <c r="C214" i="85"/>
  <c r="C213" i="85"/>
  <c r="C212" i="85"/>
  <c r="C211" i="85"/>
  <c r="C210" i="85"/>
  <c r="C209" i="85"/>
  <c r="C208" i="85"/>
  <c r="C207" i="85"/>
  <c r="C206" i="85"/>
  <c r="C205" i="85"/>
  <c r="C204" i="85"/>
  <c r="C203" i="85"/>
  <c r="C202" i="85"/>
  <c r="C201" i="85"/>
  <c r="C200" i="85"/>
  <c r="C199" i="85"/>
  <c r="C198" i="85"/>
  <c r="C197" i="85"/>
  <c r="C196" i="85"/>
  <c r="C195" i="85"/>
  <c r="C192" i="85"/>
  <c r="C191" i="85"/>
  <c r="C190" i="85"/>
  <c r="C189" i="85"/>
  <c r="C188" i="85"/>
  <c r="C187" i="85"/>
  <c r="C186" i="85"/>
  <c r="C185" i="85"/>
  <c r="C183" i="85"/>
  <c r="D170" i="85"/>
  <c r="D169" i="85"/>
  <c r="C165" i="85"/>
  <c r="D163" i="85"/>
  <c r="C162" i="85"/>
  <c r="C153" i="85"/>
  <c r="D151" i="85"/>
  <c r="C121" i="85"/>
  <c r="C89" i="85"/>
  <c r="C86" i="85"/>
  <c r="C85" i="85"/>
  <c r="C84" i="85"/>
  <c r="C82" i="85"/>
  <c r="C81" i="85"/>
  <c r="C80" i="85"/>
  <c r="H78" i="85"/>
  <c r="E78" i="85"/>
  <c r="C78" i="85"/>
  <c r="C76" i="85"/>
  <c r="C75" i="85"/>
  <c r="H73" i="85"/>
  <c r="E73" i="85"/>
  <c r="C73" i="85"/>
  <c r="C70" i="85"/>
  <c r="C68" i="85"/>
  <c r="C66" i="85"/>
  <c r="C65" i="85"/>
  <c r="C64" i="85"/>
  <c r="H62" i="85"/>
  <c r="E62" i="85"/>
  <c r="C62" i="85"/>
  <c r="C60" i="85"/>
  <c r="C59" i="85"/>
  <c r="C58" i="85"/>
  <c r="C56" i="85"/>
  <c r="C54" i="85"/>
  <c r="C53" i="85"/>
  <c r="C51" i="85"/>
  <c r="C50" i="85"/>
  <c r="C49" i="85"/>
  <c r="C47" i="85"/>
  <c r="C46" i="85"/>
  <c r="C44" i="85"/>
  <c r="C42" i="85"/>
  <c r="C40" i="85"/>
  <c r="C37" i="85"/>
  <c r="C36" i="85"/>
  <c r="C35" i="85"/>
  <c r="H33" i="85"/>
  <c r="E33" i="85"/>
  <c r="C33" i="85"/>
  <c r="C31" i="85"/>
  <c r="C30" i="85"/>
  <c r="H28" i="85"/>
  <c r="E28" i="85"/>
  <c r="C28" i="85"/>
  <c r="C26" i="85"/>
  <c r="C24" i="85"/>
  <c r="C22" i="85"/>
  <c r="C20" i="85"/>
  <c r="C17" i="85"/>
  <c r="C16" i="85"/>
  <c r="C15" i="85"/>
  <c r="H13" i="85"/>
  <c r="G13" i="85"/>
  <c r="E13" i="85"/>
  <c r="D13" i="85"/>
  <c r="C13" i="85"/>
  <c r="C11" i="85"/>
  <c r="C10" i="85"/>
  <c r="H8" i="85"/>
  <c r="G8" i="85"/>
  <c r="E8" i="85"/>
  <c r="D8" i="85"/>
  <c r="C8" i="85"/>
  <c r="A3" i="85"/>
  <c r="A2" i="85"/>
  <c r="A234" i="84"/>
  <c r="A215" i="84"/>
  <c r="A214" i="84"/>
  <c r="A213" i="84"/>
  <c r="A212" i="84"/>
  <c r="A211" i="84"/>
  <c r="A210" i="84"/>
  <c r="A209" i="84"/>
  <c r="C202" i="84"/>
  <c r="C200" i="84"/>
  <c r="C199" i="84"/>
  <c r="C198" i="84"/>
  <c r="C197" i="84"/>
  <c r="C201" i="84" s="1"/>
  <c r="C191" i="84"/>
  <c r="C189" i="84"/>
  <c r="C187" i="84"/>
  <c r="C186" i="84"/>
  <c r="C185" i="84"/>
  <c r="C184" i="84"/>
  <c r="C183" i="84"/>
  <c r="C182" i="84"/>
  <c r="C181" i="84"/>
  <c r="C180" i="84"/>
  <c r="C179" i="84"/>
  <c r="C178" i="84"/>
  <c r="C177" i="84"/>
  <c r="C176" i="84"/>
  <c r="C175" i="84"/>
  <c r="C174" i="84"/>
  <c r="C173" i="84"/>
  <c r="C172" i="84"/>
  <c r="C171" i="84"/>
  <c r="C170" i="84"/>
  <c r="C169" i="84"/>
  <c r="C168" i="84"/>
  <c r="C166" i="84"/>
  <c r="C165" i="84"/>
  <c r="C164" i="84"/>
  <c r="C163" i="84"/>
  <c r="C162" i="84"/>
  <c r="C161" i="84"/>
  <c r="C160" i="84"/>
  <c r="D136" i="84"/>
  <c r="C159" i="84"/>
  <c r="C158" i="84"/>
  <c r="C156" i="84"/>
  <c r="D146" i="84"/>
  <c r="D145" i="84"/>
  <c r="D144" i="84"/>
  <c r="D142" i="84"/>
  <c r="D141" i="84"/>
  <c r="D140" i="84"/>
  <c r="D143" i="84"/>
  <c r="C138" i="84"/>
  <c r="C135" i="84"/>
  <c r="C126" i="84"/>
  <c r="D124" i="84"/>
  <c r="C125" i="84"/>
  <c r="D103" i="84"/>
  <c r="C104" i="84"/>
  <c r="C101" i="84"/>
  <c r="C100" i="84"/>
  <c r="C99" i="84"/>
  <c r="C97" i="84"/>
  <c r="C96" i="84"/>
  <c r="C95" i="84"/>
  <c r="H93" i="84"/>
  <c r="G93" i="84"/>
  <c r="E93" i="84"/>
  <c r="D93" i="84"/>
  <c r="C93" i="84"/>
  <c r="C91" i="84"/>
  <c r="C90" i="84"/>
  <c r="H88" i="84"/>
  <c r="G88" i="84"/>
  <c r="E88" i="84"/>
  <c r="D88" i="84"/>
  <c r="C88" i="84"/>
  <c r="D65" i="84"/>
  <c r="C66" i="84"/>
  <c r="C63" i="84"/>
  <c r="C61" i="84"/>
  <c r="C59" i="84"/>
  <c r="C58" i="84"/>
  <c r="C57" i="84"/>
  <c r="H55" i="84"/>
  <c r="E55" i="84"/>
  <c r="C55" i="84"/>
  <c r="C53" i="84"/>
  <c r="C52" i="84"/>
  <c r="C51" i="84"/>
  <c r="C49" i="84"/>
  <c r="C47" i="84"/>
  <c r="C46" i="84"/>
  <c r="C44" i="84"/>
  <c r="C42" i="84"/>
  <c r="C40" i="84"/>
  <c r="C37" i="84"/>
  <c r="C36" i="84"/>
  <c r="C35" i="84"/>
  <c r="C33" i="84"/>
  <c r="C31" i="84"/>
  <c r="C30" i="84"/>
  <c r="C28" i="84"/>
  <c r="C26" i="84"/>
  <c r="C24" i="84"/>
  <c r="C22" i="84"/>
  <c r="C20" i="84"/>
  <c r="C17" i="84"/>
  <c r="C16" i="84"/>
  <c r="C15" i="84"/>
  <c r="H13" i="84"/>
  <c r="E13" i="84"/>
  <c r="C13" i="84"/>
  <c r="C11" i="84"/>
  <c r="C10" i="84"/>
  <c r="H8" i="84"/>
  <c r="E8" i="84"/>
  <c r="C8" i="84"/>
  <c r="A3" i="84"/>
  <c r="A2" i="84"/>
  <c r="A205" i="83"/>
  <c r="A190" i="83"/>
  <c r="A189" i="83"/>
  <c r="A188" i="83"/>
  <c r="A187" i="83"/>
  <c r="A186" i="83"/>
  <c r="A185" i="83"/>
  <c r="A184" i="83"/>
  <c r="C176" i="83"/>
  <c r="C173" i="83"/>
  <c r="C171" i="83"/>
  <c r="C170" i="83"/>
  <c r="H169" i="83"/>
  <c r="G169" i="83"/>
  <c r="E169" i="83"/>
  <c r="D169" i="83"/>
  <c r="C169" i="83"/>
  <c r="C168" i="83"/>
  <c r="C167" i="83"/>
  <c r="C172" i="83" s="1"/>
  <c r="C166" i="83"/>
  <c r="C160" i="83"/>
  <c r="C158" i="83"/>
  <c r="C157" i="83"/>
  <c r="C155" i="83"/>
  <c r="C154" i="83"/>
  <c r="C153" i="83"/>
  <c r="C152" i="83"/>
  <c r="C151" i="83"/>
  <c r="C150" i="83"/>
  <c r="C149" i="83"/>
  <c r="C148" i="83"/>
  <c r="C147" i="83"/>
  <c r="C146" i="83"/>
  <c r="C145" i="83"/>
  <c r="C144" i="83"/>
  <c r="C143" i="83"/>
  <c r="C142" i="83"/>
  <c r="C141" i="83"/>
  <c r="C140" i="83"/>
  <c r="C139" i="83"/>
  <c r="C138" i="83"/>
  <c r="C137" i="83"/>
  <c r="C136" i="83"/>
  <c r="C134" i="83"/>
  <c r="C133" i="83"/>
  <c r="C132" i="83"/>
  <c r="C131" i="83"/>
  <c r="C130" i="83"/>
  <c r="C129" i="83"/>
  <c r="C128" i="83"/>
  <c r="C127" i="83"/>
  <c r="D104" i="83"/>
  <c r="C126" i="83"/>
  <c r="C124" i="83"/>
  <c r="D114" i="83"/>
  <c r="D113" i="83"/>
  <c r="D110" i="83"/>
  <c r="D109" i="83"/>
  <c r="D112" i="83"/>
  <c r="C106" i="83"/>
  <c r="C103" i="83"/>
  <c r="D92" i="83"/>
  <c r="C93" i="83"/>
  <c r="C72" i="83"/>
  <c r="D71" i="83"/>
  <c r="C69" i="83"/>
  <c r="C67" i="83"/>
  <c r="C65" i="83"/>
  <c r="C64" i="83"/>
  <c r="C63" i="83"/>
  <c r="G61" i="83"/>
  <c r="E61" i="83"/>
  <c r="C61" i="83"/>
  <c r="C59" i="83"/>
  <c r="C58" i="83"/>
  <c r="C57" i="83"/>
  <c r="H55" i="83"/>
  <c r="G55" i="83"/>
  <c r="E55" i="83"/>
  <c r="D55" i="83"/>
  <c r="C55" i="83"/>
  <c r="C53" i="83"/>
  <c r="C52" i="83"/>
  <c r="C50" i="83"/>
  <c r="C49" i="83"/>
  <c r="G48" i="83"/>
  <c r="E48" i="83"/>
  <c r="C48" i="83"/>
  <c r="C46" i="83"/>
  <c r="C45" i="83"/>
  <c r="C43" i="83"/>
  <c r="C41" i="83"/>
  <c r="C39" i="83"/>
  <c r="C36" i="83"/>
  <c r="C35" i="83"/>
  <c r="C34" i="83"/>
  <c r="G32" i="83"/>
  <c r="E32" i="83"/>
  <c r="C32" i="83"/>
  <c r="C30" i="83"/>
  <c r="C29" i="83"/>
  <c r="G27" i="83"/>
  <c r="E27" i="83"/>
  <c r="C27" i="83"/>
  <c r="C25" i="83"/>
  <c r="C23" i="83"/>
  <c r="C21" i="83"/>
  <c r="C19" i="83"/>
  <c r="C16" i="83"/>
  <c r="C15" i="83"/>
  <c r="C14" i="83"/>
  <c r="C12" i="83"/>
  <c r="C10" i="83"/>
  <c r="C9" i="83"/>
  <c r="C7" i="83"/>
  <c r="A3" i="83"/>
  <c r="A2" i="83"/>
  <c r="A199" i="82"/>
  <c r="A184" i="82"/>
  <c r="A183" i="82"/>
  <c r="A182" i="82"/>
  <c r="A181" i="82"/>
  <c r="A180" i="82"/>
  <c r="A179" i="82"/>
  <c r="A178" i="82"/>
  <c r="C170" i="82"/>
  <c r="C166" i="82"/>
  <c r="C165" i="82"/>
  <c r="G164" i="82"/>
  <c r="E164" i="82"/>
  <c r="C164" i="82"/>
  <c r="C163" i="82"/>
  <c r="C162" i="82"/>
  <c r="C167" i="82" s="1"/>
  <c r="H161" i="82"/>
  <c r="G161" i="82"/>
  <c r="E161" i="82"/>
  <c r="D161" i="82"/>
  <c r="C161" i="82"/>
  <c r="C155" i="82"/>
  <c r="C153" i="82"/>
  <c r="C152" i="82"/>
  <c r="C150" i="82"/>
  <c r="C149" i="82"/>
  <c r="C148" i="82"/>
  <c r="C147" i="82"/>
  <c r="C146" i="82"/>
  <c r="C145" i="82"/>
  <c r="C144" i="82"/>
  <c r="C143" i="82"/>
  <c r="C142" i="82"/>
  <c r="C141" i="82"/>
  <c r="C140" i="82"/>
  <c r="C139" i="82"/>
  <c r="C138" i="82"/>
  <c r="C137" i="82"/>
  <c r="C136" i="82"/>
  <c r="C135" i="82"/>
  <c r="C134" i="82"/>
  <c r="C133" i="82"/>
  <c r="C132" i="82"/>
  <c r="C131" i="82"/>
  <c r="C129" i="82"/>
  <c r="C128" i="82"/>
  <c r="C127" i="82"/>
  <c r="C126" i="82"/>
  <c r="C125" i="82"/>
  <c r="C124" i="82"/>
  <c r="C123" i="82"/>
  <c r="C122" i="82"/>
  <c r="C121" i="82"/>
  <c r="C119" i="82"/>
  <c r="D109" i="82"/>
  <c r="D108" i="82"/>
  <c r="D107" i="82"/>
  <c r="D105" i="82"/>
  <c r="D104" i="82"/>
  <c r="D103" i="82"/>
  <c r="D106" i="82"/>
  <c r="C101" i="82"/>
  <c r="D99" i="82"/>
  <c r="C98" i="82"/>
  <c r="C89" i="82"/>
  <c r="C86" i="82"/>
  <c r="D85" i="82"/>
  <c r="D64" i="82"/>
  <c r="C65" i="82"/>
  <c r="C62" i="82"/>
  <c r="C60" i="82"/>
  <c r="C58" i="82"/>
  <c r="C57" i="82"/>
  <c r="C56" i="82"/>
  <c r="H54" i="82"/>
  <c r="G54" i="82"/>
  <c r="E54" i="82"/>
  <c r="D54" i="82"/>
  <c r="C54" i="82"/>
  <c r="C52" i="82"/>
  <c r="C51" i="82"/>
  <c r="C50" i="82"/>
  <c r="C48" i="82"/>
  <c r="C46" i="82"/>
  <c r="C45" i="82"/>
  <c r="C43" i="82"/>
  <c r="C41" i="82"/>
  <c r="C39" i="82"/>
  <c r="C36" i="82"/>
  <c r="C35" i="82"/>
  <c r="C34" i="82"/>
  <c r="C32" i="82"/>
  <c r="C30" i="82"/>
  <c r="C29" i="82"/>
  <c r="C27" i="82"/>
  <c r="C25" i="82"/>
  <c r="C23" i="82"/>
  <c r="C21" i="82"/>
  <c r="C19" i="82"/>
  <c r="C16" i="82"/>
  <c r="C15" i="82"/>
  <c r="C14" i="82"/>
  <c r="H12" i="82"/>
  <c r="G12" i="82"/>
  <c r="E12" i="82"/>
  <c r="D12" i="82"/>
  <c r="C12" i="82"/>
  <c r="C10" i="82"/>
  <c r="C9" i="82"/>
  <c r="H7" i="82"/>
  <c r="G7" i="82"/>
  <c r="E7" i="82"/>
  <c r="D7" i="82"/>
  <c r="C7" i="82"/>
  <c r="A3" i="82"/>
  <c r="A2" i="82"/>
  <c r="A224" i="81"/>
  <c r="A209" i="81"/>
  <c r="A208" i="81"/>
  <c r="A207" i="81"/>
  <c r="A206" i="81"/>
  <c r="A205" i="81"/>
  <c r="A204" i="81"/>
  <c r="A203" i="81"/>
  <c r="C195" i="81"/>
  <c r="H192" i="81"/>
  <c r="G192" i="81"/>
  <c r="E192" i="81"/>
  <c r="D192" i="81"/>
  <c r="C192" i="81"/>
  <c r="C191" i="81"/>
  <c r="C190" i="81"/>
  <c r="C189" i="81"/>
  <c r="C188" i="81"/>
  <c r="C187" i="81"/>
  <c r="H186" i="81"/>
  <c r="G186" i="81"/>
  <c r="E186" i="81"/>
  <c r="D186" i="81"/>
  <c r="C186" i="81"/>
  <c r="C154" i="81" s="1"/>
  <c r="C180" i="81"/>
  <c r="C178" i="81"/>
  <c r="C177" i="81"/>
  <c r="C175" i="81"/>
  <c r="C174" i="81"/>
  <c r="C173" i="81"/>
  <c r="C172" i="81"/>
  <c r="C171" i="81"/>
  <c r="C170" i="81"/>
  <c r="C169" i="81"/>
  <c r="C168" i="81"/>
  <c r="C167" i="81"/>
  <c r="C166" i="81"/>
  <c r="C165" i="81"/>
  <c r="C164" i="81"/>
  <c r="C163" i="81"/>
  <c r="C162" i="81"/>
  <c r="C161" i="81"/>
  <c r="C160" i="81"/>
  <c r="C159" i="81"/>
  <c r="C158" i="81"/>
  <c r="C157" i="81"/>
  <c r="C156" i="81"/>
  <c r="C153" i="81"/>
  <c r="C152" i="81"/>
  <c r="C151" i="81"/>
  <c r="C150" i="81"/>
  <c r="C149" i="81"/>
  <c r="C148" i="81"/>
  <c r="C147" i="81"/>
  <c r="C146" i="81"/>
  <c r="C144" i="81"/>
  <c r="D132" i="81"/>
  <c r="D128" i="81"/>
  <c r="D131" i="81"/>
  <c r="C126" i="81"/>
  <c r="C123" i="81"/>
  <c r="C114" i="81"/>
  <c r="D112" i="81"/>
  <c r="D71" i="81"/>
  <c r="C72" i="81"/>
  <c r="C69" i="81"/>
  <c r="C67" i="81"/>
  <c r="C65" i="81"/>
  <c r="C64" i="81"/>
  <c r="C63" i="81"/>
  <c r="H61" i="81"/>
  <c r="G61" i="81"/>
  <c r="E61" i="81"/>
  <c r="D61" i="81"/>
  <c r="C61" i="81"/>
  <c r="C59" i="81"/>
  <c r="C58" i="81"/>
  <c r="C57" i="81"/>
  <c r="C55" i="81"/>
  <c r="C53" i="81"/>
  <c r="C52" i="81"/>
  <c r="C50" i="81"/>
  <c r="C49" i="81"/>
  <c r="H48" i="81"/>
  <c r="G48" i="81"/>
  <c r="E48" i="81"/>
  <c r="D48" i="81"/>
  <c r="C48" i="81"/>
  <c r="C46" i="81"/>
  <c r="C45" i="81"/>
  <c r="C43" i="81"/>
  <c r="C41" i="81"/>
  <c r="C39" i="81"/>
  <c r="C36" i="81"/>
  <c r="C35" i="81"/>
  <c r="C34" i="81"/>
  <c r="H32" i="81"/>
  <c r="G32" i="81"/>
  <c r="E32" i="81"/>
  <c r="D32" i="81"/>
  <c r="C32" i="81"/>
  <c r="C30" i="81"/>
  <c r="C29" i="81"/>
  <c r="H27" i="81"/>
  <c r="G27" i="81"/>
  <c r="E27" i="81"/>
  <c r="D27" i="81"/>
  <c r="C27" i="81"/>
  <c r="C25" i="81"/>
  <c r="C23" i="81"/>
  <c r="C21" i="81"/>
  <c r="C19" i="81"/>
  <c r="C16" i="81"/>
  <c r="C15" i="81"/>
  <c r="C14" i="81"/>
  <c r="H12" i="81"/>
  <c r="G12" i="81"/>
  <c r="E12" i="81"/>
  <c r="D12" i="81"/>
  <c r="C12" i="81"/>
  <c r="C10" i="81"/>
  <c r="C9" i="81"/>
  <c r="H7" i="81"/>
  <c r="G7" i="81"/>
  <c r="E7" i="81"/>
  <c r="D7" i="81"/>
  <c r="C7" i="81"/>
  <c r="A3" i="81"/>
  <c r="A2" i="81"/>
  <c r="A200" i="80"/>
  <c r="A185" i="80"/>
  <c r="A184" i="80"/>
  <c r="A183" i="80"/>
  <c r="A182" i="80"/>
  <c r="A181" i="80"/>
  <c r="A180" i="80"/>
  <c r="A179" i="80"/>
  <c r="C172" i="80"/>
  <c r="C170" i="80"/>
  <c r="C169" i="80"/>
  <c r="C168" i="80"/>
  <c r="C167" i="80"/>
  <c r="C166" i="80"/>
  <c r="C171" i="80" s="1"/>
  <c r="C165" i="80"/>
  <c r="C159" i="80"/>
  <c r="C157" i="80"/>
  <c r="C156" i="80"/>
  <c r="C154" i="80"/>
  <c r="C153" i="80"/>
  <c r="C152" i="80"/>
  <c r="C151" i="80"/>
  <c r="C150" i="80"/>
  <c r="C149" i="80"/>
  <c r="C148" i="80"/>
  <c r="C147" i="80"/>
  <c r="C146" i="80"/>
  <c r="C145" i="80"/>
  <c r="C144" i="80"/>
  <c r="C143" i="80"/>
  <c r="C142" i="80"/>
  <c r="C141" i="80"/>
  <c r="C140" i="80"/>
  <c r="C139" i="80"/>
  <c r="C138" i="80"/>
  <c r="C137" i="80"/>
  <c r="C136" i="80"/>
  <c r="C134" i="80"/>
  <c r="C133" i="80"/>
  <c r="C132" i="80"/>
  <c r="C131" i="80"/>
  <c r="C130" i="80"/>
  <c r="C129" i="80"/>
  <c r="C128" i="80"/>
  <c r="C127" i="80"/>
  <c r="C126" i="80"/>
  <c r="C124" i="80"/>
  <c r="D112" i="80"/>
  <c r="D108" i="80"/>
  <c r="D111" i="80"/>
  <c r="C106" i="80"/>
  <c r="C103" i="80"/>
  <c r="C94" i="80"/>
  <c r="D92" i="80"/>
  <c r="D71" i="80"/>
  <c r="C72" i="80"/>
  <c r="C69" i="80"/>
  <c r="C67" i="80"/>
  <c r="C65" i="80"/>
  <c r="C64" i="80"/>
  <c r="C63" i="80"/>
  <c r="C61" i="80"/>
  <c r="C59" i="80"/>
  <c r="C58" i="80"/>
  <c r="C57" i="80"/>
  <c r="C55" i="80"/>
  <c r="C53" i="80"/>
  <c r="C52" i="80"/>
  <c r="C50" i="80"/>
  <c r="C49" i="80"/>
  <c r="C48" i="80"/>
  <c r="C46" i="80"/>
  <c r="C45" i="80"/>
  <c r="C43" i="80"/>
  <c r="C41" i="80"/>
  <c r="C39" i="80"/>
  <c r="C36" i="80"/>
  <c r="C35" i="80"/>
  <c r="C34" i="80"/>
  <c r="C32" i="80"/>
  <c r="C30" i="80"/>
  <c r="C29" i="80"/>
  <c r="C27" i="80"/>
  <c r="C25" i="80"/>
  <c r="C23" i="80"/>
  <c r="C21" i="80"/>
  <c r="C19" i="80"/>
  <c r="C16" i="80"/>
  <c r="C15" i="80"/>
  <c r="C14" i="80"/>
  <c r="C12" i="80"/>
  <c r="C10" i="80"/>
  <c r="C9" i="80"/>
  <c r="C7" i="80"/>
  <c r="A3" i="80"/>
  <c r="A2" i="80"/>
  <c r="A218" i="79"/>
  <c r="A199" i="79"/>
  <c r="A198" i="79"/>
  <c r="A197" i="79"/>
  <c r="A196" i="79"/>
  <c r="A195" i="79"/>
  <c r="A194" i="79"/>
  <c r="A193" i="79"/>
  <c r="C185" i="79"/>
  <c r="G182" i="79"/>
  <c r="E182" i="79"/>
  <c r="C182" i="79"/>
  <c r="C181" i="79"/>
  <c r="C180" i="79"/>
  <c r="H179" i="79"/>
  <c r="G179" i="79"/>
  <c r="E179" i="79"/>
  <c r="D179" i="79"/>
  <c r="C179" i="79"/>
  <c r="C178" i="79"/>
  <c r="C177" i="79"/>
  <c r="G176" i="79"/>
  <c r="E176" i="79"/>
  <c r="C176" i="79"/>
  <c r="C144" i="79" s="1"/>
  <c r="C170" i="79"/>
  <c r="C168" i="79"/>
  <c r="C167" i="79"/>
  <c r="C165" i="79"/>
  <c r="C164" i="79"/>
  <c r="C163" i="79"/>
  <c r="C162" i="79"/>
  <c r="C161" i="79"/>
  <c r="C160" i="79"/>
  <c r="C159" i="79"/>
  <c r="C158" i="79"/>
  <c r="C157" i="79"/>
  <c r="C156" i="79"/>
  <c r="C155" i="79"/>
  <c r="C154" i="79"/>
  <c r="C153" i="79"/>
  <c r="C152" i="79"/>
  <c r="C151" i="79"/>
  <c r="C150" i="79"/>
  <c r="C149" i="79"/>
  <c r="C148" i="79"/>
  <c r="C147" i="79"/>
  <c r="C146" i="79"/>
  <c r="C143" i="79"/>
  <c r="C142" i="79"/>
  <c r="C141" i="79"/>
  <c r="C140" i="79"/>
  <c r="C139" i="79"/>
  <c r="C138" i="79"/>
  <c r="C137" i="79"/>
  <c r="C136" i="79"/>
  <c r="C134" i="79"/>
  <c r="C116" i="79"/>
  <c r="C113" i="79"/>
  <c r="D102" i="79"/>
  <c r="C104" i="79"/>
  <c r="D71" i="79"/>
  <c r="C72" i="79"/>
  <c r="C69" i="79"/>
  <c r="C67" i="79"/>
  <c r="C65" i="79"/>
  <c r="C64" i="79"/>
  <c r="C63" i="79"/>
  <c r="C61" i="79"/>
  <c r="C59" i="79"/>
  <c r="C58" i="79"/>
  <c r="C57" i="79"/>
  <c r="G55" i="79"/>
  <c r="E55" i="79"/>
  <c r="C55" i="79"/>
  <c r="C53" i="79"/>
  <c r="C52" i="79"/>
  <c r="C50" i="79"/>
  <c r="C49" i="79"/>
  <c r="C48" i="79"/>
  <c r="C46" i="79"/>
  <c r="C45" i="79"/>
  <c r="C43" i="79"/>
  <c r="C41" i="79"/>
  <c r="C39" i="79"/>
  <c r="C36" i="79"/>
  <c r="C35" i="79"/>
  <c r="C34" i="79"/>
  <c r="C32" i="79"/>
  <c r="C30" i="79"/>
  <c r="C29" i="79"/>
  <c r="C27" i="79"/>
  <c r="C25" i="79"/>
  <c r="C23" i="79"/>
  <c r="C21" i="79"/>
  <c r="C19" i="79"/>
  <c r="C16" i="79"/>
  <c r="C15" i="79"/>
  <c r="C14" i="79"/>
  <c r="H12" i="79"/>
  <c r="G12" i="79"/>
  <c r="E12" i="79"/>
  <c r="D12" i="79"/>
  <c r="C12" i="79"/>
  <c r="C10" i="79"/>
  <c r="C9" i="79"/>
  <c r="H7" i="79"/>
  <c r="G7" i="79"/>
  <c r="E7" i="79"/>
  <c r="D7" i="79"/>
  <c r="C7" i="79"/>
  <c r="A3" i="79"/>
  <c r="A2" i="79"/>
  <c r="A225" i="78"/>
  <c r="A209" i="78"/>
  <c r="A208" i="78"/>
  <c r="A207" i="78"/>
  <c r="A206" i="78"/>
  <c r="A205" i="78"/>
  <c r="A204" i="78"/>
  <c r="A203" i="78"/>
  <c r="C195" i="78"/>
  <c r="C192" i="78"/>
  <c r="C191" i="78"/>
  <c r="C190" i="78"/>
  <c r="C189" i="78"/>
  <c r="C188" i="78"/>
  <c r="C187" i="78"/>
  <c r="H186" i="78"/>
  <c r="G186" i="78"/>
  <c r="E186" i="78"/>
  <c r="D186" i="78"/>
  <c r="C186" i="78"/>
  <c r="C154" i="78" s="1"/>
  <c r="C180" i="78"/>
  <c r="C178" i="78"/>
  <c r="C177" i="78"/>
  <c r="C175" i="78"/>
  <c r="C174" i="78"/>
  <c r="C173" i="78"/>
  <c r="C172" i="78"/>
  <c r="C171" i="78"/>
  <c r="C170" i="78"/>
  <c r="C169" i="78"/>
  <c r="C168" i="78"/>
  <c r="C167" i="78"/>
  <c r="C166" i="78"/>
  <c r="C165" i="78"/>
  <c r="C164" i="78"/>
  <c r="C163" i="78"/>
  <c r="C162" i="78"/>
  <c r="C161" i="78"/>
  <c r="C160" i="78"/>
  <c r="C159" i="78"/>
  <c r="C158" i="78"/>
  <c r="C157" i="78"/>
  <c r="C156" i="78"/>
  <c r="C153" i="78"/>
  <c r="C152" i="78"/>
  <c r="C151" i="78"/>
  <c r="C150" i="78"/>
  <c r="C149" i="78"/>
  <c r="C148" i="78"/>
  <c r="C147" i="78"/>
  <c r="C146" i="78"/>
  <c r="C144" i="78"/>
  <c r="D132" i="78"/>
  <c r="D128" i="78"/>
  <c r="D131" i="78"/>
  <c r="C126" i="78"/>
  <c r="C123" i="78"/>
  <c r="C114" i="78"/>
  <c r="D112" i="78"/>
  <c r="D71" i="78"/>
  <c r="C72" i="78"/>
  <c r="C69" i="78"/>
  <c r="C67" i="78"/>
  <c r="C65" i="78"/>
  <c r="C64" i="78"/>
  <c r="C63" i="78"/>
  <c r="H61" i="78"/>
  <c r="G61" i="78"/>
  <c r="E61" i="78"/>
  <c r="D61" i="78"/>
  <c r="C61" i="78"/>
  <c r="C59" i="78"/>
  <c r="C58" i="78"/>
  <c r="C57" i="78"/>
  <c r="C55" i="78"/>
  <c r="C53" i="78"/>
  <c r="C52" i="78"/>
  <c r="C50" i="78"/>
  <c r="C49" i="78"/>
  <c r="H48" i="78"/>
  <c r="G48" i="78"/>
  <c r="E48" i="78"/>
  <c r="D48" i="78"/>
  <c r="C48" i="78"/>
  <c r="C46" i="78"/>
  <c r="C45" i="78"/>
  <c r="C43" i="78"/>
  <c r="C41" i="78"/>
  <c r="C39" i="78"/>
  <c r="C36" i="78"/>
  <c r="C35" i="78"/>
  <c r="C34" i="78"/>
  <c r="H32" i="78"/>
  <c r="G32" i="78"/>
  <c r="E32" i="78"/>
  <c r="D32" i="78"/>
  <c r="C32" i="78"/>
  <c r="C30" i="78"/>
  <c r="C29" i="78"/>
  <c r="H27" i="78"/>
  <c r="G27" i="78"/>
  <c r="E27" i="78"/>
  <c r="D27" i="78"/>
  <c r="C27" i="78"/>
  <c r="C25" i="78"/>
  <c r="C23" i="78"/>
  <c r="C21" i="78"/>
  <c r="C19" i="78"/>
  <c r="C16" i="78"/>
  <c r="C15" i="78"/>
  <c r="C14" i="78"/>
  <c r="H12" i="78"/>
  <c r="G12" i="78"/>
  <c r="E12" i="78"/>
  <c r="D12" i="78"/>
  <c r="C12" i="78"/>
  <c r="C10" i="78"/>
  <c r="C9" i="78"/>
  <c r="H7" i="78"/>
  <c r="G7" i="78"/>
  <c r="E7" i="78"/>
  <c r="D7" i="78"/>
  <c r="C7" i="78"/>
  <c r="A3" i="78"/>
  <c r="A2" i="78"/>
  <c r="A219" i="77"/>
  <c r="A203" i="77"/>
  <c r="A202" i="77"/>
  <c r="A201" i="77"/>
  <c r="A200" i="77"/>
  <c r="A199" i="77"/>
  <c r="A198" i="77"/>
  <c r="A197" i="77"/>
  <c r="C188" i="77"/>
  <c r="C185" i="77"/>
  <c r="C184" i="77"/>
  <c r="C183" i="77"/>
  <c r="H182" i="77"/>
  <c r="G182" i="77"/>
  <c r="E182" i="77"/>
  <c r="D182" i="77"/>
  <c r="C182" i="77"/>
  <c r="C181" i="77"/>
  <c r="C180" i="77"/>
  <c r="G179" i="77"/>
  <c r="E179" i="77"/>
  <c r="C179" i="77"/>
  <c r="C147" i="77" s="1"/>
  <c r="C173" i="77"/>
  <c r="C171" i="77"/>
  <c r="C170" i="77"/>
  <c r="C168" i="77"/>
  <c r="C167" i="77"/>
  <c r="C166" i="77"/>
  <c r="C165" i="77"/>
  <c r="C164" i="77"/>
  <c r="C163" i="77"/>
  <c r="C162" i="77"/>
  <c r="C161" i="77"/>
  <c r="C160" i="77"/>
  <c r="C159" i="77"/>
  <c r="C158" i="77"/>
  <c r="C157" i="77"/>
  <c r="C156" i="77"/>
  <c r="C155" i="77"/>
  <c r="C154" i="77"/>
  <c r="C153" i="77"/>
  <c r="C152" i="77"/>
  <c r="C151" i="77"/>
  <c r="C150" i="77"/>
  <c r="C149" i="77"/>
  <c r="C146" i="77"/>
  <c r="C145" i="77"/>
  <c r="C144" i="77"/>
  <c r="C143" i="77"/>
  <c r="C142" i="77"/>
  <c r="C141" i="77"/>
  <c r="C140" i="77"/>
  <c r="C139" i="77"/>
  <c r="C137" i="77"/>
  <c r="D124" i="77"/>
  <c r="C119" i="77"/>
  <c r="C116" i="77"/>
  <c r="C107" i="77"/>
  <c r="C106" i="77"/>
  <c r="D105" i="77"/>
  <c r="D64" i="77"/>
  <c r="C65" i="77"/>
  <c r="C62" i="77"/>
  <c r="C60" i="77"/>
  <c r="C58" i="77"/>
  <c r="C57" i="77"/>
  <c r="C56" i="77"/>
  <c r="H54" i="77"/>
  <c r="G54" i="77"/>
  <c r="E54" i="77"/>
  <c r="D54" i="77"/>
  <c r="C54" i="77"/>
  <c r="C52" i="77"/>
  <c r="C51" i="77"/>
  <c r="C50" i="77"/>
  <c r="C48" i="77"/>
  <c r="C46" i="77"/>
  <c r="C45" i="77"/>
  <c r="C43" i="77"/>
  <c r="C41" i="77"/>
  <c r="C39" i="77"/>
  <c r="C36" i="77"/>
  <c r="C35" i="77"/>
  <c r="C34" i="77"/>
  <c r="C32" i="77"/>
  <c r="C30" i="77"/>
  <c r="C29" i="77"/>
  <c r="C27" i="77"/>
  <c r="C25" i="77"/>
  <c r="C23" i="77"/>
  <c r="C21" i="77"/>
  <c r="C19" i="77"/>
  <c r="C16" i="77"/>
  <c r="C15" i="77"/>
  <c r="C14" i="77"/>
  <c r="H12" i="77"/>
  <c r="G12" i="77"/>
  <c r="E12" i="77"/>
  <c r="D12" i="77"/>
  <c r="C12" i="77"/>
  <c r="C10" i="77"/>
  <c r="C9" i="77"/>
  <c r="H7" i="77"/>
  <c r="G7" i="77"/>
  <c r="E7" i="77"/>
  <c r="D7" i="77"/>
  <c r="C7" i="77"/>
  <c r="A3" i="77"/>
  <c r="A2" i="77"/>
  <c r="A191" i="76"/>
  <c r="A176" i="76"/>
  <c r="A175" i="76"/>
  <c r="A174" i="76"/>
  <c r="A173" i="76"/>
  <c r="A172" i="76"/>
  <c r="A171" i="76"/>
  <c r="A170" i="76"/>
  <c r="C163" i="76"/>
  <c r="C162" i="76"/>
  <c r="C161" i="76"/>
  <c r="C160" i="76"/>
  <c r="C159" i="76"/>
  <c r="C158" i="76"/>
  <c r="C127" i="76" s="1"/>
  <c r="C152" i="76"/>
  <c r="C150" i="76"/>
  <c r="C149" i="76"/>
  <c r="C147" i="76"/>
  <c r="C146" i="76"/>
  <c r="C145" i="76"/>
  <c r="C144" i="76"/>
  <c r="C143" i="76"/>
  <c r="C142" i="76"/>
  <c r="C141" i="76"/>
  <c r="C140" i="76"/>
  <c r="C139" i="76"/>
  <c r="C138" i="76"/>
  <c r="C137" i="76"/>
  <c r="C136" i="76"/>
  <c r="C135" i="76"/>
  <c r="C134" i="76"/>
  <c r="C133" i="76"/>
  <c r="C132" i="76"/>
  <c r="C131" i="76"/>
  <c r="C130" i="76"/>
  <c r="C129" i="76"/>
  <c r="C126" i="76"/>
  <c r="C125" i="76"/>
  <c r="C124" i="76"/>
  <c r="C123" i="76"/>
  <c r="C122" i="76"/>
  <c r="C121" i="76"/>
  <c r="C120" i="76"/>
  <c r="C119" i="76"/>
  <c r="C117" i="76"/>
  <c r="D105" i="76"/>
  <c r="D101" i="76"/>
  <c r="D104" i="76"/>
  <c r="C99" i="76"/>
  <c r="C96" i="76"/>
  <c r="D85" i="76"/>
  <c r="C87" i="76"/>
  <c r="C86" i="76"/>
  <c r="C65" i="76"/>
  <c r="C62" i="76"/>
  <c r="C60" i="76"/>
  <c r="C58" i="76"/>
  <c r="C57" i="76"/>
  <c r="C56" i="76"/>
  <c r="C54" i="76"/>
  <c r="C52" i="76"/>
  <c r="C51" i="76"/>
  <c r="C50" i="76"/>
  <c r="G48" i="76"/>
  <c r="E48" i="76"/>
  <c r="C48" i="76"/>
  <c r="C46" i="76"/>
  <c r="C45" i="76"/>
  <c r="C43" i="76"/>
  <c r="C41" i="76"/>
  <c r="C39" i="76"/>
  <c r="C36" i="76"/>
  <c r="C35" i="76"/>
  <c r="C34" i="76"/>
  <c r="G32" i="76"/>
  <c r="E32" i="76"/>
  <c r="C32" i="76"/>
  <c r="C30" i="76"/>
  <c r="C29" i="76"/>
  <c r="G27" i="76"/>
  <c r="E27" i="76"/>
  <c r="C27" i="76"/>
  <c r="C25" i="76"/>
  <c r="C23" i="76"/>
  <c r="C21" i="76"/>
  <c r="C19" i="76"/>
  <c r="C16" i="76"/>
  <c r="C15" i="76"/>
  <c r="C14" i="76"/>
  <c r="C12" i="76"/>
  <c r="C10" i="76"/>
  <c r="C9" i="76"/>
  <c r="C7" i="76"/>
  <c r="A3" i="76"/>
  <c r="A2" i="76"/>
  <c r="A222" i="75"/>
  <c r="A197" i="75"/>
  <c r="A196" i="75"/>
  <c r="A195" i="75"/>
  <c r="A194" i="75"/>
  <c r="A193" i="75"/>
  <c r="A192" i="75"/>
  <c r="A191" i="75"/>
  <c r="C183" i="75"/>
  <c r="C179" i="75"/>
  <c r="C178" i="75"/>
  <c r="G177" i="75"/>
  <c r="E177" i="75"/>
  <c r="C177" i="75"/>
  <c r="C176" i="75"/>
  <c r="C175" i="75"/>
  <c r="C180" i="75" s="1"/>
  <c r="H174" i="75"/>
  <c r="G174" i="75"/>
  <c r="E174" i="75"/>
  <c r="D174" i="75"/>
  <c r="C174" i="75"/>
  <c r="C168" i="75"/>
  <c r="C166" i="75"/>
  <c r="C165" i="75"/>
  <c r="C163" i="75"/>
  <c r="C162" i="75"/>
  <c r="C161" i="75"/>
  <c r="C160" i="75"/>
  <c r="C159" i="75"/>
  <c r="C158" i="75"/>
  <c r="C157" i="75"/>
  <c r="C156" i="75"/>
  <c r="C155" i="75"/>
  <c r="C154" i="75"/>
  <c r="C153" i="75"/>
  <c r="C152" i="75"/>
  <c r="C151" i="75"/>
  <c r="C150" i="75"/>
  <c r="C149" i="75"/>
  <c r="C148" i="75"/>
  <c r="C147" i="75"/>
  <c r="C146" i="75"/>
  <c r="C145" i="75"/>
  <c r="D112" i="75"/>
  <c r="C144" i="75"/>
  <c r="C142" i="75"/>
  <c r="C141" i="75"/>
  <c r="C140" i="75"/>
  <c r="C139" i="75"/>
  <c r="C138" i="75"/>
  <c r="C137" i="75"/>
  <c r="C136" i="75"/>
  <c r="C135" i="75"/>
  <c r="C134" i="75"/>
  <c r="C132" i="75"/>
  <c r="D121" i="75"/>
  <c r="D120" i="75"/>
  <c r="D117" i="75"/>
  <c r="D116" i="75"/>
  <c r="D119" i="75"/>
  <c r="C114" i="75"/>
  <c r="C111" i="75"/>
  <c r="C102" i="75"/>
  <c r="D100" i="75"/>
  <c r="D64" i="75"/>
  <c r="C65" i="75"/>
  <c r="C62" i="75"/>
  <c r="C60" i="75"/>
  <c r="C58" i="75"/>
  <c r="C57" i="75"/>
  <c r="C56" i="75"/>
  <c r="H54" i="75"/>
  <c r="G54" i="75"/>
  <c r="E54" i="75"/>
  <c r="D54" i="75"/>
  <c r="C54" i="75"/>
  <c r="C52" i="75"/>
  <c r="C51" i="75"/>
  <c r="C50" i="75"/>
  <c r="C48" i="75"/>
  <c r="C46" i="75"/>
  <c r="C45" i="75"/>
  <c r="C43" i="75"/>
  <c r="C41" i="75"/>
  <c r="C39" i="75"/>
  <c r="C36" i="75"/>
  <c r="C35" i="75"/>
  <c r="C34" i="75"/>
  <c r="C32" i="75"/>
  <c r="C30" i="75"/>
  <c r="C29" i="75"/>
  <c r="C27" i="75"/>
  <c r="C25" i="75"/>
  <c r="C23" i="75"/>
  <c r="C21" i="75"/>
  <c r="C19" i="75"/>
  <c r="C16" i="75"/>
  <c r="C15" i="75"/>
  <c r="C14" i="75"/>
  <c r="H12" i="75"/>
  <c r="G12" i="75"/>
  <c r="E12" i="75"/>
  <c r="D12" i="75"/>
  <c r="C12" i="75"/>
  <c r="C10" i="75"/>
  <c r="C9" i="75"/>
  <c r="H7" i="75"/>
  <c r="G7" i="75"/>
  <c r="E7" i="75"/>
  <c r="D7" i="75"/>
  <c r="C7" i="75"/>
  <c r="A3" i="75"/>
  <c r="A2" i="75"/>
  <c r="A226" i="74"/>
  <c r="A207" i="74"/>
  <c r="A206" i="74"/>
  <c r="A205" i="74"/>
  <c r="A204" i="74"/>
  <c r="A203" i="74"/>
  <c r="A202" i="74"/>
  <c r="A201" i="74"/>
  <c r="C191" i="74"/>
  <c r="C188" i="74"/>
  <c r="C186" i="74"/>
  <c r="C185" i="74"/>
  <c r="H184" i="74"/>
  <c r="G184" i="74"/>
  <c r="E184" i="74"/>
  <c r="D184" i="74"/>
  <c r="C184" i="74"/>
  <c r="C183" i="74"/>
  <c r="C182" i="74"/>
  <c r="C187" i="74" s="1"/>
  <c r="C181" i="74"/>
  <c r="C175" i="74"/>
  <c r="C173" i="74"/>
  <c r="C172" i="74"/>
  <c r="C170" i="74"/>
  <c r="C169" i="74"/>
  <c r="C168" i="74"/>
  <c r="C167" i="74"/>
  <c r="C166" i="74"/>
  <c r="C165" i="74"/>
  <c r="C164" i="74"/>
  <c r="C163" i="74"/>
  <c r="C162" i="74"/>
  <c r="C161" i="74"/>
  <c r="C160" i="74"/>
  <c r="C159" i="74"/>
  <c r="C158" i="74"/>
  <c r="C157" i="74"/>
  <c r="C156" i="74"/>
  <c r="C155" i="74"/>
  <c r="C154" i="74"/>
  <c r="C153" i="74"/>
  <c r="C152" i="74"/>
  <c r="C151" i="74"/>
  <c r="C149" i="74"/>
  <c r="C148" i="74"/>
  <c r="C147" i="74"/>
  <c r="C146" i="74"/>
  <c r="C145" i="74"/>
  <c r="C144" i="74"/>
  <c r="C143" i="74"/>
  <c r="C142" i="74"/>
  <c r="D119" i="74"/>
  <c r="C141" i="74"/>
  <c r="C139" i="74"/>
  <c r="D129" i="74"/>
  <c r="D128" i="74"/>
  <c r="D127" i="74"/>
  <c r="D125" i="74"/>
  <c r="D124" i="74"/>
  <c r="D123" i="74"/>
  <c r="D126" i="74"/>
  <c r="C121" i="74"/>
  <c r="C118" i="74"/>
  <c r="C109" i="74"/>
  <c r="D107" i="74"/>
  <c r="C108" i="74"/>
  <c r="C72" i="74"/>
  <c r="D71" i="74"/>
  <c r="C69" i="74"/>
  <c r="C67" i="74"/>
  <c r="C65" i="74"/>
  <c r="C64" i="74"/>
  <c r="C63" i="74"/>
  <c r="G61" i="74"/>
  <c r="E61" i="74"/>
  <c r="C61" i="74"/>
  <c r="C59" i="74"/>
  <c r="C58" i="74"/>
  <c r="C57" i="74"/>
  <c r="H55" i="74"/>
  <c r="G55" i="74"/>
  <c r="E55" i="74"/>
  <c r="D55" i="74"/>
  <c r="C55" i="74"/>
  <c r="C53" i="74"/>
  <c r="C52" i="74"/>
  <c r="C50" i="74"/>
  <c r="C49" i="74"/>
  <c r="G48" i="74"/>
  <c r="E48" i="74"/>
  <c r="C48" i="74"/>
  <c r="C46" i="74"/>
  <c r="C45" i="74"/>
  <c r="C43" i="74"/>
  <c r="C41" i="74"/>
  <c r="C39" i="74"/>
  <c r="C36" i="74"/>
  <c r="C35" i="74"/>
  <c r="C34" i="74"/>
  <c r="G32" i="74"/>
  <c r="E32" i="74"/>
  <c r="C32" i="74"/>
  <c r="C30" i="74"/>
  <c r="C29" i="74"/>
  <c r="G27" i="74"/>
  <c r="E27" i="74"/>
  <c r="C27" i="74"/>
  <c r="C25" i="74"/>
  <c r="C23" i="74"/>
  <c r="C21" i="74"/>
  <c r="C19" i="74"/>
  <c r="C16" i="74"/>
  <c r="C15" i="74"/>
  <c r="C14" i="74"/>
  <c r="C12" i="74"/>
  <c r="C10" i="74"/>
  <c r="C9" i="74"/>
  <c r="C7" i="74"/>
  <c r="A3" i="74"/>
  <c r="A2" i="74"/>
  <c r="A197" i="73"/>
  <c r="A182" i="73"/>
  <c r="A181" i="73"/>
  <c r="A180" i="73"/>
  <c r="A179" i="73"/>
  <c r="A178" i="73"/>
  <c r="A177" i="73"/>
  <c r="A176" i="73"/>
  <c r="C168" i="73"/>
  <c r="C164" i="73"/>
  <c r="C163" i="73"/>
  <c r="G162" i="73"/>
  <c r="E162" i="73"/>
  <c r="C162" i="73"/>
  <c r="C161" i="73"/>
  <c r="C160" i="73"/>
  <c r="C165" i="73" s="1"/>
  <c r="H159" i="73"/>
  <c r="G159" i="73"/>
  <c r="E159" i="73"/>
  <c r="D159" i="73"/>
  <c r="C159" i="73"/>
  <c r="C153" i="73"/>
  <c r="C151" i="73"/>
  <c r="C150" i="73"/>
  <c r="C148" i="73"/>
  <c r="C147" i="73"/>
  <c r="C146" i="73"/>
  <c r="C145" i="73"/>
  <c r="C144" i="73"/>
  <c r="C143" i="73"/>
  <c r="C142" i="73"/>
  <c r="C141" i="73"/>
  <c r="C140" i="73"/>
  <c r="C139" i="73"/>
  <c r="C138" i="73"/>
  <c r="C137" i="73"/>
  <c r="C136" i="73"/>
  <c r="C135" i="73"/>
  <c r="C134" i="73"/>
  <c r="C133" i="73"/>
  <c r="C132" i="73"/>
  <c r="C131" i="73"/>
  <c r="C130" i="73"/>
  <c r="C129" i="73"/>
  <c r="C127" i="73"/>
  <c r="C126" i="73"/>
  <c r="C125" i="73"/>
  <c r="C124" i="73"/>
  <c r="C123" i="73"/>
  <c r="C122" i="73"/>
  <c r="C121" i="73"/>
  <c r="C120" i="73"/>
  <c r="C119" i="73"/>
  <c r="C117" i="73"/>
  <c r="D106" i="73"/>
  <c r="D105" i="73"/>
  <c r="D102" i="73"/>
  <c r="D101" i="73"/>
  <c r="D104" i="73"/>
  <c r="C99" i="73"/>
  <c r="D97" i="73"/>
  <c r="C96" i="73"/>
  <c r="C87" i="73"/>
  <c r="D85" i="73"/>
  <c r="C86" i="73"/>
  <c r="C65" i="73"/>
  <c r="D64" i="73"/>
  <c r="C62" i="73"/>
  <c r="C60" i="73"/>
  <c r="C58" i="73"/>
  <c r="C57" i="73"/>
  <c r="C56" i="73"/>
  <c r="G54" i="73"/>
  <c r="E54" i="73"/>
  <c r="C54" i="73"/>
  <c r="C52" i="73"/>
  <c r="C51" i="73"/>
  <c r="C50" i="73"/>
  <c r="H48" i="73"/>
  <c r="G48" i="73"/>
  <c r="E48" i="73"/>
  <c r="D48" i="73"/>
  <c r="C48" i="73"/>
  <c r="C46" i="73"/>
  <c r="C45" i="73"/>
  <c r="C43" i="73"/>
  <c r="C41" i="73"/>
  <c r="C39" i="73"/>
  <c r="C36" i="73"/>
  <c r="C35" i="73"/>
  <c r="C34" i="73"/>
  <c r="H32" i="73"/>
  <c r="G32" i="73"/>
  <c r="E32" i="73"/>
  <c r="D32" i="73"/>
  <c r="C32" i="73"/>
  <c r="C30" i="73"/>
  <c r="C29" i="73"/>
  <c r="H27" i="73"/>
  <c r="G27" i="73"/>
  <c r="E27" i="73"/>
  <c r="D27" i="73"/>
  <c r="C27" i="73"/>
  <c r="C25" i="73"/>
  <c r="C23" i="73"/>
  <c r="C21" i="73"/>
  <c r="C19" i="73"/>
  <c r="C16" i="73"/>
  <c r="C15" i="73"/>
  <c r="C14" i="73"/>
  <c r="G12" i="73"/>
  <c r="E12" i="73"/>
  <c r="C12" i="73"/>
  <c r="C10" i="73"/>
  <c r="C9" i="73"/>
  <c r="G7" i="73"/>
  <c r="E7" i="73"/>
  <c r="C7" i="73"/>
  <c r="A3" i="73"/>
  <c r="A2" i="73"/>
  <c r="A224" i="72"/>
  <c r="A209" i="72"/>
  <c r="A208" i="72"/>
  <c r="A207" i="72"/>
  <c r="A206" i="72"/>
  <c r="A205" i="72"/>
  <c r="A204" i="72"/>
  <c r="A203" i="72"/>
  <c r="C195" i="72"/>
  <c r="C191" i="72"/>
  <c r="C190" i="72"/>
  <c r="H189" i="72"/>
  <c r="G189" i="72"/>
  <c r="E189" i="72"/>
  <c r="D189" i="72"/>
  <c r="C189" i="72"/>
  <c r="C188" i="72"/>
  <c r="C187" i="72"/>
  <c r="C192" i="72" s="1"/>
  <c r="C186" i="72"/>
  <c r="C180" i="72"/>
  <c r="C178" i="72"/>
  <c r="C177" i="72"/>
  <c r="C175" i="72"/>
  <c r="C174" i="72"/>
  <c r="C173" i="72"/>
  <c r="C172" i="72"/>
  <c r="C171" i="72"/>
  <c r="C170" i="72"/>
  <c r="C169" i="72"/>
  <c r="C168" i="72"/>
  <c r="C167" i="72"/>
  <c r="C166" i="72"/>
  <c r="C165" i="72"/>
  <c r="C164" i="72"/>
  <c r="C163" i="72"/>
  <c r="C162" i="72"/>
  <c r="C161" i="72"/>
  <c r="C160" i="72"/>
  <c r="C159" i="72"/>
  <c r="C158" i="72"/>
  <c r="C157" i="72"/>
  <c r="C156" i="72"/>
  <c r="C154" i="72"/>
  <c r="C153" i="72"/>
  <c r="C152" i="72"/>
  <c r="C151" i="72"/>
  <c r="C150" i="72"/>
  <c r="C149" i="72"/>
  <c r="C148" i="72"/>
  <c r="C147" i="72"/>
  <c r="D124" i="72"/>
  <c r="C146" i="72"/>
  <c r="C144" i="72"/>
  <c r="D134" i="72"/>
  <c r="D133" i="72"/>
  <c r="D132" i="72"/>
  <c r="D130" i="72"/>
  <c r="D129" i="72"/>
  <c r="D128" i="72"/>
  <c r="D131" i="72"/>
  <c r="C126" i="72"/>
  <c r="D123" i="72"/>
  <c r="C123" i="72"/>
  <c r="D112" i="72"/>
  <c r="C114" i="72"/>
  <c r="D71" i="72"/>
  <c r="C72" i="72"/>
  <c r="C69" i="72"/>
  <c r="C67" i="72"/>
  <c r="C65" i="72"/>
  <c r="C64" i="72"/>
  <c r="C63" i="72"/>
  <c r="H61" i="72"/>
  <c r="G61" i="72"/>
  <c r="E61" i="72"/>
  <c r="D61" i="72"/>
  <c r="C61" i="72"/>
  <c r="C59" i="72"/>
  <c r="C58" i="72"/>
  <c r="C57" i="72"/>
  <c r="H55" i="72"/>
  <c r="G55" i="72"/>
  <c r="E55" i="72"/>
  <c r="D55" i="72"/>
  <c r="C55" i="72"/>
  <c r="C53" i="72"/>
  <c r="C52" i="72"/>
  <c r="C50" i="72"/>
  <c r="C49" i="72"/>
  <c r="H48" i="72"/>
  <c r="G48" i="72"/>
  <c r="E48" i="72"/>
  <c r="D48" i="72"/>
  <c r="C48" i="72"/>
  <c r="C46" i="72"/>
  <c r="C45" i="72"/>
  <c r="C43" i="72"/>
  <c r="C41" i="72"/>
  <c r="C39" i="72"/>
  <c r="C36" i="72"/>
  <c r="C35" i="72"/>
  <c r="C34" i="72"/>
  <c r="H32" i="72"/>
  <c r="G32" i="72"/>
  <c r="E32" i="72"/>
  <c r="D32" i="72"/>
  <c r="C32" i="72"/>
  <c r="C30" i="72"/>
  <c r="C29" i="72"/>
  <c r="H27" i="72"/>
  <c r="G27" i="72"/>
  <c r="E27" i="72"/>
  <c r="D27" i="72"/>
  <c r="C27" i="72"/>
  <c r="C25" i="72"/>
  <c r="C23" i="72"/>
  <c r="C21" i="72"/>
  <c r="C19" i="72"/>
  <c r="C16" i="72"/>
  <c r="C15" i="72"/>
  <c r="C14" i="72"/>
  <c r="G12" i="72"/>
  <c r="E12" i="72"/>
  <c r="C12" i="72"/>
  <c r="C10" i="72"/>
  <c r="C9" i="72"/>
  <c r="G7" i="72"/>
  <c r="E7" i="72"/>
  <c r="C7" i="72"/>
  <c r="A3" i="72"/>
  <c r="A2" i="72"/>
  <c r="A199" i="71"/>
  <c r="A181" i="71"/>
  <c r="A180" i="71"/>
  <c r="A179" i="71"/>
  <c r="A178" i="71"/>
  <c r="A177" i="71"/>
  <c r="A176" i="71"/>
  <c r="A175" i="71"/>
  <c r="C167" i="71"/>
  <c r="C163" i="71"/>
  <c r="C162" i="71"/>
  <c r="H161" i="71"/>
  <c r="G161" i="71"/>
  <c r="E161" i="71"/>
  <c r="D161" i="71"/>
  <c r="C161" i="71"/>
  <c r="C160" i="71"/>
  <c r="C159" i="71"/>
  <c r="C164" i="71" s="1"/>
  <c r="C158" i="71"/>
  <c r="C152" i="71"/>
  <c r="C150" i="71"/>
  <c r="C149" i="71"/>
  <c r="C147" i="71"/>
  <c r="C146" i="71"/>
  <c r="C145" i="71"/>
  <c r="C144" i="71"/>
  <c r="C143" i="71"/>
  <c r="C142" i="71"/>
  <c r="C141" i="71"/>
  <c r="C140" i="71"/>
  <c r="C139" i="71"/>
  <c r="C138" i="71"/>
  <c r="C137" i="71"/>
  <c r="C136" i="71"/>
  <c r="C135" i="71"/>
  <c r="C134" i="71"/>
  <c r="C133" i="71"/>
  <c r="C132" i="71"/>
  <c r="C131" i="71"/>
  <c r="C130" i="71"/>
  <c r="C129" i="71"/>
  <c r="C128" i="71"/>
  <c r="C126" i="71"/>
  <c r="C125" i="71"/>
  <c r="C124" i="71"/>
  <c r="C123" i="71"/>
  <c r="C122" i="71"/>
  <c r="C121" i="71"/>
  <c r="C120" i="71"/>
  <c r="C119" i="71"/>
  <c r="C118" i="71"/>
  <c r="C116" i="71"/>
  <c r="D106" i="71"/>
  <c r="D105" i="71"/>
  <c r="D104" i="71"/>
  <c r="D102" i="71"/>
  <c r="D101" i="71"/>
  <c r="D100" i="71"/>
  <c r="D103" i="71"/>
  <c r="C98" i="71"/>
  <c r="C95" i="71"/>
  <c r="C86" i="71"/>
  <c r="C85" i="71"/>
  <c r="C64" i="71"/>
  <c r="C62" i="71"/>
  <c r="C60" i="71"/>
  <c r="C58" i="71"/>
  <c r="C57" i="71"/>
  <c r="C56" i="71"/>
  <c r="G54" i="71"/>
  <c r="E54" i="71"/>
  <c r="C54" i="71"/>
  <c r="C52" i="71"/>
  <c r="C51" i="71"/>
  <c r="C50" i="71"/>
  <c r="H48" i="71"/>
  <c r="G48" i="71"/>
  <c r="E48" i="71"/>
  <c r="D48" i="71"/>
  <c r="C48" i="71"/>
  <c r="C46" i="71"/>
  <c r="C45" i="71"/>
  <c r="C43" i="71"/>
  <c r="C41" i="71"/>
  <c r="C39" i="71"/>
  <c r="C36" i="71"/>
  <c r="C35" i="71"/>
  <c r="C34" i="71"/>
  <c r="H32" i="71"/>
  <c r="G32" i="71"/>
  <c r="E32" i="71"/>
  <c r="D32" i="71"/>
  <c r="C32" i="71"/>
  <c r="C30" i="71"/>
  <c r="C29" i="71"/>
  <c r="H27" i="71"/>
  <c r="G27" i="71"/>
  <c r="E27" i="71"/>
  <c r="D27" i="71"/>
  <c r="C27" i="71"/>
  <c r="C25" i="71"/>
  <c r="C23" i="71"/>
  <c r="C21" i="71"/>
  <c r="C19" i="71"/>
  <c r="C16" i="71"/>
  <c r="C15" i="71"/>
  <c r="C14" i="71"/>
  <c r="G12" i="71"/>
  <c r="E12" i="71"/>
  <c r="C12" i="71"/>
  <c r="C10" i="71"/>
  <c r="C9" i="71"/>
  <c r="G7" i="71"/>
  <c r="E7" i="71"/>
  <c r="C7" i="71"/>
  <c r="A3" i="71"/>
  <c r="A2" i="71"/>
  <c r="A318" i="70"/>
  <c r="A299" i="70"/>
  <c r="A298" i="70"/>
  <c r="A297" i="70"/>
  <c r="A296" i="70"/>
  <c r="A295" i="70"/>
  <c r="A294" i="70"/>
  <c r="A293" i="70"/>
  <c r="C286" i="70"/>
  <c r="C284" i="70"/>
  <c r="C283" i="70"/>
  <c r="C282" i="70"/>
  <c r="C281" i="70"/>
  <c r="C280" i="70"/>
  <c r="C285" i="70" s="1"/>
  <c r="C279" i="70"/>
  <c r="C273" i="70"/>
  <c r="C263" i="70"/>
  <c r="C261" i="70"/>
  <c r="C260" i="70"/>
  <c r="C259" i="70"/>
  <c r="C258" i="70"/>
  <c r="C257" i="70"/>
  <c r="C256" i="70"/>
  <c r="C255" i="70"/>
  <c r="C253" i="70"/>
  <c r="C252" i="70"/>
  <c r="C251" i="70"/>
  <c r="C250" i="70"/>
  <c r="C249" i="70"/>
  <c r="C248" i="70"/>
  <c r="C247" i="70"/>
  <c r="C246" i="70"/>
  <c r="C245" i="70"/>
  <c r="C244" i="70"/>
  <c r="C243" i="70"/>
  <c r="C242" i="70"/>
  <c r="C241" i="70"/>
  <c r="C239" i="70"/>
  <c r="C238" i="70"/>
  <c r="C237" i="70"/>
  <c r="C236" i="70"/>
  <c r="C235" i="70"/>
  <c r="C234" i="70"/>
  <c r="C233" i="70"/>
  <c r="C232" i="70"/>
  <c r="C230" i="70"/>
  <c r="C228" i="70"/>
  <c r="D215" i="70"/>
  <c r="C210" i="70"/>
  <c r="C207" i="70"/>
  <c r="D196" i="70"/>
  <c r="C198" i="70"/>
  <c r="C197" i="70"/>
  <c r="C161" i="70"/>
  <c r="D160" i="70"/>
  <c r="C158" i="70"/>
  <c r="C156" i="70"/>
  <c r="C154" i="70"/>
  <c r="C153" i="70"/>
  <c r="C152" i="70"/>
  <c r="H150" i="70"/>
  <c r="G150" i="70"/>
  <c r="E150" i="70"/>
  <c r="D150" i="70"/>
  <c r="C150" i="70"/>
  <c r="C148" i="70"/>
  <c r="C147" i="70"/>
  <c r="H145" i="70"/>
  <c r="G145" i="70"/>
  <c r="E145" i="70"/>
  <c r="D145" i="70"/>
  <c r="C145" i="70"/>
  <c r="D73" i="70"/>
  <c r="C74" i="70"/>
  <c r="C71" i="70"/>
  <c r="C69" i="70"/>
  <c r="C67" i="70"/>
  <c r="C66" i="70"/>
  <c r="C65" i="70"/>
  <c r="G63" i="70"/>
  <c r="C63" i="70"/>
  <c r="C61" i="70"/>
  <c r="C60" i="70"/>
  <c r="C59" i="70"/>
  <c r="H57" i="70"/>
  <c r="G57" i="70"/>
  <c r="E57" i="70"/>
  <c r="D57" i="70"/>
  <c r="C57" i="70"/>
  <c r="C55" i="70"/>
  <c r="C54" i="70"/>
  <c r="C52" i="70"/>
  <c r="C50" i="70"/>
  <c r="C48" i="70"/>
  <c r="C45" i="70"/>
  <c r="C44" i="70"/>
  <c r="C43" i="70"/>
  <c r="H41" i="70"/>
  <c r="G41" i="70"/>
  <c r="E41" i="70"/>
  <c r="D41" i="70"/>
  <c r="C41" i="70"/>
  <c r="C39" i="70"/>
  <c r="C38" i="70"/>
  <c r="H36" i="70"/>
  <c r="G36" i="70"/>
  <c r="E36" i="70"/>
  <c r="D36" i="70"/>
  <c r="C36" i="70"/>
  <c r="C34" i="70"/>
  <c r="C32" i="70"/>
  <c r="C30" i="70"/>
  <c r="C28" i="70"/>
  <c r="C25" i="70"/>
  <c r="C23" i="70"/>
  <c r="C21" i="70"/>
  <c r="C17" i="70"/>
  <c r="C14" i="70"/>
  <c r="C12" i="70"/>
  <c r="G8" i="70"/>
  <c r="C8" i="70"/>
  <c r="A3" i="70"/>
  <c r="A2" i="70"/>
  <c r="A237" i="69"/>
  <c r="A217" i="69"/>
  <c r="A216" i="69"/>
  <c r="A215" i="69"/>
  <c r="A214" i="69"/>
  <c r="A213" i="69"/>
  <c r="A212" i="69"/>
  <c r="A211" i="69"/>
  <c r="C204" i="69"/>
  <c r="C202" i="69"/>
  <c r="C201" i="69"/>
  <c r="C200" i="69"/>
  <c r="C199" i="69"/>
  <c r="C203" i="69" s="1"/>
  <c r="C193" i="69"/>
  <c r="C191" i="69"/>
  <c r="C189" i="69"/>
  <c r="C188" i="69"/>
  <c r="C187" i="69"/>
  <c r="C186" i="69"/>
  <c r="C185" i="69"/>
  <c r="C184" i="69"/>
  <c r="C183" i="69"/>
  <c r="C182" i="69"/>
  <c r="C181" i="69"/>
  <c r="C180" i="69"/>
  <c r="C179" i="69"/>
  <c r="C178" i="69"/>
  <c r="C177" i="69"/>
  <c r="C176" i="69"/>
  <c r="C175" i="69"/>
  <c r="C174" i="69"/>
  <c r="C173" i="69"/>
  <c r="C172" i="69"/>
  <c r="C171" i="69"/>
  <c r="C170" i="69"/>
  <c r="C168" i="69"/>
  <c r="C167" i="69"/>
  <c r="C166" i="69"/>
  <c r="C165" i="69"/>
  <c r="C164" i="69"/>
  <c r="C163" i="69"/>
  <c r="C162" i="69"/>
  <c r="C161" i="69"/>
  <c r="C160" i="69"/>
  <c r="C158" i="69"/>
  <c r="D148" i="69"/>
  <c r="C140" i="69"/>
  <c r="C137" i="69"/>
  <c r="C128" i="69"/>
  <c r="C127" i="69"/>
  <c r="D126" i="69"/>
  <c r="D104" i="69"/>
  <c r="C105" i="69"/>
  <c r="C102" i="69"/>
  <c r="C100" i="69"/>
  <c r="C98" i="69"/>
  <c r="C97" i="69"/>
  <c r="C96" i="69"/>
  <c r="E94" i="69"/>
  <c r="C94" i="69"/>
  <c r="C92" i="69"/>
  <c r="C91" i="69"/>
  <c r="E89" i="69"/>
  <c r="C89" i="69"/>
  <c r="D65" i="69"/>
  <c r="C66" i="69"/>
  <c r="C63" i="69"/>
  <c r="C61" i="69"/>
  <c r="C59" i="69"/>
  <c r="C58" i="69"/>
  <c r="C57" i="69"/>
  <c r="G55" i="69"/>
  <c r="H55" i="69"/>
  <c r="E55" i="69"/>
  <c r="C55" i="69"/>
  <c r="C53" i="69"/>
  <c r="C52" i="69"/>
  <c r="C51" i="69"/>
  <c r="E49" i="69"/>
  <c r="C49" i="69"/>
  <c r="C47" i="69"/>
  <c r="C46" i="69"/>
  <c r="C44" i="69"/>
  <c r="C42" i="69"/>
  <c r="C40" i="69"/>
  <c r="C37" i="69"/>
  <c r="C36" i="69"/>
  <c r="C35" i="69"/>
  <c r="E33" i="69"/>
  <c r="C33" i="69"/>
  <c r="C31" i="69"/>
  <c r="C30" i="69"/>
  <c r="E28" i="69"/>
  <c r="C28" i="69"/>
  <c r="C26" i="69"/>
  <c r="C24" i="69"/>
  <c r="C22" i="69"/>
  <c r="C20" i="69"/>
  <c r="C17" i="69"/>
  <c r="C16" i="69"/>
  <c r="C15" i="69"/>
  <c r="G13" i="69"/>
  <c r="H13" i="69"/>
  <c r="E13" i="69"/>
  <c r="C13" i="69"/>
  <c r="C11" i="69"/>
  <c r="C10" i="69"/>
  <c r="G8" i="69"/>
  <c r="H8" i="69"/>
  <c r="E8" i="69"/>
  <c r="C8" i="69"/>
  <c r="A3" i="69"/>
  <c r="A2" i="69"/>
  <c r="A228" i="68"/>
  <c r="A209" i="68"/>
  <c r="A208" i="68"/>
  <c r="A207" i="68"/>
  <c r="A206" i="68"/>
  <c r="A205" i="68"/>
  <c r="A204" i="68"/>
  <c r="A203" i="68"/>
  <c r="C195" i="68"/>
  <c r="H192" i="68"/>
  <c r="G192" i="68"/>
  <c r="D192" i="68"/>
  <c r="C192" i="68"/>
  <c r="C191" i="68"/>
  <c r="C190" i="68"/>
  <c r="E189" i="68"/>
  <c r="C189" i="68"/>
  <c r="C188" i="68"/>
  <c r="C187" i="68"/>
  <c r="H186" i="68"/>
  <c r="G186" i="68"/>
  <c r="D186" i="68"/>
  <c r="C186" i="68"/>
  <c r="C180" i="68"/>
  <c r="C178" i="68"/>
  <c r="C177" i="68"/>
  <c r="C175" i="68"/>
  <c r="C174" i="68"/>
  <c r="C173" i="68"/>
  <c r="C172" i="68"/>
  <c r="C171" i="68"/>
  <c r="C170" i="68"/>
  <c r="C169" i="68"/>
  <c r="C168" i="68"/>
  <c r="C167" i="68"/>
  <c r="C166" i="68"/>
  <c r="C165" i="68"/>
  <c r="C164" i="68"/>
  <c r="C163" i="68"/>
  <c r="C162" i="68"/>
  <c r="C161" i="68"/>
  <c r="C160" i="68"/>
  <c r="C159" i="68"/>
  <c r="C158" i="68"/>
  <c r="C157" i="68"/>
  <c r="C156" i="68"/>
  <c r="C154" i="68"/>
  <c r="C153" i="68"/>
  <c r="C152" i="68"/>
  <c r="C151" i="68"/>
  <c r="C150" i="68"/>
  <c r="C149" i="68"/>
  <c r="C148" i="68"/>
  <c r="C147" i="68"/>
  <c r="D124" i="68"/>
  <c r="C146" i="68"/>
  <c r="C144" i="68"/>
  <c r="D134" i="68"/>
  <c r="D133" i="68"/>
  <c r="D132" i="68"/>
  <c r="D130" i="68"/>
  <c r="D129" i="68"/>
  <c r="D128" i="68"/>
  <c r="D131" i="68"/>
  <c r="C126" i="68"/>
  <c r="C123" i="68"/>
  <c r="C114" i="68"/>
  <c r="D112" i="68"/>
  <c r="D71" i="68"/>
  <c r="C72" i="68"/>
  <c r="C69" i="68"/>
  <c r="C67" i="68"/>
  <c r="C65" i="68"/>
  <c r="C64" i="68"/>
  <c r="C63" i="68"/>
  <c r="G61" i="68"/>
  <c r="H61" i="68"/>
  <c r="E61" i="68"/>
  <c r="C61" i="68"/>
  <c r="C59" i="68"/>
  <c r="C58" i="68"/>
  <c r="C57" i="68"/>
  <c r="E55" i="68"/>
  <c r="C55" i="68"/>
  <c r="C53" i="68"/>
  <c r="C52" i="68"/>
  <c r="C50" i="68"/>
  <c r="C49" i="68"/>
  <c r="G48" i="68"/>
  <c r="H48" i="68"/>
  <c r="E48" i="68"/>
  <c r="C48" i="68"/>
  <c r="C46" i="68"/>
  <c r="C45" i="68"/>
  <c r="C43" i="68"/>
  <c r="C41" i="68"/>
  <c r="C39" i="68"/>
  <c r="C36" i="68"/>
  <c r="C35" i="68"/>
  <c r="C34" i="68"/>
  <c r="G32" i="68"/>
  <c r="H32" i="68"/>
  <c r="E32" i="68"/>
  <c r="C32" i="68"/>
  <c r="C30" i="68"/>
  <c r="C29" i="68"/>
  <c r="G27" i="68"/>
  <c r="H27" i="68"/>
  <c r="E27" i="68"/>
  <c r="C27" i="68"/>
  <c r="C25" i="68"/>
  <c r="C23" i="68"/>
  <c r="C21" i="68"/>
  <c r="C19" i="68"/>
  <c r="C16" i="68"/>
  <c r="C15" i="68"/>
  <c r="C14" i="68"/>
  <c r="H12" i="68"/>
  <c r="G12" i="68"/>
  <c r="D12" i="68"/>
  <c r="C12" i="68"/>
  <c r="C10" i="68"/>
  <c r="C9" i="68"/>
  <c r="H7" i="68"/>
  <c r="G7" i="68"/>
  <c r="D7" i="68"/>
  <c r="C7" i="68"/>
  <c r="A3" i="68"/>
  <c r="A2" i="68"/>
  <c r="A216" i="67"/>
  <c r="A200" i="67"/>
  <c r="A199" i="67"/>
  <c r="A198" i="67"/>
  <c r="A197" i="67"/>
  <c r="A196" i="67"/>
  <c r="A195" i="67"/>
  <c r="A194" i="67"/>
  <c r="C186" i="67"/>
  <c r="C182" i="67"/>
  <c r="C181" i="67"/>
  <c r="G180" i="67"/>
  <c r="H180" i="67"/>
  <c r="E180" i="67"/>
  <c r="C180" i="67"/>
  <c r="C179" i="67"/>
  <c r="C183" i="67" s="1"/>
  <c r="G178" i="67"/>
  <c r="H178" i="67"/>
  <c r="E178" i="67"/>
  <c r="C178" i="67"/>
  <c r="C172" i="67"/>
  <c r="C170" i="67"/>
  <c r="C168" i="67"/>
  <c r="C167" i="67"/>
  <c r="C166" i="67"/>
  <c r="C165" i="67"/>
  <c r="C164" i="67"/>
  <c r="C163" i="67"/>
  <c r="C162" i="67"/>
  <c r="C161" i="67"/>
  <c r="C160" i="67"/>
  <c r="C159" i="67"/>
  <c r="C158" i="67"/>
  <c r="C157" i="67"/>
  <c r="C156" i="67"/>
  <c r="C155" i="67"/>
  <c r="C154" i="67"/>
  <c r="C153" i="67"/>
  <c r="C152" i="67"/>
  <c r="C151" i="67"/>
  <c r="C150" i="67"/>
  <c r="C149" i="67"/>
  <c r="C147" i="67"/>
  <c r="C146" i="67"/>
  <c r="C145" i="67"/>
  <c r="C144" i="67"/>
  <c r="C143" i="67"/>
  <c r="C142" i="67"/>
  <c r="C141" i="67"/>
  <c r="C140" i="67"/>
  <c r="C139" i="67"/>
  <c r="C137" i="67"/>
  <c r="D127" i="67"/>
  <c r="C119" i="67"/>
  <c r="C116" i="67"/>
  <c r="C107" i="67"/>
  <c r="C106" i="67"/>
  <c r="D105" i="67"/>
  <c r="D64" i="67"/>
  <c r="C65" i="67"/>
  <c r="C62" i="67"/>
  <c r="C60" i="67"/>
  <c r="C58" i="67"/>
  <c r="C57" i="67"/>
  <c r="C56" i="67"/>
  <c r="G54" i="67"/>
  <c r="H54" i="67"/>
  <c r="E54" i="67"/>
  <c r="C54" i="67"/>
  <c r="C52" i="67"/>
  <c r="C51" i="67"/>
  <c r="C50" i="67"/>
  <c r="E48" i="67"/>
  <c r="C48" i="67"/>
  <c r="C46" i="67"/>
  <c r="C45" i="67"/>
  <c r="C43" i="67"/>
  <c r="C41" i="67"/>
  <c r="C39" i="67"/>
  <c r="C36" i="67"/>
  <c r="C35" i="67"/>
  <c r="C34" i="67"/>
  <c r="E32" i="67"/>
  <c r="C32" i="67"/>
  <c r="C30" i="67"/>
  <c r="C29" i="67"/>
  <c r="E27" i="67"/>
  <c r="C27" i="67"/>
  <c r="C25" i="67"/>
  <c r="C23" i="67"/>
  <c r="C21" i="67"/>
  <c r="C19" i="67"/>
  <c r="C16" i="67"/>
  <c r="C15" i="67"/>
  <c r="C14" i="67"/>
  <c r="G12" i="67"/>
  <c r="H12" i="67"/>
  <c r="E12" i="67"/>
  <c r="C12" i="67"/>
  <c r="C10" i="67"/>
  <c r="C9" i="67"/>
  <c r="G7" i="67"/>
  <c r="H7" i="67"/>
  <c r="E7" i="67"/>
  <c r="C7" i="67"/>
  <c r="A3" i="67"/>
  <c r="A2" i="67"/>
  <c r="A239" i="66"/>
  <c r="A222" i="66"/>
  <c r="A221" i="66"/>
  <c r="A220" i="66"/>
  <c r="A219" i="66"/>
  <c r="A218" i="66"/>
  <c r="A217" i="66"/>
  <c r="A216" i="66"/>
  <c r="C208" i="66"/>
  <c r="H205" i="66"/>
  <c r="G205" i="66"/>
  <c r="D205" i="66"/>
  <c r="C204" i="66"/>
  <c r="C203" i="66"/>
  <c r="C202" i="66"/>
  <c r="C201" i="66"/>
  <c r="C200" i="66"/>
  <c r="C205" i="66" s="1"/>
  <c r="H199" i="66"/>
  <c r="G199" i="66"/>
  <c r="D199" i="66"/>
  <c r="C199" i="66"/>
  <c r="C193" i="66"/>
  <c r="C191" i="66"/>
  <c r="C190" i="66"/>
  <c r="C188" i="66"/>
  <c r="C187" i="66"/>
  <c r="C186" i="66"/>
  <c r="C185" i="66"/>
  <c r="C184" i="66"/>
  <c r="C183" i="66"/>
  <c r="C182" i="66"/>
  <c r="C181" i="66"/>
  <c r="C180" i="66"/>
  <c r="C179" i="66"/>
  <c r="C178" i="66"/>
  <c r="C177" i="66"/>
  <c r="C176" i="66"/>
  <c r="C175" i="66"/>
  <c r="C174" i="66"/>
  <c r="C173" i="66"/>
  <c r="C172" i="66"/>
  <c r="C171" i="66"/>
  <c r="C170" i="66"/>
  <c r="C169" i="66"/>
  <c r="C167" i="66"/>
  <c r="C166" i="66"/>
  <c r="C165" i="66"/>
  <c r="C164" i="66"/>
  <c r="C163" i="66"/>
  <c r="C162" i="66"/>
  <c r="C161" i="66"/>
  <c r="C160" i="66"/>
  <c r="C159" i="66"/>
  <c r="C157" i="66"/>
  <c r="D147" i="66"/>
  <c r="D146" i="66"/>
  <c r="D145" i="66"/>
  <c r="D143" i="66"/>
  <c r="D142" i="66"/>
  <c r="D141" i="66"/>
  <c r="D144" i="66"/>
  <c r="C139" i="66"/>
  <c r="C136" i="66"/>
  <c r="C127" i="66"/>
  <c r="C126" i="66"/>
  <c r="D64" i="66"/>
  <c r="C65" i="66"/>
  <c r="C62" i="66"/>
  <c r="C60" i="66"/>
  <c r="C58" i="66"/>
  <c r="C57" i="66"/>
  <c r="C56" i="66"/>
  <c r="C54" i="66"/>
  <c r="C52" i="66"/>
  <c r="C51" i="66"/>
  <c r="C50" i="66"/>
  <c r="H48" i="66"/>
  <c r="G48" i="66"/>
  <c r="E48" i="66"/>
  <c r="D48" i="66"/>
  <c r="C48" i="66"/>
  <c r="C46" i="66"/>
  <c r="C45" i="66"/>
  <c r="C43" i="66"/>
  <c r="C41" i="66"/>
  <c r="C39" i="66"/>
  <c r="C36" i="66"/>
  <c r="C35" i="66"/>
  <c r="C34" i="66"/>
  <c r="H32" i="66"/>
  <c r="G32" i="66"/>
  <c r="E32" i="66"/>
  <c r="D32" i="66"/>
  <c r="C32" i="66"/>
  <c r="C30" i="66"/>
  <c r="C29" i="66"/>
  <c r="H27" i="66"/>
  <c r="G27" i="66"/>
  <c r="E27" i="66"/>
  <c r="D27" i="66"/>
  <c r="C27" i="66"/>
  <c r="C25" i="66"/>
  <c r="C23" i="66"/>
  <c r="C21" i="66"/>
  <c r="C19" i="66"/>
  <c r="C16" i="66"/>
  <c r="C15" i="66"/>
  <c r="C14" i="66"/>
  <c r="C12" i="66"/>
  <c r="C10" i="66"/>
  <c r="C9" i="66"/>
  <c r="C7" i="66"/>
  <c r="A3" i="66"/>
  <c r="A2" i="66"/>
  <c r="A198" i="65"/>
  <c r="A182" i="65"/>
  <c r="A181" i="65"/>
  <c r="A180" i="65"/>
  <c r="A179" i="65"/>
  <c r="A178" i="65"/>
  <c r="A177" i="65"/>
  <c r="A176" i="65"/>
  <c r="C168" i="65"/>
  <c r="G165" i="65"/>
  <c r="H165" i="65"/>
  <c r="E165" i="65"/>
  <c r="C164" i="65"/>
  <c r="C163" i="65"/>
  <c r="H162" i="65"/>
  <c r="G162" i="65"/>
  <c r="E162" i="65"/>
  <c r="D162" i="65"/>
  <c r="C162" i="65"/>
  <c r="C161" i="65"/>
  <c r="C160" i="65"/>
  <c r="C165" i="65" s="1"/>
  <c r="G159" i="65"/>
  <c r="H159" i="65"/>
  <c r="E159" i="65"/>
  <c r="C159" i="65"/>
  <c r="C153" i="65"/>
  <c r="C151" i="65"/>
  <c r="C150" i="65"/>
  <c r="C148" i="65"/>
  <c r="C147" i="65"/>
  <c r="C146" i="65"/>
  <c r="C145" i="65"/>
  <c r="C144" i="65"/>
  <c r="C143" i="65"/>
  <c r="C142" i="65"/>
  <c r="C141" i="65"/>
  <c r="C140" i="65"/>
  <c r="C139" i="65"/>
  <c r="C138" i="65"/>
  <c r="C137" i="65"/>
  <c r="C136" i="65"/>
  <c r="C135" i="65"/>
  <c r="C134" i="65"/>
  <c r="C133" i="65"/>
  <c r="C132" i="65"/>
  <c r="C131" i="65"/>
  <c r="C130" i="65"/>
  <c r="C129" i="65"/>
  <c r="C127" i="65"/>
  <c r="C126" i="65"/>
  <c r="C125" i="65"/>
  <c r="C124" i="65"/>
  <c r="C123" i="65"/>
  <c r="C122" i="65"/>
  <c r="C121" i="65"/>
  <c r="C120" i="65"/>
  <c r="C119" i="65"/>
  <c r="C117" i="65"/>
  <c r="D106" i="65"/>
  <c r="D102" i="65"/>
  <c r="D105" i="65"/>
  <c r="C99" i="65"/>
  <c r="D97" i="65"/>
  <c r="C96" i="65"/>
  <c r="C87" i="65"/>
  <c r="D85" i="65"/>
  <c r="C86" i="65"/>
  <c r="C65" i="65"/>
  <c r="D64" i="65"/>
  <c r="C62" i="65"/>
  <c r="C60" i="65"/>
  <c r="C58" i="65"/>
  <c r="C57" i="65"/>
  <c r="C56" i="65"/>
  <c r="H54" i="65"/>
  <c r="G54" i="65"/>
  <c r="E54" i="65"/>
  <c r="D54" i="65"/>
  <c r="C54" i="65"/>
  <c r="C52" i="65"/>
  <c r="C51" i="65"/>
  <c r="C50" i="65"/>
  <c r="H48" i="65"/>
  <c r="G48" i="65"/>
  <c r="D48" i="65"/>
  <c r="C48" i="65"/>
  <c r="C46" i="65"/>
  <c r="C45" i="65"/>
  <c r="C43" i="65"/>
  <c r="C41" i="65"/>
  <c r="C39" i="65"/>
  <c r="C36" i="65"/>
  <c r="C35" i="65"/>
  <c r="C34" i="65"/>
  <c r="H32" i="65"/>
  <c r="G32" i="65"/>
  <c r="D32" i="65"/>
  <c r="C32" i="65"/>
  <c r="C30" i="65"/>
  <c r="C29" i="65"/>
  <c r="H27" i="65"/>
  <c r="G27" i="65"/>
  <c r="D27" i="65"/>
  <c r="C27" i="65"/>
  <c r="C25" i="65"/>
  <c r="C23" i="65"/>
  <c r="C21" i="65"/>
  <c r="C19" i="65"/>
  <c r="C16" i="65"/>
  <c r="C15" i="65"/>
  <c r="C14" i="65"/>
  <c r="H12" i="65"/>
  <c r="G12" i="65"/>
  <c r="E12" i="65"/>
  <c r="D12" i="65"/>
  <c r="C12" i="65"/>
  <c r="C10" i="65"/>
  <c r="C9" i="65"/>
  <c r="H7" i="65"/>
  <c r="G7" i="65"/>
  <c r="E7" i="65"/>
  <c r="D7" i="65"/>
  <c r="C7" i="65"/>
  <c r="A3" i="65"/>
  <c r="A2" i="65"/>
  <c r="A198" i="64"/>
  <c r="A182" i="64"/>
  <c r="A181" i="64"/>
  <c r="A180" i="64"/>
  <c r="A179" i="64"/>
  <c r="A178" i="64"/>
  <c r="A177" i="64"/>
  <c r="A176" i="64"/>
  <c r="C168" i="64"/>
  <c r="C164" i="64"/>
  <c r="C163" i="64"/>
  <c r="H162" i="64"/>
  <c r="G162" i="64"/>
  <c r="D162" i="64"/>
  <c r="C162" i="64"/>
  <c r="C161" i="64"/>
  <c r="C160" i="64"/>
  <c r="C165" i="64" s="1"/>
  <c r="C159" i="64"/>
  <c r="C153" i="64"/>
  <c r="C151" i="64"/>
  <c r="C150" i="64"/>
  <c r="C148" i="64"/>
  <c r="C147" i="64"/>
  <c r="C146" i="64"/>
  <c r="C145" i="64"/>
  <c r="C144" i="64"/>
  <c r="C143" i="64"/>
  <c r="C142" i="64"/>
  <c r="C141" i="64"/>
  <c r="C140" i="64"/>
  <c r="C139" i="64"/>
  <c r="C138" i="64"/>
  <c r="C137" i="64"/>
  <c r="C136" i="64"/>
  <c r="C135" i="64"/>
  <c r="C134" i="64"/>
  <c r="C133" i="64"/>
  <c r="C132" i="64"/>
  <c r="C131" i="64"/>
  <c r="C130" i="64"/>
  <c r="C129" i="64"/>
  <c r="C127" i="64"/>
  <c r="C126" i="64"/>
  <c r="C125" i="64"/>
  <c r="C124" i="64"/>
  <c r="C123" i="64"/>
  <c r="C122" i="64"/>
  <c r="C121" i="64"/>
  <c r="C120" i="64"/>
  <c r="C119" i="64"/>
  <c r="C117" i="64"/>
  <c r="D107" i="64"/>
  <c r="D105" i="64"/>
  <c r="D103" i="64"/>
  <c r="D101" i="64"/>
  <c r="D106" i="64"/>
  <c r="C99" i="64"/>
  <c r="C96" i="64"/>
  <c r="C87" i="64"/>
  <c r="C86" i="64"/>
  <c r="D64" i="64"/>
  <c r="C65" i="64"/>
  <c r="C62" i="64"/>
  <c r="C60" i="64"/>
  <c r="C58" i="64"/>
  <c r="C57" i="64"/>
  <c r="C56" i="64"/>
  <c r="H54" i="64"/>
  <c r="D54" i="64"/>
  <c r="C54" i="64"/>
  <c r="C52" i="64"/>
  <c r="C51" i="64"/>
  <c r="C50" i="64"/>
  <c r="G48" i="64"/>
  <c r="H48" i="64"/>
  <c r="E48" i="64"/>
  <c r="C48" i="64"/>
  <c r="C46" i="64"/>
  <c r="C45" i="64"/>
  <c r="C43" i="64"/>
  <c r="C41" i="64"/>
  <c r="C39" i="64"/>
  <c r="C36" i="64"/>
  <c r="C35" i="64"/>
  <c r="C34" i="64"/>
  <c r="G32" i="64"/>
  <c r="H32" i="64"/>
  <c r="E32" i="64"/>
  <c r="C32" i="64"/>
  <c r="C30" i="64"/>
  <c r="C29" i="64"/>
  <c r="G27" i="64"/>
  <c r="H27" i="64"/>
  <c r="E27" i="64"/>
  <c r="C27" i="64"/>
  <c r="C25" i="64"/>
  <c r="C23" i="64"/>
  <c r="C21" i="64"/>
  <c r="C19" i="64"/>
  <c r="C16" i="64"/>
  <c r="C15" i="64"/>
  <c r="C14" i="64"/>
  <c r="H12" i="64"/>
  <c r="G12" i="64"/>
  <c r="E12" i="64"/>
  <c r="D12" i="64"/>
  <c r="C12" i="64"/>
  <c r="C10" i="64"/>
  <c r="C9" i="64"/>
  <c r="H7" i="64"/>
  <c r="G7" i="64"/>
  <c r="E7" i="64"/>
  <c r="D7" i="64"/>
  <c r="C7" i="64"/>
  <c r="A3" i="64"/>
  <c r="A2" i="64"/>
  <c r="A200" i="63"/>
  <c r="A184" i="63"/>
  <c r="A183" i="63"/>
  <c r="A182" i="63"/>
  <c r="A181" i="63"/>
  <c r="A180" i="63"/>
  <c r="A179" i="63"/>
  <c r="A178" i="63"/>
  <c r="C168" i="63"/>
  <c r="C165" i="63"/>
  <c r="C164" i="63"/>
  <c r="C163" i="63"/>
  <c r="H162" i="63"/>
  <c r="C162" i="63"/>
  <c r="C161" i="63"/>
  <c r="C160" i="63"/>
  <c r="H159" i="63"/>
  <c r="E159" i="63"/>
  <c r="D159" i="63"/>
  <c r="C159" i="63"/>
  <c r="C127" i="63" s="1"/>
  <c r="C153" i="63"/>
  <c r="C151" i="63"/>
  <c r="C150" i="63"/>
  <c r="C148" i="63"/>
  <c r="C147" i="63"/>
  <c r="C146" i="63"/>
  <c r="C145" i="63"/>
  <c r="C144" i="63"/>
  <c r="C143" i="63"/>
  <c r="C142" i="63"/>
  <c r="C141" i="63"/>
  <c r="C140" i="63"/>
  <c r="C139" i="63"/>
  <c r="C138" i="63"/>
  <c r="C137" i="63"/>
  <c r="C136" i="63"/>
  <c r="C135" i="63"/>
  <c r="C134" i="63"/>
  <c r="C133" i="63"/>
  <c r="C132" i="63"/>
  <c r="C131" i="63"/>
  <c r="C130" i="63"/>
  <c r="C129" i="63"/>
  <c r="C126" i="63"/>
  <c r="C125" i="63"/>
  <c r="C124" i="63"/>
  <c r="C123" i="63"/>
  <c r="C122" i="63"/>
  <c r="C121" i="63"/>
  <c r="C120" i="63"/>
  <c r="C119" i="63"/>
  <c r="C117" i="63"/>
  <c r="D107" i="63"/>
  <c r="D105" i="63"/>
  <c r="D103" i="63"/>
  <c r="D101" i="63"/>
  <c r="D106" i="63"/>
  <c r="C99" i="63"/>
  <c r="C96" i="63"/>
  <c r="D85" i="63"/>
  <c r="C87" i="63"/>
  <c r="C86" i="63"/>
  <c r="D64" i="63"/>
  <c r="C65" i="63"/>
  <c r="C62" i="63"/>
  <c r="C60" i="63"/>
  <c r="C58" i="63"/>
  <c r="C57" i="63"/>
  <c r="C56" i="63"/>
  <c r="H54" i="63"/>
  <c r="C54" i="63"/>
  <c r="C52" i="63"/>
  <c r="C51" i="63"/>
  <c r="C50" i="63"/>
  <c r="G48" i="63"/>
  <c r="H48" i="63"/>
  <c r="E48" i="63"/>
  <c r="C48" i="63"/>
  <c r="C46" i="63"/>
  <c r="C45" i="63"/>
  <c r="C43" i="63"/>
  <c r="C41" i="63"/>
  <c r="C39" i="63"/>
  <c r="C36" i="63"/>
  <c r="C35" i="63"/>
  <c r="C34" i="63"/>
  <c r="G32" i="63"/>
  <c r="H32" i="63"/>
  <c r="E32" i="63"/>
  <c r="C32" i="63"/>
  <c r="C30" i="63"/>
  <c r="C29" i="63"/>
  <c r="G27" i="63"/>
  <c r="H27" i="63"/>
  <c r="E27" i="63"/>
  <c r="C27" i="63"/>
  <c r="C25" i="63"/>
  <c r="C23" i="63"/>
  <c r="C21" i="63"/>
  <c r="C19" i="63"/>
  <c r="C16" i="63"/>
  <c r="C15" i="63"/>
  <c r="C14" i="63"/>
  <c r="H12" i="63"/>
  <c r="C12" i="63"/>
  <c r="C10" i="63"/>
  <c r="C9" i="63"/>
  <c r="H7" i="63"/>
  <c r="C7" i="63"/>
  <c r="A3" i="63"/>
  <c r="A2" i="63"/>
  <c r="A307" i="62"/>
  <c r="A288" i="62"/>
  <c r="A287" i="62"/>
  <c r="A286" i="62"/>
  <c r="A285" i="62"/>
  <c r="A284" i="62"/>
  <c r="A283" i="62"/>
  <c r="A282" i="62"/>
  <c r="C275" i="62"/>
  <c r="C274" i="62"/>
  <c r="C273" i="62"/>
  <c r="C272" i="62"/>
  <c r="C271" i="62"/>
  <c r="C270" i="62"/>
  <c r="C269" i="62"/>
  <c r="C268" i="62"/>
  <c r="C266" i="62"/>
  <c r="C260" i="62"/>
  <c r="C258" i="62"/>
  <c r="C256" i="62"/>
  <c r="C255" i="62"/>
  <c r="C254" i="62"/>
  <c r="C253" i="62"/>
  <c r="C252" i="62"/>
  <c r="C251" i="62"/>
  <c r="C250" i="62"/>
  <c r="C249" i="62"/>
  <c r="C248" i="62"/>
  <c r="C247" i="62"/>
  <c r="C246" i="62"/>
  <c r="C245" i="62"/>
  <c r="C244" i="62"/>
  <c r="C243" i="62"/>
  <c r="C242" i="62"/>
  <c r="C241" i="62"/>
  <c r="C240" i="62"/>
  <c r="C239" i="62"/>
  <c r="C238" i="62"/>
  <c r="C237" i="62"/>
  <c r="C235" i="62"/>
  <c r="C234" i="62"/>
  <c r="C233" i="62"/>
  <c r="C232" i="62"/>
  <c r="C231" i="62"/>
  <c r="C230" i="62"/>
  <c r="C229" i="62"/>
  <c r="C228" i="62"/>
  <c r="C227" i="62"/>
  <c r="C225" i="62"/>
  <c r="D214" i="62"/>
  <c r="C207" i="62"/>
  <c r="C204" i="62"/>
  <c r="C195" i="62"/>
  <c r="C194" i="62"/>
  <c r="D193" i="62"/>
  <c r="C143" i="62"/>
  <c r="D142" i="62"/>
  <c r="C140" i="62"/>
  <c r="C138" i="62"/>
  <c r="C136" i="62"/>
  <c r="C135" i="62"/>
  <c r="C134" i="62"/>
  <c r="G132" i="62"/>
  <c r="H132" i="62"/>
  <c r="E132" i="62"/>
  <c r="C132" i="62"/>
  <c r="C130" i="62"/>
  <c r="C129" i="62"/>
  <c r="G127" i="62"/>
  <c r="H127" i="62"/>
  <c r="E127" i="62"/>
  <c r="C127" i="62"/>
  <c r="D124" i="62"/>
  <c r="D73" i="62"/>
  <c r="C74" i="62"/>
  <c r="C71" i="62"/>
  <c r="C69" i="62"/>
  <c r="C67" i="62"/>
  <c r="C66" i="62"/>
  <c r="C65" i="62"/>
  <c r="H63" i="62"/>
  <c r="E63" i="62"/>
  <c r="D63" i="62"/>
  <c r="C63" i="62"/>
  <c r="C61" i="62"/>
  <c r="C60" i="62"/>
  <c r="C59" i="62"/>
  <c r="H57" i="62"/>
  <c r="G57" i="62"/>
  <c r="E57" i="62"/>
  <c r="D57" i="62"/>
  <c r="C57" i="62"/>
  <c r="C55" i="62"/>
  <c r="C54" i="62"/>
  <c r="C52" i="62"/>
  <c r="C50" i="62"/>
  <c r="C48" i="62"/>
  <c r="C45" i="62"/>
  <c r="C44" i="62"/>
  <c r="C43" i="62"/>
  <c r="G41" i="62"/>
  <c r="H41" i="62"/>
  <c r="E41" i="62"/>
  <c r="C41" i="62"/>
  <c r="C39" i="62"/>
  <c r="C38" i="62"/>
  <c r="G36" i="62"/>
  <c r="H36" i="62"/>
  <c r="E36" i="62"/>
  <c r="C36" i="62"/>
  <c r="C34" i="62"/>
  <c r="C32" i="62"/>
  <c r="C30" i="62"/>
  <c r="C28" i="62"/>
  <c r="C25" i="62"/>
  <c r="C23" i="62"/>
  <c r="C21" i="62"/>
  <c r="H17" i="62"/>
  <c r="E17" i="62"/>
  <c r="D17" i="62"/>
  <c r="C17" i="62"/>
  <c r="C14" i="62"/>
  <c r="C12" i="62"/>
  <c r="H8" i="62"/>
  <c r="E8" i="62"/>
  <c r="D8" i="62"/>
  <c r="C8" i="62"/>
  <c r="A3" i="62"/>
  <c r="A2" i="62"/>
  <c r="A197" i="61"/>
  <c r="A182" i="61"/>
  <c r="A181" i="61"/>
  <c r="A180" i="61"/>
  <c r="A179" i="61"/>
  <c r="A178" i="61"/>
  <c r="A177" i="61"/>
  <c r="A176" i="61"/>
  <c r="C168" i="61"/>
  <c r="C165" i="61"/>
  <c r="C164" i="61"/>
  <c r="C163" i="61"/>
  <c r="C162" i="61"/>
  <c r="C161" i="61"/>
  <c r="C160" i="61"/>
  <c r="C159" i="61"/>
  <c r="C127" i="61" s="1"/>
  <c r="C153" i="61"/>
  <c r="C151" i="61"/>
  <c r="C150" i="61"/>
  <c r="C148" i="61"/>
  <c r="C147" i="61"/>
  <c r="C146" i="61"/>
  <c r="C145" i="61"/>
  <c r="C144" i="61"/>
  <c r="C143" i="61"/>
  <c r="C142" i="61"/>
  <c r="C141" i="61"/>
  <c r="C140" i="61"/>
  <c r="C139" i="61"/>
  <c r="C138" i="61"/>
  <c r="C137" i="61"/>
  <c r="C136" i="61"/>
  <c r="C135" i="61"/>
  <c r="C134" i="61"/>
  <c r="C133" i="61"/>
  <c r="C132" i="61"/>
  <c r="C131" i="61"/>
  <c r="C130" i="61"/>
  <c r="C129" i="61"/>
  <c r="C126" i="61"/>
  <c r="C125" i="61"/>
  <c r="C124" i="61"/>
  <c r="C123" i="61"/>
  <c r="C122" i="61"/>
  <c r="C121" i="61"/>
  <c r="C120" i="61"/>
  <c r="C119" i="61"/>
  <c r="C117" i="61"/>
  <c r="D106" i="61"/>
  <c r="C99" i="61"/>
  <c r="C96" i="61"/>
  <c r="C87" i="61"/>
  <c r="C86" i="61"/>
  <c r="D85" i="61"/>
  <c r="D64" i="61"/>
  <c r="C65" i="61"/>
  <c r="C62" i="61"/>
  <c r="C60" i="61"/>
  <c r="C58" i="61"/>
  <c r="C57" i="61"/>
  <c r="C56" i="61"/>
  <c r="C54" i="61"/>
  <c r="C52" i="61"/>
  <c r="C51" i="61"/>
  <c r="C50" i="61"/>
  <c r="C48" i="61"/>
  <c r="C46" i="61"/>
  <c r="C45" i="61"/>
  <c r="C43" i="61"/>
  <c r="C41" i="61"/>
  <c r="C39" i="61"/>
  <c r="C36" i="61"/>
  <c r="C35" i="61"/>
  <c r="C34" i="61"/>
  <c r="C32" i="61"/>
  <c r="C30" i="61"/>
  <c r="C29" i="61"/>
  <c r="C27" i="61"/>
  <c r="C25" i="61"/>
  <c r="C23" i="61"/>
  <c r="C21" i="61"/>
  <c r="C19" i="61"/>
  <c r="C16" i="61"/>
  <c r="C15" i="61"/>
  <c r="C14" i="61"/>
  <c r="C12" i="61"/>
  <c r="C10" i="61"/>
  <c r="C9" i="61"/>
  <c r="C7" i="61"/>
  <c r="A3" i="61"/>
  <c r="A2" i="61"/>
  <c r="A211" i="60"/>
  <c r="A196" i="60"/>
  <c r="A195" i="60"/>
  <c r="A194" i="60"/>
  <c r="A193" i="60"/>
  <c r="A192" i="60"/>
  <c r="A191" i="60"/>
  <c r="A190" i="60"/>
  <c r="C182" i="60"/>
  <c r="C178" i="60"/>
  <c r="C177" i="60"/>
  <c r="H176" i="60"/>
  <c r="C176" i="60"/>
  <c r="C175" i="60"/>
  <c r="C174" i="60"/>
  <c r="C179" i="60" s="1"/>
  <c r="H173" i="60"/>
  <c r="G173" i="60"/>
  <c r="E173" i="60"/>
  <c r="D173" i="60"/>
  <c r="C173" i="60"/>
  <c r="C167" i="60"/>
  <c r="C165" i="60"/>
  <c r="C164" i="60"/>
  <c r="C162" i="60"/>
  <c r="C161" i="60"/>
  <c r="C160" i="60"/>
  <c r="C159" i="60"/>
  <c r="C158" i="60"/>
  <c r="C157" i="60"/>
  <c r="C156" i="60"/>
  <c r="C155" i="60"/>
  <c r="C154" i="60"/>
  <c r="C153" i="60"/>
  <c r="C152" i="60"/>
  <c r="C151" i="60"/>
  <c r="C150" i="60"/>
  <c r="C149" i="60"/>
  <c r="C148" i="60"/>
  <c r="C147" i="60"/>
  <c r="C146" i="60"/>
  <c r="C145" i="60"/>
  <c r="C144" i="60"/>
  <c r="C143" i="60"/>
  <c r="C141" i="60"/>
  <c r="C140" i="60"/>
  <c r="C139" i="60"/>
  <c r="C138" i="60"/>
  <c r="C137" i="60"/>
  <c r="C136" i="60"/>
  <c r="C135" i="60"/>
  <c r="D111" i="60"/>
  <c r="C134" i="60"/>
  <c r="C133" i="60"/>
  <c r="C131" i="60"/>
  <c r="D121" i="60"/>
  <c r="D120" i="60"/>
  <c r="D119" i="60"/>
  <c r="D117" i="60"/>
  <c r="D116" i="60"/>
  <c r="D115" i="60"/>
  <c r="D118" i="60"/>
  <c r="C113" i="60"/>
  <c r="C110" i="60"/>
  <c r="C101" i="60"/>
  <c r="D97" i="60"/>
  <c r="C98" i="60"/>
  <c r="D71" i="60"/>
  <c r="C72" i="60"/>
  <c r="C69" i="60"/>
  <c r="C67" i="60"/>
  <c r="C65" i="60"/>
  <c r="C64" i="60"/>
  <c r="C63" i="60"/>
  <c r="H61" i="60"/>
  <c r="G61" i="60"/>
  <c r="E61" i="60"/>
  <c r="D61" i="60"/>
  <c r="C61" i="60"/>
  <c r="C59" i="60"/>
  <c r="C58" i="60"/>
  <c r="C57" i="60"/>
  <c r="H55" i="60"/>
  <c r="C55" i="60"/>
  <c r="C53" i="60"/>
  <c r="C52" i="60"/>
  <c r="C50" i="60"/>
  <c r="C49" i="60"/>
  <c r="G48" i="60"/>
  <c r="E48" i="60"/>
  <c r="C48" i="60"/>
  <c r="C46" i="60"/>
  <c r="C45" i="60"/>
  <c r="C43" i="60"/>
  <c r="C41" i="60"/>
  <c r="C39" i="60"/>
  <c r="C36" i="60"/>
  <c r="C35" i="60"/>
  <c r="C34" i="60"/>
  <c r="G32" i="60"/>
  <c r="E32" i="60"/>
  <c r="C32" i="60"/>
  <c r="C30" i="60"/>
  <c r="C29" i="60"/>
  <c r="G27" i="60"/>
  <c r="E27" i="60"/>
  <c r="C27" i="60"/>
  <c r="C25" i="60"/>
  <c r="C23" i="60"/>
  <c r="C21" i="60"/>
  <c r="C19" i="60"/>
  <c r="C16" i="60"/>
  <c r="C15" i="60"/>
  <c r="C14" i="60"/>
  <c r="H12" i="60"/>
  <c r="E12" i="60"/>
  <c r="D12" i="60"/>
  <c r="C12" i="60"/>
  <c r="C10" i="60"/>
  <c r="C9" i="60"/>
  <c r="H7" i="60"/>
  <c r="E7" i="60"/>
  <c r="D7" i="60"/>
  <c r="C7" i="60"/>
  <c r="A3" i="60"/>
  <c r="A2" i="60"/>
  <c r="A197" i="59"/>
  <c r="A182" i="59"/>
  <c r="A181" i="59"/>
  <c r="A180" i="59"/>
  <c r="A179" i="59"/>
  <c r="A178" i="59"/>
  <c r="A177" i="59"/>
  <c r="A176" i="59"/>
  <c r="C168" i="59"/>
  <c r="C165" i="59"/>
  <c r="C164" i="59"/>
  <c r="C163" i="59"/>
  <c r="G162" i="59"/>
  <c r="H162" i="59"/>
  <c r="E162" i="59"/>
  <c r="C162" i="59"/>
  <c r="C161" i="59"/>
  <c r="C160" i="59"/>
  <c r="H159" i="59"/>
  <c r="G159" i="59"/>
  <c r="E159" i="59"/>
  <c r="D159" i="59"/>
  <c r="C159" i="59"/>
  <c r="C127" i="59" s="1"/>
  <c r="C153" i="59"/>
  <c r="C151" i="59"/>
  <c r="C150" i="59"/>
  <c r="C148" i="59"/>
  <c r="C147" i="59"/>
  <c r="C146" i="59"/>
  <c r="C145" i="59"/>
  <c r="C144" i="59"/>
  <c r="C143" i="59"/>
  <c r="C142" i="59"/>
  <c r="C141" i="59"/>
  <c r="C140" i="59"/>
  <c r="C139" i="59"/>
  <c r="C138" i="59"/>
  <c r="C137" i="59"/>
  <c r="C136" i="59"/>
  <c r="C135" i="59"/>
  <c r="C134" i="59"/>
  <c r="C133" i="59"/>
  <c r="C132" i="59"/>
  <c r="C131" i="59"/>
  <c r="C130" i="59"/>
  <c r="C129" i="59"/>
  <c r="C126" i="59"/>
  <c r="C125" i="59"/>
  <c r="C124" i="59"/>
  <c r="C123" i="59"/>
  <c r="C122" i="59"/>
  <c r="C121" i="59"/>
  <c r="C120" i="59"/>
  <c r="C119" i="59"/>
  <c r="C117" i="59"/>
  <c r="D106" i="59"/>
  <c r="C99" i="59"/>
  <c r="C96" i="59"/>
  <c r="C87" i="59"/>
  <c r="C86" i="59"/>
  <c r="D85" i="59"/>
  <c r="D64" i="59"/>
  <c r="C65" i="59"/>
  <c r="C62" i="59"/>
  <c r="C60" i="59"/>
  <c r="C58" i="59"/>
  <c r="C57" i="59"/>
  <c r="C56" i="59"/>
  <c r="G54" i="59"/>
  <c r="E54" i="59"/>
  <c r="C54" i="59"/>
  <c r="C52" i="59"/>
  <c r="C51" i="59"/>
  <c r="C50" i="59"/>
  <c r="H48" i="59"/>
  <c r="C48" i="59"/>
  <c r="C46" i="59"/>
  <c r="C45" i="59"/>
  <c r="C43" i="59"/>
  <c r="C41" i="59"/>
  <c r="C39" i="59"/>
  <c r="C36" i="59"/>
  <c r="C35" i="59"/>
  <c r="C34" i="59"/>
  <c r="H32" i="59"/>
  <c r="C32" i="59"/>
  <c r="C30" i="59"/>
  <c r="C29" i="59"/>
  <c r="H27" i="59"/>
  <c r="C27" i="59"/>
  <c r="C25" i="59"/>
  <c r="C23" i="59"/>
  <c r="C21" i="59"/>
  <c r="C19" i="59"/>
  <c r="C16" i="59"/>
  <c r="C15" i="59"/>
  <c r="C14" i="59"/>
  <c r="G12" i="59"/>
  <c r="E12" i="59"/>
  <c r="C12" i="59"/>
  <c r="C10" i="59"/>
  <c r="C9" i="59"/>
  <c r="G7" i="59"/>
  <c r="E7" i="59"/>
  <c r="C7" i="59"/>
  <c r="A3" i="59"/>
  <c r="A2" i="59"/>
  <c r="A250" i="58"/>
  <c r="A231" i="58"/>
  <c r="A230" i="58"/>
  <c r="A229" i="58"/>
  <c r="A228" i="58"/>
  <c r="A227" i="58"/>
  <c r="A226" i="58"/>
  <c r="A225" i="58"/>
  <c r="C218" i="58"/>
  <c r="C217" i="58"/>
  <c r="C216" i="58"/>
  <c r="C215" i="58"/>
  <c r="C213" i="58"/>
  <c r="C207" i="58"/>
  <c r="C205" i="58"/>
  <c r="C203" i="58"/>
  <c r="C202" i="58"/>
  <c r="C201" i="58"/>
  <c r="C200" i="58"/>
  <c r="C199" i="58"/>
  <c r="C198" i="58"/>
  <c r="C197" i="58"/>
  <c r="C196" i="58"/>
  <c r="C195" i="58"/>
  <c r="C194" i="58"/>
  <c r="C193" i="58"/>
  <c r="C192" i="58"/>
  <c r="C191" i="58"/>
  <c r="C190" i="58"/>
  <c r="C189" i="58"/>
  <c r="C188" i="58"/>
  <c r="C187" i="58"/>
  <c r="C186" i="58"/>
  <c r="C185" i="58"/>
  <c r="C184" i="58"/>
  <c r="C182" i="58"/>
  <c r="C181" i="58"/>
  <c r="C180" i="58"/>
  <c r="C179" i="58"/>
  <c r="C178" i="58"/>
  <c r="C177" i="58"/>
  <c r="C176" i="58"/>
  <c r="C175" i="58"/>
  <c r="D152" i="58"/>
  <c r="C174" i="58"/>
  <c r="C172" i="58"/>
  <c r="D162" i="58"/>
  <c r="D160" i="58"/>
  <c r="D158" i="58"/>
  <c r="D156" i="58"/>
  <c r="D161" i="58"/>
  <c r="C154" i="58"/>
  <c r="C151" i="58"/>
  <c r="D140" i="58"/>
  <c r="C142" i="58"/>
  <c r="C141" i="58"/>
  <c r="D111" i="58"/>
  <c r="C112" i="58"/>
  <c r="C109" i="58"/>
  <c r="C107" i="58"/>
  <c r="C105" i="58"/>
  <c r="C104" i="58"/>
  <c r="C103" i="58"/>
  <c r="C101" i="58"/>
  <c r="C99" i="58"/>
  <c r="C98" i="58"/>
  <c r="C96" i="58"/>
  <c r="C66" i="58"/>
  <c r="C63" i="58"/>
  <c r="C61" i="58"/>
  <c r="C59" i="58"/>
  <c r="C58" i="58"/>
  <c r="C57" i="58"/>
  <c r="H55" i="58"/>
  <c r="G55" i="58"/>
  <c r="E55" i="58"/>
  <c r="D55" i="58"/>
  <c r="C55" i="58"/>
  <c r="C53" i="58"/>
  <c r="C52" i="58"/>
  <c r="C51" i="58"/>
  <c r="G49" i="58"/>
  <c r="E49" i="58"/>
  <c r="C49" i="58"/>
  <c r="C47" i="58"/>
  <c r="C46" i="58"/>
  <c r="C44" i="58"/>
  <c r="C42" i="58"/>
  <c r="C40" i="58"/>
  <c r="C37" i="58"/>
  <c r="C36" i="58"/>
  <c r="C35" i="58"/>
  <c r="G33" i="58"/>
  <c r="H33" i="58"/>
  <c r="E33" i="58"/>
  <c r="C33" i="58"/>
  <c r="C31" i="58"/>
  <c r="C30" i="58"/>
  <c r="G28" i="58"/>
  <c r="H28" i="58"/>
  <c r="E28" i="58"/>
  <c r="C28" i="58"/>
  <c r="C26" i="58"/>
  <c r="C24" i="58"/>
  <c r="C22" i="58"/>
  <c r="C20" i="58"/>
  <c r="C17" i="58"/>
  <c r="C16" i="58"/>
  <c r="C15" i="58"/>
  <c r="H13" i="58"/>
  <c r="E13" i="58"/>
  <c r="D13" i="58"/>
  <c r="C13" i="58"/>
  <c r="C11" i="58"/>
  <c r="C10" i="58"/>
  <c r="H8" i="58"/>
  <c r="E8" i="58"/>
  <c r="D8" i="58"/>
  <c r="C8" i="58"/>
  <c r="A3" i="58"/>
  <c r="A2" i="58"/>
  <c r="A204" i="57"/>
  <c r="A189" i="57"/>
  <c r="A188" i="57"/>
  <c r="A187" i="57"/>
  <c r="A186" i="57"/>
  <c r="A185" i="57"/>
  <c r="A184" i="57"/>
  <c r="A183" i="57"/>
  <c r="C175" i="57"/>
  <c r="C172" i="57"/>
  <c r="C171" i="57"/>
  <c r="C170" i="57"/>
  <c r="G169" i="57"/>
  <c r="H169" i="57"/>
  <c r="E169" i="57"/>
  <c r="D169" i="57"/>
  <c r="C169" i="57"/>
  <c r="C168" i="57"/>
  <c r="C167" i="57"/>
  <c r="G166" i="57"/>
  <c r="H166" i="57"/>
  <c r="E166" i="57"/>
  <c r="D166" i="57"/>
  <c r="C166" i="57"/>
  <c r="C134" i="57" s="1"/>
  <c r="C160" i="57"/>
  <c r="C158" i="57"/>
  <c r="C157" i="57"/>
  <c r="C155" i="57"/>
  <c r="C154" i="57"/>
  <c r="C153" i="57"/>
  <c r="C152" i="57"/>
  <c r="C151" i="57"/>
  <c r="C150" i="57"/>
  <c r="C149" i="57"/>
  <c r="C148" i="57"/>
  <c r="C147" i="57"/>
  <c r="C146" i="57"/>
  <c r="C145" i="57"/>
  <c r="C144" i="57"/>
  <c r="C143" i="57"/>
  <c r="C142" i="57"/>
  <c r="C141" i="57"/>
  <c r="C140" i="57"/>
  <c r="C139" i="57"/>
  <c r="C138" i="57"/>
  <c r="C137" i="57"/>
  <c r="C136" i="57"/>
  <c r="C133" i="57"/>
  <c r="C132" i="57"/>
  <c r="C131" i="57"/>
  <c r="C130" i="57"/>
  <c r="C129" i="57"/>
  <c r="C128" i="57"/>
  <c r="C127" i="57"/>
  <c r="C126" i="57"/>
  <c r="C124" i="57"/>
  <c r="D111" i="57"/>
  <c r="C106" i="57"/>
  <c r="C103" i="57"/>
  <c r="C94" i="57"/>
  <c r="C93" i="57"/>
  <c r="D92" i="57"/>
  <c r="D71" i="57"/>
  <c r="C72" i="57"/>
  <c r="C69" i="57"/>
  <c r="C67" i="57"/>
  <c r="C65" i="57"/>
  <c r="C64" i="57"/>
  <c r="C63" i="57"/>
  <c r="G61" i="57"/>
  <c r="H61" i="57"/>
  <c r="E61" i="57"/>
  <c r="D61" i="57"/>
  <c r="C61" i="57"/>
  <c r="C59" i="57"/>
  <c r="C58" i="57"/>
  <c r="C57" i="57"/>
  <c r="C55" i="57"/>
  <c r="C53" i="57"/>
  <c r="C52" i="57"/>
  <c r="C50" i="57"/>
  <c r="C49" i="57"/>
  <c r="G48" i="57"/>
  <c r="H48" i="57"/>
  <c r="E48" i="57"/>
  <c r="C48" i="57"/>
  <c r="C46" i="57"/>
  <c r="C45" i="57"/>
  <c r="C43" i="57"/>
  <c r="C41" i="57"/>
  <c r="C39" i="57"/>
  <c r="C36" i="57"/>
  <c r="C35" i="57"/>
  <c r="C34" i="57"/>
  <c r="G32" i="57"/>
  <c r="H32" i="57"/>
  <c r="E32" i="57"/>
  <c r="C32" i="57"/>
  <c r="C30" i="57"/>
  <c r="C29" i="57"/>
  <c r="G27" i="57"/>
  <c r="H27" i="57"/>
  <c r="E27" i="57"/>
  <c r="C27" i="57"/>
  <c r="C25" i="57"/>
  <c r="C23" i="57"/>
  <c r="C21" i="57"/>
  <c r="C19" i="57"/>
  <c r="C16" i="57"/>
  <c r="C15" i="57"/>
  <c r="C14" i="57"/>
  <c r="H12" i="57"/>
  <c r="E12" i="57"/>
  <c r="D12" i="57"/>
  <c r="C12" i="57"/>
  <c r="C10" i="57"/>
  <c r="C9" i="57"/>
  <c r="H7" i="57"/>
  <c r="E7" i="57"/>
  <c r="D7" i="57"/>
  <c r="C7" i="57"/>
  <c r="A3" i="57"/>
  <c r="A2" i="57"/>
  <c r="A207" i="56"/>
  <c r="A192" i="56"/>
  <c r="A191" i="56"/>
  <c r="A190" i="56"/>
  <c r="A189" i="56"/>
  <c r="A188" i="56"/>
  <c r="A187" i="56"/>
  <c r="A186" i="56"/>
  <c r="C178" i="56"/>
  <c r="H175" i="56"/>
  <c r="G175" i="56"/>
  <c r="E175" i="56"/>
  <c r="D175" i="56"/>
  <c r="C175" i="56"/>
  <c r="C174" i="56"/>
  <c r="C173" i="56"/>
  <c r="G172" i="56"/>
  <c r="H172" i="56"/>
  <c r="E172" i="56"/>
  <c r="C172" i="56"/>
  <c r="C171" i="56"/>
  <c r="C170" i="56"/>
  <c r="H169" i="56"/>
  <c r="G169" i="56"/>
  <c r="E169" i="56"/>
  <c r="D169" i="56"/>
  <c r="C169" i="56"/>
  <c r="C137" i="56" s="1"/>
  <c r="C163" i="56"/>
  <c r="C161" i="56"/>
  <c r="C160" i="56"/>
  <c r="C158" i="56"/>
  <c r="C157" i="56"/>
  <c r="C156" i="56"/>
  <c r="C155" i="56"/>
  <c r="C154" i="56"/>
  <c r="C153" i="56"/>
  <c r="C152" i="56"/>
  <c r="C151" i="56"/>
  <c r="C150" i="56"/>
  <c r="C149" i="56"/>
  <c r="C148" i="56"/>
  <c r="C147" i="56"/>
  <c r="C146" i="56"/>
  <c r="C145" i="56"/>
  <c r="C144" i="56"/>
  <c r="C143" i="56"/>
  <c r="C142" i="56"/>
  <c r="C141" i="56"/>
  <c r="C140" i="56"/>
  <c r="C139" i="56"/>
  <c r="C136" i="56"/>
  <c r="C135" i="56"/>
  <c r="C134" i="56"/>
  <c r="C133" i="56"/>
  <c r="C132" i="56"/>
  <c r="C131" i="56"/>
  <c r="C130" i="56"/>
  <c r="C129" i="56"/>
  <c r="C127" i="56"/>
  <c r="D114" i="56"/>
  <c r="C109" i="56"/>
  <c r="C106" i="56"/>
  <c r="C97" i="56"/>
  <c r="C96" i="56"/>
  <c r="D95" i="56"/>
  <c r="C65" i="56"/>
  <c r="D64" i="56"/>
  <c r="C62" i="56"/>
  <c r="C60" i="56"/>
  <c r="C58" i="56"/>
  <c r="C57" i="56"/>
  <c r="C56" i="56"/>
  <c r="G54" i="56"/>
  <c r="E54" i="56"/>
  <c r="C54" i="56"/>
  <c r="C52" i="56"/>
  <c r="C51" i="56"/>
  <c r="C50" i="56"/>
  <c r="H48" i="56"/>
  <c r="G48" i="56"/>
  <c r="E48" i="56"/>
  <c r="D48" i="56"/>
  <c r="C48" i="56"/>
  <c r="C46" i="56"/>
  <c r="C45" i="56"/>
  <c r="C43" i="56"/>
  <c r="C41" i="56"/>
  <c r="C39" i="56"/>
  <c r="C36" i="56"/>
  <c r="C35" i="56"/>
  <c r="C34" i="56"/>
  <c r="H32" i="56"/>
  <c r="G32" i="56"/>
  <c r="E32" i="56"/>
  <c r="D32" i="56"/>
  <c r="C32" i="56"/>
  <c r="C30" i="56"/>
  <c r="C29" i="56"/>
  <c r="H27" i="56"/>
  <c r="G27" i="56"/>
  <c r="E27" i="56"/>
  <c r="D27" i="56"/>
  <c r="C27" i="56"/>
  <c r="C25" i="56"/>
  <c r="C23" i="56"/>
  <c r="C21" i="56"/>
  <c r="C19" i="56"/>
  <c r="C16" i="56"/>
  <c r="C15" i="56"/>
  <c r="C14" i="56"/>
  <c r="G12" i="56"/>
  <c r="E12" i="56"/>
  <c r="C12" i="56"/>
  <c r="C10" i="56"/>
  <c r="C9" i="56"/>
  <c r="G7" i="56"/>
  <c r="E7" i="56"/>
  <c r="C7" i="56"/>
  <c r="A3" i="56"/>
  <c r="A2" i="56"/>
  <c r="A204" i="55"/>
  <c r="A189" i="55"/>
  <c r="A188" i="55"/>
  <c r="A187" i="55"/>
  <c r="A186" i="55"/>
  <c r="A185" i="55"/>
  <c r="A184" i="55"/>
  <c r="A183" i="55"/>
  <c r="C175" i="55"/>
  <c r="C171" i="55"/>
  <c r="C170" i="55"/>
  <c r="H169" i="55"/>
  <c r="G169" i="55"/>
  <c r="E169" i="55"/>
  <c r="D169" i="55"/>
  <c r="C169" i="55"/>
  <c r="C168" i="55"/>
  <c r="C167" i="55"/>
  <c r="C172" i="55" s="1"/>
  <c r="C166" i="55"/>
  <c r="C160" i="55"/>
  <c r="C158" i="55"/>
  <c r="C157" i="55"/>
  <c r="C155" i="55"/>
  <c r="C154" i="55"/>
  <c r="C153" i="55"/>
  <c r="C152" i="55"/>
  <c r="C151" i="55"/>
  <c r="C150" i="55"/>
  <c r="C149" i="55"/>
  <c r="C148" i="55"/>
  <c r="C147" i="55"/>
  <c r="C146" i="55"/>
  <c r="C145" i="55"/>
  <c r="C144" i="55"/>
  <c r="C143" i="55"/>
  <c r="C142" i="55"/>
  <c r="C141" i="55"/>
  <c r="C140" i="55"/>
  <c r="C139" i="55"/>
  <c r="C138" i="55"/>
  <c r="C137" i="55"/>
  <c r="C136" i="55"/>
  <c r="C134" i="55"/>
  <c r="C133" i="55"/>
  <c r="C132" i="55"/>
  <c r="C131" i="55"/>
  <c r="C130" i="55"/>
  <c r="C129" i="55"/>
  <c r="C128" i="55"/>
  <c r="C127" i="55"/>
  <c r="C126" i="55"/>
  <c r="C124" i="55"/>
  <c r="D114" i="55"/>
  <c r="D113" i="55"/>
  <c r="D112" i="55"/>
  <c r="D110" i="55"/>
  <c r="D109" i="55"/>
  <c r="D108" i="55"/>
  <c r="D111" i="55"/>
  <c r="C106" i="55"/>
  <c r="C103" i="55"/>
  <c r="C94" i="55"/>
  <c r="C93" i="55"/>
  <c r="C72" i="55"/>
  <c r="C69" i="55"/>
  <c r="C67" i="55"/>
  <c r="C65" i="55"/>
  <c r="C64" i="55"/>
  <c r="C63" i="55"/>
  <c r="H61" i="55"/>
  <c r="E61" i="55"/>
  <c r="D61" i="55"/>
  <c r="C61" i="55"/>
  <c r="C59" i="55"/>
  <c r="C58" i="55"/>
  <c r="C57" i="55"/>
  <c r="H55" i="55"/>
  <c r="G55" i="55"/>
  <c r="E55" i="55"/>
  <c r="D55" i="55"/>
  <c r="C55" i="55"/>
  <c r="C53" i="55"/>
  <c r="C52" i="55"/>
  <c r="C50" i="55"/>
  <c r="C49" i="55"/>
  <c r="H48" i="55"/>
  <c r="E48" i="55"/>
  <c r="D48" i="55"/>
  <c r="C48" i="55"/>
  <c r="C46" i="55"/>
  <c r="C45" i="55"/>
  <c r="C43" i="55"/>
  <c r="C41" i="55"/>
  <c r="C39" i="55"/>
  <c r="C36" i="55"/>
  <c r="C35" i="55"/>
  <c r="C34" i="55"/>
  <c r="D32" i="55"/>
  <c r="C32" i="55"/>
  <c r="C30" i="55"/>
  <c r="C29" i="55"/>
  <c r="H27" i="55"/>
  <c r="D27" i="55"/>
  <c r="C27" i="55"/>
  <c r="C25" i="55"/>
  <c r="C23" i="55"/>
  <c r="C21" i="55"/>
  <c r="C19" i="55"/>
  <c r="C16" i="55"/>
  <c r="C15" i="55"/>
  <c r="C14" i="55"/>
  <c r="H12" i="55"/>
  <c r="E12" i="55"/>
  <c r="C12" i="55"/>
  <c r="C10" i="55"/>
  <c r="C9" i="55"/>
  <c r="H7" i="55"/>
  <c r="E7" i="55"/>
  <c r="C7" i="55"/>
  <c r="A3" i="55"/>
  <c r="A2" i="55"/>
  <c r="A206" i="53"/>
  <c r="A191" i="53"/>
  <c r="A190" i="53"/>
  <c r="A189" i="53"/>
  <c r="A188" i="53"/>
  <c r="A187" i="53"/>
  <c r="A186" i="53"/>
  <c r="A185" i="53"/>
  <c r="C176" i="53"/>
  <c r="C172" i="53"/>
  <c r="C171" i="53"/>
  <c r="G170" i="53"/>
  <c r="E170" i="53"/>
  <c r="C170" i="53"/>
  <c r="C169" i="53"/>
  <c r="C168" i="53"/>
  <c r="C173" i="53" s="1"/>
  <c r="H167" i="53"/>
  <c r="G167" i="53"/>
  <c r="E167" i="53"/>
  <c r="D167" i="53"/>
  <c r="C167" i="53"/>
  <c r="C161" i="53"/>
  <c r="C159" i="53"/>
  <c r="C158" i="53"/>
  <c r="C156" i="53"/>
  <c r="C155" i="53"/>
  <c r="C154" i="53"/>
  <c r="C153" i="53"/>
  <c r="C152" i="53"/>
  <c r="C151" i="53"/>
  <c r="C150" i="53"/>
  <c r="C149" i="53"/>
  <c r="C148" i="53"/>
  <c r="C147" i="53"/>
  <c r="C146" i="53"/>
  <c r="C145" i="53"/>
  <c r="C144" i="53"/>
  <c r="C143" i="53"/>
  <c r="C142" i="53"/>
  <c r="C141" i="53"/>
  <c r="C140" i="53"/>
  <c r="C139" i="53"/>
  <c r="C137" i="53"/>
  <c r="C136" i="53"/>
  <c r="C135" i="53"/>
  <c r="C134" i="53"/>
  <c r="C133" i="53"/>
  <c r="C132" i="53"/>
  <c r="C131" i="53"/>
  <c r="C130" i="53"/>
  <c r="C129" i="53"/>
  <c r="C127" i="53"/>
  <c r="D117" i="53"/>
  <c r="D116" i="53"/>
  <c r="D115" i="53"/>
  <c r="D113" i="53"/>
  <c r="D112" i="53"/>
  <c r="D111" i="53"/>
  <c r="D114" i="53"/>
  <c r="C109" i="53"/>
  <c r="D107" i="53"/>
  <c r="C106" i="53"/>
  <c r="C97" i="53"/>
  <c r="D95" i="53"/>
  <c r="D64" i="53"/>
  <c r="C65" i="53"/>
  <c r="C62" i="53"/>
  <c r="C60" i="53"/>
  <c r="C58" i="53"/>
  <c r="C57" i="53"/>
  <c r="C56" i="53"/>
  <c r="H54" i="53"/>
  <c r="G54" i="53"/>
  <c r="E54" i="53"/>
  <c r="D54" i="53"/>
  <c r="C54" i="53"/>
  <c r="C52" i="53"/>
  <c r="C51" i="53"/>
  <c r="C50" i="53"/>
  <c r="H48" i="53"/>
  <c r="G48" i="53"/>
  <c r="E48" i="53"/>
  <c r="D48" i="53"/>
  <c r="C48" i="53"/>
  <c r="C46" i="53"/>
  <c r="C45" i="53"/>
  <c r="C43" i="53"/>
  <c r="C41" i="53"/>
  <c r="C39" i="53"/>
  <c r="C36" i="53"/>
  <c r="C35" i="53"/>
  <c r="C34" i="53"/>
  <c r="H32" i="53"/>
  <c r="G32" i="53"/>
  <c r="E32" i="53"/>
  <c r="D32" i="53"/>
  <c r="C32" i="53"/>
  <c r="C30" i="53"/>
  <c r="C29" i="53"/>
  <c r="H27" i="53"/>
  <c r="G27" i="53"/>
  <c r="E27" i="53"/>
  <c r="D27" i="53"/>
  <c r="C27" i="53"/>
  <c r="C25" i="53"/>
  <c r="C23" i="53"/>
  <c r="C21" i="53"/>
  <c r="C19" i="53"/>
  <c r="C16" i="53"/>
  <c r="C15" i="53"/>
  <c r="C14" i="53"/>
  <c r="H12" i="53"/>
  <c r="G12" i="53"/>
  <c r="E12" i="53"/>
  <c r="D12" i="53"/>
  <c r="C12" i="53"/>
  <c r="C10" i="53"/>
  <c r="C9" i="53"/>
  <c r="H7" i="53"/>
  <c r="G7" i="53"/>
  <c r="E7" i="53"/>
  <c r="D7" i="53"/>
  <c r="C7" i="53"/>
  <c r="A3" i="53"/>
  <c r="A2" i="53"/>
  <c r="A259" i="52"/>
  <c r="A242" i="52"/>
  <c r="A241" i="52"/>
  <c r="A240" i="52"/>
  <c r="A239" i="52"/>
  <c r="A238" i="52"/>
  <c r="A237" i="52"/>
  <c r="A236" i="52"/>
  <c r="C228" i="52"/>
  <c r="C225" i="52"/>
  <c r="H224" i="52"/>
  <c r="G224" i="52"/>
  <c r="E224" i="52"/>
  <c r="D224" i="52"/>
  <c r="C223" i="52"/>
  <c r="C222" i="52"/>
  <c r="G221" i="52"/>
  <c r="E221" i="52"/>
  <c r="C221" i="52"/>
  <c r="C220" i="52"/>
  <c r="C219" i="52"/>
  <c r="C224" i="52" s="1"/>
  <c r="H218" i="52"/>
  <c r="G218" i="52"/>
  <c r="E218" i="52"/>
  <c r="D218" i="52"/>
  <c r="C218" i="52"/>
  <c r="C212" i="52"/>
  <c r="C210" i="52"/>
  <c r="C209" i="52"/>
  <c r="C207" i="52"/>
  <c r="C206" i="52"/>
  <c r="C205" i="52"/>
  <c r="C204" i="52"/>
  <c r="C203" i="52"/>
  <c r="C202" i="52"/>
  <c r="C201" i="52"/>
  <c r="C200" i="52"/>
  <c r="C199" i="52"/>
  <c r="C198" i="52"/>
  <c r="C197" i="52"/>
  <c r="C196" i="52"/>
  <c r="C195" i="52"/>
  <c r="C194" i="52"/>
  <c r="C193" i="52"/>
  <c r="C192" i="52"/>
  <c r="C191" i="52"/>
  <c r="C190" i="52"/>
  <c r="C189" i="52"/>
  <c r="C188" i="52"/>
  <c r="C186" i="52"/>
  <c r="C185" i="52"/>
  <c r="C184" i="52"/>
  <c r="C183" i="52"/>
  <c r="C182" i="52"/>
  <c r="C181" i="52"/>
  <c r="C180" i="52"/>
  <c r="C179" i="52"/>
  <c r="C178" i="52"/>
  <c r="C176" i="52"/>
  <c r="D166" i="52"/>
  <c r="D165" i="52"/>
  <c r="D164" i="52"/>
  <c r="D162" i="52"/>
  <c r="D161" i="52"/>
  <c r="D160" i="52"/>
  <c r="D163" i="52"/>
  <c r="C158" i="52"/>
  <c r="D156" i="52"/>
  <c r="C155" i="52"/>
  <c r="C146" i="52"/>
  <c r="D144" i="52"/>
  <c r="C145" i="52"/>
  <c r="D113" i="52"/>
  <c r="C114" i="52"/>
  <c r="C111" i="52"/>
  <c r="C109" i="52"/>
  <c r="C107" i="52"/>
  <c r="C106" i="52"/>
  <c r="C105" i="52"/>
  <c r="H103" i="52"/>
  <c r="G103" i="52"/>
  <c r="E103" i="52"/>
  <c r="D103" i="52"/>
  <c r="C103" i="52"/>
  <c r="C101" i="52"/>
  <c r="C100" i="52"/>
  <c r="H98" i="52"/>
  <c r="G98" i="52"/>
  <c r="E98" i="52"/>
  <c r="D98" i="52"/>
  <c r="C98" i="52"/>
  <c r="D65" i="52"/>
  <c r="C66" i="52"/>
  <c r="C63" i="52"/>
  <c r="C61" i="52"/>
  <c r="C59" i="52"/>
  <c r="C58" i="52"/>
  <c r="C57" i="52"/>
  <c r="H55" i="52"/>
  <c r="G55" i="52"/>
  <c r="E55" i="52"/>
  <c r="D55" i="52"/>
  <c r="C55" i="52"/>
  <c r="C53" i="52"/>
  <c r="C52" i="52"/>
  <c r="C51" i="52"/>
  <c r="E49" i="52"/>
  <c r="C49" i="52"/>
  <c r="C47" i="52"/>
  <c r="C46" i="52"/>
  <c r="C44" i="52"/>
  <c r="C42" i="52"/>
  <c r="C40" i="52"/>
  <c r="C37" i="52"/>
  <c r="C36" i="52"/>
  <c r="C35" i="52"/>
  <c r="E33" i="52"/>
  <c r="C33" i="52"/>
  <c r="C31" i="52"/>
  <c r="C30" i="52"/>
  <c r="E28" i="52"/>
  <c r="C28" i="52"/>
  <c r="C26" i="52"/>
  <c r="C24" i="52"/>
  <c r="C22" i="52"/>
  <c r="C20" i="52"/>
  <c r="C17" i="52"/>
  <c r="C16" i="52"/>
  <c r="C15" i="52"/>
  <c r="H13" i="52"/>
  <c r="G13" i="52"/>
  <c r="E13" i="52"/>
  <c r="D13" i="52"/>
  <c r="C13" i="52"/>
  <c r="C11" i="52"/>
  <c r="C10" i="52"/>
  <c r="H8" i="52"/>
  <c r="G8" i="52"/>
  <c r="E8" i="52"/>
  <c r="D8" i="52"/>
  <c r="C8" i="52"/>
  <c r="A3" i="52"/>
  <c r="A2" i="52"/>
  <c r="A203" i="51"/>
  <c r="A190" i="51"/>
  <c r="A189" i="51"/>
  <c r="A188" i="51"/>
  <c r="A187" i="51"/>
  <c r="A186" i="51"/>
  <c r="A185" i="51"/>
  <c r="A184" i="51"/>
  <c r="C175" i="51"/>
  <c r="C172" i="51"/>
  <c r="C171" i="51"/>
  <c r="C170" i="51"/>
  <c r="E169" i="51"/>
  <c r="C169" i="51"/>
  <c r="C168" i="51"/>
  <c r="C167" i="51"/>
  <c r="H166" i="51"/>
  <c r="G166" i="51"/>
  <c r="E166" i="51"/>
  <c r="D166" i="51"/>
  <c r="C166" i="51"/>
  <c r="C134" i="51" s="1"/>
  <c r="C160" i="51"/>
  <c r="C158" i="51"/>
  <c r="C157" i="51"/>
  <c r="C155" i="51"/>
  <c r="C154" i="51"/>
  <c r="C153" i="51"/>
  <c r="C152" i="51"/>
  <c r="C151" i="51"/>
  <c r="C150" i="51"/>
  <c r="C149" i="51"/>
  <c r="C148" i="51"/>
  <c r="C147" i="51"/>
  <c r="C146" i="51"/>
  <c r="C145" i="51"/>
  <c r="C144" i="51"/>
  <c r="C143" i="51"/>
  <c r="C142" i="51"/>
  <c r="C141" i="51"/>
  <c r="C140" i="51"/>
  <c r="C139" i="51"/>
  <c r="C138" i="51"/>
  <c r="C137" i="51"/>
  <c r="C136" i="51"/>
  <c r="C133" i="51"/>
  <c r="C132" i="51"/>
  <c r="C131" i="51"/>
  <c r="C130" i="51"/>
  <c r="C129" i="51"/>
  <c r="C128" i="51"/>
  <c r="C127" i="51"/>
  <c r="C126" i="51"/>
  <c r="C124" i="51"/>
  <c r="D112" i="51"/>
  <c r="D108" i="51"/>
  <c r="D111" i="51"/>
  <c r="C106" i="51"/>
  <c r="C103" i="51"/>
  <c r="C94" i="51"/>
  <c r="D92" i="51"/>
  <c r="D71" i="51"/>
  <c r="C72" i="51"/>
  <c r="C69" i="51"/>
  <c r="C67" i="51"/>
  <c r="C65" i="51"/>
  <c r="C64" i="51"/>
  <c r="C63" i="51"/>
  <c r="H61" i="51"/>
  <c r="G61" i="51"/>
  <c r="E61" i="51"/>
  <c r="D61" i="51"/>
  <c r="C61" i="51"/>
  <c r="C59" i="51"/>
  <c r="C58" i="51"/>
  <c r="C57" i="51"/>
  <c r="E55" i="51"/>
  <c r="C55" i="51"/>
  <c r="C53" i="51"/>
  <c r="C52" i="51"/>
  <c r="C50" i="51"/>
  <c r="C49" i="51"/>
  <c r="H48" i="51"/>
  <c r="E48" i="51"/>
  <c r="C48" i="51"/>
  <c r="C46" i="51"/>
  <c r="C45" i="51"/>
  <c r="C43" i="51"/>
  <c r="C41" i="51"/>
  <c r="C39" i="51"/>
  <c r="C36" i="51"/>
  <c r="C35" i="51"/>
  <c r="C34" i="51"/>
  <c r="H32" i="51"/>
  <c r="E32" i="51"/>
  <c r="C32" i="51"/>
  <c r="C30" i="51"/>
  <c r="C29" i="51"/>
  <c r="H27" i="51"/>
  <c r="E27" i="51"/>
  <c r="C27" i="51"/>
  <c r="C25" i="51"/>
  <c r="C23" i="51"/>
  <c r="C21" i="51"/>
  <c r="C19" i="51"/>
  <c r="C16" i="51"/>
  <c r="C15" i="51"/>
  <c r="C14" i="51"/>
  <c r="H12" i="51"/>
  <c r="G12" i="51"/>
  <c r="E12" i="51"/>
  <c r="D12" i="51"/>
  <c r="C12" i="51"/>
  <c r="C10" i="51"/>
  <c r="C9" i="51"/>
  <c r="H7" i="51"/>
  <c r="G7" i="51"/>
  <c r="E7" i="51"/>
  <c r="D7" i="51"/>
  <c r="C7" i="51"/>
  <c r="A3" i="51"/>
  <c r="A2" i="51"/>
  <c r="A294" i="50"/>
  <c r="A275" i="50"/>
  <c r="A274" i="50"/>
  <c r="A273" i="50"/>
  <c r="A272" i="50"/>
  <c r="A271" i="50"/>
  <c r="A270" i="50"/>
  <c r="A269" i="50"/>
  <c r="C262" i="50"/>
  <c r="C260" i="50"/>
  <c r="C259" i="50"/>
  <c r="C258" i="50"/>
  <c r="C257" i="50"/>
  <c r="C261" i="50" s="1"/>
  <c r="C251" i="50"/>
  <c r="C249" i="50"/>
  <c r="C247" i="50"/>
  <c r="C246" i="50"/>
  <c r="C245" i="50"/>
  <c r="C244" i="50"/>
  <c r="C243" i="50"/>
  <c r="C242" i="50"/>
  <c r="C241" i="50"/>
  <c r="C240" i="50"/>
  <c r="C239" i="50"/>
  <c r="C238" i="50"/>
  <c r="C237" i="50"/>
  <c r="C236" i="50"/>
  <c r="C235" i="50"/>
  <c r="C234" i="50"/>
  <c r="C233" i="50"/>
  <c r="C232" i="50"/>
  <c r="C231" i="50"/>
  <c r="C230" i="50"/>
  <c r="C229" i="50"/>
  <c r="C228" i="50"/>
  <c r="C226" i="50"/>
  <c r="C225" i="50"/>
  <c r="C224" i="50"/>
  <c r="C223" i="50"/>
  <c r="C222" i="50"/>
  <c r="C221" i="50"/>
  <c r="C220" i="50"/>
  <c r="C219" i="50"/>
  <c r="C218" i="50"/>
  <c r="C216" i="50"/>
  <c r="D204" i="50"/>
  <c r="D200" i="50"/>
  <c r="D203" i="50"/>
  <c r="C198" i="50"/>
  <c r="C195" i="50"/>
  <c r="D184" i="50"/>
  <c r="C186" i="50"/>
  <c r="C185" i="50"/>
  <c r="D133" i="50"/>
  <c r="C134" i="50"/>
  <c r="C131" i="50"/>
  <c r="C129" i="50"/>
  <c r="C127" i="50"/>
  <c r="C126" i="50"/>
  <c r="C125" i="50"/>
  <c r="E123" i="50"/>
  <c r="C123" i="50"/>
  <c r="C121" i="50"/>
  <c r="C120" i="50"/>
  <c r="E118" i="50"/>
  <c r="C118" i="50"/>
  <c r="D65" i="50"/>
  <c r="C66" i="50"/>
  <c r="C63" i="50"/>
  <c r="C61" i="50"/>
  <c r="C59" i="50"/>
  <c r="C58" i="50"/>
  <c r="C57" i="50"/>
  <c r="E55" i="50"/>
  <c r="C55" i="50"/>
  <c r="C53" i="50"/>
  <c r="C52" i="50"/>
  <c r="C51" i="50"/>
  <c r="H49" i="50"/>
  <c r="G49" i="50"/>
  <c r="E49" i="50"/>
  <c r="D49" i="50"/>
  <c r="C49" i="50"/>
  <c r="C47" i="50"/>
  <c r="C46" i="50"/>
  <c r="C44" i="50"/>
  <c r="C42" i="50"/>
  <c r="C40" i="50"/>
  <c r="C37" i="50"/>
  <c r="C36" i="50"/>
  <c r="C35" i="50"/>
  <c r="G33" i="50"/>
  <c r="H33" i="50"/>
  <c r="E33" i="50"/>
  <c r="C33" i="50"/>
  <c r="C31" i="50"/>
  <c r="C30" i="50"/>
  <c r="G28" i="50"/>
  <c r="H28" i="50"/>
  <c r="E28" i="50"/>
  <c r="C28" i="50"/>
  <c r="C26" i="50"/>
  <c r="C24" i="50"/>
  <c r="C22" i="50"/>
  <c r="C20" i="50"/>
  <c r="C17" i="50"/>
  <c r="C16" i="50"/>
  <c r="C15" i="50"/>
  <c r="E13" i="50"/>
  <c r="C13" i="50"/>
  <c r="C11" i="50"/>
  <c r="C10" i="50"/>
  <c r="E8" i="50"/>
  <c r="C8" i="50"/>
  <c r="A3" i="50"/>
  <c r="A2" i="50"/>
  <c r="A207" i="49"/>
  <c r="A191" i="49"/>
  <c r="A190" i="49"/>
  <c r="A189" i="49"/>
  <c r="A188" i="49"/>
  <c r="A187" i="49"/>
  <c r="A186" i="49"/>
  <c r="A185" i="49"/>
  <c r="C177" i="49"/>
  <c r="C174" i="49"/>
  <c r="G173" i="49"/>
  <c r="E173" i="49"/>
  <c r="C173" i="49"/>
  <c r="C172" i="49"/>
  <c r="C171" i="49"/>
  <c r="H170" i="49"/>
  <c r="G170" i="49"/>
  <c r="E170" i="49"/>
  <c r="D170" i="49"/>
  <c r="C170" i="49"/>
  <c r="C169" i="49"/>
  <c r="C168" i="49"/>
  <c r="G167" i="49"/>
  <c r="E167" i="49"/>
  <c r="C167" i="49"/>
  <c r="C135" i="49" s="1"/>
  <c r="C161" i="49"/>
  <c r="C159" i="49"/>
  <c r="C158" i="49"/>
  <c r="C156" i="49"/>
  <c r="C155" i="49"/>
  <c r="C154" i="49"/>
  <c r="C153" i="49"/>
  <c r="C152" i="49"/>
  <c r="C151" i="49"/>
  <c r="C150" i="49"/>
  <c r="C149" i="49"/>
  <c r="C148" i="49"/>
  <c r="C147" i="49"/>
  <c r="C146" i="49"/>
  <c r="C145" i="49"/>
  <c r="C144" i="49"/>
  <c r="C143" i="49"/>
  <c r="C142" i="49"/>
  <c r="C141" i="49"/>
  <c r="C140" i="49"/>
  <c r="C139" i="49"/>
  <c r="C138" i="49"/>
  <c r="C137" i="49"/>
  <c r="C134" i="49"/>
  <c r="C133" i="49"/>
  <c r="C132" i="49"/>
  <c r="C131" i="49"/>
  <c r="C130" i="49"/>
  <c r="C129" i="49"/>
  <c r="C128" i="49"/>
  <c r="C127" i="49"/>
  <c r="C125" i="49"/>
  <c r="D115" i="49"/>
  <c r="C107" i="49"/>
  <c r="C104" i="49"/>
  <c r="D93" i="49"/>
  <c r="C95" i="49"/>
  <c r="D72" i="49"/>
  <c r="C73" i="49"/>
  <c r="C70" i="49"/>
  <c r="C68" i="49"/>
  <c r="C66" i="49"/>
  <c r="C65" i="49"/>
  <c r="C64" i="49"/>
  <c r="H62" i="49"/>
  <c r="G62" i="49"/>
  <c r="E62" i="49"/>
  <c r="D62" i="49"/>
  <c r="C62" i="49"/>
  <c r="C60" i="49"/>
  <c r="C59" i="49"/>
  <c r="C58" i="49"/>
  <c r="H56" i="49"/>
  <c r="G56" i="49"/>
  <c r="E56" i="49"/>
  <c r="D56" i="49"/>
  <c r="C56" i="49"/>
  <c r="C54" i="49"/>
  <c r="C53" i="49"/>
  <c r="C51" i="49"/>
  <c r="C50" i="49"/>
  <c r="H49" i="49"/>
  <c r="G49" i="49"/>
  <c r="E49" i="49"/>
  <c r="D49" i="49"/>
  <c r="C49" i="49"/>
  <c r="C47" i="49"/>
  <c r="C46" i="49"/>
  <c r="C44" i="49"/>
  <c r="C42" i="49"/>
  <c r="C40" i="49"/>
  <c r="C37" i="49"/>
  <c r="C36" i="49"/>
  <c r="C35" i="49"/>
  <c r="H33" i="49"/>
  <c r="G33" i="49"/>
  <c r="E33" i="49"/>
  <c r="D33" i="49"/>
  <c r="C33" i="49"/>
  <c r="C31" i="49"/>
  <c r="C30" i="49"/>
  <c r="H28" i="49"/>
  <c r="G28" i="49"/>
  <c r="E28" i="49"/>
  <c r="D28" i="49"/>
  <c r="C28" i="49"/>
  <c r="C26" i="49"/>
  <c r="C24" i="49"/>
  <c r="C22" i="49"/>
  <c r="C20" i="49"/>
  <c r="C17" i="49"/>
  <c r="C16" i="49"/>
  <c r="C15" i="49"/>
  <c r="G13" i="49"/>
  <c r="E13" i="49"/>
  <c r="C13" i="49"/>
  <c r="C11" i="49"/>
  <c r="C10" i="49"/>
  <c r="G8" i="49"/>
  <c r="H8" i="49"/>
  <c r="E8" i="49"/>
  <c r="C8" i="49"/>
  <c r="A3" i="49"/>
  <c r="A2" i="49"/>
  <c r="A207" i="48"/>
  <c r="A192" i="48"/>
  <c r="A191" i="48"/>
  <c r="A190" i="48"/>
  <c r="A189" i="48"/>
  <c r="A188" i="48"/>
  <c r="A187" i="48"/>
  <c r="A186" i="48"/>
  <c r="C176" i="48"/>
  <c r="C173" i="48"/>
  <c r="H172" i="48"/>
  <c r="G172" i="48"/>
  <c r="E172" i="48"/>
  <c r="D172" i="48"/>
  <c r="C171" i="48"/>
  <c r="C170" i="48"/>
  <c r="E169" i="48"/>
  <c r="C169" i="48"/>
  <c r="C168" i="48"/>
  <c r="C167" i="48"/>
  <c r="C172" i="48" s="1"/>
  <c r="H166" i="48"/>
  <c r="G166" i="48"/>
  <c r="E166" i="48"/>
  <c r="D166" i="48"/>
  <c r="C166" i="48"/>
  <c r="C160" i="48"/>
  <c r="C158" i="48"/>
  <c r="C157" i="48"/>
  <c r="C155" i="48"/>
  <c r="C154" i="48"/>
  <c r="C153" i="48"/>
  <c r="C152" i="48"/>
  <c r="C151" i="48"/>
  <c r="C150" i="48"/>
  <c r="C149" i="48"/>
  <c r="C148" i="48"/>
  <c r="C147" i="48"/>
  <c r="C146" i="48"/>
  <c r="C145" i="48"/>
  <c r="C144" i="48"/>
  <c r="C143" i="48"/>
  <c r="C142" i="48"/>
  <c r="C141" i="48"/>
  <c r="C140" i="48"/>
  <c r="C139" i="48"/>
  <c r="C138" i="48"/>
  <c r="C137" i="48"/>
  <c r="C136" i="48"/>
  <c r="C133" i="48"/>
  <c r="C132" i="48"/>
  <c r="C131" i="48"/>
  <c r="C130" i="48"/>
  <c r="C129" i="48"/>
  <c r="C128" i="48"/>
  <c r="C127" i="48"/>
  <c r="C134" i="48" s="1"/>
  <c r="D104" i="48"/>
  <c r="C126" i="48"/>
  <c r="C124" i="48"/>
  <c r="D114" i="48"/>
  <c r="D112" i="48"/>
  <c r="D110" i="48"/>
  <c r="D108" i="48"/>
  <c r="D111" i="48"/>
  <c r="C106" i="48"/>
  <c r="C103" i="48"/>
  <c r="C94" i="48"/>
  <c r="D92" i="48"/>
  <c r="D71" i="48"/>
  <c r="C72" i="48"/>
  <c r="C69" i="48"/>
  <c r="C67" i="48"/>
  <c r="C65" i="48"/>
  <c r="C64" i="48"/>
  <c r="C63" i="48"/>
  <c r="G61" i="48"/>
  <c r="H61" i="48"/>
  <c r="E61" i="48"/>
  <c r="C61" i="48"/>
  <c r="C59" i="48"/>
  <c r="C58" i="48"/>
  <c r="C57" i="48"/>
  <c r="E55" i="48"/>
  <c r="C55" i="48"/>
  <c r="C53" i="48"/>
  <c r="C52" i="48"/>
  <c r="C50" i="48"/>
  <c r="C49" i="48"/>
  <c r="G48" i="48"/>
  <c r="H48" i="48"/>
  <c r="E48" i="48"/>
  <c r="C48" i="48"/>
  <c r="C46" i="48"/>
  <c r="C45" i="48"/>
  <c r="C43" i="48"/>
  <c r="C41" i="48"/>
  <c r="C39" i="48"/>
  <c r="C36" i="48"/>
  <c r="C35" i="48"/>
  <c r="C34" i="48"/>
  <c r="G32" i="48"/>
  <c r="H32" i="48"/>
  <c r="E32" i="48"/>
  <c r="C32" i="48"/>
  <c r="C30" i="48"/>
  <c r="C29" i="48"/>
  <c r="G27" i="48"/>
  <c r="H27" i="48"/>
  <c r="E27" i="48"/>
  <c r="C27" i="48"/>
  <c r="C25" i="48"/>
  <c r="C23" i="48"/>
  <c r="C21" i="48"/>
  <c r="C19" i="48"/>
  <c r="C16" i="48"/>
  <c r="C15" i="48"/>
  <c r="C14" i="48"/>
  <c r="H12" i="48"/>
  <c r="G12" i="48"/>
  <c r="D12" i="48"/>
  <c r="C12" i="48"/>
  <c r="C10" i="48"/>
  <c r="C9" i="48"/>
  <c r="H7" i="48"/>
  <c r="G7" i="48"/>
  <c r="D7" i="48"/>
  <c r="C7" i="48"/>
  <c r="A3" i="48"/>
  <c r="A2" i="48"/>
  <c r="A244" i="47"/>
  <c r="A225" i="47"/>
  <c r="A224" i="47"/>
  <c r="A223" i="47"/>
  <c r="A222" i="47"/>
  <c r="A221" i="47"/>
  <c r="A220" i="47"/>
  <c r="A219" i="47"/>
  <c r="C210" i="47"/>
  <c r="C207" i="47"/>
  <c r="C205" i="47"/>
  <c r="C204" i="47"/>
  <c r="H203" i="47"/>
  <c r="G203" i="47"/>
  <c r="E203" i="47"/>
  <c r="D203" i="47"/>
  <c r="C203" i="47"/>
  <c r="C202" i="47"/>
  <c r="C201" i="47"/>
  <c r="C206" i="47" s="1"/>
  <c r="C200" i="47"/>
  <c r="C194" i="47"/>
  <c r="C192" i="47"/>
  <c r="C191" i="47"/>
  <c r="C189" i="47"/>
  <c r="C188" i="47"/>
  <c r="C187" i="47"/>
  <c r="C186" i="47"/>
  <c r="C185" i="47"/>
  <c r="C184" i="47"/>
  <c r="C183" i="47"/>
  <c r="C182" i="47"/>
  <c r="C181" i="47"/>
  <c r="C180" i="47"/>
  <c r="C179" i="47"/>
  <c r="C178" i="47"/>
  <c r="C177" i="47"/>
  <c r="C176" i="47"/>
  <c r="C175" i="47"/>
  <c r="C174" i="47"/>
  <c r="C173" i="47"/>
  <c r="C172" i="47"/>
  <c r="C171" i="47"/>
  <c r="C170" i="47"/>
  <c r="C168" i="47"/>
  <c r="C167" i="47"/>
  <c r="C166" i="47"/>
  <c r="C165" i="47"/>
  <c r="C164" i="47"/>
  <c r="C163" i="47"/>
  <c r="C162" i="47"/>
  <c r="C161" i="47"/>
  <c r="C160" i="47"/>
  <c r="C158" i="47"/>
  <c r="D147" i="47"/>
  <c r="D143" i="47"/>
  <c r="D146" i="47"/>
  <c r="C140" i="47"/>
  <c r="D138" i="47"/>
  <c r="C137" i="47"/>
  <c r="C128" i="47"/>
  <c r="D126" i="47"/>
  <c r="C127" i="47"/>
  <c r="C66" i="47"/>
  <c r="D65" i="47"/>
  <c r="C63" i="47"/>
  <c r="C61" i="47"/>
  <c r="C59" i="47"/>
  <c r="C58" i="47"/>
  <c r="C57" i="47"/>
  <c r="G55" i="47"/>
  <c r="H55" i="47"/>
  <c r="E55" i="47"/>
  <c r="D55" i="47"/>
  <c r="C55" i="47"/>
  <c r="C53" i="47"/>
  <c r="C52" i="47"/>
  <c r="C51" i="47"/>
  <c r="H49" i="47"/>
  <c r="G49" i="47"/>
  <c r="E49" i="47"/>
  <c r="D49" i="47"/>
  <c r="C49" i="47"/>
  <c r="C47" i="47"/>
  <c r="C46" i="47"/>
  <c r="C44" i="47"/>
  <c r="C42" i="47"/>
  <c r="C40" i="47"/>
  <c r="C37" i="47"/>
  <c r="C36" i="47"/>
  <c r="C35" i="47"/>
  <c r="H33" i="47"/>
  <c r="G33" i="47"/>
  <c r="E33" i="47"/>
  <c r="D33" i="47"/>
  <c r="C33" i="47"/>
  <c r="C31" i="47"/>
  <c r="C30" i="47"/>
  <c r="H28" i="47"/>
  <c r="G28" i="47"/>
  <c r="E28" i="47"/>
  <c r="D28" i="47"/>
  <c r="C28" i="47"/>
  <c r="C26" i="47"/>
  <c r="C24" i="47"/>
  <c r="C22" i="47"/>
  <c r="C20" i="47"/>
  <c r="C17" i="47"/>
  <c r="C16" i="47"/>
  <c r="C15" i="47"/>
  <c r="G13" i="47"/>
  <c r="E13" i="47"/>
  <c r="C13" i="47"/>
  <c r="C11" i="47"/>
  <c r="C10" i="47"/>
  <c r="G8" i="47"/>
  <c r="H8" i="47"/>
  <c r="E8" i="47"/>
  <c r="C8" i="47"/>
  <c r="A3" i="47"/>
  <c r="A2" i="47"/>
  <c r="A196" i="46"/>
  <c r="A182" i="46"/>
  <c r="A181" i="46"/>
  <c r="A180" i="46"/>
  <c r="A179" i="46"/>
  <c r="A178" i="46"/>
  <c r="A177" i="46"/>
  <c r="A176" i="46"/>
  <c r="C168" i="46"/>
  <c r="C164" i="46"/>
  <c r="C163" i="46"/>
  <c r="H162" i="46"/>
  <c r="G162" i="46"/>
  <c r="E162" i="46"/>
  <c r="D162" i="46"/>
  <c r="C162" i="46"/>
  <c r="C161" i="46"/>
  <c r="C160" i="46"/>
  <c r="C165" i="46" s="1"/>
  <c r="C159" i="46"/>
  <c r="C153" i="46"/>
  <c r="C151" i="46"/>
  <c r="C150" i="46"/>
  <c r="C148" i="46"/>
  <c r="C147" i="46"/>
  <c r="C146" i="46"/>
  <c r="C145" i="46"/>
  <c r="C144" i="46"/>
  <c r="C143" i="46"/>
  <c r="C142" i="46"/>
  <c r="C141" i="46"/>
  <c r="C140" i="46"/>
  <c r="C139" i="46"/>
  <c r="C138" i="46"/>
  <c r="C137" i="46"/>
  <c r="C136" i="46"/>
  <c r="C135" i="46"/>
  <c r="C134" i="46"/>
  <c r="C133" i="46"/>
  <c r="C132" i="46"/>
  <c r="C131" i="46"/>
  <c r="C130" i="46"/>
  <c r="C129" i="46"/>
  <c r="C127" i="46"/>
  <c r="C126" i="46"/>
  <c r="C125" i="46"/>
  <c r="C124" i="46"/>
  <c r="C123" i="46"/>
  <c r="C122" i="46"/>
  <c r="C121" i="46"/>
  <c r="C120" i="46"/>
  <c r="D97" i="46"/>
  <c r="C119" i="46"/>
  <c r="C117" i="46"/>
  <c r="D107" i="46"/>
  <c r="D106" i="46"/>
  <c r="D105" i="46"/>
  <c r="D103" i="46"/>
  <c r="D102" i="46"/>
  <c r="D101" i="46"/>
  <c r="D104" i="46"/>
  <c r="C99" i="46"/>
  <c r="C96" i="46"/>
  <c r="C87" i="46"/>
  <c r="D85" i="46"/>
  <c r="C86" i="46"/>
  <c r="D64" i="46"/>
  <c r="C65" i="46"/>
  <c r="C62" i="46"/>
  <c r="C60" i="46"/>
  <c r="C58" i="46"/>
  <c r="C57" i="46"/>
  <c r="C56" i="46"/>
  <c r="H54" i="46"/>
  <c r="G54" i="46"/>
  <c r="D54" i="46"/>
  <c r="C54" i="46"/>
  <c r="C52" i="46"/>
  <c r="C51" i="46"/>
  <c r="C50" i="46"/>
  <c r="H48" i="46"/>
  <c r="G48" i="46"/>
  <c r="E48" i="46"/>
  <c r="D48" i="46"/>
  <c r="C48" i="46"/>
  <c r="C46" i="46"/>
  <c r="C45" i="46"/>
  <c r="C43" i="46"/>
  <c r="C41" i="46"/>
  <c r="C39" i="46"/>
  <c r="C36" i="46"/>
  <c r="C35" i="46"/>
  <c r="C34" i="46"/>
  <c r="G32" i="46"/>
  <c r="H32" i="46"/>
  <c r="E32" i="46"/>
  <c r="C32" i="46"/>
  <c r="C30" i="46"/>
  <c r="C29" i="46"/>
  <c r="G27" i="46"/>
  <c r="H27" i="46"/>
  <c r="E27" i="46"/>
  <c r="C27" i="46"/>
  <c r="C25" i="46"/>
  <c r="C23" i="46"/>
  <c r="C21" i="46"/>
  <c r="C19" i="46"/>
  <c r="C16" i="46"/>
  <c r="C15" i="46"/>
  <c r="C14" i="46"/>
  <c r="H12" i="46"/>
  <c r="G12" i="46"/>
  <c r="D12" i="46"/>
  <c r="C12" i="46"/>
  <c r="C10" i="46"/>
  <c r="C9" i="46"/>
  <c r="H7" i="46"/>
  <c r="G7" i="46"/>
  <c r="D7" i="46"/>
  <c r="C7" i="46"/>
  <c r="A3" i="46"/>
  <c r="A2" i="46"/>
  <c r="A205" i="45"/>
  <c r="A189" i="45"/>
  <c r="A188" i="45"/>
  <c r="A187" i="45"/>
  <c r="A186" i="45"/>
  <c r="A185" i="45"/>
  <c r="A184" i="45"/>
  <c r="A183" i="45"/>
  <c r="C175" i="45"/>
  <c r="H172" i="45"/>
  <c r="G172" i="45"/>
  <c r="E172" i="45"/>
  <c r="D172" i="45"/>
  <c r="C172" i="45"/>
  <c r="C171" i="45"/>
  <c r="C170" i="45"/>
  <c r="G169" i="45"/>
  <c r="H169" i="45"/>
  <c r="E169" i="45"/>
  <c r="C169" i="45"/>
  <c r="C168" i="45"/>
  <c r="C167" i="45"/>
  <c r="H166" i="45"/>
  <c r="G166" i="45"/>
  <c r="E166" i="45"/>
  <c r="D166" i="45"/>
  <c r="C166" i="45"/>
  <c r="C160" i="45"/>
  <c r="C158" i="45"/>
  <c r="C157" i="45"/>
  <c r="C155" i="45"/>
  <c r="C154" i="45"/>
  <c r="C153" i="45"/>
  <c r="C152" i="45"/>
  <c r="C151" i="45"/>
  <c r="C150" i="45"/>
  <c r="C149" i="45"/>
  <c r="C148" i="45"/>
  <c r="C147" i="45"/>
  <c r="C146" i="45"/>
  <c r="C145" i="45"/>
  <c r="C144" i="45"/>
  <c r="C143" i="45"/>
  <c r="C142" i="45"/>
  <c r="C141" i="45"/>
  <c r="C140" i="45"/>
  <c r="C139" i="45"/>
  <c r="C138" i="45"/>
  <c r="C137" i="45"/>
  <c r="C136" i="45"/>
  <c r="C133" i="45"/>
  <c r="C132" i="45"/>
  <c r="C131" i="45"/>
  <c r="C130" i="45"/>
  <c r="C129" i="45"/>
  <c r="C128" i="45"/>
  <c r="C127" i="45"/>
  <c r="C134" i="45" s="1"/>
  <c r="C126" i="45"/>
  <c r="C124" i="45"/>
  <c r="D111" i="45"/>
  <c r="C106" i="45"/>
  <c r="C103" i="45"/>
  <c r="D92" i="45"/>
  <c r="C94" i="45"/>
  <c r="D71" i="45"/>
  <c r="C72" i="45"/>
  <c r="C69" i="45"/>
  <c r="C67" i="45"/>
  <c r="C65" i="45"/>
  <c r="C64" i="45"/>
  <c r="C63" i="45"/>
  <c r="H61" i="45"/>
  <c r="G61" i="45"/>
  <c r="E61" i="45"/>
  <c r="D61" i="45"/>
  <c r="C61" i="45"/>
  <c r="C59" i="45"/>
  <c r="C58" i="45"/>
  <c r="C57" i="45"/>
  <c r="H55" i="45"/>
  <c r="G55" i="45"/>
  <c r="E55" i="45"/>
  <c r="D55" i="45"/>
  <c r="C55" i="45"/>
  <c r="C53" i="45"/>
  <c r="C52" i="45"/>
  <c r="C50" i="45"/>
  <c r="C49" i="45"/>
  <c r="H48" i="45"/>
  <c r="G48" i="45"/>
  <c r="D48" i="45"/>
  <c r="C48" i="45"/>
  <c r="C46" i="45"/>
  <c r="C45" i="45"/>
  <c r="C43" i="45"/>
  <c r="C41" i="45"/>
  <c r="C39" i="45"/>
  <c r="C36" i="45"/>
  <c r="C35" i="45"/>
  <c r="C34" i="45"/>
  <c r="H32" i="45"/>
  <c r="G32" i="45"/>
  <c r="D32" i="45"/>
  <c r="C32" i="45"/>
  <c r="C30" i="45"/>
  <c r="C29" i="45"/>
  <c r="H27" i="45"/>
  <c r="G27" i="45"/>
  <c r="D27" i="45"/>
  <c r="C27" i="45"/>
  <c r="C25" i="45"/>
  <c r="C23" i="45"/>
  <c r="C21" i="45"/>
  <c r="C19" i="45"/>
  <c r="C16" i="45"/>
  <c r="C15" i="45"/>
  <c r="C14" i="45"/>
  <c r="G12" i="45"/>
  <c r="H12" i="45"/>
  <c r="E12" i="45"/>
  <c r="C12" i="45"/>
  <c r="C10" i="45"/>
  <c r="C9" i="45"/>
  <c r="G7" i="45"/>
  <c r="H7" i="45"/>
  <c r="E7" i="45"/>
  <c r="C7" i="45"/>
  <c r="A3" i="45"/>
  <c r="A2" i="45"/>
  <c r="A213" i="44"/>
  <c r="A195" i="44"/>
  <c r="A194" i="44"/>
  <c r="A193" i="44"/>
  <c r="A192" i="44"/>
  <c r="A191" i="44"/>
  <c r="A190" i="44"/>
  <c r="A189" i="44"/>
  <c r="C178" i="44"/>
  <c r="C174" i="44"/>
  <c r="C173" i="44"/>
  <c r="H172" i="44"/>
  <c r="G172" i="44"/>
  <c r="D172" i="44"/>
  <c r="C172" i="44"/>
  <c r="C171" i="44"/>
  <c r="C170" i="44"/>
  <c r="C175" i="44" s="1"/>
  <c r="C169" i="44"/>
  <c r="C163" i="44"/>
  <c r="C161" i="44"/>
  <c r="C160" i="44"/>
  <c r="C158" i="44"/>
  <c r="C157" i="44"/>
  <c r="C156" i="44"/>
  <c r="C155" i="44"/>
  <c r="C154" i="44"/>
  <c r="C153" i="44"/>
  <c r="C152" i="44"/>
  <c r="C151" i="44"/>
  <c r="C150" i="44"/>
  <c r="C149" i="44"/>
  <c r="C148" i="44"/>
  <c r="C147" i="44"/>
  <c r="C146" i="44"/>
  <c r="C145" i="44"/>
  <c r="C144" i="44"/>
  <c r="C143" i="44"/>
  <c r="C142" i="44"/>
  <c r="C141" i="44"/>
  <c r="C140" i="44"/>
  <c r="C139" i="44"/>
  <c r="C136" i="44"/>
  <c r="C135" i="44"/>
  <c r="C134" i="44"/>
  <c r="C133" i="44"/>
  <c r="C132" i="44"/>
  <c r="C131" i="44"/>
  <c r="C130" i="44"/>
  <c r="C137" i="44" s="1"/>
  <c r="C129" i="44"/>
  <c r="C127" i="44"/>
  <c r="D117" i="44"/>
  <c r="D115" i="44"/>
  <c r="D113" i="44"/>
  <c r="D111" i="44"/>
  <c r="D116" i="44"/>
  <c r="C109" i="44"/>
  <c r="C106" i="44"/>
  <c r="C97" i="44"/>
  <c r="C96" i="44"/>
  <c r="C64" i="44"/>
  <c r="D63" i="44"/>
  <c r="C62" i="44"/>
  <c r="C60" i="44"/>
  <c r="C58" i="44"/>
  <c r="C57" i="44"/>
  <c r="C56" i="44"/>
  <c r="G54" i="44"/>
  <c r="H54" i="44"/>
  <c r="E54" i="44"/>
  <c r="D54" i="44"/>
  <c r="C54" i="44"/>
  <c r="C52" i="44"/>
  <c r="C51" i="44"/>
  <c r="C50" i="44"/>
  <c r="H48" i="44"/>
  <c r="G48" i="44"/>
  <c r="D48" i="44"/>
  <c r="C48" i="44"/>
  <c r="C46" i="44"/>
  <c r="C45" i="44"/>
  <c r="C43" i="44"/>
  <c r="C41" i="44"/>
  <c r="C39" i="44"/>
  <c r="C36" i="44"/>
  <c r="C35" i="44"/>
  <c r="C34" i="44"/>
  <c r="H32" i="44"/>
  <c r="G32" i="44"/>
  <c r="D32" i="44"/>
  <c r="C32" i="44"/>
  <c r="C30" i="44"/>
  <c r="C29" i="44"/>
  <c r="H27" i="44"/>
  <c r="G27" i="44"/>
  <c r="D27" i="44"/>
  <c r="C27" i="44"/>
  <c r="C25" i="44"/>
  <c r="C23" i="44"/>
  <c r="C21" i="44"/>
  <c r="C19" i="44"/>
  <c r="C16" i="44"/>
  <c r="C15" i="44"/>
  <c r="C14" i="44"/>
  <c r="G12" i="44"/>
  <c r="H12" i="44"/>
  <c r="E12" i="44"/>
  <c r="C12" i="44"/>
  <c r="C10" i="44"/>
  <c r="C9" i="44"/>
  <c r="G7" i="44"/>
  <c r="H7" i="44"/>
  <c r="E7" i="44"/>
  <c r="C7" i="44"/>
  <c r="A3" i="44"/>
  <c r="A2" i="44"/>
  <c r="A193" i="43"/>
  <c r="A180" i="43"/>
  <c r="A179" i="43"/>
  <c r="A178" i="43"/>
  <c r="A177" i="43"/>
  <c r="A176" i="43"/>
  <c r="A175" i="43"/>
  <c r="A174" i="43"/>
  <c r="C166" i="43"/>
  <c r="C163" i="43"/>
  <c r="C162" i="43"/>
  <c r="C161" i="43"/>
  <c r="H160" i="43"/>
  <c r="G160" i="43"/>
  <c r="D160" i="43"/>
  <c r="C160" i="43"/>
  <c r="C159" i="43"/>
  <c r="C158" i="43"/>
  <c r="C157" i="43"/>
  <c r="C151" i="43"/>
  <c r="C149" i="43"/>
  <c r="C148" i="43"/>
  <c r="C146" i="43"/>
  <c r="C145" i="43"/>
  <c r="C144" i="43"/>
  <c r="C143" i="43"/>
  <c r="C142" i="43"/>
  <c r="C141" i="43"/>
  <c r="C140" i="43"/>
  <c r="C139" i="43"/>
  <c r="C138" i="43"/>
  <c r="C137" i="43"/>
  <c r="C136" i="43"/>
  <c r="C135" i="43"/>
  <c r="C134" i="43"/>
  <c r="C133" i="43"/>
  <c r="C132" i="43"/>
  <c r="C131" i="43"/>
  <c r="C130" i="43"/>
  <c r="C129" i="43"/>
  <c r="C127" i="43"/>
  <c r="C126" i="43"/>
  <c r="C125" i="43"/>
  <c r="C124" i="43"/>
  <c r="C123" i="43"/>
  <c r="C122" i="43"/>
  <c r="C121" i="43"/>
  <c r="C120" i="43"/>
  <c r="C119" i="43"/>
  <c r="C117" i="43"/>
  <c r="D107" i="43"/>
  <c r="D106" i="43"/>
  <c r="D105" i="43"/>
  <c r="D103" i="43"/>
  <c r="D102" i="43"/>
  <c r="D101" i="43"/>
  <c r="D104" i="43"/>
  <c r="C99" i="43"/>
  <c r="C96" i="43"/>
  <c r="D85" i="43"/>
  <c r="C87" i="43"/>
  <c r="C65" i="43"/>
  <c r="D64" i="43"/>
  <c r="C62" i="43"/>
  <c r="C60" i="43"/>
  <c r="C58" i="43"/>
  <c r="C57" i="43"/>
  <c r="C56" i="43"/>
  <c r="G54" i="43"/>
  <c r="H54" i="43"/>
  <c r="E54" i="43"/>
  <c r="C54" i="43"/>
  <c r="C52" i="43"/>
  <c r="C51" i="43"/>
  <c r="C50" i="43"/>
  <c r="H48" i="43"/>
  <c r="G48" i="43"/>
  <c r="D48" i="43"/>
  <c r="C48" i="43"/>
  <c r="C46" i="43"/>
  <c r="C45" i="43"/>
  <c r="C43" i="43"/>
  <c r="C41" i="43"/>
  <c r="C39" i="43"/>
  <c r="C36" i="43"/>
  <c r="C35" i="43"/>
  <c r="C34" i="43"/>
  <c r="H32" i="43"/>
  <c r="G32" i="43"/>
  <c r="D32" i="43"/>
  <c r="C32" i="43"/>
  <c r="C30" i="43"/>
  <c r="C29" i="43"/>
  <c r="H27" i="43"/>
  <c r="G27" i="43"/>
  <c r="D27" i="43"/>
  <c r="C27" i="43"/>
  <c r="C25" i="43"/>
  <c r="C23" i="43"/>
  <c r="C21" i="43"/>
  <c r="C19" i="43"/>
  <c r="C16" i="43"/>
  <c r="C15" i="43"/>
  <c r="C14" i="43"/>
  <c r="G12" i="43"/>
  <c r="H12" i="43"/>
  <c r="E12" i="43"/>
  <c r="C12" i="43"/>
  <c r="C10" i="43"/>
  <c r="C9" i="43"/>
  <c r="G7" i="43"/>
  <c r="H7" i="43"/>
  <c r="E7" i="43"/>
  <c r="C7" i="43"/>
  <c r="A3" i="43"/>
  <c r="A2" i="43"/>
  <c r="X1" i="43"/>
  <c r="A205" i="42"/>
  <c r="A190" i="42"/>
  <c r="A189" i="42"/>
  <c r="A188" i="42"/>
  <c r="A187" i="42"/>
  <c r="A186" i="42"/>
  <c r="A185" i="42"/>
  <c r="A184" i="42"/>
  <c r="C176" i="42"/>
  <c r="C173" i="42"/>
  <c r="C172" i="42"/>
  <c r="C171" i="42"/>
  <c r="H170" i="42"/>
  <c r="G170" i="42"/>
  <c r="E170" i="42"/>
  <c r="D170" i="42"/>
  <c r="C170" i="42"/>
  <c r="C169" i="42"/>
  <c r="C168" i="42"/>
  <c r="G167" i="42"/>
  <c r="H167" i="42"/>
  <c r="E167" i="42"/>
  <c r="C167" i="42"/>
  <c r="C161" i="42"/>
  <c r="C159" i="42"/>
  <c r="C158" i="42"/>
  <c r="C156" i="42"/>
  <c r="C155" i="42"/>
  <c r="C154" i="42"/>
  <c r="C153" i="42"/>
  <c r="C152" i="42"/>
  <c r="C151" i="42"/>
  <c r="C150" i="42"/>
  <c r="C149" i="42"/>
  <c r="C148" i="42"/>
  <c r="C147" i="42"/>
  <c r="C146" i="42"/>
  <c r="C145" i="42"/>
  <c r="C144" i="42"/>
  <c r="C143" i="42"/>
  <c r="C142" i="42"/>
  <c r="C141" i="42"/>
  <c r="C140" i="42"/>
  <c r="C139" i="42"/>
  <c r="C138" i="42"/>
  <c r="C137" i="42"/>
  <c r="C134" i="42"/>
  <c r="C133" i="42"/>
  <c r="C132" i="42"/>
  <c r="C131" i="42"/>
  <c r="C130" i="42"/>
  <c r="C129" i="42"/>
  <c r="C128" i="42"/>
  <c r="C135" i="42" s="1"/>
  <c r="C127" i="42"/>
  <c r="C125" i="42"/>
  <c r="C107" i="42"/>
  <c r="C104" i="42"/>
  <c r="D93" i="42"/>
  <c r="C95" i="42"/>
  <c r="D72" i="42"/>
  <c r="C73" i="42"/>
  <c r="C70" i="42"/>
  <c r="C68" i="42"/>
  <c r="C66" i="42"/>
  <c r="C65" i="42"/>
  <c r="C64" i="42"/>
  <c r="H62" i="42"/>
  <c r="G62" i="42"/>
  <c r="E62" i="42"/>
  <c r="D62" i="42"/>
  <c r="C62" i="42"/>
  <c r="C60" i="42"/>
  <c r="C59" i="42"/>
  <c r="C58" i="42"/>
  <c r="H56" i="42"/>
  <c r="G56" i="42"/>
  <c r="E56" i="42"/>
  <c r="D56" i="42"/>
  <c r="C56" i="42"/>
  <c r="C54" i="42"/>
  <c r="C53" i="42"/>
  <c r="C50" i="42"/>
  <c r="C49" i="42"/>
  <c r="H48" i="42"/>
  <c r="G48" i="42"/>
  <c r="D48" i="42"/>
  <c r="C48" i="42"/>
  <c r="C46" i="42"/>
  <c r="C45" i="42"/>
  <c r="C43" i="42"/>
  <c r="C41" i="42"/>
  <c r="C39" i="42"/>
  <c r="C36" i="42"/>
  <c r="C35" i="42"/>
  <c r="C34" i="42"/>
  <c r="H32" i="42"/>
  <c r="G32" i="42"/>
  <c r="D32" i="42"/>
  <c r="C32" i="42"/>
  <c r="C30" i="42"/>
  <c r="C29" i="42"/>
  <c r="H27" i="42"/>
  <c r="G27" i="42"/>
  <c r="D27" i="42"/>
  <c r="C27" i="42"/>
  <c r="C25" i="42"/>
  <c r="C23" i="42"/>
  <c r="C21" i="42"/>
  <c r="C19" i="42"/>
  <c r="C16" i="42"/>
  <c r="C15" i="42"/>
  <c r="C14" i="42"/>
  <c r="G12" i="42"/>
  <c r="H12" i="42"/>
  <c r="E12" i="42"/>
  <c r="C12" i="42"/>
  <c r="C10" i="42"/>
  <c r="C9" i="42"/>
  <c r="G7" i="42"/>
  <c r="H7" i="42"/>
  <c r="E7" i="42"/>
  <c r="C7" i="42"/>
  <c r="A3" i="42"/>
  <c r="A2" i="42"/>
  <c r="A197" i="41"/>
  <c r="A182" i="41"/>
  <c r="A181" i="41"/>
  <c r="A180" i="41"/>
  <c r="A179" i="41"/>
  <c r="A178" i="41"/>
  <c r="A177" i="41"/>
  <c r="A176" i="41"/>
  <c r="C168" i="41"/>
  <c r="C164" i="41"/>
  <c r="C163" i="41"/>
  <c r="H162" i="41"/>
  <c r="G162" i="41"/>
  <c r="D162" i="41"/>
  <c r="C162" i="41"/>
  <c r="C161" i="41"/>
  <c r="C160" i="41"/>
  <c r="C165" i="41" s="1"/>
  <c r="C159" i="41"/>
  <c r="C153" i="41"/>
  <c r="C151" i="41"/>
  <c r="C150" i="41"/>
  <c r="C148" i="41"/>
  <c r="C147" i="41"/>
  <c r="C146" i="41"/>
  <c r="C145" i="41"/>
  <c r="C144" i="41"/>
  <c r="C143" i="41"/>
  <c r="C142" i="41"/>
  <c r="C141" i="41"/>
  <c r="C140" i="41"/>
  <c r="C139" i="41"/>
  <c r="C138" i="41"/>
  <c r="C137" i="41"/>
  <c r="C136" i="41"/>
  <c r="C135" i="41"/>
  <c r="C134" i="41"/>
  <c r="C133" i="41"/>
  <c r="C132" i="41"/>
  <c r="C131" i="41"/>
  <c r="C130" i="41"/>
  <c r="C129" i="41"/>
  <c r="C126" i="41"/>
  <c r="C125" i="41"/>
  <c r="C124" i="41"/>
  <c r="C123" i="41"/>
  <c r="C122" i="41"/>
  <c r="C121" i="41"/>
  <c r="C120" i="41"/>
  <c r="C127" i="41" s="1"/>
  <c r="C119" i="41"/>
  <c r="C117" i="41"/>
  <c r="D107" i="41"/>
  <c r="D105" i="41"/>
  <c r="D103" i="41"/>
  <c r="D101" i="41"/>
  <c r="D106" i="41"/>
  <c r="C99" i="41"/>
  <c r="C96" i="41"/>
  <c r="C87" i="41"/>
  <c r="C86" i="41"/>
  <c r="D64" i="41"/>
  <c r="C65" i="41"/>
  <c r="C62" i="41"/>
  <c r="C60" i="41"/>
  <c r="C58" i="41"/>
  <c r="C57" i="41"/>
  <c r="C56" i="41"/>
  <c r="H54" i="41"/>
  <c r="G54" i="41"/>
  <c r="D54" i="41"/>
  <c r="C54" i="41"/>
  <c r="C52" i="41"/>
  <c r="C51" i="41"/>
  <c r="C50" i="41"/>
  <c r="H48" i="41"/>
  <c r="G48" i="41"/>
  <c r="E48" i="41"/>
  <c r="D48" i="41"/>
  <c r="C48" i="41"/>
  <c r="C46" i="41"/>
  <c r="C45" i="41"/>
  <c r="C43" i="41"/>
  <c r="C41" i="41"/>
  <c r="C39" i="41"/>
  <c r="C36" i="41"/>
  <c r="C35" i="41"/>
  <c r="C34" i="41"/>
  <c r="G32" i="41"/>
  <c r="H32" i="41"/>
  <c r="E32" i="41"/>
  <c r="C32" i="41"/>
  <c r="C30" i="41"/>
  <c r="C29" i="41"/>
  <c r="G27" i="41"/>
  <c r="H27" i="41"/>
  <c r="E27" i="41"/>
  <c r="C27" i="41"/>
  <c r="C25" i="41"/>
  <c r="C23" i="41"/>
  <c r="C21" i="41"/>
  <c r="C19" i="41"/>
  <c r="C16" i="41"/>
  <c r="C15" i="41"/>
  <c r="C14" i="41"/>
  <c r="H12" i="41"/>
  <c r="G12" i="41"/>
  <c r="D12" i="41"/>
  <c r="C12" i="41"/>
  <c r="C10" i="41"/>
  <c r="C9" i="41"/>
  <c r="H7" i="41"/>
  <c r="G7" i="41"/>
  <c r="D7" i="41"/>
  <c r="C7" i="41"/>
  <c r="A3" i="41"/>
  <c r="A2" i="41"/>
  <c r="A205" i="40"/>
  <c r="A190" i="40"/>
  <c r="A189" i="40"/>
  <c r="A188" i="40"/>
  <c r="A187" i="40"/>
  <c r="A186" i="40"/>
  <c r="A185" i="40"/>
  <c r="A184" i="40"/>
  <c r="C176" i="40"/>
  <c r="C173" i="40"/>
  <c r="G172" i="40"/>
  <c r="H172" i="40"/>
  <c r="E172" i="40"/>
  <c r="C171" i="40"/>
  <c r="C170" i="40"/>
  <c r="G169" i="40"/>
  <c r="H169" i="40"/>
  <c r="E169" i="40"/>
  <c r="D169" i="40"/>
  <c r="C169" i="40"/>
  <c r="C168" i="40"/>
  <c r="C167" i="40"/>
  <c r="C172" i="40" s="1"/>
  <c r="G166" i="40"/>
  <c r="H166" i="40"/>
  <c r="E166" i="40"/>
  <c r="C166" i="40"/>
  <c r="C160" i="40"/>
  <c r="C158" i="40"/>
  <c r="C157" i="40"/>
  <c r="C155" i="40"/>
  <c r="C154" i="40"/>
  <c r="C153" i="40"/>
  <c r="C152" i="40"/>
  <c r="C151" i="40"/>
  <c r="C150" i="40"/>
  <c r="C149" i="40"/>
  <c r="C148" i="40"/>
  <c r="C147" i="40"/>
  <c r="C146" i="40"/>
  <c r="C145" i="40"/>
  <c r="C144" i="40"/>
  <c r="C143" i="40"/>
  <c r="C142" i="40"/>
  <c r="C141" i="40"/>
  <c r="C140" i="40"/>
  <c r="C139" i="40"/>
  <c r="C138" i="40"/>
  <c r="C137" i="40"/>
  <c r="C136" i="40"/>
  <c r="C134" i="40"/>
  <c r="C133" i="40"/>
  <c r="C132" i="40"/>
  <c r="C131" i="40"/>
  <c r="C130" i="40"/>
  <c r="C129" i="40"/>
  <c r="C128" i="40"/>
  <c r="C127" i="40"/>
  <c r="C126" i="40"/>
  <c r="C124" i="40"/>
  <c r="D113" i="40"/>
  <c r="D109" i="40"/>
  <c r="D112" i="40"/>
  <c r="C106" i="40"/>
  <c r="D104" i="40"/>
  <c r="C103" i="40"/>
  <c r="C94" i="40"/>
  <c r="D92" i="40"/>
  <c r="D71" i="40"/>
  <c r="C72" i="40"/>
  <c r="C69" i="40"/>
  <c r="C67" i="40"/>
  <c r="C65" i="40"/>
  <c r="C64" i="40"/>
  <c r="C63" i="40"/>
  <c r="C61" i="40"/>
  <c r="C59" i="40"/>
  <c r="C58" i="40"/>
  <c r="C57" i="40"/>
  <c r="H55" i="40"/>
  <c r="G55" i="40"/>
  <c r="E55" i="40"/>
  <c r="D55" i="40"/>
  <c r="C55" i="40"/>
  <c r="C53" i="40"/>
  <c r="C52" i="40"/>
  <c r="C50" i="40"/>
  <c r="C49" i="40"/>
  <c r="C48" i="40"/>
  <c r="C46" i="40"/>
  <c r="C45" i="40"/>
  <c r="C43" i="40"/>
  <c r="C41" i="40"/>
  <c r="C39" i="40"/>
  <c r="C36" i="40"/>
  <c r="C35" i="40"/>
  <c r="C34" i="40"/>
  <c r="C32" i="40"/>
  <c r="C30" i="40"/>
  <c r="C29" i="40"/>
  <c r="C27" i="40"/>
  <c r="C25" i="40"/>
  <c r="C23" i="40"/>
  <c r="C21" i="40"/>
  <c r="C19" i="40"/>
  <c r="C16" i="40"/>
  <c r="C15" i="40"/>
  <c r="C14" i="40"/>
  <c r="G12" i="40"/>
  <c r="H12" i="40"/>
  <c r="E12" i="40"/>
  <c r="C12" i="40"/>
  <c r="C10" i="40"/>
  <c r="C9" i="40"/>
  <c r="G7" i="40"/>
  <c r="H7" i="40"/>
  <c r="E7" i="40"/>
  <c r="C7" i="40"/>
  <c r="A3" i="40"/>
  <c r="A2" i="40"/>
  <c r="A204" i="39"/>
  <c r="A189" i="39"/>
  <c r="A188" i="39"/>
  <c r="A187" i="39"/>
  <c r="A186" i="39"/>
  <c r="A185" i="39"/>
  <c r="A184" i="39"/>
  <c r="A183" i="39"/>
  <c r="C175" i="39"/>
  <c r="H172" i="39"/>
  <c r="G172" i="39"/>
  <c r="D172" i="39"/>
  <c r="C171" i="39"/>
  <c r="C170" i="39"/>
  <c r="C169" i="39"/>
  <c r="C168" i="39"/>
  <c r="C167" i="39"/>
  <c r="C172" i="39" s="1"/>
  <c r="H166" i="39"/>
  <c r="G166" i="39"/>
  <c r="D166" i="39"/>
  <c r="C166" i="39"/>
  <c r="C160" i="39"/>
  <c r="C158" i="39"/>
  <c r="C157" i="39"/>
  <c r="C155" i="39"/>
  <c r="C154" i="39"/>
  <c r="C153" i="39"/>
  <c r="C152" i="39"/>
  <c r="C151" i="39"/>
  <c r="C150" i="39"/>
  <c r="C149" i="39"/>
  <c r="C148" i="39"/>
  <c r="C147" i="39"/>
  <c r="C146" i="39"/>
  <c r="C145" i="39"/>
  <c r="C144" i="39"/>
  <c r="C143" i="39"/>
  <c r="C142" i="39"/>
  <c r="C141" i="39"/>
  <c r="C140" i="39"/>
  <c r="C139" i="39"/>
  <c r="C138" i="39"/>
  <c r="C137" i="39"/>
  <c r="C136" i="39"/>
  <c r="C133" i="39"/>
  <c r="C132" i="39"/>
  <c r="C131" i="39"/>
  <c r="C130" i="39"/>
  <c r="C129" i="39"/>
  <c r="C128" i="39"/>
  <c r="C127" i="39"/>
  <c r="C134" i="39" s="1"/>
  <c r="C126" i="39"/>
  <c r="C124" i="39"/>
  <c r="D114" i="39"/>
  <c r="D112" i="39"/>
  <c r="D110" i="39"/>
  <c r="D108" i="39"/>
  <c r="D111" i="39"/>
  <c r="C106" i="39"/>
  <c r="C103" i="39"/>
  <c r="C94" i="39"/>
  <c r="D92" i="39"/>
  <c r="D71" i="39"/>
  <c r="C72" i="39"/>
  <c r="C69" i="39"/>
  <c r="C67" i="39"/>
  <c r="C65" i="39"/>
  <c r="C64" i="39"/>
  <c r="C63" i="39"/>
  <c r="G61" i="39"/>
  <c r="H61" i="39"/>
  <c r="E61" i="39"/>
  <c r="C61" i="39"/>
  <c r="C59" i="39"/>
  <c r="C58" i="39"/>
  <c r="C57" i="39"/>
  <c r="C55" i="39"/>
  <c r="C53" i="39"/>
  <c r="C52" i="39"/>
  <c r="C50" i="39"/>
  <c r="C49" i="39"/>
  <c r="G48" i="39"/>
  <c r="H48" i="39"/>
  <c r="E48" i="39"/>
  <c r="C48" i="39"/>
  <c r="C46" i="39"/>
  <c r="C45" i="39"/>
  <c r="C43" i="39"/>
  <c r="C41" i="39"/>
  <c r="C39" i="39"/>
  <c r="C36" i="39"/>
  <c r="C35" i="39"/>
  <c r="C34" i="39"/>
  <c r="G32" i="39"/>
  <c r="H32" i="39"/>
  <c r="E32" i="39"/>
  <c r="C32" i="39"/>
  <c r="C30" i="39"/>
  <c r="C29" i="39"/>
  <c r="G27" i="39"/>
  <c r="H27" i="39"/>
  <c r="E27" i="39"/>
  <c r="C27" i="39"/>
  <c r="C25" i="39"/>
  <c r="C23" i="39"/>
  <c r="C21" i="39"/>
  <c r="C19" i="39"/>
  <c r="C16" i="39"/>
  <c r="C15" i="39"/>
  <c r="C14" i="39"/>
  <c r="H12" i="39"/>
  <c r="G12" i="39"/>
  <c r="D12" i="39"/>
  <c r="C12" i="39"/>
  <c r="C10" i="39"/>
  <c r="C9" i="39"/>
  <c r="H7" i="39"/>
  <c r="D7" i="39"/>
  <c r="C7" i="39"/>
  <c r="A3" i="39"/>
  <c r="A2" i="39"/>
  <c r="A222" i="38"/>
  <c r="A207" i="38"/>
  <c r="A206" i="38"/>
  <c r="A205" i="38"/>
  <c r="A204" i="38"/>
  <c r="A203" i="38"/>
  <c r="A202" i="38"/>
  <c r="A201" i="38"/>
  <c r="C193" i="38"/>
  <c r="H190" i="38"/>
  <c r="G190" i="38"/>
  <c r="E190" i="38"/>
  <c r="D190" i="38"/>
  <c r="C190" i="38"/>
  <c r="C189" i="38"/>
  <c r="H188" i="38"/>
  <c r="G188" i="38"/>
  <c r="E188" i="38"/>
  <c r="D188" i="38"/>
  <c r="C188" i="38"/>
  <c r="C187" i="38"/>
  <c r="H186" i="38"/>
  <c r="G186" i="38"/>
  <c r="E186" i="38"/>
  <c r="D186" i="38"/>
  <c r="C186" i="38"/>
  <c r="C154" i="38" s="1"/>
  <c r="C180" i="38"/>
  <c r="C178" i="38"/>
  <c r="C177" i="38"/>
  <c r="C175" i="38"/>
  <c r="C174" i="38"/>
  <c r="C173" i="38"/>
  <c r="C172" i="38"/>
  <c r="C171" i="38"/>
  <c r="C170" i="38"/>
  <c r="C169" i="38"/>
  <c r="C168" i="38"/>
  <c r="C167" i="38"/>
  <c r="C166" i="38"/>
  <c r="C165" i="38"/>
  <c r="C164" i="38"/>
  <c r="C163" i="38"/>
  <c r="C162" i="38"/>
  <c r="C161" i="38"/>
  <c r="C160" i="38"/>
  <c r="C159" i="38"/>
  <c r="C158" i="38"/>
  <c r="C157" i="38"/>
  <c r="C156" i="38"/>
  <c r="C153" i="38"/>
  <c r="C152" i="38"/>
  <c r="C151" i="38"/>
  <c r="C150" i="38"/>
  <c r="C149" i="38"/>
  <c r="C148" i="38"/>
  <c r="C147" i="38"/>
  <c r="C146" i="38"/>
  <c r="C144" i="38"/>
  <c r="D133" i="38"/>
  <c r="C126" i="38"/>
  <c r="C123" i="38"/>
  <c r="C114" i="38"/>
  <c r="C72" i="38"/>
  <c r="C69" i="38"/>
  <c r="C67" i="38"/>
  <c r="C65" i="38"/>
  <c r="C64" i="38"/>
  <c r="C63" i="38"/>
  <c r="H61" i="38"/>
  <c r="D61" i="38"/>
  <c r="C61" i="38"/>
  <c r="C59" i="38"/>
  <c r="C58" i="38"/>
  <c r="C57" i="38"/>
  <c r="H55" i="38"/>
  <c r="G55" i="38"/>
  <c r="E55" i="38"/>
  <c r="D55" i="38"/>
  <c r="C55" i="38"/>
  <c r="C53" i="38"/>
  <c r="C52" i="38"/>
  <c r="C50" i="38"/>
  <c r="C49" i="38"/>
  <c r="D48" i="38"/>
  <c r="C48" i="38"/>
  <c r="C46" i="38"/>
  <c r="C45" i="38"/>
  <c r="C43" i="38"/>
  <c r="C41" i="38"/>
  <c r="C39" i="38"/>
  <c r="C36" i="38"/>
  <c r="C35" i="38"/>
  <c r="C34" i="38"/>
  <c r="H32" i="38"/>
  <c r="D32" i="38"/>
  <c r="C32" i="38"/>
  <c r="C30" i="38"/>
  <c r="C29" i="38"/>
  <c r="D27" i="38"/>
  <c r="C27" i="38"/>
  <c r="C25" i="38"/>
  <c r="C23" i="38"/>
  <c r="C21" i="38"/>
  <c r="C19" i="38"/>
  <c r="C16" i="38"/>
  <c r="C15" i="38"/>
  <c r="C14" i="38"/>
  <c r="G12" i="38"/>
  <c r="E12" i="38"/>
  <c r="C12" i="38"/>
  <c r="C10" i="38"/>
  <c r="C9" i="38"/>
  <c r="H7" i="38"/>
  <c r="E7" i="38"/>
  <c r="C7" i="38"/>
  <c r="A3" i="38"/>
  <c r="A2" i="38"/>
  <c r="A394" i="37"/>
  <c r="A375" i="37"/>
  <c r="A374" i="37"/>
  <c r="A373" i="37"/>
  <c r="A372" i="37"/>
  <c r="A371" i="37"/>
  <c r="A370" i="37"/>
  <c r="A369" i="37"/>
  <c r="C362" i="37"/>
  <c r="C360" i="37"/>
  <c r="C359" i="37"/>
  <c r="C358" i="37"/>
  <c r="C357" i="37"/>
  <c r="C361" i="37" s="1"/>
  <c r="C351" i="37"/>
  <c r="C349" i="37"/>
  <c r="C347" i="37"/>
  <c r="C346" i="37"/>
  <c r="C345" i="37"/>
  <c r="C344" i="37"/>
  <c r="C343" i="37"/>
  <c r="C342" i="37"/>
  <c r="C341" i="37"/>
  <c r="C340" i="37"/>
  <c r="C339" i="37"/>
  <c r="C338" i="37"/>
  <c r="C337" i="37"/>
  <c r="C336" i="37"/>
  <c r="C335" i="37"/>
  <c r="C334" i="37"/>
  <c r="C333" i="37"/>
  <c r="C332" i="37"/>
  <c r="C331" i="37"/>
  <c r="C330" i="37"/>
  <c r="C329" i="37"/>
  <c r="C328" i="37"/>
  <c r="C325" i="37"/>
  <c r="C324" i="37"/>
  <c r="C323" i="37"/>
  <c r="C322" i="37"/>
  <c r="C321" i="37"/>
  <c r="C320" i="37"/>
  <c r="D296" i="37"/>
  <c r="C319" i="37"/>
  <c r="C318" i="37"/>
  <c r="C316" i="37"/>
  <c r="D305" i="37"/>
  <c r="D304" i="37"/>
  <c r="D301" i="37"/>
  <c r="D300" i="37"/>
  <c r="D303" i="37"/>
  <c r="C298" i="37"/>
  <c r="C295" i="37"/>
  <c r="C286" i="37"/>
  <c r="D284" i="37"/>
  <c r="C285" i="37"/>
  <c r="D183" i="37"/>
  <c r="C184" i="37"/>
  <c r="C181" i="37"/>
  <c r="C179" i="37"/>
  <c r="C177" i="37"/>
  <c r="C176" i="37"/>
  <c r="C175" i="37"/>
  <c r="E173" i="37"/>
  <c r="C173" i="37"/>
  <c r="C171" i="37"/>
  <c r="C170" i="37"/>
  <c r="E168" i="37"/>
  <c r="C168" i="37"/>
  <c r="D65" i="37"/>
  <c r="C66" i="37"/>
  <c r="C63" i="37"/>
  <c r="C61" i="37"/>
  <c r="C59" i="37"/>
  <c r="C58" i="37"/>
  <c r="C57" i="37"/>
  <c r="H55" i="37"/>
  <c r="G55" i="37"/>
  <c r="E55" i="37"/>
  <c r="D55" i="37"/>
  <c r="C55" i="37"/>
  <c r="C53" i="37"/>
  <c r="C52" i="37"/>
  <c r="C51" i="37"/>
  <c r="H49" i="37"/>
  <c r="E49" i="37"/>
  <c r="C49" i="37"/>
  <c r="C47" i="37"/>
  <c r="C46" i="37"/>
  <c r="C44" i="37"/>
  <c r="C42" i="37"/>
  <c r="C40" i="37"/>
  <c r="C37" i="37"/>
  <c r="C36" i="37"/>
  <c r="C35" i="37"/>
  <c r="H33" i="37"/>
  <c r="E33" i="37"/>
  <c r="C33" i="37"/>
  <c r="C31" i="37"/>
  <c r="C30" i="37"/>
  <c r="H28" i="37"/>
  <c r="E28" i="37"/>
  <c r="C28" i="37"/>
  <c r="C26" i="37"/>
  <c r="C24" i="37"/>
  <c r="C22" i="37"/>
  <c r="C20" i="37"/>
  <c r="C17" i="37"/>
  <c r="C16" i="37"/>
  <c r="C15" i="37"/>
  <c r="H13" i="37"/>
  <c r="G13" i="37"/>
  <c r="E13" i="37"/>
  <c r="D13" i="37"/>
  <c r="C13" i="37"/>
  <c r="C11" i="37"/>
  <c r="C10" i="37"/>
  <c r="H8" i="37"/>
  <c r="G8" i="37"/>
  <c r="E8" i="37"/>
  <c r="D8" i="37"/>
  <c r="C8" i="37"/>
  <c r="A3" i="37"/>
  <c r="A2" i="37"/>
  <c r="A240" i="36"/>
  <c r="A221" i="36"/>
  <c r="A220" i="36"/>
  <c r="A219" i="36"/>
  <c r="A218" i="36"/>
  <c r="A217" i="36"/>
  <c r="A216" i="36"/>
  <c r="A215" i="36"/>
  <c r="C206" i="36"/>
  <c r="C203" i="36"/>
  <c r="C201" i="36"/>
  <c r="C200" i="36"/>
  <c r="H199" i="36"/>
  <c r="G199" i="36"/>
  <c r="E199" i="36"/>
  <c r="D199" i="36"/>
  <c r="C199" i="36"/>
  <c r="C198" i="36"/>
  <c r="C197" i="36"/>
  <c r="C202" i="36" s="1"/>
  <c r="H196" i="36"/>
  <c r="E196" i="36"/>
  <c r="C196" i="36"/>
  <c r="C190" i="36"/>
  <c r="C188" i="36"/>
  <c r="C187" i="36"/>
  <c r="C185" i="36"/>
  <c r="C184" i="36"/>
  <c r="C183" i="36"/>
  <c r="C182" i="36"/>
  <c r="C181" i="36"/>
  <c r="C180" i="36"/>
  <c r="C179" i="36"/>
  <c r="C178" i="36"/>
  <c r="C177" i="36"/>
  <c r="C176" i="36"/>
  <c r="C175" i="36"/>
  <c r="C174" i="36"/>
  <c r="C173" i="36"/>
  <c r="C172" i="36"/>
  <c r="C171" i="36"/>
  <c r="C170" i="36"/>
  <c r="C169" i="36"/>
  <c r="C168" i="36"/>
  <c r="C167" i="36"/>
  <c r="C166" i="36"/>
  <c r="C164" i="36"/>
  <c r="C163" i="36"/>
  <c r="C162" i="36"/>
  <c r="C161" i="36"/>
  <c r="C160" i="36"/>
  <c r="C159" i="36"/>
  <c r="C158" i="36"/>
  <c r="C157" i="36"/>
  <c r="C156" i="36"/>
  <c r="C154" i="36"/>
  <c r="D144" i="36"/>
  <c r="D143" i="36"/>
  <c r="D142" i="36"/>
  <c r="D140" i="36"/>
  <c r="D139" i="36"/>
  <c r="D138" i="36"/>
  <c r="D141" i="36"/>
  <c r="C136" i="36"/>
  <c r="D134" i="36"/>
  <c r="C133" i="36"/>
  <c r="D122" i="36"/>
  <c r="C124" i="36"/>
  <c r="D71" i="36"/>
  <c r="C72" i="36"/>
  <c r="C69" i="36"/>
  <c r="C67" i="36"/>
  <c r="C65" i="36"/>
  <c r="C64" i="36"/>
  <c r="C63" i="36"/>
  <c r="E61" i="36"/>
  <c r="C61" i="36"/>
  <c r="C59" i="36"/>
  <c r="C58" i="36"/>
  <c r="C57" i="36"/>
  <c r="H55" i="36"/>
  <c r="G55" i="36"/>
  <c r="E55" i="36"/>
  <c r="D55" i="36"/>
  <c r="C55" i="36"/>
  <c r="C53" i="36"/>
  <c r="C52" i="36"/>
  <c r="C50" i="36"/>
  <c r="C49" i="36"/>
  <c r="E48" i="36"/>
  <c r="C48" i="36"/>
  <c r="C46" i="36"/>
  <c r="C45" i="36"/>
  <c r="C43" i="36"/>
  <c r="C41" i="36"/>
  <c r="C39" i="36"/>
  <c r="C36" i="36"/>
  <c r="C35" i="36"/>
  <c r="C34" i="36"/>
  <c r="E32" i="36"/>
  <c r="C32" i="36"/>
  <c r="C30" i="36"/>
  <c r="C29" i="36"/>
  <c r="E27" i="36"/>
  <c r="C27" i="36"/>
  <c r="C25" i="36"/>
  <c r="C23" i="36"/>
  <c r="C21" i="36"/>
  <c r="C19" i="36"/>
  <c r="C16" i="36"/>
  <c r="C15" i="36"/>
  <c r="C14" i="36"/>
  <c r="H12" i="36"/>
  <c r="E12" i="36"/>
  <c r="C12" i="36"/>
  <c r="C10" i="36"/>
  <c r="C9" i="36"/>
  <c r="H7" i="36"/>
  <c r="E7" i="36"/>
  <c r="C7" i="36"/>
  <c r="A3" i="36"/>
  <c r="A2" i="36"/>
  <c r="A194" i="35"/>
  <c r="A179" i="35"/>
  <c r="A178" i="35"/>
  <c r="A177" i="35"/>
  <c r="A176" i="35"/>
  <c r="A175" i="35"/>
  <c r="A174" i="35"/>
  <c r="A173" i="35"/>
  <c r="C166" i="35"/>
  <c r="H165" i="35"/>
  <c r="G165" i="35"/>
  <c r="E165" i="35"/>
  <c r="D165" i="35"/>
  <c r="C165" i="35"/>
  <c r="C164" i="35"/>
  <c r="C163" i="35"/>
  <c r="H162" i="35"/>
  <c r="E162" i="35"/>
  <c r="C162" i="35"/>
  <c r="C161" i="35"/>
  <c r="C160" i="35"/>
  <c r="H159" i="35"/>
  <c r="G159" i="35"/>
  <c r="E159" i="35"/>
  <c r="D159" i="35"/>
  <c r="C159" i="35"/>
  <c r="C153" i="35"/>
  <c r="C151" i="35"/>
  <c r="C150" i="35"/>
  <c r="C148" i="35"/>
  <c r="C147" i="35"/>
  <c r="C146" i="35"/>
  <c r="C145" i="35"/>
  <c r="C144" i="35"/>
  <c r="C143" i="35"/>
  <c r="C142" i="35"/>
  <c r="C141" i="35"/>
  <c r="C140" i="35"/>
  <c r="C139" i="35"/>
  <c r="C138" i="35"/>
  <c r="C137" i="35"/>
  <c r="C136" i="35"/>
  <c r="C135" i="35"/>
  <c r="C134" i="35"/>
  <c r="C133" i="35"/>
  <c r="C132" i="35"/>
  <c r="C131" i="35"/>
  <c r="C130" i="35"/>
  <c r="C129" i="35"/>
  <c r="C126" i="35"/>
  <c r="C125" i="35"/>
  <c r="C124" i="35"/>
  <c r="C123" i="35"/>
  <c r="C122" i="35"/>
  <c r="C121" i="35"/>
  <c r="C120" i="35"/>
  <c r="C127" i="35" s="1"/>
  <c r="C119" i="35"/>
  <c r="C117" i="35"/>
  <c r="D104" i="35"/>
  <c r="C99" i="35"/>
  <c r="C96" i="35"/>
  <c r="D85" i="35"/>
  <c r="C87" i="35"/>
  <c r="C86" i="35"/>
  <c r="D64" i="35"/>
  <c r="C65" i="35"/>
  <c r="C62" i="35"/>
  <c r="C60" i="35"/>
  <c r="C58" i="35"/>
  <c r="C57" i="35"/>
  <c r="C56" i="35"/>
  <c r="E54" i="35"/>
  <c r="C54" i="35"/>
  <c r="C52" i="35"/>
  <c r="C51" i="35"/>
  <c r="C50" i="35"/>
  <c r="G48" i="35"/>
  <c r="E48" i="35"/>
  <c r="C48" i="35"/>
  <c r="C46" i="35"/>
  <c r="C45" i="35"/>
  <c r="C43" i="35"/>
  <c r="C41" i="35"/>
  <c r="C39" i="35"/>
  <c r="C36" i="35"/>
  <c r="C35" i="35"/>
  <c r="C34" i="35"/>
  <c r="G32" i="35"/>
  <c r="E32" i="35"/>
  <c r="C32" i="35"/>
  <c r="C30" i="35"/>
  <c r="C29" i="35"/>
  <c r="G27" i="35"/>
  <c r="E27" i="35"/>
  <c r="C27" i="35"/>
  <c r="C25" i="35"/>
  <c r="C23" i="35"/>
  <c r="C21" i="35"/>
  <c r="C19" i="35"/>
  <c r="C16" i="35"/>
  <c r="C15" i="35"/>
  <c r="C14" i="35"/>
  <c r="E12" i="35"/>
  <c r="C12" i="35"/>
  <c r="C10" i="35"/>
  <c r="C9" i="35"/>
  <c r="E7" i="35"/>
  <c r="C7" i="35"/>
  <c r="A3" i="35"/>
  <c r="A2" i="35"/>
  <c r="A197" i="34"/>
  <c r="A182" i="34"/>
  <c r="A181" i="34"/>
  <c r="A180" i="34"/>
  <c r="A179" i="34"/>
  <c r="A178" i="34"/>
  <c r="A177" i="34"/>
  <c r="A176" i="34"/>
  <c r="C168" i="34"/>
  <c r="C164" i="34"/>
  <c r="C163" i="34"/>
  <c r="G162" i="34"/>
  <c r="E162" i="34"/>
  <c r="C162" i="34"/>
  <c r="C161" i="34"/>
  <c r="C160" i="34"/>
  <c r="C165" i="34" s="1"/>
  <c r="H159" i="34"/>
  <c r="G159" i="34"/>
  <c r="E159" i="34"/>
  <c r="D159" i="34"/>
  <c r="C159" i="34"/>
  <c r="C153" i="34"/>
  <c r="C151" i="34"/>
  <c r="C150" i="34"/>
  <c r="C148" i="34"/>
  <c r="C147" i="34"/>
  <c r="C146" i="34"/>
  <c r="C145" i="34"/>
  <c r="C144" i="34"/>
  <c r="C143" i="34"/>
  <c r="C142" i="34"/>
  <c r="C141" i="34"/>
  <c r="C140" i="34"/>
  <c r="C139" i="34"/>
  <c r="C138" i="34"/>
  <c r="C137" i="34"/>
  <c r="C136" i="34"/>
  <c r="C135" i="34"/>
  <c r="C134" i="34"/>
  <c r="C133" i="34"/>
  <c r="C132" i="34"/>
  <c r="C131" i="34"/>
  <c r="C130" i="34"/>
  <c r="C129" i="34"/>
  <c r="C127" i="34"/>
  <c r="C126" i="34"/>
  <c r="C125" i="34"/>
  <c r="C124" i="34"/>
  <c r="C123" i="34"/>
  <c r="C122" i="34"/>
  <c r="C121" i="34"/>
  <c r="D97" i="34"/>
  <c r="C120" i="34"/>
  <c r="C119" i="34"/>
  <c r="C117" i="34"/>
  <c r="D107" i="34"/>
  <c r="D106" i="34"/>
  <c r="D105" i="34"/>
  <c r="D103" i="34"/>
  <c r="D102" i="34"/>
  <c r="D101" i="34"/>
  <c r="D104" i="34"/>
  <c r="C99" i="34"/>
  <c r="C96" i="34"/>
  <c r="C87" i="34"/>
  <c r="D85" i="34"/>
  <c r="C86" i="34"/>
  <c r="D64" i="34"/>
  <c r="C65" i="34"/>
  <c r="C62" i="34"/>
  <c r="C60" i="34"/>
  <c r="C58" i="34"/>
  <c r="C57" i="34"/>
  <c r="C56" i="34"/>
  <c r="E54" i="34"/>
  <c r="C54" i="34"/>
  <c r="C52" i="34"/>
  <c r="C51" i="34"/>
  <c r="C50" i="34"/>
  <c r="H48" i="34"/>
  <c r="G48" i="34"/>
  <c r="E48" i="34"/>
  <c r="D48" i="34"/>
  <c r="C48" i="34"/>
  <c r="C46" i="34"/>
  <c r="C45" i="34"/>
  <c r="C43" i="34"/>
  <c r="C41" i="34"/>
  <c r="C39" i="34"/>
  <c r="C36" i="34"/>
  <c r="C35" i="34"/>
  <c r="C34" i="34"/>
  <c r="H32" i="34"/>
  <c r="G32" i="34"/>
  <c r="E32" i="34"/>
  <c r="D32" i="34"/>
  <c r="C32" i="34"/>
  <c r="C30" i="34"/>
  <c r="C29" i="34"/>
  <c r="H27" i="34"/>
  <c r="G27" i="34"/>
  <c r="E27" i="34"/>
  <c r="D27" i="34"/>
  <c r="C27" i="34"/>
  <c r="C25" i="34"/>
  <c r="C23" i="34"/>
  <c r="C21" i="34"/>
  <c r="C19" i="34"/>
  <c r="C16" i="34"/>
  <c r="C15" i="34"/>
  <c r="C14" i="34"/>
  <c r="E12" i="34"/>
  <c r="C12" i="34"/>
  <c r="C10" i="34"/>
  <c r="C9" i="34"/>
  <c r="E7" i="34"/>
  <c r="C7" i="34"/>
  <c r="A3" i="34"/>
  <c r="A2" i="34"/>
  <c r="A205" i="33"/>
  <c r="A190" i="33"/>
  <c r="A189" i="33"/>
  <c r="A188" i="33"/>
  <c r="A187" i="33"/>
  <c r="A186" i="33"/>
  <c r="A185" i="33"/>
  <c r="A184" i="33"/>
  <c r="C176" i="33"/>
  <c r="C172" i="33"/>
  <c r="C171" i="33"/>
  <c r="H170" i="33"/>
  <c r="G170" i="33"/>
  <c r="E170" i="33"/>
  <c r="D170" i="33"/>
  <c r="C170" i="33"/>
  <c r="C169" i="33"/>
  <c r="C168" i="33"/>
  <c r="C173" i="33" s="1"/>
  <c r="H167" i="33"/>
  <c r="E167" i="33"/>
  <c r="C167" i="33"/>
  <c r="C161" i="33"/>
  <c r="C159" i="33"/>
  <c r="C158" i="33"/>
  <c r="C156" i="33"/>
  <c r="C155" i="33"/>
  <c r="C154" i="33"/>
  <c r="C153" i="33"/>
  <c r="C152" i="33"/>
  <c r="C151" i="33"/>
  <c r="C150" i="33"/>
  <c r="C149" i="33"/>
  <c r="C148" i="33"/>
  <c r="C147" i="33"/>
  <c r="C146" i="33"/>
  <c r="C145" i="33"/>
  <c r="C144" i="33"/>
  <c r="C143" i="33"/>
  <c r="C142" i="33"/>
  <c r="C141" i="33"/>
  <c r="C140" i="33"/>
  <c r="C139" i="33"/>
  <c r="C138" i="33"/>
  <c r="C137" i="33"/>
  <c r="C135" i="33"/>
  <c r="C134" i="33"/>
  <c r="C133" i="33"/>
  <c r="C132" i="33"/>
  <c r="C131" i="33"/>
  <c r="C130" i="33"/>
  <c r="C129" i="33"/>
  <c r="C128" i="33"/>
  <c r="C127" i="33"/>
  <c r="C125" i="33"/>
  <c r="D115" i="33"/>
  <c r="D114" i="33"/>
  <c r="D113" i="33"/>
  <c r="D111" i="33"/>
  <c r="D110" i="33"/>
  <c r="D109" i="33"/>
  <c r="D112" i="33"/>
  <c r="C107" i="33"/>
  <c r="D105" i="33"/>
  <c r="C104" i="33"/>
  <c r="C95" i="33"/>
  <c r="D93" i="33"/>
  <c r="C94" i="33"/>
  <c r="C73" i="33"/>
  <c r="D72" i="33"/>
  <c r="C69" i="33"/>
  <c r="C67" i="33"/>
  <c r="C65" i="33"/>
  <c r="C64" i="33"/>
  <c r="C63" i="33"/>
  <c r="H61" i="33"/>
  <c r="G61" i="33"/>
  <c r="E61" i="33"/>
  <c r="D61" i="33"/>
  <c r="C61" i="33"/>
  <c r="C59" i="33"/>
  <c r="C58" i="33"/>
  <c r="C57" i="33"/>
  <c r="H55" i="33"/>
  <c r="G55" i="33"/>
  <c r="E55" i="33"/>
  <c r="D55" i="33"/>
  <c r="C55" i="33"/>
  <c r="C53" i="33"/>
  <c r="C52" i="33"/>
  <c r="C50" i="33"/>
  <c r="C49" i="33"/>
  <c r="H48" i="33"/>
  <c r="G48" i="33"/>
  <c r="E48" i="33"/>
  <c r="D48" i="33"/>
  <c r="C48" i="33"/>
  <c r="C46" i="33"/>
  <c r="C45" i="33"/>
  <c r="C43" i="33"/>
  <c r="C41" i="33"/>
  <c r="C39" i="33"/>
  <c r="C36" i="33"/>
  <c r="C35" i="33"/>
  <c r="C34" i="33"/>
  <c r="H32" i="33"/>
  <c r="G32" i="33"/>
  <c r="E32" i="33"/>
  <c r="D32" i="33"/>
  <c r="C32" i="33"/>
  <c r="C30" i="33"/>
  <c r="C29" i="33"/>
  <c r="H27" i="33"/>
  <c r="G27" i="33"/>
  <c r="E27" i="33"/>
  <c r="D27" i="33"/>
  <c r="C27" i="33"/>
  <c r="C25" i="33"/>
  <c r="C23" i="33"/>
  <c r="C21" i="33"/>
  <c r="C19" i="33"/>
  <c r="C16" i="33"/>
  <c r="C15" i="33"/>
  <c r="C14" i="33"/>
  <c r="E12" i="33"/>
  <c r="C12" i="33"/>
  <c r="C10" i="33"/>
  <c r="C9" i="33"/>
  <c r="E7" i="33"/>
  <c r="C7" i="33"/>
  <c r="A3" i="33"/>
  <c r="A2" i="33"/>
  <c r="A223" i="32"/>
  <c r="A209" i="32"/>
  <c r="A208" i="32"/>
  <c r="A207" i="32"/>
  <c r="A206" i="32"/>
  <c r="A205" i="32"/>
  <c r="A204" i="32"/>
  <c r="A203" i="32"/>
  <c r="C195" i="32"/>
  <c r="H192" i="32"/>
  <c r="E192" i="32"/>
  <c r="C191" i="32"/>
  <c r="C190" i="32"/>
  <c r="H189" i="32"/>
  <c r="G189" i="32"/>
  <c r="E189" i="32"/>
  <c r="D189" i="32"/>
  <c r="C189" i="32"/>
  <c r="C188" i="32"/>
  <c r="C187" i="32"/>
  <c r="C192" i="32" s="1"/>
  <c r="H186" i="32"/>
  <c r="E186" i="32"/>
  <c r="C186" i="32"/>
  <c r="C180" i="32"/>
  <c r="C178" i="32"/>
  <c r="C177" i="32"/>
  <c r="C175" i="32"/>
  <c r="C174" i="32"/>
  <c r="C173" i="32"/>
  <c r="C172" i="32"/>
  <c r="C171" i="32"/>
  <c r="C170" i="32"/>
  <c r="C169" i="32"/>
  <c r="C168" i="32"/>
  <c r="C167" i="32"/>
  <c r="C166" i="32"/>
  <c r="C165" i="32"/>
  <c r="C164" i="32"/>
  <c r="C163" i="32"/>
  <c r="C162" i="32"/>
  <c r="C161" i="32"/>
  <c r="C160" i="32"/>
  <c r="C159" i="32"/>
  <c r="C158" i="32"/>
  <c r="C157" i="32"/>
  <c r="C156" i="32"/>
  <c r="C154" i="32"/>
  <c r="C153" i="32"/>
  <c r="C152" i="32"/>
  <c r="C151" i="32"/>
  <c r="C150" i="32"/>
  <c r="C149" i="32"/>
  <c r="C148" i="32"/>
  <c r="C147" i="32"/>
  <c r="C146" i="32"/>
  <c r="C144" i="32"/>
  <c r="D134" i="32"/>
  <c r="D133" i="32"/>
  <c r="D132" i="32"/>
  <c r="D130" i="32"/>
  <c r="D129" i="32"/>
  <c r="D128" i="32"/>
  <c r="D131" i="32"/>
  <c r="C126" i="32"/>
  <c r="D124" i="32"/>
  <c r="C123" i="32"/>
  <c r="C114" i="32"/>
  <c r="D112" i="32"/>
  <c r="D71" i="32"/>
  <c r="C72" i="32"/>
  <c r="C69" i="32"/>
  <c r="C67" i="32"/>
  <c r="C65" i="32"/>
  <c r="C64" i="32"/>
  <c r="C63" i="32"/>
  <c r="E61" i="32"/>
  <c r="C61" i="32"/>
  <c r="C59" i="32"/>
  <c r="C58" i="32"/>
  <c r="C57" i="32"/>
  <c r="H55" i="32"/>
  <c r="G55" i="32"/>
  <c r="E55" i="32"/>
  <c r="D55" i="32"/>
  <c r="C55" i="32"/>
  <c r="C53" i="32"/>
  <c r="C52" i="32"/>
  <c r="C50" i="32"/>
  <c r="C49" i="32"/>
  <c r="E48" i="32"/>
  <c r="C48" i="32"/>
  <c r="C46" i="32"/>
  <c r="C45" i="32"/>
  <c r="C43" i="32"/>
  <c r="C41" i="32"/>
  <c r="C39" i="32"/>
  <c r="C36" i="32"/>
  <c r="C35" i="32"/>
  <c r="C34" i="32"/>
  <c r="E32" i="32"/>
  <c r="C32" i="32"/>
  <c r="C30" i="32"/>
  <c r="C29" i="32"/>
  <c r="E27" i="32"/>
  <c r="C27" i="32"/>
  <c r="C25" i="32"/>
  <c r="C23" i="32"/>
  <c r="C21" i="32"/>
  <c r="C19" i="32"/>
  <c r="C16" i="32"/>
  <c r="C15" i="32"/>
  <c r="C14" i="32"/>
  <c r="H12" i="32"/>
  <c r="E12" i="32"/>
  <c r="C12" i="32"/>
  <c r="C10" i="32"/>
  <c r="C9" i="32"/>
  <c r="H7" i="32"/>
  <c r="E7" i="32"/>
  <c r="C7" i="32"/>
  <c r="A3" i="32"/>
  <c r="A2" i="32"/>
  <c r="A209" i="31"/>
  <c r="A190" i="31"/>
  <c r="A189" i="31"/>
  <c r="A188" i="31"/>
  <c r="A187" i="31"/>
  <c r="A186" i="31"/>
  <c r="A185" i="31"/>
  <c r="A184" i="31"/>
  <c r="C176" i="31"/>
  <c r="C173" i="31"/>
  <c r="E172" i="31"/>
  <c r="C172" i="31"/>
  <c r="C171" i="31"/>
  <c r="C170" i="31"/>
  <c r="H169" i="31"/>
  <c r="G169" i="31"/>
  <c r="E169" i="31"/>
  <c r="D169" i="31"/>
  <c r="C169" i="31"/>
  <c r="C168" i="31"/>
  <c r="C167" i="31"/>
  <c r="E166" i="31"/>
  <c r="C166" i="31"/>
  <c r="C134" i="31" s="1"/>
  <c r="C160" i="31"/>
  <c r="C158" i="31"/>
  <c r="C157" i="31"/>
  <c r="C155" i="31"/>
  <c r="C154" i="31"/>
  <c r="C153" i="31"/>
  <c r="C152" i="31"/>
  <c r="C151" i="31"/>
  <c r="C150" i="31"/>
  <c r="C149" i="31"/>
  <c r="C148" i="31"/>
  <c r="C147" i="31"/>
  <c r="C146" i="31"/>
  <c r="C145" i="31"/>
  <c r="C144" i="31"/>
  <c r="C143" i="31"/>
  <c r="C142" i="31"/>
  <c r="C141" i="31"/>
  <c r="C140" i="31"/>
  <c r="C139" i="31"/>
  <c r="C138" i="31"/>
  <c r="C137" i="31"/>
  <c r="C136" i="31"/>
  <c r="C133" i="31"/>
  <c r="C132" i="31"/>
  <c r="C131" i="31"/>
  <c r="C130" i="31"/>
  <c r="C129" i="31"/>
  <c r="C128" i="31"/>
  <c r="C127" i="31"/>
  <c r="C126" i="31"/>
  <c r="C124" i="31"/>
  <c r="D114" i="31"/>
  <c r="D110" i="31"/>
  <c r="D113" i="31"/>
  <c r="C106" i="31"/>
  <c r="C103" i="31"/>
  <c r="D92" i="31"/>
  <c r="C93" i="31"/>
  <c r="C72" i="31"/>
  <c r="D71" i="31"/>
  <c r="C69" i="31"/>
  <c r="C67" i="31"/>
  <c r="C65" i="31"/>
  <c r="C64" i="31"/>
  <c r="C63" i="31"/>
  <c r="H61" i="31"/>
  <c r="G61" i="31"/>
  <c r="E61" i="31"/>
  <c r="D61" i="31"/>
  <c r="C61" i="31"/>
  <c r="C59" i="31"/>
  <c r="C58" i="31"/>
  <c r="C57" i="31"/>
  <c r="H55" i="31"/>
  <c r="G55" i="31"/>
  <c r="E55" i="31"/>
  <c r="D55" i="31"/>
  <c r="C55" i="31"/>
  <c r="C53" i="31"/>
  <c r="C52" i="31"/>
  <c r="C50" i="31"/>
  <c r="C49" i="31"/>
  <c r="H48" i="31"/>
  <c r="G48" i="31"/>
  <c r="E48" i="31"/>
  <c r="D48" i="31"/>
  <c r="C48" i="31"/>
  <c r="C46" i="31"/>
  <c r="C45" i="31"/>
  <c r="C43" i="31"/>
  <c r="C41" i="31"/>
  <c r="C39" i="31"/>
  <c r="C36" i="31"/>
  <c r="C35" i="31"/>
  <c r="C34" i="31"/>
  <c r="H32" i="31"/>
  <c r="G32" i="31"/>
  <c r="E32" i="31"/>
  <c r="D32" i="31"/>
  <c r="C32" i="31"/>
  <c r="C30" i="31"/>
  <c r="C29" i="31"/>
  <c r="H27" i="31"/>
  <c r="G27" i="31"/>
  <c r="E27" i="31"/>
  <c r="D27" i="31"/>
  <c r="C27" i="31"/>
  <c r="C25" i="31"/>
  <c r="C23" i="31"/>
  <c r="C21" i="31"/>
  <c r="C19" i="31"/>
  <c r="C16" i="31"/>
  <c r="C15" i="31"/>
  <c r="C14" i="31"/>
  <c r="E12" i="31"/>
  <c r="C12" i="31"/>
  <c r="C10" i="31"/>
  <c r="C9" i="31"/>
  <c r="E7" i="31"/>
  <c r="C7" i="31"/>
  <c r="A3" i="31"/>
  <c r="A2" i="31"/>
  <c r="A197" i="30"/>
  <c r="A182" i="30"/>
  <c r="A181" i="30"/>
  <c r="A180" i="30"/>
  <c r="A179" i="30"/>
  <c r="A178" i="30"/>
  <c r="A177" i="30"/>
  <c r="A176" i="30"/>
  <c r="C168" i="30"/>
  <c r="C164" i="30"/>
  <c r="C163" i="30"/>
  <c r="H162" i="30"/>
  <c r="G162" i="30"/>
  <c r="E162" i="30"/>
  <c r="D162" i="30"/>
  <c r="C162" i="30"/>
  <c r="C161" i="30"/>
  <c r="C160" i="30"/>
  <c r="C165" i="30" s="1"/>
  <c r="H159" i="30"/>
  <c r="E159" i="30"/>
  <c r="C159" i="30"/>
  <c r="C153" i="30"/>
  <c r="C151" i="30"/>
  <c r="C150" i="30"/>
  <c r="C148" i="30"/>
  <c r="C147" i="30"/>
  <c r="C146" i="30"/>
  <c r="C145" i="30"/>
  <c r="C144" i="30"/>
  <c r="C143" i="30"/>
  <c r="C142" i="30"/>
  <c r="C141" i="30"/>
  <c r="C140" i="30"/>
  <c r="C139" i="30"/>
  <c r="C138" i="30"/>
  <c r="C137" i="30"/>
  <c r="C136" i="30"/>
  <c r="C135" i="30"/>
  <c r="C134" i="30"/>
  <c r="C133" i="30"/>
  <c r="C132" i="30"/>
  <c r="C131" i="30"/>
  <c r="C130" i="30"/>
  <c r="C129" i="30"/>
  <c r="C127" i="30"/>
  <c r="C126" i="30"/>
  <c r="C125" i="30"/>
  <c r="C124" i="30"/>
  <c r="C123" i="30"/>
  <c r="C122" i="30"/>
  <c r="C121" i="30"/>
  <c r="C120" i="30"/>
  <c r="C119" i="30"/>
  <c r="C117" i="30"/>
  <c r="D107" i="30"/>
  <c r="D106" i="30"/>
  <c r="D105" i="30"/>
  <c r="D103" i="30"/>
  <c r="D102" i="30"/>
  <c r="D101" i="30"/>
  <c r="D104" i="30"/>
  <c r="C99" i="30"/>
  <c r="D97" i="30"/>
  <c r="C96" i="30"/>
  <c r="C87" i="30"/>
  <c r="D85" i="30"/>
  <c r="C86" i="30"/>
  <c r="C65" i="30"/>
  <c r="D64" i="30"/>
  <c r="C62" i="30"/>
  <c r="C60" i="30"/>
  <c r="C58" i="30"/>
  <c r="C57" i="30"/>
  <c r="C56" i="30"/>
  <c r="H54" i="30"/>
  <c r="G54" i="30"/>
  <c r="E54" i="30"/>
  <c r="D54" i="30"/>
  <c r="C54" i="30"/>
  <c r="C52" i="30"/>
  <c r="C51" i="30"/>
  <c r="C50" i="30"/>
  <c r="H48" i="30"/>
  <c r="G48" i="30"/>
  <c r="E48" i="30"/>
  <c r="D48" i="30"/>
  <c r="C48" i="30"/>
  <c r="C46" i="30"/>
  <c r="C45" i="30"/>
  <c r="C43" i="30"/>
  <c r="C41" i="30"/>
  <c r="C39" i="30"/>
  <c r="C36" i="30"/>
  <c r="C35" i="30"/>
  <c r="C34" i="30"/>
  <c r="H32" i="30"/>
  <c r="G32" i="30"/>
  <c r="E32" i="30"/>
  <c r="D32" i="30"/>
  <c r="C32" i="30"/>
  <c r="C30" i="30"/>
  <c r="C29" i="30"/>
  <c r="H27" i="30"/>
  <c r="G27" i="30"/>
  <c r="E27" i="30"/>
  <c r="D27" i="30"/>
  <c r="C27" i="30"/>
  <c r="C25" i="30"/>
  <c r="C23" i="30"/>
  <c r="C21" i="30"/>
  <c r="C19" i="30"/>
  <c r="C16" i="30"/>
  <c r="C15" i="30"/>
  <c r="C14" i="30"/>
  <c r="H12" i="30"/>
  <c r="G12" i="30"/>
  <c r="E12" i="30"/>
  <c r="D12" i="30"/>
  <c r="C12" i="30"/>
  <c r="C10" i="30"/>
  <c r="C9" i="30"/>
  <c r="H7" i="30"/>
  <c r="G7" i="30"/>
  <c r="E7" i="30"/>
  <c r="D7" i="30"/>
  <c r="C7" i="30"/>
  <c r="A3" i="30"/>
  <c r="A2" i="30"/>
  <c r="A196" i="29"/>
  <c r="A182" i="29"/>
  <c r="A181" i="29"/>
  <c r="A180" i="29"/>
  <c r="A179" i="29"/>
  <c r="A178" i="29"/>
  <c r="A177" i="29"/>
  <c r="A176" i="29"/>
  <c r="C168" i="29"/>
  <c r="C165" i="29"/>
  <c r="C164" i="29"/>
  <c r="C163" i="29"/>
  <c r="C162" i="29"/>
  <c r="C161" i="29"/>
  <c r="C160" i="29"/>
  <c r="C159" i="29"/>
  <c r="C127" i="29" s="1"/>
  <c r="C153" i="29"/>
  <c r="C151" i="29"/>
  <c r="C150" i="29"/>
  <c r="C148" i="29"/>
  <c r="C147" i="29"/>
  <c r="C146" i="29"/>
  <c r="C145" i="29"/>
  <c r="C144" i="29"/>
  <c r="C143" i="29"/>
  <c r="C142" i="29"/>
  <c r="C141" i="29"/>
  <c r="C140" i="29"/>
  <c r="C139" i="29"/>
  <c r="C138" i="29"/>
  <c r="C137" i="29"/>
  <c r="C136" i="29"/>
  <c r="C135" i="29"/>
  <c r="C134" i="29"/>
  <c r="C133" i="29"/>
  <c r="C132" i="29"/>
  <c r="C131" i="29"/>
  <c r="C130" i="29"/>
  <c r="C129" i="29"/>
  <c r="C126" i="29"/>
  <c r="C125" i="29"/>
  <c r="C124" i="29"/>
  <c r="C123" i="29"/>
  <c r="C122" i="29"/>
  <c r="C121" i="29"/>
  <c r="C120" i="29"/>
  <c r="C119" i="29"/>
  <c r="C117" i="29"/>
  <c r="D107" i="29"/>
  <c r="D103" i="29"/>
  <c r="D106" i="29"/>
  <c r="C99" i="29"/>
  <c r="C96" i="29"/>
  <c r="D85" i="29"/>
  <c r="C86" i="29"/>
  <c r="C65" i="29"/>
  <c r="D64" i="29"/>
  <c r="C62" i="29"/>
  <c r="C60" i="29"/>
  <c r="C58" i="29"/>
  <c r="C57" i="29"/>
  <c r="C56" i="29"/>
  <c r="C54" i="29"/>
  <c r="C52" i="29"/>
  <c r="C51" i="29"/>
  <c r="C50" i="29"/>
  <c r="C48" i="29"/>
  <c r="C46" i="29"/>
  <c r="C45" i="29"/>
  <c r="C43" i="29"/>
  <c r="C41" i="29"/>
  <c r="C39" i="29"/>
  <c r="C36" i="29"/>
  <c r="C35" i="29"/>
  <c r="C34" i="29"/>
  <c r="C32" i="29"/>
  <c r="C30" i="29"/>
  <c r="C29" i="29"/>
  <c r="C27" i="29"/>
  <c r="C25" i="29"/>
  <c r="C23" i="29"/>
  <c r="C21" i="29"/>
  <c r="C19" i="29"/>
  <c r="C16" i="29"/>
  <c r="C15" i="29"/>
  <c r="C14" i="29"/>
  <c r="C12" i="29"/>
  <c r="C10" i="29"/>
  <c r="C9" i="29"/>
  <c r="C7" i="29"/>
  <c r="A3" i="29"/>
  <c r="A2" i="29"/>
  <c r="A220" i="28"/>
  <c r="A205" i="28"/>
  <c r="A204" i="28"/>
  <c r="A203" i="28"/>
  <c r="A202" i="28"/>
  <c r="A201" i="28"/>
  <c r="A200" i="28"/>
  <c r="A199" i="28"/>
  <c r="C191" i="28"/>
  <c r="E189" i="28"/>
  <c r="C188" i="28"/>
  <c r="C187" i="28"/>
  <c r="C189" i="28" s="1"/>
  <c r="H186" i="28"/>
  <c r="G186" i="28"/>
  <c r="E186" i="28"/>
  <c r="D186" i="28"/>
  <c r="C186" i="28"/>
  <c r="C180" i="28"/>
  <c r="C178" i="28"/>
  <c r="C177" i="28"/>
  <c r="C175" i="28"/>
  <c r="C174" i="28"/>
  <c r="C173" i="28"/>
  <c r="C172" i="28"/>
  <c r="C171" i="28"/>
  <c r="C170" i="28"/>
  <c r="C169" i="28"/>
  <c r="C168" i="28"/>
  <c r="C167" i="28"/>
  <c r="C166" i="28"/>
  <c r="C165" i="28"/>
  <c r="C164" i="28"/>
  <c r="C163" i="28"/>
  <c r="C162" i="28"/>
  <c r="C161" i="28"/>
  <c r="C160" i="28"/>
  <c r="C159" i="28"/>
  <c r="C158" i="28"/>
  <c r="C157" i="28"/>
  <c r="C156" i="28"/>
  <c r="C154" i="28"/>
  <c r="C153" i="28"/>
  <c r="C152" i="28"/>
  <c r="C151" i="28"/>
  <c r="C150" i="28"/>
  <c r="C149" i="28"/>
  <c r="C148" i="28"/>
  <c r="D124" i="28"/>
  <c r="C147" i="28"/>
  <c r="C146" i="28"/>
  <c r="C144" i="28"/>
  <c r="D134" i="28"/>
  <c r="D133" i="28"/>
  <c r="D132" i="28"/>
  <c r="D130" i="28"/>
  <c r="D129" i="28"/>
  <c r="D128" i="28"/>
  <c r="D131" i="28"/>
  <c r="C126" i="28"/>
  <c r="C123" i="28"/>
  <c r="C113" i="28"/>
  <c r="D112" i="28"/>
  <c r="D71" i="28"/>
  <c r="C72" i="28"/>
  <c r="C69" i="28"/>
  <c r="C67" i="28"/>
  <c r="C65" i="28"/>
  <c r="C64" i="28"/>
  <c r="C63" i="28"/>
  <c r="H61" i="28"/>
  <c r="E61" i="28"/>
  <c r="C61" i="28"/>
  <c r="C59" i="28"/>
  <c r="C58" i="28"/>
  <c r="C57" i="28"/>
  <c r="E55" i="28"/>
  <c r="C55" i="28"/>
  <c r="C53" i="28"/>
  <c r="C52" i="28"/>
  <c r="C50" i="28"/>
  <c r="C49" i="28"/>
  <c r="H48" i="28"/>
  <c r="E48" i="28"/>
  <c r="C48" i="28"/>
  <c r="C46" i="28"/>
  <c r="C45" i="28"/>
  <c r="C43" i="28"/>
  <c r="C41" i="28"/>
  <c r="C39" i="28"/>
  <c r="C36" i="28"/>
  <c r="C35" i="28"/>
  <c r="C34" i="28"/>
  <c r="H32" i="28"/>
  <c r="E32" i="28"/>
  <c r="C32" i="28"/>
  <c r="C30" i="28"/>
  <c r="C29" i="28"/>
  <c r="H27" i="28"/>
  <c r="E27" i="28"/>
  <c r="C27" i="28"/>
  <c r="C25" i="28"/>
  <c r="C23" i="28"/>
  <c r="C21" i="28"/>
  <c r="C19" i="28"/>
  <c r="C16" i="28"/>
  <c r="C15" i="28"/>
  <c r="C14" i="28"/>
  <c r="H12" i="28"/>
  <c r="G12" i="28"/>
  <c r="E12" i="28"/>
  <c r="D12" i="28"/>
  <c r="C12" i="28"/>
  <c r="C10" i="28"/>
  <c r="C9" i="28"/>
  <c r="H7" i="28"/>
  <c r="G7" i="28"/>
  <c r="E7" i="28"/>
  <c r="D7" i="28"/>
  <c r="C7" i="28"/>
  <c r="A3" i="28"/>
  <c r="A2" i="28"/>
  <c r="A345" i="27"/>
  <c r="A326" i="27"/>
  <c r="A325" i="27"/>
  <c r="A324" i="27"/>
  <c r="A323" i="27"/>
  <c r="A322" i="27"/>
  <c r="A321" i="27"/>
  <c r="A320" i="27"/>
  <c r="C313" i="27"/>
  <c r="C311" i="27"/>
  <c r="C310" i="27"/>
  <c r="C309" i="27"/>
  <c r="C308" i="27"/>
  <c r="C312" i="27" s="1"/>
  <c r="C301" i="27"/>
  <c r="C299" i="27"/>
  <c r="C297" i="27"/>
  <c r="C296" i="27"/>
  <c r="C295" i="27"/>
  <c r="C294" i="27"/>
  <c r="C293" i="27"/>
  <c r="C292" i="27"/>
  <c r="C291" i="27"/>
  <c r="C290" i="27"/>
  <c r="C289" i="27"/>
  <c r="C288" i="27"/>
  <c r="C287" i="27"/>
  <c r="C286" i="27"/>
  <c r="C285" i="27"/>
  <c r="C284" i="27"/>
  <c r="C283" i="27"/>
  <c r="C282" i="27"/>
  <c r="C281" i="27"/>
  <c r="C280" i="27"/>
  <c r="C279" i="27"/>
  <c r="C278" i="27"/>
  <c r="C276" i="27"/>
  <c r="C275" i="27"/>
  <c r="C274" i="27"/>
  <c r="C273" i="27"/>
  <c r="C272" i="27"/>
  <c r="C271" i="27"/>
  <c r="C270" i="27"/>
  <c r="D246" i="27"/>
  <c r="C269" i="27"/>
  <c r="C268" i="27"/>
  <c r="C266" i="27"/>
  <c r="D255" i="27"/>
  <c r="D254" i="27"/>
  <c r="D251" i="27"/>
  <c r="D250" i="27"/>
  <c r="D253" i="27"/>
  <c r="C248" i="27"/>
  <c r="C245" i="27"/>
  <c r="C236" i="27"/>
  <c r="D234" i="27"/>
  <c r="C235" i="27"/>
  <c r="D163" i="27"/>
  <c r="C164" i="27"/>
  <c r="C161" i="27"/>
  <c r="C159" i="27"/>
  <c r="C157" i="27"/>
  <c r="C156" i="27"/>
  <c r="C155" i="27"/>
  <c r="H153" i="27"/>
  <c r="G153" i="27"/>
  <c r="E153" i="27"/>
  <c r="D153" i="27"/>
  <c r="C153" i="27"/>
  <c r="C151" i="27"/>
  <c r="C150" i="27"/>
  <c r="H148" i="27"/>
  <c r="G148" i="27"/>
  <c r="E148" i="27"/>
  <c r="D148" i="27"/>
  <c r="C148" i="27"/>
  <c r="D65" i="27"/>
  <c r="C66" i="27"/>
  <c r="C63" i="27"/>
  <c r="C61" i="27"/>
  <c r="C59" i="27"/>
  <c r="C58" i="27"/>
  <c r="C57" i="27"/>
  <c r="E55" i="27"/>
  <c r="C55" i="27"/>
  <c r="C53" i="27"/>
  <c r="C52" i="27"/>
  <c r="C51" i="27"/>
  <c r="H49" i="27"/>
  <c r="G49" i="27"/>
  <c r="E49" i="27"/>
  <c r="D49" i="27"/>
  <c r="C49" i="27"/>
  <c r="C47" i="27"/>
  <c r="C46" i="27"/>
  <c r="C44" i="27"/>
  <c r="C42" i="27"/>
  <c r="C40" i="27"/>
  <c r="C37" i="27"/>
  <c r="C36" i="27"/>
  <c r="C35" i="27"/>
  <c r="H33" i="27"/>
  <c r="G33" i="27"/>
  <c r="E33" i="27"/>
  <c r="D33" i="27"/>
  <c r="C33" i="27"/>
  <c r="C31" i="27"/>
  <c r="C30" i="27"/>
  <c r="H28" i="27"/>
  <c r="G28" i="27"/>
  <c r="E28" i="27"/>
  <c r="D28" i="27"/>
  <c r="C28" i="27"/>
  <c r="C26" i="27"/>
  <c r="C24" i="27"/>
  <c r="C22" i="27"/>
  <c r="C20" i="27"/>
  <c r="C17" i="27"/>
  <c r="C16" i="27"/>
  <c r="C15" i="27"/>
  <c r="E13" i="27"/>
  <c r="C13" i="27"/>
  <c r="C11" i="27"/>
  <c r="C10" i="27"/>
  <c r="E8" i="27"/>
  <c r="C8" i="27"/>
  <c r="A3" i="27"/>
  <c r="A2" i="27"/>
  <c r="A206" i="26"/>
  <c r="A187" i="26"/>
  <c r="A186" i="26"/>
  <c r="A185" i="26"/>
  <c r="A184" i="26"/>
  <c r="A183" i="26"/>
  <c r="A182" i="26"/>
  <c r="A181" i="26"/>
  <c r="C174" i="26"/>
  <c r="H173" i="26"/>
  <c r="G173" i="26"/>
  <c r="E173" i="26"/>
  <c r="D173" i="26"/>
  <c r="C172" i="26"/>
  <c r="C171" i="26"/>
  <c r="E170" i="26"/>
  <c r="C170" i="26"/>
  <c r="C169" i="26"/>
  <c r="C168" i="26"/>
  <c r="C173" i="26" s="1"/>
  <c r="H167" i="26"/>
  <c r="G167" i="26"/>
  <c r="E167" i="26"/>
  <c r="D167" i="26"/>
  <c r="C167" i="26"/>
  <c r="C161" i="26"/>
  <c r="C159" i="26"/>
  <c r="C158" i="26"/>
  <c r="C156" i="26"/>
  <c r="C155" i="26"/>
  <c r="C154" i="26"/>
  <c r="C153" i="26"/>
  <c r="C152" i="26"/>
  <c r="C151" i="26"/>
  <c r="C150" i="26"/>
  <c r="C149" i="26"/>
  <c r="C148" i="26"/>
  <c r="C147" i="26"/>
  <c r="C146" i="26"/>
  <c r="C145" i="26"/>
  <c r="C144" i="26"/>
  <c r="C143" i="26"/>
  <c r="C142" i="26"/>
  <c r="C141" i="26"/>
  <c r="C140" i="26"/>
  <c r="C139" i="26"/>
  <c r="C138" i="26"/>
  <c r="C137" i="26"/>
  <c r="C135" i="26"/>
  <c r="C134" i="26"/>
  <c r="C133" i="26"/>
  <c r="C132" i="26"/>
  <c r="C131" i="26"/>
  <c r="C130" i="26"/>
  <c r="C129" i="26"/>
  <c r="D105" i="26"/>
  <c r="C128" i="26"/>
  <c r="C127" i="26"/>
  <c r="C125" i="26"/>
  <c r="D115" i="26"/>
  <c r="D114" i="26"/>
  <c r="D113" i="26"/>
  <c r="D111" i="26"/>
  <c r="D110" i="26"/>
  <c r="D109" i="26"/>
  <c r="D112" i="26"/>
  <c r="C107" i="26"/>
  <c r="C104" i="26"/>
  <c r="C95" i="26"/>
  <c r="D93" i="26"/>
  <c r="C94" i="26"/>
  <c r="D72" i="26"/>
  <c r="C73" i="26"/>
  <c r="C70" i="26"/>
  <c r="C68" i="26"/>
  <c r="C66" i="26"/>
  <c r="C65" i="26"/>
  <c r="C64" i="26"/>
  <c r="E62" i="26"/>
  <c r="C62" i="26"/>
  <c r="C60" i="26"/>
  <c r="C59" i="26"/>
  <c r="C58" i="26"/>
  <c r="H56" i="26"/>
  <c r="G56" i="26"/>
  <c r="E56" i="26"/>
  <c r="D56" i="26"/>
  <c r="C56" i="26"/>
  <c r="C54" i="26"/>
  <c r="C53" i="26"/>
  <c r="C51" i="26"/>
  <c r="C50" i="26"/>
  <c r="E49" i="26"/>
  <c r="C49" i="26"/>
  <c r="C47" i="26"/>
  <c r="C46" i="26"/>
  <c r="C44" i="26"/>
  <c r="C42" i="26"/>
  <c r="C40" i="26"/>
  <c r="C37" i="26"/>
  <c r="C36" i="26"/>
  <c r="C35" i="26"/>
  <c r="E33" i="26"/>
  <c r="C33" i="26"/>
  <c r="C31" i="26"/>
  <c r="C30" i="26"/>
  <c r="E28" i="26"/>
  <c r="C28" i="26"/>
  <c r="C26" i="26"/>
  <c r="C24" i="26"/>
  <c r="C22" i="26"/>
  <c r="C20" i="26"/>
  <c r="C17" i="26"/>
  <c r="C16" i="26"/>
  <c r="C15" i="26"/>
  <c r="H13" i="26"/>
  <c r="E13" i="26"/>
  <c r="C13" i="26"/>
  <c r="C11" i="26"/>
  <c r="C10" i="26"/>
  <c r="H8" i="26"/>
  <c r="E8" i="26"/>
  <c r="C8" i="26"/>
  <c r="A3" i="26"/>
  <c r="A2" i="26"/>
  <c r="A239" i="25"/>
  <c r="A220" i="25"/>
  <c r="A219" i="25"/>
  <c r="A218" i="25"/>
  <c r="A217" i="25"/>
  <c r="A216" i="25"/>
  <c r="A215" i="25"/>
  <c r="A214" i="25"/>
  <c r="C206" i="25"/>
  <c r="C203" i="25"/>
  <c r="E202" i="25"/>
  <c r="C202" i="25"/>
  <c r="C201" i="25"/>
  <c r="C200" i="25"/>
  <c r="H199" i="25"/>
  <c r="G199" i="25"/>
  <c r="E199" i="25"/>
  <c r="D199" i="25"/>
  <c r="C199" i="25"/>
  <c r="C198" i="25"/>
  <c r="C197" i="25"/>
  <c r="E196" i="25"/>
  <c r="C196" i="25"/>
  <c r="C164" i="25" s="1"/>
  <c r="C190" i="25"/>
  <c r="C188" i="25"/>
  <c r="C187" i="25"/>
  <c r="C185" i="25"/>
  <c r="C184" i="25"/>
  <c r="C183" i="25"/>
  <c r="C182" i="25"/>
  <c r="C181" i="25"/>
  <c r="C180" i="25"/>
  <c r="C179" i="25"/>
  <c r="C178" i="25"/>
  <c r="C177" i="25"/>
  <c r="C176" i="25"/>
  <c r="C175" i="25"/>
  <c r="C174" i="25"/>
  <c r="C173" i="25"/>
  <c r="C172" i="25"/>
  <c r="C171" i="25"/>
  <c r="C170" i="25"/>
  <c r="C169" i="25"/>
  <c r="C168" i="25"/>
  <c r="C167" i="25"/>
  <c r="C166" i="25"/>
  <c r="C163" i="25"/>
  <c r="C162" i="25"/>
  <c r="C161" i="25"/>
  <c r="C160" i="25"/>
  <c r="C159" i="25"/>
  <c r="C158" i="25"/>
  <c r="C157" i="25"/>
  <c r="C156" i="25"/>
  <c r="C154" i="25"/>
  <c r="D144" i="25"/>
  <c r="D140" i="25"/>
  <c r="D143" i="25"/>
  <c r="C136" i="25"/>
  <c r="C133" i="25"/>
  <c r="D122" i="25"/>
  <c r="C124" i="25"/>
  <c r="D71" i="25"/>
  <c r="C72" i="25"/>
  <c r="C69" i="25"/>
  <c r="C67" i="25"/>
  <c r="C65" i="25"/>
  <c r="C64" i="25"/>
  <c r="C63" i="25"/>
  <c r="H61" i="25"/>
  <c r="E61" i="25"/>
  <c r="C61" i="25"/>
  <c r="C59" i="25"/>
  <c r="C58" i="25"/>
  <c r="C57" i="25"/>
  <c r="E55" i="25"/>
  <c r="C55" i="25"/>
  <c r="C53" i="25"/>
  <c r="C52" i="25"/>
  <c r="C50" i="25"/>
  <c r="C49" i="25"/>
  <c r="H48" i="25"/>
  <c r="E48" i="25"/>
  <c r="C48" i="25"/>
  <c r="C46" i="25"/>
  <c r="C45" i="25"/>
  <c r="C43" i="25"/>
  <c r="C41" i="25"/>
  <c r="C39" i="25"/>
  <c r="C36" i="25"/>
  <c r="C35" i="25"/>
  <c r="C34" i="25"/>
  <c r="H32" i="25"/>
  <c r="E32" i="25"/>
  <c r="C32" i="25"/>
  <c r="C30" i="25"/>
  <c r="C29" i="25"/>
  <c r="H27" i="25"/>
  <c r="E27" i="25"/>
  <c r="C27" i="25"/>
  <c r="C25" i="25"/>
  <c r="C23" i="25"/>
  <c r="C21" i="25"/>
  <c r="C19" i="25"/>
  <c r="C16" i="25"/>
  <c r="C15" i="25"/>
  <c r="C14" i="25"/>
  <c r="H12" i="25"/>
  <c r="G12" i="25"/>
  <c r="E12" i="25"/>
  <c r="D12" i="25"/>
  <c r="C12" i="25"/>
  <c r="C10" i="25"/>
  <c r="C9" i="25"/>
  <c r="H7" i="25"/>
  <c r="G7" i="25"/>
  <c r="E7" i="25"/>
  <c r="D7" i="25"/>
  <c r="C7" i="25"/>
  <c r="A3" i="25"/>
  <c r="A2" i="25"/>
  <c r="A266" i="24"/>
  <c r="A247" i="24"/>
  <c r="A246" i="24"/>
  <c r="A245" i="24"/>
  <c r="A244" i="24"/>
  <c r="A243" i="24"/>
  <c r="A242" i="24"/>
  <c r="A241" i="24"/>
  <c r="C234" i="24"/>
  <c r="C233" i="24"/>
  <c r="C232" i="24"/>
  <c r="C231" i="24"/>
  <c r="C230" i="24"/>
  <c r="C229" i="24"/>
  <c r="C228" i="24"/>
  <c r="C227" i="24"/>
  <c r="C221" i="24"/>
  <c r="C219" i="24"/>
  <c r="C217" i="24"/>
  <c r="C216" i="24"/>
  <c r="C215" i="24"/>
  <c r="C214" i="24"/>
  <c r="C213" i="24"/>
  <c r="C212" i="24"/>
  <c r="C211" i="24"/>
  <c r="C210" i="24"/>
  <c r="C209" i="24"/>
  <c r="C208" i="24"/>
  <c r="C207" i="24"/>
  <c r="C206" i="24"/>
  <c r="C205" i="24"/>
  <c r="C204" i="24"/>
  <c r="C203" i="24"/>
  <c r="C202" i="24"/>
  <c r="C201" i="24"/>
  <c r="C200" i="24"/>
  <c r="C199" i="24"/>
  <c r="C198" i="24"/>
  <c r="C196" i="24"/>
  <c r="C195" i="24"/>
  <c r="C194" i="24"/>
  <c r="C193" i="24"/>
  <c r="C192" i="24"/>
  <c r="C191" i="24"/>
  <c r="C190" i="24"/>
  <c r="D166" i="24"/>
  <c r="C189" i="24"/>
  <c r="C188" i="24"/>
  <c r="C186" i="24"/>
  <c r="D175" i="24"/>
  <c r="D174" i="24"/>
  <c r="D171" i="24"/>
  <c r="D170" i="24"/>
  <c r="D173" i="24"/>
  <c r="C168" i="24"/>
  <c r="C165" i="24"/>
  <c r="C156" i="24"/>
  <c r="D154" i="24"/>
  <c r="C155" i="24"/>
  <c r="D133" i="24"/>
  <c r="C131" i="24"/>
  <c r="C129" i="24"/>
  <c r="C127" i="24"/>
  <c r="C126" i="24"/>
  <c r="C125" i="24"/>
  <c r="H123" i="24"/>
  <c r="E123" i="24"/>
  <c r="C123" i="24"/>
  <c r="C121" i="24"/>
  <c r="C120" i="24"/>
  <c r="H118" i="24"/>
  <c r="E118" i="24"/>
  <c r="C118" i="24"/>
  <c r="D65" i="24"/>
  <c r="C66" i="24"/>
  <c r="C63" i="24"/>
  <c r="C61" i="24"/>
  <c r="C59" i="24"/>
  <c r="C58" i="24"/>
  <c r="C57" i="24"/>
  <c r="H55" i="24"/>
  <c r="E55" i="24"/>
  <c r="C55" i="24"/>
  <c r="C53" i="24"/>
  <c r="C52" i="24"/>
  <c r="C51" i="24"/>
  <c r="E49" i="24"/>
  <c r="C49" i="24"/>
  <c r="C47" i="24"/>
  <c r="C46" i="24"/>
  <c r="C44" i="24"/>
  <c r="C42" i="24"/>
  <c r="C40" i="24"/>
  <c r="C37" i="24"/>
  <c r="C36" i="24"/>
  <c r="C35" i="24"/>
  <c r="E33" i="24"/>
  <c r="C33" i="24"/>
  <c r="C31" i="24"/>
  <c r="C30" i="24"/>
  <c r="E28" i="24"/>
  <c r="C28" i="24"/>
  <c r="C26" i="24"/>
  <c r="C24" i="24"/>
  <c r="C22" i="24"/>
  <c r="C20" i="24"/>
  <c r="C17" i="24"/>
  <c r="C16" i="24"/>
  <c r="C15" i="24"/>
  <c r="H13" i="24"/>
  <c r="E13" i="24"/>
  <c r="C13" i="24"/>
  <c r="C11" i="24"/>
  <c r="C10" i="24"/>
  <c r="H8" i="24"/>
  <c r="E8" i="24"/>
  <c r="C8" i="24"/>
  <c r="A3" i="24"/>
  <c r="A2" i="24"/>
  <c r="A209" i="23"/>
  <c r="A190" i="23"/>
  <c r="A189" i="23"/>
  <c r="A188" i="23"/>
  <c r="A187" i="23"/>
  <c r="A186" i="23"/>
  <c r="A185" i="23"/>
  <c r="A184" i="23"/>
  <c r="C175" i="23"/>
  <c r="H172" i="23"/>
  <c r="G172" i="23"/>
  <c r="E172" i="23"/>
  <c r="D172" i="23"/>
  <c r="C171" i="23"/>
  <c r="C170" i="23"/>
  <c r="H169" i="23"/>
  <c r="G169" i="23"/>
  <c r="E169" i="23"/>
  <c r="D169" i="23"/>
  <c r="C169" i="23"/>
  <c r="C168" i="23"/>
  <c r="C167" i="23"/>
  <c r="C172" i="23" s="1"/>
  <c r="H166" i="23"/>
  <c r="G166" i="23"/>
  <c r="E166" i="23"/>
  <c r="D166" i="23"/>
  <c r="C166" i="23"/>
  <c r="C160" i="23"/>
  <c r="C158" i="23"/>
  <c r="C157" i="23"/>
  <c r="C155" i="23"/>
  <c r="C154" i="23"/>
  <c r="C153" i="23"/>
  <c r="C152" i="23"/>
  <c r="C151" i="23"/>
  <c r="C150" i="23"/>
  <c r="C149" i="23"/>
  <c r="C148" i="23"/>
  <c r="C147" i="23"/>
  <c r="C146" i="23"/>
  <c r="C145" i="23"/>
  <c r="C144" i="23"/>
  <c r="C143" i="23"/>
  <c r="C142" i="23"/>
  <c r="C141" i="23"/>
  <c r="C140" i="23"/>
  <c r="C139" i="23"/>
  <c r="C138" i="23"/>
  <c r="C137" i="23"/>
  <c r="C136" i="23"/>
  <c r="C134" i="23"/>
  <c r="C133" i="23"/>
  <c r="C132" i="23"/>
  <c r="C131" i="23"/>
  <c r="C130" i="23"/>
  <c r="C129" i="23"/>
  <c r="C128" i="23"/>
  <c r="D104" i="23"/>
  <c r="C127" i="23"/>
  <c r="C126" i="23"/>
  <c r="C124" i="23"/>
  <c r="D114" i="23"/>
  <c r="D113" i="23"/>
  <c r="D112" i="23"/>
  <c r="D110" i="23"/>
  <c r="D109" i="23"/>
  <c r="D108" i="23"/>
  <c r="D111" i="23"/>
  <c r="C106" i="23"/>
  <c r="C103" i="23"/>
  <c r="C94" i="23"/>
  <c r="D92" i="23"/>
  <c r="D71" i="23"/>
  <c r="C72" i="23"/>
  <c r="C69" i="23"/>
  <c r="C67" i="23"/>
  <c r="C65" i="23"/>
  <c r="C64" i="23"/>
  <c r="C63" i="23"/>
  <c r="H61" i="23"/>
  <c r="E61" i="23"/>
  <c r="C61" i="23"/>
  <c r="C59" i="23"/>
  <c r="C58" i="23"/>
  <c r="C57" i="23"/>
  <c r="E55" i="23"/>
  <c r="C55" i="23"/>
  <c r="C53" i="23"/>
  <c r="C52" i="23"/>
  <c r="C50" i="23"/>
  <c r="C49" i="23"/>
  <c r="H48" i="23"/>
  <c r="G48" i="23"/>
  <c r="E48" i="23"/>
  <c r="D48" i="23"/>
  <c r="C48" i="23"/>
  <c r="C46" i="23"/>
  <c r="C45" i="23"/>
  <c r="C43" i="23"/>
  <c r="C41" i="23"/>
  <c r="C39" i="23"/>
  <c r="C36" i="23"/>
  <c r="C35" i="23"/>
  <c r="C34" i="23"/>
  <c r="H32" i="23"/>
  <c r="G32" i="23"/>
  <c r="E32" i="23"/>
  <c r="D32" i="23"/>
  <c r="C32" i="23"/>
  <c r="C30" i="23"/>
  <c r="C29" i="23"/>
  <c r="H27" i="23"/>
  <c r="G27" i="23"/>
  <c r="E27" i="23"/>
  <c r="D27" i="23"/>
  <c r="C27" i="23"/>
  <c r="C25" i="23"/>
  <c r="C23" i="23"/>
  <c r="C21" i="23"/>
  <c r="C19" i="23"/>
  <c r="C16" i="23"/>
  <c r="C15" i="23"/>
  <c r="C14" i="23"/>
  <c r="H12" i="23"/>
  <c r="G12" i="23"/>
  <c r="E12" i="23"/>
  <c r="D12" i="23"/>
  <c r="C12" i="23"/>
  <c r="C10" i="23"/>
  <c r="C9" i="23"/>
  <c r="H7" i="23"/>
  <c r="G7" i="23"/>
  <c r="E7" i="23"/>
  <c r="D7" i="23"/>
  <c r="C7" i="23"/>
  <c r="A3" i="23"/>
  <c r="A2" i="23"/>
  <c r="A224" i="22"/>
  <c r="A209" i="22"/>
  <c r="A208" i="22"/>
  <c r="A207" i="22"/>
  <c r="A206" i="22"/>
  <c r="A205" i="22"/>
  <c r="A204" i="22"/>
  <c r="A203" i="22"/>
  <c r="C195" i="22"/>
  <c r="H192" i="22"/>
  <c r="G192" i="22"/>
  <c r="E192" i="22"/>
  <c r="D192" i="22"/>
  <c r="C192" i="22"/>
  <c r="C191" i="22"/>
  <c r="C190" i="22"/>
  <c r="H189" i="22"/>
  <c r="E189" i="22"/>
  <c r="C189" i="22"/>
  <c r="C188" i="22"/>
  <c r="C187" i="22"/>
  <c r="H186" i="22"/>
  <c r="G186" i="22"/>
  <c r="E186" i="22"/>
  <c r="D186" i="22"/>
  <c r="C186" i="22"/>
  <c r="C180" i="22"/>
  <c r="C178" i="22"/>
  <c r="C177" i="22"/>
  <c r="C175" i="22"/>
  <c r="C174" i="22"/>
  <c r="C173" i="22"/>
  <c r="C172" i="22"/>
  <c r="C171" i="22"/>
  <c r="C170" i="22"/>
  <c r="C169" i="22"/>
  <c r="C168" i="22"/>
  <c r="C167" i="22"/>
  <c r="C166" i="22"/>
  <c r="C165" i="22"/>
  <c r="C164" i="22"/>
  <c r="C163" i="22"/>
  <c r="C162" i="22"/>
  <c r="C161" i="22"/>
  <c r="C160" i="22"/>
  <c r="C159" i="22"/>
  <c r="C158" i="22"/>
  <c r="C157" i="22"/>
  <c r="C156" i="22"/>
  <c r="C154" i="22"/>
  <c r="C153" i="22"/>
  <c r="C152" i="22"/>
  <c r="C151" i="22"/>
  <c r="C150" i="22"/>
  <c r="C149" i="22"/>
  <c r="C148" i="22"/>
  <c r="C147" i="22"/>
  <c r="C146" i="22"/>
  <c r="C144" i="22"/>
  <c r="D131" i="22"/>
  <c r="C126" i="22"/>
  <c r="C123" i="22"/>
  <c r="D112" i="22"/>
  <c r="C114" i="22"/>
  <c r="D71" i="22"/>
  <c r="C72" i="22"/>
  <c r="C69" i="22"/>
  <c r="C67" i="22"/>
  <c r="C65" i="22"/>
  <c r="C64" i="22"/>
  <c r="C63" i="22"/>
  <c r="H61" i="22"/>
  <c r="G61" i="22"/>
  <c r="E61" i="22"/>
  <c r="D61" i="22"/>
  <c r="C61" i="22"/>
  <c r="C59" i="22"/>
  <c r="C58" i="22"/>
  <c r="C57" i="22"/>
  <c r="H55" i="22"/>
  <c r="E55" i="22"/>
  <c r="C55" i="22"/>
  <c r="C53" i="22"/>
  <c r="C52" i="22"/>
  <c r="C50" i="22"/>
  <c r="C49" i="22"/>
  <c r="H48" i="22"/>
  <c r="G48" i="22"/>
  <c r="E48" i="22"/>
  <c r="D48" i="22"/>
  <c r="C48" i="22"/>
  <c r="C46" i="22"/>
  <c r="C45" i="22"/>
  <c r="C43" i="22"/>
  <c r="C41" i="22"/>
  <c r="C39" i="22"/>
  <c r="C36" i="22"/>
  <c r="C35" i="22"/>
  <c r="C34" i="22"/>
  <c r="H32" i="22"/>
  <c r="G32" i="22"/>
  <c r="E32" i="22"/>
  <c r="D32" i="22"/>
  <c r="C32" i="22"/>
  <c r="C30" i="22"/>
  <c r="C29" i="22"/>
  <c r="H27" i="22"/>
  <c r="G27" i="22"/>
  <c r="E27" i="22"/>
  <c r="D27" i="22"/>
  <c r="C27" i="22"/>
  <c r="C25" i="22"/>
  <c r="C23" i="22"/>
  <c r="C21" i="22"/>
  <c r="C19" i="22"/>
  <c r="C16" i="22"/>
  <c r="C15" i="22"/>
  <c r="C14" i="22"/>
  <c r="H12" i="22"/>
  <c r="G12" i="22"/>
  <c r="E12" i="22"/>
  <c r="D12" i="22"/>
  <c r="C12" i="22"/>
  <c r="C10" i="22"/>
  <c r="C9" i="22"/>
  <c r="H7" i="22"/>
  <c r="G7" i="22"/>
  <c r="E7" i="22"/>
  <c r="D7" i="22"/>
  <c r="C7" i="22"/>
  <c r="A3" i="22"/>
  <c r="A2" i="22"/>
  <c r="A396" i="21"/>
  <c r="A375" i="21"/>
  <c r="A374" i="21"/>
  <c r="A373" i="21"/>
  <c r="A372" i="21"/>
  <c r="A371" i="21"/>
  <c r="A370" i="21"/>
  <c r="A369" i="21"/>
  <c r="C362" i="21"/>
  <c r="C360" i="21"/>
  <c r="C359" i="21"/>
  <c r="C358" i="21"/>
  <c r="C357" i="21"/>
  <c r="C361" i="21" s="1"/>
  <c r="C351" i="21"/>
  <c r="C349" i="21"/>
  <c r="C347" i="21"/>
  <c r="C346" i="21"/>
  <c r="C345" i="21"/>
  <c r="C344" i="21"/>
  <c r="C343" i="21"/>
  <c r="C342" i="21"/>
  <c r="C341" i="21"/>
  <c r="C340" i="21"/>
  <c r="C339" i="21"/>
  <c r="C338" i="21"/>
  <c r="C337" i="21"/>
  <c r="C336" i="21"/>
  <c r="C335" i="21"/>
  <c r="C334" i="21"/>
  <c r="C333" i="21"/>
  <c r="C332" i="21"/>
  <c r="C331" i="21"/>
  <c r="C330" i="21"/>
  <c r="C329" i="21"/>
  <c r="C328" i="21"/>
  <c r="C326" i="21"/>
  <c r="C325" i="21"/>
  <c r="C324" i="21"/>
  <c r="C323" i="21"/>
  <c r="C322" i="21"/>
  <c r="C321" i="21"/>
  <c r="C320" i="21"/>
  <c r="C319" i="21"/>
  <c r="C318" i="21"/>
  <c r="C316" i="21"/>
  <c r="D303" i="21"/>
  <c r="C298" i="21"/>
  <c r="C295" i="21"/>
  <c r="C286" i="21"/>
  <c r="C285" i="21"/>
  <c r="D284" i="21"/>
  <c r="D183" i="21"/>
  <c r="C184" i="21"/>
  <c r="C181" i="21"/>
  <c r="C179" i="21"/>
  <c r="C177" i="21"/>
  <c r="C176" i="21"/>
  <c r="C175" i="21"/>
  <c r="H173" i="21"/>
  <c r="E173" i="21"/>
  <c r="C173" i="21"/>
  <c r="C171" i="21"/>
  <c r="C170" i="21"/>
  <c r="H168" i="21"/>
  <c r="E168" i="21"/>
  <c r="C168" i="21"/>
  <c r="C66" i="21"/>
  <c r="D65" i="21"/>
  <c r="C63" i="21"/>
  <c r="C61" i="21"/>
  <c r="C59" i="21"/>
  <c r="C58" i="21"/>
  <c r="C57" i="21"/>
  <c r="H55" i="21"/>
  <c r="G55" i="21"/>
  <c r="E55" i="21"/>
  <c r="D55" i="21"/>
  <c r="C55" i="21"/>
  <c r="C53" i="21"/>
  <c r="C52" i="21"/>
  <c r="C51" i="21"/>
  <c r="H49" i="21"/>
  <c r="G49" i="21"/>
  <c r="E49" i="21"/>
  <c r="D49" i="21"/>
  <c r="C49" i="21"/>
  <c r="C47" i="21"/>
  <c r="C46" i="21"/>
  <c r="C44" i="21"/>
  <c r="C42" i="21"/>
  <c r="C40" i="21"/>
  <c r="C37" i="21"/>
  <c r="C36" i="21"/>
  <c r="C35" i="21"/>
  <c r="H33" i="21"/>
  <c r="G33" i="21"/>
  <c r="E33" i="21"/>
  <c r="D33" i="21"/>
  <c r="C33" i="21"/>
  <c r="C31" i="21"/>
  <c r="C30" i="21"/>
  <c r="H28" i="21"/>
  <c r="G28" i="21"/>
  <c r="E28" i="21"/>
  <c r="D28" i="21"/>
  <c r="C28" i="21"/>
  <c r="C26" i="21"/>
  <c r="C24" i="21"/>
  <c r="C22" i="21"/>
  <c r="C20" i="21"/>
  <c r="C17" i="21"/>
  <c r="C16" i="21"/>
  <c r="C15" i="21"/>
  <c r="H13" i="21"/>
  <c r="G13" i="21"/>
  <c r="E13" i="21"/>
  <c r="D13" i="21"/>
  <c r="C13" i="21"/>
  <c r="C11" i="21"/>
  <c r="C10" i="21"/>
  <c r="H8" i="21"/>
  <c r="G8" i="21"/>
  <c r="E8" i="21"/>
  <c r="D8" i="21"/>
  <c r="C8" i="21"/>
  <c r="A3" i="21"/>
  <c r="A2" i="21"/>
  <c r="A199" i="20"/>
  <c r="A179" i="20"/>
  <c r="A178" i="20"/>
  <c r="A177" i="20"/>
  <c r="A176" i="20"/>
  <c r="A175" i="20"/>
  <c r="A174" i="20"/>
  <c r="A173" i="20"/>
  <c r="C166" i="20"/>
  <c r="H165" i="20"/>
  <c r="E165" i="20"/>
  <c r="C164" i="20"/>
  <c r="C163" i="20"/>
  <c r="H162" i="20"/>
  <c r="G162" i="20"/>
  <c r="E162" i="20"/>
  <c r="D162" i="20"/>
  <c r="C162" i="20"/>
  <c r="C161" i="20"/>
  <c r="C160" i="20"/>
  <c r="C165" i="20" s="1"/>
  <c r="H159" i="20"/>
  <c r="E159" i="20"/>
  <c r="C159" i="20"/>
  <c r="C153" i="20"/>
  <c r="C151" i="20"/>
  <c r="C150" i="20"/>
  <c r="C148" i="20"/>
  <c r="C147" i="20"/>
  <c r="C146" i="20"/>
  <c r="C145" i="20"/>
  <c r="C144" i="20"/>
  <c r="C143" i="20"/>
  <c r="C142" i="20"/>
  <c r="C141" i="20"/>
  <c r="C140" i="20"/>
  <c r="C139" i="20"/>
  <c r="C138" i="20"/>
  <c r="C137" i="20"/>
  <c r="C136" i="20"/>
  <c r="C135" i="20"/>
  <c r="C134" i="20"/>
  <c r="C133" i="20"/>
  <c r="C132" i="20"/>
  <c r="C131" i="20"/>
  <c r="C130" i="20"/>
  <c r="C129" i="20"/>
  <c r="C127" i="20"/>
  <c r="C126" i="20"/>
  <c r="C125" i="20"/>
  <c r="C124" i="20"/>
  <c r="C123" i="20"/>
  <c r="C122" i="20"/>
  <c r="C121" i="20"/>
  <c r="C120" i="20"/>
  <c r="C119" i="20"/>
  <c r="C117" i="20"/>
  <c r="D107" i="20"/>
  <c r="D106" i="20"/>
  <c r="D105" i="20"/>
  <c r="D103" i="20"/>
  <c r="D102" i="20"/>
  <c r="D101" i="20"/>
  <c r="D104" i="20"/>
  <c r="C99" i="20"/>
  <c r="D97" i="20"/>
  <c r="C96" i="20"/>
  <c r="C87" i="20"/>
  <c r="D85" i="20"/>
  <c r="D64" i="20" s="1"/>
  <c r="C86" i="20"/>
  <c r="C65" i="20"/>
  <c r="C62" i="20"/>
  <c r="C60" i="20"/>
  <c r="C58" i="20"/>
  <c r="C57" i="20"/>
  <c r="C56" i="20"/>
  <c r="H54" i="20"/>
  <c r="G54" i="20"/>
  <c r="E54" i="20"/>
  <c r="D54" i="20"/>
  <c r="C54" i="20"/>
  <c r="C52" i="20"/>
  <c r="C51" i="20"/>
  <c r="C50" i="20"/>
  <c r="H48" i="20"/>
  <c r="G48" i="20"/>
  <c r="E48" i="20"/>
  <c r="D48" i="20"/>
  <c r="C48" i="20"/>
  <c r="C46" i="20"/>
  <c r="C45" i="20"/>
  <c r="C43" i="20"/>
  <c r="C41" i="20"/>
  <c r="C39" i="20"/>
  <c r="C36" i="20"/>
  <c r="C35" i="20"/>
  <c r="C34" i="20"/>
  <c r="H32" i="20"/>
  <c r="G32" i="20"/>
  <c r="E32" i="20"/>
  <c r="D32" i="20"/>
  <c r="C32" i="20"/>
  <c r="C30" i="20"/>
  <c r="C29" i="20"/>
  <c r="H27" i="20"/>
  <c r="G27" i="20"/>
  <c r="E27" i="20"/>
  <c r="D27" i="20"/>
  <c r="C27" i="20"/>
  <c r="C25" i="20"/>
  <c r="C23" i="20"/>
  <c r="C21" i="20"/>
  <c r="C19" i="20"/>
  <c r="C16" i="20"/>
  <c r="C15" i="20"/>
  <c r="C14" i="20"/>
  <c r="H12" i="20"/>
  <c r="G12" i="20"/>
  <c r="E12" i="20"/>
  <c r="D12" i="20"/>
  <c r="C12" i="20"/>
  <c r="C10" i="20"/>
  <c r="C9" i="20"/>
  <c r="H7" i="20"/>
  <c r="G7" i="20"/>
  <c r="E7" i="20"/>
  <c r="D7" i="20"/>
  <c r="C7" i="20"/>
  <c r="A3" i="20"/>
  <c r="A2" i="20"/>
  <c r="A195" i="19"/>
  <c r="A182" i="19"/>
  <c r="A181" i="19"/>
  <c r="A180" i="19"/>
  <c r="A179" i="19"/>
  <c r="A178" i="19"/>
  <c r="A177" i="19"/>
  <c r="A176" i="19"/>
  <c r="C168" i="19"/>
  <c r="C165" i="19"/>
  <c r="C164" i="19"/>
  <c r="C163" i="19"/>
  <c r="H162" i="19"/>
  <c r="G162" i="19"/>
  <c r="E162" i="19"/>
  <c r="D162" i="19"/>
  <c r="C162" i="19"/>
  <c r="C161" i="19"/>
  <c r="C160" i="19"/>
  <c r="C159" i="19"/>
  <c r="C153" i="19"/>
  <c r="C151" i="19"/>
  <c r="C150" i="19"/>
  <c r="C148" i="19"/>
  <c r="C147" i="19"/>
  <c r="C146" i="19"/>
  <c r="C145" i="19"/>
  <c r="C144" i="19"/>
  <c r="C143" i="19"/>
  <c r="C142" i="19"/>
  <c r="C141" i="19"/>
  <c r="C140" i="19"/>
  <c r="C139" i="19"/>
  <c r="C138" i="19"/>
  <c r="C137" i="19"/>
  <c r="C136" i="19"/>
  <c r="C135" i="19"/>
  <c r="C134" i="19"/>
  <c r="C133" i="19"/>
  <c r="C132" i="19"/>
  <c r="C131" i="19"/>
  <c r="C130" i="19"/>
  <c r="C129" i="19"/>
  <c r="C127" i="19"/>
  <c r="C126" i="19"/>
  <c r="C125" i="19"/>
  <c r="C124" i="19"/>
  <c r="C123" i="19"/>
  <c r="C122" i="19"/>
  <c r="C121" i="19"/>
  <c r="C120" i="19"/>
  <c r="C119" i="19"/>
  <c r="C117" i="19"/>
  <c r="D107" i="19"/>
  <c r="D103" i="19"/>
  <c r="D106" i="19"/>
  <c r="C99" i="19"/>
  <c r="C96" i="19"/>
  <c r="D85" i="19"/>
  <c r="C87" i="19"/>
  <c r="C86" i="19"/>
  <c r="D64" i="19"/>
  <c r="C65" i="19"/>
  <c r="C62" i="19"/>
  <c r="C60" i="19"/>
  <c r="C58" i="19"/>
  <c r="C57" i="19"/>
  <c r="C56" i="19"/>
  <c r="H54" i="19"/>
  <c r="G54" i="19"/>
  <c r="E54" i="19"/>
  <c r="D54" i="19"/>
  <c r="C54" i="19"/>
  <c r="C52" i="19"/>
  <c r="C51" i="19"/>
  <c r="C50" i="19"/>
  <c r="H48" i="19"/>
  <c r="E48" i="19"/>
  <c r="C48" i="19"/>
  <c r="C46" i="19"/>
  <c r="C45" i="19"/>
  <c r="C43" i="19"/>
  <c r="C41" i="19"/>
  <c r="C39" i="19"/>
  <c r="C36" i="19"/>
  <c r="C35" i="19"/>
  <c r="C34" i="19"/>
  <c r="H32" i="19"/>
  <c r="E32" i="19"/>
  <c r="C32" i="19"/>
  <c r="C30" i="19"/>
  <c r="C29" i="19"/>
  <c r="H27" i="19"/>
  <c r="E27" i="19"/>
  <c r="C27" i="19"/>
  <c r="C25" i="19"/>
  <c r="C23" i="19"/>
  <c r="C21" i="19"/>
  <c r="C19" i="19"/>
  <c r="C16" i="19"/>
  <c r="C15" i="19"/>
  <c r="C14" i="19"/>
  <c r="H12" i="19"/>
  <c r="G12" i="19"/>
  <c r="E12" i="19"/>
  <c r="D12" i="19"/>
  <c r="C12" i="19"/>
  <c r="C10" i="19"/>
  <c r="C9" i="19"/>
  <c r="H7" i="19"/>
  <c r="G7" i="19"/>
  <c r="E7" i="19"/>
  <c r="D7" i="19"/>
  <c r="C7" i="19"/>
  <c r="A3" i="19"/>
  <c r="A2" i="19"/>
  <c r="A207" i="18"/>
  <c r="A192" i="18"/>
  <c r="A191" i="18"/>
  <c r="A190" i="18"/>
  <c r="A189" i="18"/>
  <c r="A188" i="18"/>
  <c r="A187" i="18"/>
  <c r="A186" i="18"/>
  <c r="C178" i="18"/>
  <c r="C175" i="18"/>
  <c r="C174" i="18"/>
  <c r="C173" i="18"/>
  <c r="H172" i="18"/>
  <c r="E172" i="18"/>
  <c r="C172" i="18"/>
  <c r="C171" i="18"/>
  <c r="C170" i="18"/>
  <c r="H169" i="18"/>
  <c r="G169" i="18"/>
  <c r="E169" i="18"/>
  <c r="D169" i="18"/>
  <c r="C169" i="18"/>
  <c r="C163" i="18"/>
  <c r="C161" i="18"/>
  <c r="C160" i="18"/>
  <c r="C158" i="18"/>
  <c r="C157" i="18"/>
  <c r="C156" i="18"/>
  <c r="C155" i="18"/>
  <c r="C154" i="18"/>
  <c r="C153" i="18"/>
  <c r="C152" i="18"/>
  <c r="C151" i="18"/>
  <c r="C150" i="18"/>
  <c r="C149" i="18"/>
  <c r="C148" i="18"/>
  <c r="C147" i="18"/>
  <c r="C146" i="18"/>
  <c r="C145" i="18"/>
  <c r="C144" i="18"/>
  <c r="C143" i="18"/>
  <c r="C142" i="18"/>
  <c r="C141" i="18"/>
  <c r="C140" i="18"/>
  <c r="C139" i="18"/>
  <c r="C137" i="18"/>
  <c r="C136" i="18"/>
  <c r="C135" i="18"/>
  <c r="C134" i="18"/>
  <c r="C133" i="18"/>
  <c r="C132" i="18"/>
  <c r="C131" i="18"/>
  <c r="C130" i="18"/>
  <c r="C129" i="18"/>
  <c r="C127" i="18"/>
  <c r="D114" i="18"/>
  <c r="C109" i="18"/>
  <c r="C106" i="18"/>
  <c r="C97" i="18"/>
  <c r="C96" i="18"/>
  <c r="D95" i="18"/>
  <c r="D64" i="18"/>
  <c r="C65" i="18"/>
  <c r="C62" i="18"/>
  <c r="C60" i="18"/>
  <c r="C58" i="18"/>
  <c r="C57" i="18"/>
  <c r="C56" i="18"/>
  <c r="H54" i="18"/>
  <c r="G54" i="18"/>
  <c r="E54" i="18"/>
  <c r="D54" i="18"/>
  <c r="C54" i="18"/>
  <c r="C52" i="18"/>
  <c r="C51" i="18"/>
  <c r="C50" i="18"/>
  <c r="H48" i="18"/>
  <c r="G48" i="18"/>
  <c r="E48" i="18"/>
  <c r="D48" i="18"/>
  <c r="C48" i="18"/>
  <c r="C46" i="18"/>
  <c r="C45" i="18"/>
  <c r="C43" i="18"/>
  <c r="C41" i="18"/>
  <c r="C39" i="18"/>
  <c r="C36" i="18"/>
  <c r="C35" i="18"/>
  <c r="C34" i="18"/>
  <c r="H32" i="18"/>
  <c r="G32" i="18"/>
  <c r="E32" i="18"/>
  <c r="D32" i="18"/>
  <c r="C32" i="18"/>
  <c r="C30" i="18"/>
  <c r="C29" i="18"/>
  <c r="H27" i="18"/>
  <c r="G27" i="18"/>
  <c r="E27" i="18"/>
  <c r="D27" i="18"/>
  <c r="C27" i="18"/>
  <c r="C25" i="18"/>
  <c r="C23" i="18"/>
  <c r="C21" i="18"/>
  <c r="C19" i="18"/>
  <c r="C16" i="18"/>
  <c r="C15" i="18"/>
  <c r="C14" i="18"/>
  <c r="H12" i="18"/>
  <c r="G12" i="18"/>
  <c r="E12" i="18"/>
  <c r="D12" i="18"/>
  <c r="C12" i="18"/>
  <c r="C10" i="18"/>
  <c r="C9" i="18"/>
  <c r="H7" i="18"/>
  <c r="G7" i="18"/>
  <c r="E7" i="18"/>
  <c r="D7" i="18"/>
  <c r="C7" i="18"/>
  <c r="A3" i="18"/>
  <c r="A2" i="18"/>
  <c r="A196" i="17"/>
  <c r="A183" i="17"/>
  <c r="A182" i="17"/>
  <c r="A181" i="17"/>
  <c r="A180" i="17"/>
  <c r="A179" i="17"/>
  <c r="A178" i="17"/>
  <c r="A177" i="17"/>
  <c r="C168" i="17"/>
  <c r="C165" i="17"/>
  <c r="C164" i="17"/>
  <c r="C163" i="17"/>
  <c r="H162" i="17"/>
  <c r="G162" i="17"/>
  <c r="E162" i="17"/>
  <c r="D162" i="17"/>
  <c r="C162" i="17"/>
  <c r="C161" i="17"/>
  <c r="C160" i="17"/>
  <c r="C159" i="17"/>
  <c r="C153" i="17"/>
  <c r="C151" i="17"/>
  <c r="C150" i="17"/>
  <c r="C148" i="17"/>
  <c r="C147" i="17"/>
  <c r="C146" i="17"/>
  <c r="C145" i="17"/>
  <c r="C144" i="17"/>
  <c r="C143" i="17"/>
  <c r="C142" i="17"/>
  <c r="C141" i="17"/>
  <c r="C140" i="17"/>
  <c r="C139" i="17"/>
  <c r="C138" i="17"/>
  <c r="C137" i="17"/>
  <c r="C136" i="17"/>
  <c r="C135" i="17"/>
  <c r="C134" i="17"/>
  <c r="C133" i="17"/>
  <c r="C132" i="17"/>
  <c r="C131" i="17"/>
  <c r="C130" i="17"/>
  <c r="C129" i="17"/>
  <c r="C127" i="17"/>
  <c r="C126" i="17"/>
  <c r="C125" i="17"/>
  <c r="C124" i="17"/>
  <c r="C123" i="17"/>
  <c r="C122" i="17"/>
  <c r="C121" i="17"/>
  <c r="C120" i="17"/>
  <c r="C119" i="17"/>
  <c r="C117" i="17"/>
  <c r="D107" i="17"/>
  <c r="D103" i="17"/>
  <c r="D106" i="17"/>
  <c r="C99" i="17"/>
  <c r="C96" i="17"/>
  <c r="D85" i="17"/>
  <c r="C87" i="17"/>
  <c r="C86" i="17"/>
  <c r="C65" i="17"/>
  <c r="C62" i="17"/>
  <c r="C60" i="17"/>
  <c r="C58" i="17"/>
  <c r="C57" i="17"/>
  <c r="C56" i="17"/>
  <c r="H54" i="17"/>
  <c r="G54" i="17"/>
  <c r="E54" i="17"/>
  <c r="D54" i="17"/>
  <c r="C54" i="17"/>
  <c r="C52" i="17"/>
  <c r="C51" i="17"/>
  <c r="C50" i="17"/>
  <c r="H48" i="17"/>
  <c r="E48" i="17"/>
  <c r="C48" i="17"/>
  <c r="C46" i="17"/>
  <c r="C45" i="17"/>
  <c r="C43" i="17"/>
  <c r="C41" i="17"/>
  <c r="C39" i="17"/>
  <c r="C36" i="17"/>
  <c r="C35" i="17"/>
  <c r="C34" i="17"/>
  <c r="H32" i="17"/>
  <c r="E32" i="17"/>
  <c r="C32" i="17"/>
  <c r="C30" i="17"/>
  <c r="C29" i="17"/>
  <c r="H27" i="17"/>
  <c r="E27" i="17"/>
  <c r="C27" i="17"/>
  <c r="C25" i="17"/>
  <c r="C23" i="17"/>
  <c r="C21" i="17"/>
  <c r="C19" i="17"/>
  <c r="C16" i="17"/>
  <c r="C15" i="17"/>
  <c r="C14" i="17"/>
  <c r="H12" i="17"/>
  <c r="G12" i="17"/>
  <c r="E12" i="17"/>
  <c r="D12" i="17"/>
  <c r="C12" i="17"/>
  <c r="C10" i="17"/>
  <c r="C9" i="17"/>
  <c r="H7" i="17"/>
  <c r="G7" i="17"/>
  <c r="E7" i="17"/>
  <c r="D7" i="17"/>
  <c r="C7" i="17"/>
  <c r="A2" i="17"/>
  <c r="A224" i="16"/>
  <c r="A209" i="16"/>
  <c r="A208" i="16"/>
  <c r="A207" i="16"/>
  <c r="A206" i="16"/>
  <c r="A205" i="16"/>
  <c r="A204" i="16"/>
  <c r="A203" i="16"/>
  <c r="C195" i="16"/>
  <c r="C192" i="16"/>
  <c r="C191" i="16"/>
  <c r="C190" i="16"/>
  <c r="H189" i="16"/>
  <c r="G189" i="16"/>
  <c r="E189" i="16"/>
  <c r="D189" i="16"/>
  <c r="C189" i="16"/>
  <c r="C188" i="16"/>
  <c r="C187" i="16"/>
  <c r="C186" i="16"/>
  <c r="C180" i="16"/>
  <c r="C178" i="16"/>
  <c r="C177" i="16"/>
  <c r="C175" i="16"/>
  <c r="C174" i="16"/>
  <c r="C173" i="16"/>
  <c r="C172" i="16"/>
  <c r="C171" i="16"/>
  <c r="C170" i="16"/>
  <c r="C169" i="16"/>
  <c r="C168" i="16"/>
  <c r="C167" i="16"/>
  <c r="C166" i="16"/>
  <c r="C165" i="16"/>
  <c r="C164" i="16"/>
  <c r="C163" i="16"/>
  <c r="C162" i="16"/>
  <c r="C161" i="16"/>
  <c r="C160" i="16"/>
  <c r="C159" i="16"/>
  <c r="C158" i="16"/>
  <c r="C157" i="16"/>
  <c r="C156" i="16"/>
  <c r="C154" i="16"/>
  <c r="C153" i="16"/>
  <c r="C152" i="16"/>
  <c r="C151" i="16"/>
  <c r="C150" i="16"/>
  <c r="C149" i="16"/>
  <c r="C148" i="16"/>
  <c r="C147" i="16"/>
  <c r="C146" i="16"/>
  <c r="C144" i="16"/>
  <c r="D134" i="16"/>
  <c r="D130" i="16"/>
  <c r="D133" i="16"/>
  <c r="C126" i="16"/>
  <c r="C123" i="16"/>
  <c r="C114" i="16"/>
  <c r="C72" i="16"/>
  <c r="D71" i="16"/>
  <c r="C69" i="16"/>
  <c r="C67" i="16"/>
  <c r="C65" i="16"/>
  <c r="C64" i="16"/>
  <c r="C63" i="16"/>
  <c r="H61" i="16"/>
  <c r="G61" i="16"/>
  <c r="E61" i="16"/>
  <c r="D61" i="16"/>
  <c r="C61" i="16"/>
  <c r="C59" i="16"/>
  <c r="C58" i="16"/>
  <c r="C57" i="16"/>
  <c r="H55" i="16"/>
  <c r="G55" i="16"/>
  <c r="E55" i="16"/>
  <c r="D55" i="16"/>
  <c r="C55" i="16"/>
  <c r="C53" i="16"/>
  <c r="C52" i="16"/>
  <c r="C50" i="16"/>
  <c r="C49" i="16"/>
  <c r="H48" i="16"/>
  <c r="G48" i="16"/>
  <c r="E48" i="16"/>
  <c r="D48" i="16"/>
  <c r="C48" i="16"/>
  <c r="C46" i="16"/>
  <c r="C45" i="16"/>
  <c r="C43" i="16"/>
  <c r="C41" i="16"/>
  <c r="C39" i="16"/>
  <c r="C36" i="16"/>
  <c r="C35" i="16"/>
  <c r="C34" i="16"/>
  <c r="H32" i="16"/>
  <c r="G32" i="16"/>
  <c r="E32" i="16"/>
  <c r="D32" i="16"/>
  <c r="C32" i="16"/>
  <c r="C30" i="16"/>
  <c r="C29" i="16"/>
  <c r="H27" i="16"/>
  <c r="G27" i="16"/>
  <c r="E27" i="16"/>
  <c r="D27" i="16"/>
  <c r="C27" i="16"/>
  <c r="C25" i="16"/>
  <c r="C23" i="16"/>
  <c r="C21" i="16"/>
  <c r="C19" i="16"/>
  <c r="C16" i="16"/>
  <c r="C15" i="16"/>
  <c r="C14" i="16"/>
  <c r="C12" i="16"/>
  <c r="C10" i="16"/>
  <c r="C9" i="16"/>
  <c r="C7" i="16"/>
  <c r="A3" i="16"/>
  <c r="A2" i="16"/>
  <c r="A201" i="15"/>
  <c r="A182" i="15"/>
  <c r="A181" i="15"/>
  <c r="A180" i="15"/>
  <c r="A179" i="15"/>
  <c r="A178" i="15"/>
  <c r="A177" i="15"/>
  <c r="A176" i="15"/>
  <c r="C168" i="15"/>
  <c r="C164" i="15"/>
  <c r="C163" i="15"/>
  <c r="H162" i="15"/>
  <c r="G162" i="15"/>
  <c r="E162" i="15"/>
  <c r="D162" i="15"/>
  <c r="C162" i="15"/>
  <c r="C161" i="15"/>
  <c r="C160" i="15"/>
  <c r="C165" i="15" s="1"/>
  <c r="H159" i="15"/>
  <c r="E159" i="15"/>
  <c r="C159" i="15"/>
  <c r="C153" i="15"/>
  <c r="C151" i="15"/>
  <c r="C150" i="15"/>
  <c r="C148" i="15"/>
  <c r="C147" i="15"/>
  <c r="C146" i="15"/>
  <c r="C145" i="15"/>
  <c r="C144" i="15"/>
  <c r="C143" i="15"/>
  <c r="C142" i="15"/>
  <c r="C141" i="15"/>
  <c r="C140" i="15"/>
  <c r="C139" i="15"/>
  <c r="C138" i="15"/>
  <c r="C137" i="15"/>
  <c r="C136" i="15"/>
  <c r="C135" i="15"/>
  <c r="C134" i="15"/>
  <c r="C133" i="15"/>
  <c r="C132" i="15"/>
  <c r="C131" i="15"/>
  <c r="C130" i="15"/>
  <c r="D97" i="15"/>
  <c r="C129" i="15"/>
  <c r="C127" i="15"/>
  <c r="C126" i="15"/>
  <c r="C125" i="15"/>
  <c r="C124" i="15"/>
  <c r="C123" i="15"/>
  <c r="C122" i="15"/>
  <c r="C121" i="15"/>
  <c r="C120" i="15"/>
  <c r="C119" i="15"/>
  <c r="C117" i="15"/>
  <c r="D107" i="15"/>
  <c r="D106" i="15"/>
  <c r="D105" i="15"/>
  <c r="D103" i="15"/>
  <c r="D102" i="15"/>
  <c r="D101" i="15"/>
  <c r="D104" i="15"/>
  <c r="C99" i="15"/>
  <c r="C96" i="15"/>
  <c r="C87" i="15"/>
  <c r="D85" i="15"/>
  <c r="C86" i="15"/>
  <c r="C65" i="15"/>
  <c r="D64" i="15"/>
  <c r="C62" i="15"/>
  <c r="C60" i="15"/>
  <c r="C58" i="15"/>
  <c r="C57" i="15"/>
  <c r="C56" i="15"/>
  <c r="H54" i="15"/>
  <c r="G54" i="15"/>
  <c r="E54" i="15"/>
  <c r="D54" i="15"/>
  <c r="C54" i="15"/>
  <c r="C52" i="15"/>
  <c r="C51" i="15"/>
  <c r="C50" i="15"/>
  <c r="H48" i="15"/>
  <c r="G48" i="15"/>
  <c r="E48" i="15"/>
  <c r="D48" i="15"/>
  <c r="C48" i="15"/>
  <c r="C46" i="15"/>
  <c r="C45" i="15"/>
  <c r="C43" i="15"/>
  <c r="C41" i="15"/>
  <c r="C39" i="15"/>
  <c r="C36" i="15"/>
  <c r="C35" i="15"/>
  <c r="C34" i="15"/>
  <c r="H32" i="15"/>
  <c r="G32" i="15"/>
  <c r="E32" i="15"/>
  <c r="D32" i="15"/>
  <c r="C32" i="15"/>
  <c r="C30" i="15"/>
  <c r="C29" i="15"/>
  <c r="H27" i="15"/>
  <c r="G27" i="15"/>
  <c r="E27" i="15"/>
  <c r="D27" i="15"/>
  <c r="C27" i="15"/>
  <c r="C25" i="15"/>
  <c r="C23" i="15"/>
  <c r="C21" i="15"/>
  <c r="C19" i="15"/>
  <c r="C16" i="15"/>
  <c r="C15" i="15"/>
  <c r="C14" i="15"/>
  <c r="H12" i="15"/>
  <c r="G12" i="15"/>
  <c r="E12" i="15"/>
  <c r="D12" i="15"/>
  <c r="C12" i="15"/>
  <c r="C10" i="15"/>
  <c r="C9" i="15"/>
  <c r="H7" i="15"/>
  <c r="G7" i="15"/>
  <c r="E7" i="15"/>
  <c r="D7" i="15"/>
  <c r="C7" i="15"/>
  <c r="A3" i="15"/>
  <c r="A2" i="15"/>
  <c r="A208" i="14"/>
  <c r="A189" i="14"/>
  <c r="A188" i="14"/>
  <c r="A187" i="14"/>
  <c r="A186" i="14"/>
  <c r="A185" i="14"/>
  <c r="A184" i="14"/>
  <c r="A183" i="14"/>
  <c r="C175" i="14"/>
  <c r="C172" i="14"/>
  <c r="H171" i="14"/>
  <c r="G171" i="14"/>
  <c r="E171" i="14"/>
  <c r="D171" i="14"/>
  <c r="C170" i="14"/>
  <c r="C169" i="14"/>
  <c r="C168" i="14"/>
  <c r="C167" i="14"/>
  <c r="C166" i="14"/>
  <c r="C171" i="14" s="1"/>
  <c r="C160" i="14"/>
  <c r="C158" i="14"/>
  <c r="C157" i="14"/>
  <c r="C155" i="14"/>
  <c r="C154" i="14"/>
  <c r="C153" i="14"/>
  <c r="C152" i="14"/>
  <c r="C151" i="14"/>
  <c r="C150" i="14"/>
  <c r="C149" i="14"/>
  <c r="C148" i="14"/>
  <c r="C147" i="14"/>
  <c r="C146" i="14"/>
  <c r="C145" i="14"/>
  <c r="C144" i="14"/>
  <c r="C143" i="14"/>
  <c r="C142" i="14"/>
  <c r="C141" i="14"/>
  <c r="C140" i="14"/>
  <c r="C139" i="14"/>
  <c r="C138" i="14"/>
  <c r="C137" i="14"/>
  <c r="C136" i="14"/>
  <c r="C134" i="14"/>
  <c r="C133" i="14"/>
  <c r="C132" i="14"/>
  <c r="C131" i="14"/>
  <c r="C130" i="14"/>
  <c r="C129" i="14"/>
  <c r="C128" i="14"/>
  <c r="C127" i="14"/>
  <c r="C126" i="14"/>
  <c r="C124" i="14"/>
  <c r="D114" i="14"/>
  <c r="D110" i="14"/>
  <c r="D113" i="14"/>
  <c r="C106" i="14"/>
  <c r="D104" i="14"/>
  <c r="C103" i="14"/>
  <c r="C94" i="14"/>
  <c r="C72" i="14"/>
  <c r="D71" i="14"/>
  <c r="C69" i="14"/>
  <c r="C67" i="14"/>
  <c r="C65" i="14"/>
  <c r="C64" i="14"/>
  <c r="C63" i="14"/>
  <c r="H61" i="14"/>
  <c r="G61" i="14"/>
  <c r="E61" i="14"/>
  <c r="D61" i="14"/>
  <c r="C61" i="14"/>
  <c r="C59" i="14"/>
  <c r="C58" i="14"/>
  <c r="C57" i="14"/>
  <c r="H55" i="14"/>
  <c r="G55" i="14"/>
  <c r="E55" i="14"/>
  <c r="D55" i="14"/>
  <c r="C55" i="14"/>
  <c r="C53" i="14"/>
  <c r="C52" i="14"/>
  <c r="C50" i="14"/>
  <c r="C49" i="14"/>
  <c r="H48" i="14"/>
  <c r="G48" i="14"/>
  <c r="E48" i="14"/>
  <c r="D48" i="14"/>
  <c r="C48" i="14"/>
  <c r="C46" i="14"/>
  <c r="C45" i="14"/>
  <c r="C43" i="14"/>
  <c r="C41" i="14"/>
  <c r="C39" i="14"/>
  <c r="C36" i="14"/>
  <c r="C35" i="14"/>
  <c r="C34" i="14"/>
  <c r="H32" i="14"/>
  <c r="G32" i="14"/>
  <c r="E32" i="14"/>
  <c r="D32" i="14"/>
  <c r="C32" i="14"/>
  <c r="C30" i="14"/>
  <c r="C29" i="14"/>
  <c r="H27" i="14"/>
  <c r="G27" i="14"/>
  <c r="E27" i="14"/>
  <c r="D27" i="14"/>
  <c r="C27" i="14"/>
  <c r="C25" i="14"/>
  <c r="C23" i="14"/>
  <c r="C21" i="14"/>
  <c r="C19" i="14"/>
  <c r="C16" i="14"/>
  <c r="C15" i="14"/>
  <c r="C14" i="14"/>
  <c r="C12" i="14"/>
  <c r="C10" i="14"/>
  <c r="C9" i="14"/>
  <c r="C7" i="14"/>
  <c r="A3" i="14"/>
  <c r="A2" i="14"/>
  <c r="A201" i="13"/>
  <c r="A186" i="13"/>
  <c r="A185" i="13"/>
  <c r="A184" i="13"/>
  <c r="A183" i="13"/>
  <c r="A182" i="13"/>
  <c r="A181" i="13"/>
  <c r="A180" i="13"/>
  <c r="C172" i="13"/>
  <c r="C168" i="13"/>
  <c r="C167" i="13"/>
  <c r="H166" i="13"/>
  <c r="G166" i="13"/>
  <c r="E166" i="13"/>
  <c r="D166" i="13"/>
  <c r="C166" i="13"/>
  <c r="C165" i="13"/>
  <c r="C164" i="13"/>
  <c r="C169" i="13" s="1"/>
  <c r="H163" i="13"/>
  <c r="E163" i="13"/>
  <c r="C163" i="13"/>
  <c r="C157" i="13"/>
  <c r="C155" i="13"/>
  <c r="C154" i="13"/>
  <c r="C152" i="13"/>
  <c r="C151" i="13"/>
  <c r="C150" i="13"/>
  <c r="C149" i="13"/>
  <c r="C148" i="13"/>
  <c r="C147" i="13"/>
  <c r="C146" i="13"/>
  <c r="C145" i="13"/>
  <c r="C144" i="13"/>
  <c r="C143" i="13"/>
  <c r="C142" i="13"/>
  <c r="C141" i="13"/>
  <c r="C140" i="13"/>
  <c r="C139" i="13"/>
  <c r="C138" i="13"/>
  <c r="C137" i="13"/>
  <c r="C136" i="13"/>
  <c r="C135" i="13"/>
  <c r="C134" i="13"/>
  <c r="D101" i="13"/>
  <c r="C133" i="13"/>
  <c r="C131" i="13"/>
  <c r="C130" i="13"/>
  <c r="C129" i="13"/>
  <c r="C128" i="13"/>
  <c r="C127" i="13"/>
  <c r="C126" i="13"/>
  <c r="C125" i="13"/>
  <c r="C124" i="13"/>
  <c r="C123" i="13"/>
  <c r="C121" i="13"/>
  <c r="D111" i="13"/>
  <c r="D110" i="13"/>
  <c r="D109" i="13"/>
  <c r="D107" i="13"/>
  <c r="D106" i="13"/>
  <c r="D105" i="13"/>
  <c r="D108" i="13"/>
  <c r="C103" i="13"/>
  <c r="C100" i="13"/>
  <c r="C91" i="13"/>
  <c r="D89" i="13"/>
  <c r="C90" i="13"/>
  <c r="C65" i="13"/>
  <c r="D64" i="13"/>
  <c r="C62" i="13"/>
  <c r="C60" i="13"/>
  <c r="C58" i="13"/>
  <c r="C57" i="13"/>
  <c r="C56" i="13"/>
  <c r="H54" i="13"/>
  <c r="G54" i="13"/>
  <c r="E54" i="13"/>
  <c r="D54" i="13"/>
  <c r="C54" i="13"/>
  <c r="C52" i="13"/>
  <c r="C51" i="13"/>
  <c r="C50" i="13"/>
  <c r="H48" i="13"/>
  <c r="G48" i="13"/>
  <c r="E48" i="13"/>
  <c r="D48" i="13"/>
  <c r="C48" i="13"/>
  <c r="C46" i="13"/>
  <c r="C45" i="13"/>
  <c r="C43" i="13"/>
  <c r="C41" i="13"/>
  <c r="C39" i="13"/>
  <c r="C36" i="13"/>
  <c r="C35" i="13"/>
  <c r="C34" i="13"/>
  <c r="H32" i="13"/>
  <c r="G32" i="13"/>
  <c r="E32" i="13"/>
  <c r="D32" i="13"/>
  <c r="C32" i="13"/>
  <c r="C30" i="13"/>
  <c r="C29" i="13"/>
  <c r="H27" i="13"/>
  <c r="G27" i="13"/>
  <c r="E27" i="13"/>
  <c r="D27" i="13"/>
  <c r="C27" i="13"/>
  <c r="C25" i="13"/>
  <c r="C23" i="13"/>
  <c r="C21" i="13"/>
  <c r="C19" i="13"/>
  <c r="C16" i="13"/>
  <c r="C15" i="13"/>
  <c r="C14" i="13"/>
  <c r="H12" i="13"/>
  <c r="G12" i="13"/>
  <c r="E12" i="13"/>
  <c r="D12" i="13"/>
  <c r="C12" i="13"/>
  <c r="C10" i="13"/>
  <c r="C9" i="13"/>
  <c r="H7" i="13"/>
  <c r="G7" i="13"/>
  <c r="E7" i="13"/>
  <c r="D7" i="13"/>
  <c r="C7" i="13"/>
  <c r="A3" i="13"/>
  <c r="A2" i="13"/>
  <c r="A216" i="12"/>
  <c r="A201" i="12"/>
  <c r="A200" i="12"/>
  <c r="A199" i="12"/>
  <c r="A198" i="12"/>
  <c r="A197" i="12"/>
  <c r="A196" i="12"/>
  <c r="A195" i="12"/>
  <c r="C188" i="12"/>
  <c r="C185" i="12"/>
  <c r="C184" i="12"/>
  <c r="C183" i="12"/>
  <c r="H182" i="12"/>
  <c r="G182" i="12"/>
  <c r="E182" i="12"/>
  <c r="D182" i="12"/>
  <c r="C182" i="12"/>
  <c r="C181" i="12"/>
  <c r="C180" i="12"/>
  <c r="C179" i="12"/>
  <c r="C173" i="12"/>
  <c r="C171" i="12"/>
  <c r="C170" i="12"/>
  <c r="C168" i="12"/>
  <c r="C167" i="12"/>
  <c r="C166" i="12"/>
  <c r="C165" i="12"/>
  <c r="C164" i="12"/>
  <c r="C163" i="12"/>
  <c r="C162" i="12"/>
  <c r="C161" i="12"/>
  <c r="C160" i="12"/>
  <c r="C159" i="12"/>
  <c r="C158" i="12"/>
  <c r="C157" i="12"/>
  <c r="C156" i="12"/>
  <c r="C155" i="12"/>
  <c r="C154" i="12"/>
  <c r="C153" i="12"/>
  <c r="C152" i="12"/>
  <c r="C151" i="12"/>
  <c r="C150" i="12"/>
  <c r="C149" i="12"/>
  <c r="C147" i="12"/>
  <c r="C146" i="12"/>
  <c r="C145" i="12"/>
  <c r="C144" i="12"/>
  <c r="C143" i="12"/>
  <c r="C142" i="12"/>
  <c r="C141" i="12"/>
  <c r="C140" i="12"/>
  <c r="C139" i="12"/>
  <c r="C137" i="12"/>
  <c r="D127" i="12"/>
  <c r="D123" i="12"/>
  <c r="D126" i="12"/>
  <c r="C119" i="12"/>
  <c r="C116" i="12"/>
  <c r="C107" i="12"/>
  <c r="C65" i="12"/>
  <c r="D64" i="12"/>
  <c r="C62" i="12"/>
  <c r="C60" i="12"/>
  <c r="C58" i="12"/>
  <c r="C57" i="12"/>
  <c r="C56" i="12"/>
  <c r="H54" i="12"/>
  <c r="G54" i="12"/>
  <c r="E54" i="12"/>
  <c r="D54" i="12"/>
  <c r="C54" i="12"/>
  <c r="C52" i="12"/>
  <c r="C51" i="12"/>
  <c r="C50" i="12"/>
  <c r="H48" i="12"/>
  <c r="G48" i="12"/>
  <c r="E48" i="12"/>
  <c r="D48" i="12"/>
  <c r="C48" i="12"/>
  <c r="C46" i="12"/>
  <c r="C45" i="12"/>
  <c r="C43" i="12"/>
  <c r="C41" i="12"/>
  <c r="C39" i="12"/>
  <c r="C36" i="12"/>
  <c r="C35" i="12"/>
  <c r="C34" i="12"/>
  <c r="H32" i="12"/>
  <c r="G32" i="12"/>
  <c r="E32" i="12"/>
  <c r="D32" i="12"/>
  <c r="C32" i="12"/>
  <c r="C30" i="12"/>
  <c r="C29" i="12"/>
  <c r="H27" i="12"/>
  <c r="G27" i="12"/>
  <c r="E27" i="12"/>
  <c r="D27" i="12"/>
  <c r="C27" i="12"/>
  <c r="C25" i="12"/>
  <c r="C23" i="12"/>
  <c r="C21" i="12"/>
  <c r="C19" i="12"/>
  <c r="C16" i="12"/>
  <c r="C15" i="12"/>
  <c r="C14" i="12"/>
  <c r="H12" i="12"/>
  <c r="G12" i="12"/>
  <c r="E12" i="12"/>
  <c r="D12" i="12"/>
  <c r="C12" i="12"/>
  <c r="C10" i="12"/>
  <c r="C9" i="12"/>
  <c r="H7" i="12"/>
  <c r="G7" i="12"/>
  <c r="E7" i="12"/>
  <c r="D7" i="12"/>
  <c r="C7" i="12"/>
  <c r="A3" i="12"/>
  <c r="A2" i="12"/>
  <c r="A204" i="11"/>
  <c r="A189" i="11"/>
  <c r="A188" i="11"/>
  <c r="A187" i="11"/>
  <c r="A186" i="11"/>
  <c r="A185" i="11"/>
  <c r="A184" i="11"/>
  <c r="A183" i="11"/>
  <c r="C175" i="11"/>
  <c r="C172" i="11"/>
  <c r="C171" i="11"/>
  <c r="C170" i="11"/>
  <c r="H169" i="11"/>
  <c r="G169" i="11"/>
  <c r="E169" i="11"/>
  <c r="D169" i="11"/>
  <c r="C169" i="11"/>
  <c r="C168" i="11"/>
  <c r="C167" i="11"/>
  <c r="C166" i="11"/>
  <c r="C160" i="11"/>
  <c r="C158" i="11"/>
  <c r="C157" i="11"/>
  <c r="C155" i="11"/>
  <c r="C154" i="11"/>
  <c r="C153" i="11"/>
  <c r="C152" i="11"/>
  <c r="C151" i="11"/>
  <c r="C150" i="11"/>
  <c r="C149" i="11"/>
  <c r="C148" i="11"/>
  <c r="C147" i="11"/>
  <c r="C146" i="11"/>
  <c r="C145" i="11"/>
  <c r="C144" i="11"/>
  <c r="C143" i="11"/>
  <c r="C142" i="11"/>
  <c r="C141" i="11"/>
  <c r="C140" i="11"/>
  <c r="C139" i="11"/>
  <c r="C138" i="11"/>
  <c r="C137" i="11"/>
  <c r="C136" i="11"/>
  <c r="C134" i="11"/>
  <c r="C133" i="11"/>
  <c r="C132" i="11"/>
  <c r="C131" i="11"/>
  <c r="C130" i="11"/>
  <c r="C129" i="11"/>
  <c r="C128" i="11"/>
  <c r="C127" i="11"/>
  <c r="C126" i="11"/>
  <c r="C124" i="11"/>
  <c r="D114" i="11"/>
  <c r="D110" i="11"/>
  <c r="D113" i="11"/>
  <c r="C106" i="11"/>
  <c r="C103" i="11"/>
  <c r="C94" i="11"/>
  <c r="C72" i="11"/>
  <c r="D71" i="11"/>
  <c r="C69" i="11"/>
  <c r="C67" i="11"/>
  <c r="C65" i="11"/>
  <c r="C64" i="11"/>
  <c r="C63" i="11"/>
  <c r="H61" i="11"/>
  <c r="G61" i="11"/>
  <c r="E61" i="11"/>
  <c r="D61" i="11"/>
  <c r="C61" i="11"/>
  <c r="C59" i="11"/>
  <c r="C58" i="11"/>
  <c r="C57" i="11"/>
  <c r="H55" i="11"/>
  <c r="G55" i="11"/>
  <c r="E55" i="11"/>
  <c r="D55" i="11"/>
  <c r="C55" i="11"/>
  <c r="C53" i="11"/>
  <c r="C52" i="11"/>
  <c r="C50" i="11"/>
  <c r="C49" i="11"/>
  <c r="H48" i="11"/>
  <c r="G48" i="11"/>
  <c r="E48" i="11"/>
  <c r="D48" i="11"/>
  <c r="C48" i="11"/>
  <c r="C46" i="11"/>
  <c r="C45" i="11"/>
  <c r="C43" i="11"/>
  <c r="C41" i="11"/>
  <c r="C39" i="11"/>
  <c r="C36" i="11"/>
  <c r="C35" i="11"/>
  <c r="C34" i="11"/>
  <c r="H32" i="11"/>
  <c r="G32" i="11"/>
  <c r="E32" i="11"/>
  <c r="D32" i="11"/>
  <c r="C32" i="11"/>
  <c r="C30" i="11"/>
  <c r="C29" i="11"/>
  <c r="H27" i="11"/>
  <c r="G27" i="11"/>
  <c r="E27" i="11"/>
  <c r="D27" i="11"/>
  <c r="C27" i="11"/>
  <c r="C25" i="11"/>
  <c r="C23" i="11"/>
  <c r="C21" i="11"/>
  <c r="C19" i="11"/>
  <c r="C16" i="11"/>
  <c r="C15" i="11"/>
  <c r="C14" i="11"/>
  <c r="C12" i="11"/>
  <c r="C10" i="11"/>
  <c r="C9" i="11"/>
  <c r="C7" i="11"/>
  <c r="A3" i="11"/>
  <c r="A2" i="11"/>
  <c r="A216" i="10"/>
  <c r="A201" i="10"/>
  <c r="A200" i="10"/>
  <c r="A199" i="10"/>
  <c r="A198" i="10"/>
  <c r="A197" i="10"/>
  <c r="A196" i="10"/>
  <c r="A195" i="10"/>
  <c r="C186" i="10"/>
  <c r="H183" i="10"/>
  <c r="E183" i="10"/>
  <c r="C182" i="10"/>
  <c r="C181" i="10"/>
  <c r="H180" i="10"/>
  <c r="G180" i="10"/>
  <c r="E180" i="10"/>
  <c r="D180" i="10"/>
  <c r="C180" i="10"/>
  <c r="C179" i="10"/>
  <c r="C178" i="10"/>
  <c r="C183" i="10" s="1"/>
  <c r="H177" i="10"/>
  <c r="E177" i="10"/>
  <c r="C177" i="10"/>
  <c r="C171" i="10"/>
  <c r="C168" i="10"/>
  <c r="C167" i="10"/>
  <c r="C165" i="10"/>
  <c r="C164" i="10"/>
  <c r="C163" i="10"/>
  <c r="C162" i="10"/>
  <c r="C161" i="10"/>
  <c r="C160" i="10"/>
  <c r="C159" i="10"/>
  <c r="C158" i="10"/>
  <c r="C157" i="10"/>
  <c r="C156" i="10"/>
  <c r="C155" i="10"/>
  <c r="C154" i="10"/>
  <c r="C153" i="10"/>
  <c r="C152" i="10"/>
  <c r="C151" i="10"/>
  <c r="C150" i="10"/>
  <c r="C149" i="10"/>
  <c r="C148" i="10"/>
  <c r="C147" i="10"/>
  <c r="D114" i="10"/>
  <c r="C146" i="10"/>
  <c r="C144" i="10"/>
  <c r="C143" i="10"/>
  <c r="C142" i="10"/>
  <c r="C141" i="10"/>
  <c r="C140" i="10"/>
  <c r="C139" i="10"/>
  <c r="C138" i="10"/>
  <c r="C137" i="10"/>
  <c r="C136" i="10"/>
  <c r="C134" i="10"/>
  <c r="D124" i="10"/>
  <c r="D123" i="10"/>
  <c r="D122" i="10"/>
  <c r="D120" i="10"/>
  <c r="D119" i="10"/>
  <c r="D118" i="10"/>
  <c r="D121" i="10"/>
  <c r="C116" i="10"/>
  <c r="C113" i="10"/>
  <c r="C104" i="10"/>
  <c r="D102" i="10"/>
  <c r="C72" i="10"/>
  <c r="C69" i="10"/>
  <c r="C67" i="10"/>
  <c r="C65" i="10"/>
  <c r="C64" i="10"/>
  <c r="C63" i="10"/>
  <c r="H61" i="10"/>
  <c r="G61" i="10"/>
  <c r="E61" i="10"/>
  <c r="D61" i="10"/>
  <c r="C61" i="10"/>
  <c r="C59" i="10"/>
  <c r="C58" i="10"/>
  <c r="C57" i="10"/>
  <c r="H55" i="10"/>
  <c r="E55" i="10"/>
  <c r="C55" i="10"/>
  <c r="C53" i="10"/>
  <c r="C52" i="10"/>
  <c r="C50" i="10"/>
  <c r="C49" i="10"/>
  <c r="H48" i="10"/>
  <c r="G48" i="10"/>
  <c r="E48" i="10"/>
  <c r="D48" i="10"/>
  <c r="C48" i="10"/>
  <c r="C46" i="10"/>
  <c r="C45" i="10"/>
  <c r="C43" i="10"/>
  <c r="C41" i="10"/>
  <c r="C39" i="10"/>
  <c r="C36" i="10"/>
  <c r="C35" i="10"/>
  <c r="C34" i="10"/>
  <c r="H32" i="10"/>
  <c r="G32" i="10"/>
  <c r="E32" i="10"/>
  <c r="D32" i="10"/>
  <c r="C32" i="10"/>
  <c r="C30" i="10"/>
  <c r="C29" i="10"/>
  <c r="H27" i="10"/>
  <c r="G27" i="10"/>
  <c r="E27" i="10"/>
  <c r="D27" i="10"/>
  <c r="C27" i="10"/>
  <c r="C25" i="10"/>
  <c r="C23" i="10"/>
  <c r="C21" i="10"/>
  <c r="C19" i="10"/>
  <c r="C16" i="10"/>
  <c r="C15" i="10"/>
  <c r="C14" i="10"/>
  <c r="H12" i="10"/>
  <c r="G12" i="10"/>
  <c r="E12" i="10"/>
  <c r="D12" i="10"/>
  <c r="C12" i="10"/>
  <c r="C10" i="10"/>
  <c r="C9" i="10"/>
  <c r="H7" i="10"/>
  <c r="G7" i="10"/>
  <c r="E7" i="10"/>
  <c r="D7" i="10"/>
  <c r="C7" i="10"/>
  <c r="A3" i="10"/>
  <c r="A2" i="10"/>
  <c r="A207" i="9"/>
  <c r="A192" i="9"/>
  <c r="A191" i="9"/>
  <c r="A190" i="9"/>
  <c r="A189" i="9"/>
  <c r="A188" i="9"/>
  <c r="A187" i="9"/>
  <c r="A186" i="9"/>
  <c r="C178" i="9"/>
  <c r="C175" i="9"/>
  <c r="C174" i="9"/>
  <c r="C173" i="9"/>
  <c r="H172" i="9"/>
  <c r="G172" i="9"/>
  <c r="E172" i="9"/>
  <c r="D172" i="9"/>
  <c r="C172" i="9"/>
  <c r="C171" i="9"/>
  <c r="C170" i="9"/>
  <c r="C169" i="9"/>
  <c r="C163" i="9"/>
  <c r="C161" i="9"/>
  <c r="C160" i="9"/>
  <c r="C158" i="9"/>
  <c r="C157" i="9"/>
  <c r="C156" i="9"/>
  <c r="C155" i="9"/>
  <c r="C154" i="9"/>
  <c r="C153" i="9"/>
  <c r="C152" i="9"/>
  <c r="C151" i="9"/>
  <c r="C150" i="9"/>
  <c r="C149" i="9"/>
  <c r="C148" i="9"/>
  <c r="C147" i="9"/>
  <c r="C146" i="9"/>
  <c r="C145" i="9"/>
  <c r="C144" i="9"/>
  <c r="C143" i="9"/>
  <c r="C142" i="9"/>
  <c r="C141" i="9"/>
  <c r="C140" i="9"/>
  <c r="C139" i="9"/>
  <c r="C137" i="9"/>
  <c r="C136" i="9"/>
  <c r="C135" i="9"/>
  <c r="C134" i="9"/>
  <c r="C133" i="9"/>
  <c r="C132" i="9"/>
  <c r="C131" i="9"/>
  <c r="C130" i="9"/>
  <c r="C129" i="9"/>
  <c r="C127" i="9"/>
  <c r="D117" i="9"/>
  <c r="D113" i="9"/>
  <c r="D116" i="9"/>
  <c r="C109" i="9"/>
  <c r="C106" i="9"/>
  <c r="D95" i="9"/>
  <c r="C97" i="9"/>
  <c r="C96" i="9"/>
  <c r="D64" i="9"/>
  <c r="C65" i="9"/>
  <c r="C62" i="9"/>
  <c r="C60" i="9"/>
  <c r="C58" i="9"/>
  <c r="C57" i="9"/>
  <c r="C56" i="9"/>
  <c r="C54" i="9"/>
  <c r="C52" i="9"/>
  <c r="C51" i="9"/>
  <c r="C50" i="9"/>
  <c r="H48" i="9"/>
  <c r="G48" i="9"/>
  <c r="E48" i="9"/>
  <c r="D48" i="9"/>
  <c r="C48" i="9"/>
  <c r="C46" i="9"/>
  <c r="C45" i="9"/>
  <c r="C43" i="9"/>
  <c r="C41" i="9"/>
  <c r="C39" i="9"/>
  <c r="C36" i="9"/>
  <c r="C35" i="9"/>
  <c r="C34" i="9"/>
  <c r="H32" i="9"/>
  <c r="G32" i="9"/>
  <c r="E32" i="9"/>
  <c r="D32" i="9"/>
  <c r="C32" i="9"/>
  <c r="C30" i="9"/>
  <c r="C29" i="9"/>
  <c r="H27" i="9"/>
  <c r="G27" i="9"/>
  <c r="E27" i="9"/>
  <c r="D27" i="9"/>
  <c r="C27" i="9"/>
  <c r="C25" i="9"/>
  <c r="C23" i="9"/>
  <c r="C21" i="9"/>
  <c r="C19" i="9"/>
  <c r="C16" i="9"/>
  <c r="C15" i="9"/>
  <c r="C14" i="9"/>
  <c r="C12" i="9"/>
  <c r="C10" i="9"/>
  <c r="C9" i="9"/>
  <c r="C7" i="9"/>
  <c r="A3" i="9"/>
  <c r="A2" i="9"/>
  <c r="A207" i="8"/>
  <c r="A192" i="8"/>
  <c r="A191" i="8"/>
  <c r="A190" i="8"/>
  <c r="A189" i="8"/>
  <c r="A188" i="8"/>
  <c r="A187" i="8"/>
  <c r="A186" i="8"/>
  <c r="C178" i="8"/>
  <c r="C174" i="8"/>
  <c r="C173" i="8"/>
  <c r="H172" i="8"/>
  <c r="G172" i="8"/>
  <c r="E172" i="8"/>
  <c r="D172" i="8"/>
  <c r="C172" i="8"/>
  <c r="C171" i="8"/>
  <c r="C170" i="8"/>
  <c r="C175" i="8" s="1"/>
  <c r="H169" i="8"/>
  <c r="E169" i="8"/>
  <c r="C169" i="8"/>
  <c r="C163" i="8"/>
  <c r="C161" i="8"/>
  <c r="C160" i="8"/>
  <c r="C158" i="8"/>
  <c r="C157" i="8"/>
  <c r="C156" i="8"/>
  <c r="C155" i="8"/>
  <c r="C154" i="8"/>
  <c r="C153" i="8"/>
  <c r="C152" i="8"/>
  <c r="C151" i="8"/>
  <c r="C150" i="8"/>
  <c r="C149" i="8"/>
  <c r="C148" i="8"/>
  <c r="C147" i="8"/>
  <c r="C146" i="8"/>
  <c r="C145" i="8"/>
  <c r="C144" i="8"/>
  <c r="C143" i="8"/>
  <c r="C142" i="8"/>
  <c r="C141" i="8"/>
  <c r="C140" i="8"/>
  <c r="D107" i="8"/>
  <c r="C139" i="8"/>
  <c r="C137" i="8"/>
  <c r="C136" i="8"/>
  <c r="C135" i="8"/>
  <c r="C134" i="8"/>
  <c r="C133" i="8"/>
  <c r="C132" i="8"/>
  <c r="C131" i="8"/>
  <c r="C130" i="8"/>
  <c r="C129" i="8"/>
  <c r="C127" i="8"/>
  <c r="D117" i="8"/>
  <c r="D116" i="8"/>
  <c r="D115" i="8"/>
  <c r="D113" i="8"/>
  <c r="D112" i="8"/>
  <c r="D111" i="8"/>
  <c r="D114" i="8"/>
  <c r="C109" i="8"/>
  <c r="C106" i="8"/>
  <c r="C97" i="8"/>
  <c r="C96" i="8"/>
  <c r="D64" i="8"/>
  <c r="C65" i="8"/>
  <c r="C62" i="8"/>
  <c r="C60" i="8"/>
  <c r="C58" i="8"/>
  <c r="C57" i="8"/>
  <c r="C56" i="8"/>
  <c r="C54" i="8"/>
  <c r="C52" i="8"/>
  <c r="C51" i="8"/>
  <c r="C50" i="8"/>
  <c r="G48" i="8"/>
  <c r="C48" i="8"/>
  <c r="C46" i="8"/>
  <c r="C45" i="8"/>
  <c r="C43" i="8"/>
  <c r="C41" i="8"/>
  <c r="C39" i="8"/>
  <c r="C36" i="8"/>
  <c r="C35" i="8"/>
  <c r="C34" i="8"/>
  <c r="C32" i="8"/>
  <c r="C30" i="8"/>
  <c r="C29" i="8"/>
  <c r="G27" i="8"/>
  <c r="C27" i="8"/>
  <c r="C25" i="8"/>
  <c r="C23" i="8"/>
  <c r="C21" i="8"/>
  <c r="C19" i="8"/>
  <c r="C16" i="8"/>
  <c r="C15" i="8"/>
  <c r="C14" i="8"/>
  <c r="C12" i="8"/>
  <c r="C10" i="8"/>
  <c r="C9" i="8"/>
  <c r="E7" i="8"/>
  <c r="C7" i="8"/>
  <c r="A3" i="8"/>
  <c r="A2" i="8"/>
  <c r="A281" i="7"/>
  <c r="A262" i="7"/>
  <c r="A261" i="7"/>
  <c r="A260" i="7"/>
  <c r="A259" i="7"/>
  <c r="A258" i="7"/>
  <c r="A257" i="7"/>
  <c r="A256" i="7"/>
  <c r="C248" i="7"/>
  <c r="C245" i="7"/>
  <c r="C244" i="7"/>
  <c r="C243" i="7"/>
  <c r="C242" i="7"/>
  <c r="H241" i="7"/>
  <c r="G241" i="7"/>
  <c r="E241" i="7"/>
  <c r="D241" i="7"/>
  <c r="C241" i="7"/>
  <c r="C240" i="7"/>
  <c r="C239" i="7"/>
  <c r="G238" i="7"/>
  <c r="C238" i="7"/>
  <c r="C206" i="7" s="1"/>
  <c r="C232" i="7"/>
  <c r="C230" i="7"/>
  <c r="C229" i="7"/>
  <c r="C227" i="7"/>
  <c r="C226" i="7"/>
  <c r="C225" i="7"/>
  <c r="C224" i="7"/>
  <c r="C223" i="7"/>
  <c r="C222" i="7"/>
  <c r="C221" i="7"/>
  <c r="C220" i="7"/>
  <c r="C219" i="7"/>
  <c r="C218" i="7"/>
  <c r="C217" i="7"/>
  <c r="C216" i="7"/>
  <c r="C215" i="7"/>
  <c r="C214" i="7"/>
  <c r="C213" i="7"/>
  <c r="C212" i="7"/>
  <c r="C211" i="7"/>
  <c r="C210" i="7"/>
  <c r="C209" i="7"/>
  <c r="C208" i="7"/>
  <c r="C205" i="7"/>
  <c r="C204" i="7"/>
  <c r="C203" i="7"/>
  <c r="C202" i="7"/>
  <c r="C201" i="7"/>
  <c r="C200" i="7"/>
  <c r="C199" i="7"/>
  <c r="C198" i="7"/>
  <c r="C196" i="7"/>
  <c r="D186" i="7"/>
  <c r="D183" i="7"/>
  <c r="D182" i="7"/>
  <c r="C178" i="7"/>
  <c r="C175" i="7"/>
  <c r="C166" i="7"/>
  <c r="C165" i="7"/>
  <c r="D164" i="7"/>
  <c r="D123" i="7"/>
  <c r="C124" i="7"/>
  <c r="C121" i="7"/>
  <c r="C119" i="7"/>
  <c r="C117" i="7"/>
  <c r="C116" i="7"/>
  <c r="C115" i="7"/>
  <c r="H113" i="7"/>
  <c r="G113" i="7"/>
  <c r="E113" i="7"/>
  <c r="D113" i="7"/>
  <c r="C113" i="7"/>
  <c r="C111" i="7"/>
  <c r="C110" i="7"/>
  <c r="H108" i="7"/>
  <c r="G108" i="7"/>
  <c r="E108" i="7"/>
  <c r="D108" i="7"/>
  <c r="C108" i="7"/>
  <c r="D65" i="7"/>
  <c r="C66" i="7"/>
  <c r="C63" i="7"/>
  <c r="C61" i="7"/>
  <c r="C59" i="7"/>
  <c r="C58" i="7"/>
  <c r="C57" i="7"/>
  <c r="G55" i="7"/>
  <c r="C55" i="7"/>
  <c r="C53" i="7"/>
  <c r="C52" i="7"/>
  <c r="C51" i="7"/>
  <c r="H49" i="7"/>
  <c r="G49" i="7"/>
  <c r="E49" i="7"/>
  <c r="D49" i="7"/>
  <c r="C49" i="7"/>
  <c r="C47" i="7"/>
  <c r="C46" i="7"/>
  <c r="C44" i="7"/>
  <c r="C42" i="7"/>
  <c r="C40" i="7"/>
  <c r="C37" i="7"/>
  <c r="C36" i="7"/>
  <c r="C35" i="7"/>
  <c r="H33" i="7"/>
  <c r="G33" i="7"/>
  <c r="E33" i="7"/>
  <c r="D33" i="7"/>
  <c r="C33" i="7"/>
  <c r="C31" i="7"/>
  <c r="C30" i="7"/>
  <c r="H28" i="7"/>
  <c r="G28" i="7"/>
  <c r="E28" i="7"/>
  <c r="D28" i="7"/>
  <c r="C28" i="7"/>
  <c r="C26" i="7"/>
  <c r="C24" i="7"/>
  <c r="C22" i="7"/>
  <c r="C20" i="7"/>
  <c r="C17" i="7"/>
  <c r="C16" i="7"/>
  <c r="C15" i="7"/>
  <c r="C13" i="7"/>
  <c r="C11" i="7"/>
  <c r="C10" i="7"/>
  <c r="G8" i="7"/>
  <c r="C8" i="7"/>
  <c r="A3" i="7"/>
  <c r="A2" i="7"/>
  <c r="A210" i="6"/>
  <c r="A195" i="6"/>
  <c r="A194" i="6"/>
  <c r="A193" i="6"/>
  <c r="A192" i="6"/>
  <c r="A191" i="6"/>
  <c r="A190" i="6"/>
  <c r="A189" i="6"/>
  <c r="C182" i="6"/>
  <c r="C180" i="6"/>
  <c r="C179" i="6"/>
  <c r="G178" i="6"/>
  <c r="C178" i="6"/>
  <c r="C177" i="6"/>
  <c r="C176" i="6"/>
  <c r="C181" i="6" s="1"/>
  <c r="H175" i="6"/>
  <c r="G175" i="6"/>
  <c r="E175" i="6"/>
  <c r="D175" i="6"/>
  <c r="C175" i="6"/>
  <c r="C169" i="6"/>
  <c r="C167" i="6"/>
  <c r="C166" i="6"/>
  <c r="C164" i="6"/>
  <c r="C163" i="6"/>
  <c r="C162" i="6"/>
  <c r="C161" i="6"/>
  <c r="C160" i="6"/>
  <c r="C159" i="6"/>
  <c r="C158" i="6"/>
  <c r="C157" i="6"/>
  <c r="C156" i="6"/>
  <c r="C155" i="6"/>
  <c r="C154" i="6"/>
  <c r="C153" i="6"/>
  <c r="C152" i="6"/>
  <c r="C151" i="6"/>
  <c r="C150" i="6"/>
  <c r="C149" i="6"/>
  <c r="C148" i="6"/>
  <c r="C147" i="6"/>
  <c r="C146" i="6"/>
  <c r="C145" i="6"/>
  <c r="C143" i="6"/>
  <c r="C142" i="6"/>
  <c r="C141" i="6"/>
  <c r="C140" i="6"/>
  <c r="C139" i="6"/>
  <c r="C138" i="6"/>
  <c r="C137" i="6"/>
  <c r="C136" i="6"/>
  <c r="C135" i="6"/>
  <c r="C133" i="6"/>
  <c r="D122" i="6"/>
  <c r="D121" i="6"/>
  <c r="D118" i="6"/>
  <c r="D117" i="6"/>
  <c r="D120" i="6"/>
  <c r="C115" i="6"/>
  <c r="D113" i="6"/>
  <c r="C112" i="6"/>
  <c r="C103" i="6"/>
  <c r="D101" i="6"/>
  <c r="C71" i="6"/>
  <c r="C69" i="6"/>
  <c r="C67" i="6"/>
  <c r="C65" i="6"/>
  <c r="C64" i="6"/>
  <c r="C63" i="6"/>
  <c r="G61" i="6"/>
  <c r="C61" i="6"/>
  <c r="C59" i="6"/>
  <c r="C58" i="6"/>
  <c r="C57" i="6"/>
  <c r="H55" i="6"/>
  <c r="G55" i="6"/>
  <c r="E55" i="6"/>
  <c r="D55" i="6"/>
  <c r="C55" i="6"/>
  <c r="C53" i="6"/>
  <c r="C52" i="6"/>
  <c r="C50" i="6"/>
  <c r="C49" i="6"/>
  <c r="C48" i="6"/>
  <c r="C46" i="6"/>
  <c r="C45" i="6"/>
  <c r="C43" i="6"/>
  <c r="C41" i="6"/>
  <c r="C39" i="6"/>
  <c r="C36" i="6"/>
  <c r="C35" i="6"/>
  <c r="C34" i="6"/>
  <c r="G32" i="6"/>
  <c r="C32" i="6"/>
  <c r="C30" i="6"/>
  <c r="C29" i="6"/>
  <c r="C27" i="6"/>
  <c r="C25" i="6"/>
  <c r="C23" i="6"/>
  <c r="C21" i="6"/>
  <c r="C19" i="6"/>
  <c r="C16" i="6"/>
  <c r="C15" i="6"/>
  <c r="C14" i="6"/>
  <c r="E12" i="6"/>
  <c r="C12" i="6"/>
  <c r="C10" i="6"/>
  <c r="C9" i="6"/>
  <c r="E7" i="6"/>
  <c r="C7" i="6"/>
  <c r="A3" i="6"/>
  <c r="A2" i="6"/>
  <c r="A197" i="5"/>
  <c r="A182" i="5"/>
  <c r="A181" i="5"/>
  <c r="A180" i="5"/>
  <c r="A179" i="5"/>
  <c r="A178" i="5"/>
  <c r="A177" i="5"/>
  <c r="A176" i="5"/>
  <c r="C168" i="5"/>
  <c r="H165" i="5"/>
  <c r="G165" i="5"/>
  <c r="E165" i="5"/>
  <c r="D165" i="5"/>
  <c r="C164" i="5"/>
  <c r="C163" i="5"/>
  <c r="G162" i="5"/>
  <c r="C162" i="5"/>
  <c r="C161" i="5"/>
  <c r="C160" i="5"/>
  <c r="C165" i="5" s="1"/>
  <c r="H159" i="5"/>
  <c r="E159" i="5"/>
  <c r="C159" i="5"/>
  <c r="C153" i="5"/>
  <c r="C151" i="5"/>
  <c r="C150" i="5"/>
  <c r="C148" i="5"/>
  <c r="C147" i="5"/>
  <c r="C146" i="5"/>
  <c r="C145" i="5"/>
  <c r="C144" i="5"/>
  <c r="C143" i="5"/>
  <c r="C142" i="5"/>
  <c r="C141" i="5"/>
  <c r="C140" i="5"/>
  <c r="C139" i="5"/>
  <c r="C138" i="5"/>
  <c r="C137" i="5"/>
  <c r="C136" i="5"/>
  <c r="C135" i="5"/>
  <c r="C134" i="5"/>
  <c r="C133" i="5"/>
  <c r="C132" i="5"/>
  <c r="C131" i="5"/>
  <c r="C130" i="5"/>
  <c r="C129" i="5"/>
  <c r="C127" i="5"/>
  <c r="C126" i="5"/>
  <c r="C125" i="5"/>
  <c r="C124" i="5"/>
  <c r="C123" i="5"/>
  <c r="C122" i="5"/>
  <c r="C121" i="5"/>
  <c r="C120" i="5"/>
  <c r="C119" i="5"/>
  <c r="C117" i="5"/>
  <c r="D107" i="5"/>
  <c r="D106" i="5"/>
  <c r="D103" i="5"/>
  <c r="D102" i="5"/>
  <c r="D105" i="5"/>
  <c r="C99" i="5"/>
  <c r="D97" i="5"/>
  <c r="C96" i="5"/>
  <c r="C87" i="5"/>
  <c r="D85" i="5"/>
  <c r="C86" i="5"/>
  <c r="C65" i="5"/>
  <c r="D64" i="5"/>
  <c r="C62" i="5"/>
  <c r="C60" i="5"/>
  <c r="C58" i="5"/>
  <c r="C57" i="5"/>
  <c r="C56" i="5"/>
  <c r="H54" i="5"/>
  <c r="G54" i="5"/>
  <c r="E54" i="5"/>
  <c r="D54" i="5"/>
  <c r="C54" i="5"/>
  <c r="C52" i="5"/>
  <c r="C51" i="5"/>
  <c r="C50" i="5"/>
  <c r="H48" i="5"/>
  <c r="G48" i="5"/>
  <c r="E48" i="5"/>
  <c r="D48" i="5"/>
  <c r="C48" i="5"/>
  <c r="C46" i="5"/>
  <c r="C45" i="5"/>
  <c r="C43" i="5"/>
  <c r="C41" i="5"/>
  <c r="C39" i="5"/>
  <c r="C36" i="5"/>
  <c r="C35" i="5"/>
  <c r="C34" i="5"/>
  <c r="H32" i="5"/>
  <c r="G32" i="5"/>
  <c r="E32" i="5"/>
  <c r="D32" i="5"/>
  <c r="C32" i="5"/>
  <c r="C30" i="5"/>
  <c r="C29" i="5"/>
  <c r="H27" i="5"/>
  <c r="G27" i="5"/>
  <c r="E27" i="5"/>
  <c r="D27" i="5"/>
  <c r="C27" i="5"/>
  <c r="C25" i="5"/>
  <c r="C23" i="5"/>
  <c r="C21" i="5"/>
  <c r="C19" i="5"/>
  <c r="C16" i="5"/>
  <c r="C15" i="5"/>
  <c r="C14" i="5"/>
  <c r="H12" i="5"/>
  <c r="G12" i="5"/>
  <c r="E12" i="5"/>
  <c r="D12" i="5"/>
  <c r="C12" i="5"/>
  <c r="C10" i="5"/>
  <c r="C9" i="5"/>
  <c r="H7" i="5"/>
  <c r="G7" i="5"/>
  <c r="E7" i="5"/>
  <c r="D7" i="5"/>
  <c r="C7" i="5"/>
  <c r="A3" i="5"/>
  <c r="A2" i="5"/>
  <c r="A189" i="4"/>
  <c r="A176" i="4"/>
  <c r="A175" i="4"/>
  <c r="A174" i="4"/>
  <c r="A173" i="4"/>
  <c r="A172" i="4"/>
  <c r="A171" i="4"/>
  <c r="A170" i="4"/>
  <c r="C163" i="4"/>
  <c r="C162" i="4"/>
  <c r="C161" i="4"/>
  <c r="H160" i="4"/>
  <c r="E160" i="4"/>
  <c r="C160" i="4"/>
  <c r="C159" i="4"/>
  <c r="C158" i="4"/>
  <c r="H157" i="4"/>
  <c r="G157" i="4"/>
  <c r="E157" i="4"/>
  <c r="D157" i="4"/>
  <c r="C157" i="4"/>
  <c r="C151" i="4"/>
  <c r="C149" i="4"/>
  <c r="C148" i="4"/>
  <c r="C146" i="4"/>
  <c r="C145" i="4"/>
  <c r="C144" i="4"/>
  <c r="C143" i="4"/>
  <c r="C142" i="4"/>
  <c r="C141" i="4"/>
  <c r="C140" i="4"/>
  <c r="C139" i="4"/>
  <c r="C138" i="4"/>
  <c r="C137" i="4"/>
  <c r="C136" i="4"/>
  <c r="C135" i="4"/>
  <c r="C134" i="4"/>
  <c r="C133" i="4"/>
  <c r="C132" i="4"/>
  <c r="C131" i="4"/>
  <c r="C130" i="4"/>
  <c r="C129" i="4"/>
  <c r="C127" i="4"/>
  <c r="C126" i="4"/>
  <c r="C125" i="4"/>
  <c r="C124" i="4"/>
  <c r="C123" i="4"/>
  <c r="C122" i="4"/>
  <c r="C121" i="4"/>
  <c r="C120" i="4"/>
  <c r="C119" i="4"/>
  <c r="C117" i="4"/>
  <c r="D105" i="4"/>
  <c r="C99" i="4"/>
  <c r="C96" i="4"/>
  <c r="D85" i="4"/>
  <c r="C87" i="4"/>
  <c r="D64" i="4"/>
  <c r="C65" i="4"/>
  <c r="C62" i="4"/>
  <c r="C60" i="4"/>
  <c r="C58" i="4"/>
  <c r="C57" i="4"/>
  <c r="C56" i="4"/>
  <c r="H54" i="4"/>
  <c r="G54" i="4"/>
  <c r="E54" i="4"/>
  <c r="D54" i="4"/>
  <c r="C54" i="4"/>
  <c r="C52" i="4"/>
  <c r="C51" i="4"/>
  <c r="C50" i="4"/>
  <c r="H48" i="4"/>
  <c r="E48" i="4"/>
  <c r="C48" i="4"/>
  <c r="C46" i="4"/>
  <c r="C45" i="4"/>
  <c r="C43" i="4"/>
  <c r="C41" i="4"/>
  <c r="C39" i="4"/>
  <c r="C36" i="4"/>
  <c r="C35" i="4"/>
  <c r="C34" i="4"/>
  <c r="H32" i="4"/>
  <c r="E32" i="4"/>
  <c r="C32" i="4"/>
  <c r="C30" i="4"/>
  <c r="C29" i="4"/>
  <c r="H27" i="4"/>
  <c r="E27" i="4"/>
  <c r="C27" i="4"/>
  <c r="C25" i="4"/>
  <c r="C23" i="4"/>
  <c r="C21" i="4"/>
  <c r="C19" i="4"/>
  <c r="C16" i="4"/>
  <c r="C15" i="4"/>
  <c r="C14" i="4"/>
  <c r="H12" i="4"/>
  <c r="G12" i="4"/>
  <c r="E12" i="4"/>
  <c r="D12" i="4"/>
  <c r="C12" i="4"/>
  <c r="C10" i="4"/>
  <c r="C9" i="4"/>
  <c r="H7" i="4"/>
  <c r="G7" i="4"/>
  <c r="E7" i="4"/>
  <c r="D7" i="4"/>
  <c r="C7" i="4"/>
  <c r="A3" i="4"/>
  <c r="A2" i="4"/>
  <c r="X1" i="4"/>
  <c r="A197" i="3"/>
  <c r="A180" i="3"/>
  <c r="A179" i="3"/>
  <c r="A178" i="3"/>
  <c r="A177" i="3"/>
  <c r="A176" i="3"/>
  <c r="A175" i="3"/>
  <c r="A174" i="3"/>
  <c r="C167" i="3"/>
  <c r="C166" i="3"/>
  <c r="C165" i="3"/>
  <c r="C164" i="3"/>
  <c r="C163" i="3"/>
  <c r="C162" i="3"/>
  <c r="C161" i="3"/>
  <c r="C160" i="3"/>
  <c r="C154" i="3"/>
  <c r="C152" i="3"/>
  <c r="C151" i="3"/>
  <c r="C149" i="3"/>
  <c r="C148" i="3"/>
  <c r="C147" i="3"/>
  <c r="C146" i="3"/>
  <c r="C145" i="3"/>
  <c r="C144" i="3"/>
  <c r="C143" i="3"/>
  <c r="C142" i="3"/>
  <c r="C141" i="3"/>
  <c r="C140" i="3"/>
  <c r="C139" i="3"/>
  <c r="C138" i="3"/>
  <c r="C137" i="3"/>
  <c r="C136" i="3"/>
  <c r="C135" i="3"/>
  <c r="C134" i="3"/>
  <c r="C133" i="3"/>
  <c r="C132" i="3"/>
  <c r="C131" i="3"/>
  <c r="C130" i="3"/>
  <c r="C128" i="3"/>
  <c r="C127" i="3"/>
  <c r="C126" i="3"/>
  <c r="C125" i="3"/>
  <c r="C124" i="3"/>
  <c r="C123" i="3"/>
  <c r="C122" i="3"/>
  <c r="C121" i="3"/>
  <c r="C120" i="3"/>
  <c r="C118" i="3"/>
  <c r="D102" i="3"/>
  <c r="C100" i="3"/>
  <c r="C97" i="3"/>
  <c r="C87" i="3"/>
  <c r="C86" i="3"/>
  <c r="D85" i="3"/>
  <c r="C65" i="3"/>
  <c r="D64" i="3"/>
  <c r="C62" i="3"/>
  <c r="C60" i="3"/>
  <c r="C58" i="3"/>
  <c r="C57" i="3"/>
  <c r="C56" i="3"/>
  <c r="E54" i="3"/>
  <c r="C54" i="3"/>
  <c r="C52" i="3"/>
  <c r="C51" i="3"/>
  <c r="C50" i="3"/>
  <c r="H48" i="3"/>
  <c r="G48" i="3"/>
  <c r="E48" i="3"/>
  <c r="D48" i="3"/>
  <c r="C48" i="3"/>
  <c r="C46" i="3"/>
  <c r="C45" i="3"/>
  <c r="C43" i="3"/>
  <c r="C41" i="3"/>
  <c r="C39" i="3"/>
  <c r="C36" i="3"/>
  <c r="C35" i="3"/>
  <c r="C34" i="3"/>
  <c r="H32" i="3"/>
  <c r="G32" i="3"/>
  <c r="E32" i="3"/>
  <c r="D32" i="3"/>
  <c r="C32" i="3"/>
  <c r="C30" i="3"/>
  <c r="C29" i="3"/>
  <c r="H27" i="3"/>
  <c r="G27" i="3"/>
  <c r="E27" i="3"/>
  <c r="D27" i="3"/>
  <c r="C27" i="3"/>
  <c r="C25" i="3"/>
  <c r="C23" i="3"/>
  <c r="C21" i="3"/>
  <c r="C19" i="3"/>
  <c r="C16" i="3"/>
  <c r="C15" i="3"/>
  <c r="C14" i="3"/>
  <c r="G12" i="3"/>
  <c r="C12" i="3"/>
  <c r="C10" i="3"/>
  <c r="C9" i="3"/>
  <c r="E7" i="3"/>
  <c r="C7" i="3"/>
  <c r="A3" i="3"/>
  <c r="A2" i="3"/>
  <c r="A226" i="2"/>
  <c r="A207" i="2"/>
  <c r="A206" i="2"/>
  <c r="A205" i="2"/>
  <c r="A204" i="2"/>
  <c r="A203" i="2"/>
  <c r="A202" i="2"/>
  <c r="A201" i="2"/>
  <c r="C191" i="2"/>
  <c r="C188" i="2"/>
  <c r="C187" i="2"/>
  <c r="C186" i="2"/>
  <c r="C185" i="2"/>
  <c r="H184" i="2"/>
  <c r="E184" i="2"/>
  <c r="C184" i="2"/>
  <c r="C183" i="2"/>
  <c r="C182" i="2"/>
  <c r="H181" i="2"/>
  <c r="G181" i="2"/>
  <c r="E181" i="2"/>
  <c r="D181" i="2"/>
  <c r="C181" i="2"/>
  <c r="C149" i="2" s="1"/>
  <c r="C175" i="2"/>
  <c r="C173" i="2"/>
  <c r="C172" i="2"/>
  <c r="C170" i="2"/>
  <c r="C169" i="2"/>
  <c r="C168" i="2"/>
  <c r="C167" i="2"/>
  <c r="C166" i="2"/>
  <c r="C165" i="2"/>
  <c r="C164" i="2"/>
  <c r="C163" i="2"/>
  <c r="C162" i="2"/>
  <c r="C161" i="2"/>
  <c r="C160" i="2"/>
  <c r="C159" i="2"/>
  <c r="C158" i="2"/>
  <c r="C157" i="2"/>
  <c r="C156" i="2"/>
  <c r="C155" i="2"/>
  <c r="C154" i="2"/>
  <c r="C153" i="2"/>
  <c r="C152" i="2"/>
  <c r="C151" i="2"/>
  <c r="C148" i="2"/>
  <c r="C147" i="2"/>
  <c r="C146" i="2"/>
  <c r="C145" i="2"/>
  <c r="C144" i="2"/>
  <c r="C143" i="2"/>
  <c r="C142" i="2"/>
  <c r="C141" i="2"/>
  <c r="C139" i="2"/>
  <c r="D127" i="2"/>
  <c r="C121" i="2"/>
  <c r="C118" i="2"/>
  <c r="C109" i="2"/>
  <c r="C108" i="2"/>
  <c r="D107" i="2"/>
  <c r="D71" i="2"/>
  <c r="C72" i="2"/>
  <c r="C69" i="2"/>
  <c r="C67" i="2"/>
  <c r="C65" i="2"/>
  <c r="C64" i="2"/>
  <c r="C63" i="2"/>
  <c r="H61" i="2"/>
  <c r="G61" i="2"/>
  <c r="E61" i="2"/>
  <c r="D61" i="2"/>
  <c r="C61" i="2"/>
  <c r="C59" i="2"/>
  <c r="C58" i="2"/>
  <c r="C57" i="2"/>
  <c r="H55" i="2"/>
  <c r="E55" i="2"/>
  <c r="C55" i="2"/>
  <c r="C53" i="2"/>
  <c r="C52" i="2"/>
  <c r="C50" i="2"/>
  <c r="C49" i="2"/>
  <c r="H48" i="2"/>
  <c r="G48" i="2"/>
  <c r="E48" i="2"/>
  <c r="D48" i="2"/>
  <c r="C48" i="2"/>
  <c r="C46" i="2"/>
  <c r="C45" i="2"/>
  <c r="C43" i="2"/>
  <c r="C41" i="2"/>
  <c r="C39" i="2"/>
  <c r="C36" i="2"/>
  <c r="C35" i="2"/>
  <c r="C34" i="2"/>
  <c r="H32" i="2"/>
  <c r="G32" i="2"/>
  <c r="E32" i="2"/>
  <c r="D32" i="2"/>
  <c r="C32" i="2"/>
  <c r="C30" i="2"/>
  <c r="C29" i="2"/>
  <c r="H27" i="2"/>
  <c r="G27" i="2"/>
  <c r="E27" i="2"/>
  <c r="D27" i="2"/>
  <c r="C27" i="2"/>
  <c r="C25" i="2"/>
  <c r="C23" i="2"/>
  <c r="C21" i="2"/>
  <c r="C19" i="2"/>
  <c r="C16" i="2"/>
  <c r="C15" i="2"/>
  <c r="C14" i="2"/>
  <c r="H12" i="2"/>
  <c r="G12" i="2"/>
  <c r="E12" i="2"/>
  <c r="D12" i="2"/>
  <c r="C12" i="2"/>
  <c r="C10" i="2"/>
  <c r="C9" i="2"/>
  <c r="H7" i="2"/>
  <c r="G7" i="2"/>
  <c r="E7" i="2"/>
  <c r="D7" i="2"/>
  <c r="C7" i="2"/>
  <c r="A3" i="2"/>
  <c r="A2" i="2"/>
  <c r="C166" i="1"/>
  <c r="H165" i="1"/>
  <c r="E165" i="1"/>
  <c r="C164" i="1"/>
  <c r="C163" i="1"/>
  <c r="H162" i="1"/>
  <c r="G162" i="1"/>
  <c r="E162" i="1"/>
  <c r="D162" i="1"/>
  <c r="C162" i="1"/>
  <c r="C161" i="1"/>
  <c r="C160" i="1"/>
  <c r="C165" i="1" s="1"/>
  <c r="H159" i="1"/>
  <c r="E159" i="1"/>
  <c r="C159" i="1"/>
  <c r="C153" i="1"/>
  <c r="C151" i="1"/>
  <c r="C150" i="1"/>
  <c r="C148" i="1"/>
  <c r="C147" i="1"/>
  <c r="C146" i="1"/>
  <c r="C145" i="1"/>
  <c r="C144" i="1"/>
  <c r="C143" i="1"/>
  <c r="C142" i="1"/>
  <c r="C141" i="1"/>
  <c r="C140" i="1"/>
  <c r="C139" i="1"/>
  <c r="C138" i="1"/>
  <c r="C137" i="1"/>
  <c r="C136" i="1"/>
  <c r="C135" i="1"/>
  <c r="C134" i="1"/>
  <c r="C133" i="1"/>
  <c r="C132" i="1"/>
  <c r="C131" i="1"/>
  <c r="C130" i="1"/>
  <c r="C129" i="1"/>
  <c r="C127" i="1"/>
  <c r="C126" i="1"/>
  <c r="C125" i="1"/>
  <c r="C124" i="1"/>
  <c r="C123" i="1"/>
  <c r="C122" i="1"/>
  <c r="C121" i="1"/>
  <c r="C120" i="1"/>
  <c r="C119" i="1"/>
  <c r="C117" i="1"/>
  <c r="D107" i="1"/>
  <c r="D106" i="1"/>
  <c r="D103" i="1"/>
  <c r="D102" i="1"/>
  <c r="D105" i="1"/>
  <c r="C99" i="1"/>
  <c r="D97" i="1"/>
  <c r="C96" i="1"/>
  <c r="D84" i="1"/>
  <c r="C86" i="1"/>
  <c r="C85" i="1"/>
  <c r="D63" i="1"/>
  <c r="C64" i="1"/>
  <c r="C61" i="1"/>
  <c r="C59" i="1"/>
  <c r="C57" i="1"/>
  <c r="C56" i="1"/>
  <c r="C55" i="1"/>
  <c r="H53" i="1"/>
  <c r="G53" i="1"/>
  <c r="E53" i="1"/>
  <c r="D53" i="1"/>
  <c r="C53" i="1"/>
  <c r="C51" i="1"/>
  <c r="C50" i="1"/>
  <c r="C49" i="1"/>
  <c r="H47" i="1"/>
  <c r="E47" i="1"/>
  <c r="C47" i="1"/>
  <c r="C45" i="1"/>
  <c r="C44" i="1"/>
  <c r="C42" i="1"/>
  <c r="C40" i="1"/>
  <c r="C38" i="1"/>
  <c r="C35" i="1"/>
  <c r="C34" i="1"/>
  <c r="C33" i="1"/>
  <c r="H31" i="1"/>
  <c r="E31" i="1"/>
  <c r="C31" i="1"/>
  <c r="C29" i="1"/>
  <c r="C28" i="1"/>
  <c r="H26" i="1"/>
  <c r="E26" i="1"/>
  <c r="C26" i="1"/>
  <c r="C24" i="1"/>
  <c r="C22" i="1"/>
  <c r="C20" i="1"/>
  <c r="C18" i="1"/>
  <c r="C15" i="1"/>
  <c r="C14" i="1"/>
  <c r="C13" i="1"/>
  <c r="H11" i="1"/>
  <c r="G11" i="1"/>
  <c r="E11" i="1"/>
  <c r="D11" i="1"/>
  <c r="C11" i="1"/>
  <c r="C9" i="1"/>
  <c r="C8" i="1"/>
  <c r="H6" i="1"/>
  <c r="G6" i="1"/>
  <c r="E6" i="1"/>
  <c r="D6" i="1"/>
  <c r="C6" i="1"/>
  <c r="E13" i="7" l="1"/>
  <c r="H13" i="7"/>
  <c r="D13" i="7"/>
  <c r="E244" i="7"/>
  <c r="H244" i="7"/>
  <c r="D244" i="7"/>
  <c r="E7" i="11"/>
  <c r="H7" i="11"/>
  <c r="D7" i="11"/>
  <c r="G7" i="11"/>
  <c r="G159" i="1"/>
  <c r="G165" i="1"/>
  <c r="G55" i="2"/>
  <c r="D119" i="2"/>
  <c r="D124" i="2"/>
  <c r="D128" i="2"/>
  <c r="G184" i="2"/>
  <c r="D7" i="3"/>
  <c r="H7" i="3"/>
  <c r="D12" i="3"/>
  <c r="H12" i="3"/>
  <c r="D54" i="3"/>
  <c r="H54" i="3"/>
  <c r="D98" i="3"/>
  <c r="D103" i="3"/>
  <c r="D107" i="3"/>
  <c r="G27" i="4"/>
  <c r="G32" i="4"/>
  <c r="G48" i="4"/>
  <c r="D97" i="4"/>
  <c r="D102" i="4"/>
  <c r="D106" i="4"/>
  <c r="G160" i="4"/>
  <c r="D104" i="5"/>
  <c r="G159" i="5"/>
  <c r="H7" i="6"/>
  <c r="D7" i="6"/>
  <c r="G7" i="6"/>
  <c r="E27" i="6"/>
  <c r="H27" i="6"/>
  <c r="D27" i="6"/>
  <c r="E166" i="11"/>
  <c r="H166" i="11"/>
  <c r="D166" i="11"/>
  <c r="G166" i="11"/>
  <c r="E172" i="11"/>
  <c r="H172" i="11"/>
  <c r="D172" i="11"/>
  <c r="G172" i="11"/>
  <c r="E7" i="14"/>
  <c r="H7" i="14"/>
  <c r="D7" i="14"/>
  <c r="G7" i="14"/>
  <c r="E12" i="14"/>
  <c r="H12" i="14"/>
  <c r="D12" i="14"/>
  <c r="G12" i="14"/>
  <c r="E7" i="16"/>
  <c r="H7" i="16"/>
  <c r="D7" i="16"/>
  <c r="G7" i="16"/>
  <c r="E12" i="16"/>
  <c r="H12" i="16"/>
  <c r="D12" i="16"/>
  <c r="G12" i="16"/>
  <c r="E186" i="16"/>
  <c r="H186" i="16"/>
  <c r="D186" i="16"/>
  <c r="G186" i="16"/>
  <c r="D105" i="3"/>
  <c r="D104" i="4"/>
  <c r="E48" i="6"/>
  <c r="H48" i="6"/>
  <c r="D48" i="6"/>
  <c r="H12" i="8"/>
  <c r="D12" i="8"/>
  <c r="G12" i="8"/>
  <c r="E32" i="8"/>
  <c r="H32" i="8"/>
  <c r="D32" i="8"/>
  <c r="H54" i="8"/>
  <c r="D54" i="8"/>
  <c r="G54" i="8"/>
  <c r="E12" i="11"/>
  <c r="H12" i="11"/>
  <c r="D12" i="11"/>
  <c r="G12" i="11"/>
  <c r="E179" i="12"/>
  <c r="H179" i="12"/>
  <c r="D179" i="12"/>
  <c r="G179" i="12"/>
  <c r="E159" i="19"/>
  <c r="H159" i="19"/>
  <c r="D159" i="19"/>
  <c r="G159" i="19"/>
  <c r="D123" i="2"/>
  <c r="G7" i="3"/>
  <c r="G54" i="3"/>
  <c r="D106" i="3"/>
  <c r="D101" i="4"/>
  <c r="G26" i="1"/>
  <c r="G31" i="1"/>
  <c r="G47" i="1"/>
  <c r="D104" i="1"/>
  <c r="D26" i="1"/>
  <c r="D31" i="1"/>
  <c r="D47" i="1"/>
  <c r="D101" i="1"/>
  <c r="D159" i="1"/>
  <c r="D165" i="1"/>
  <c r="D55" i="2"/>
  <c r="D125" i="2"/>
  <c r="D129" i="2"/>
  <c r="D184" i="2"/>
  <c r="E12" i="3"/>
  <c r="D104" i="3"/>
  <c r="D108" i="3"/>
  <c r="D27" i="4"/>
  <c r="D32" i="4"/>
  <c r="D48" i="4"/>
  <c r="D103" i="4"/>
  <c r="D107" i="4"/>
  <c r="D160" i="4"/>
  <c r="D101" i="5"/>
  <c r="D159" i="5"/>
  <c r="H12" i="6"/>
  <c r="D12" i="6"/>
  <c r="G12" i="6"/>
  <c r="G27" i="6"/>
  <c r="E32" i="6"/>
  <c r="H32" i="6"/>
  <c r="D32" i="6"/>
  <c r="E178" i="6"/>
  <c r="H178" i="6"/>
  <c r="D178" i="6"/>
  <c r="E8" i="7"/>
  <c r="H8" i="7"/>
  <c r="D8" i="7"/>
  <c r="E55" i="7"/>
  <c r="H55" i="7"/>
  <c r="D55" i="7"/>
  <c r="D185" i="7"/>
  <c r="D181" i="7"/>
  <c r="D176" i="7"/>
  <c r="D184" i="7"/>
  <c r="D180" i="7"/>
  <c r="E238" i="7"/>
  <c r="H238" i="7"/>
  <c r="D238" i="7"/>
  <c r="H7" i="8"/>
  <c r="D7" i="8"/>
  <c r="G7" i="8"/>
  <c r="E12" i="8"/>
  <c r="E27" i="8"/>
  <c r="H27" i="8"/>
  <c r="D27" i="8"/>
  <c r="E54" i="8"/>
  <c r="D95" i="8"/>
  <c r="E7" i="9"/>
  <c r="H7" i="9"/>
  <c r="D7" i="9"/>
  <c r="G7" i="9"/>
  <c r="E12" i="9"/>
  <c r="H12" i="9"/>
  <c r="D12" i="9"/>
  <c r="G12" i="9"/>
  <c r="E54" i="9"/>
  <c r="H54" i="9"/>
  <c r="D54" i="9"/>
  <c r="G54" i="9"/>
  <c r="E169" i="9"/>
  <c r="H169" i="9"/>
  <c r="D169" i="9"/>
  <c r="G169" i="9"/>
  <c r="E175" i="9"/>
  <c r="H175" i="9"/>
  <c r="D175" i="9"/>
  <c r="G175" i="9"/>
  <c r="D92" i="11"/>
  <c r="D112" i="16"/>
  <c r="D64" i="17"/>
  <c r="D117" i="18"/>
  <c r="D113" i="18"/>
  <c r="D116" i="18"/>
  <c r="D112" i="18"/>
  <c r="D107" i="18"/>
  <c r="D115" i="18"/>
  <c r="D111" i="18"/>
  <c r="D126" i="2"/>
  <c r="E162" i="5"/>
  <c r="H162" i="5"/>
  <c r="D162" i="5"/>
  <c r="G48" i="6"/>
  <c r="E61" i="6"/>
  <c r="H61" i="6"/>
  <c r="D61" i="6"/>
  <c r="G13" i="7"/>
  <c r="G244" i="7"/>
  <c r="G32" i="8"/>
  <c r="E48" i="8"/>
  <c r="H48" i="8"/>
  <c r="D48" i="8"/>
  <c r="D71" i="10"/>
  <c r="D105" i="12"/>
  <c r="D92" i="14"/>
  <c r="E168" i="14"/>
  <c r="H168" i="14"/>
  <c r="D168" i="14"/>
  <c r="G168" i="14"/>
  <c r="E192" i="16"/>
  <c r="H192" i="16"/>
  <c r="D192" i="16"/>
  <c r="G192" i="16"/>
  <c r="E159" i="17"/>
  <c r="H159" i="17"/>
  <c r="D159" i="17"/>
  <c r="G159" i="17"/>
  <c r="D114" i="9"/>
  <c r="D111" i="11"/>
  <c r="D124" i="12"/>
  <c r="D111" i="14"/>
  <c r="D131" i="16"/>
  <c r="D104" i="17"/>
  <c r="D104" i="19"/>
  <c r="D300" i="21"/>
  <c r="D304" i="21"/>
  <c r="D128" i="22"/>
  <c r="D132" i="22"/>
  <c r="G55" i="23"/>
  <c r="G28" i="24"/>
  <c r="G33" i="24"/>
  <c r="G49" i="24"/>
  <c r="G55" i="25"/>
  <c r="D141" i="25"/>
  <c r="G196" i="25"/>
  <c r="G202" i="25"/>
  <c r="G28" i="26"/>
  <c r="G33" i="26"/>
  <c r="G49" i="26"/>
  <c r="G62" i="26"/>
  <c r="G170" i="26"/>
  <c r="G8" i="27"/>
  <c r="G13" i="27"/>
  <c r="G55" i="27"/>
  <c r="G55" i="28"/>
  <c r="G189" i="28"/>
  <c r="D104" i="29"/>
  <c r="G7" i="31"/>
  <c r="G12" i="31"/>
  <c r="D111" i="31"/>
  <c r="G166" i="31"/>
  <c r="G172" i="31"/>
  <c r="G27" i="32"/>
  <c r="G32" i="32"/>
  <c r="G48" i="32"/>
  <c r="G61" i="32"/>
  <c r="G7" i="33"/>
  <c r="G12" i="33"/>
  <c r="G7" i="34"/>
  <c r="G12" i="34"/>
  <c r="G54" i="34"/>
  <c r="D101" i="35"/>
  <c r="D105" i="35"/>
  <c r="G27" i="36"/>
  <c r="G32" i="36"/>
  <c r="G48" i="36"/>
  <c r="G61" i="36"/>
  <c r="G168" i="37"/>
  <c r="G173" i="37"/>
  <c r="C326" i="37"/>
  <c r="H27" i="38"/>
  <c r="H48" i="38"/>
  <c r="D134" i="38"/>
  <c r="D130" i="38"/>
  <c r="D132" i="38"/>
  <c r="D128" i="38"/>
  <c r="E55" i="39"/>
  <c r="H55" i="39"/>
  <c r="D55" i="39"/>
  <c r="G55" i="39"/>
  <c r="D97" i="41"/>
  <c r="E169" i="44"/>
  <c r="H169" i="44"/>
  <c r="D169" i="44"/>
  <c r="G169" i="44"/>
  <c r="D119" i="6"/>
  <c r="D123" i="6"/>
  <c r="G169" i="8"/>
  <c r="D111" i="9"/>
  <c r="D115" i="9"/>
  <c r="G55" i="10"/>
  <c r="G177" i="10"/>
  <c r="G183" i="10"/>
  <c r="D108" i="11"/>
  <c r="D112" i="11"/>
  <c r="D121" i="12"/>
  <c r="D125" i="12"/>
  <c r="G163" i="13"/>
  <c r="D108" i="14"/>
  <c r="D112" i="14"/>
  <c r="G159" i="15"/>
  <c r="D128" i="16"/>
  <c r="D132" i="16"/>
  <c r="G27" i="17"/>
  <c r="G32" i="17"/>
  <c r="G48" i="17"/>
  <c r="D101" i="17"/>
  <c r="D105" i="17"/>
  <c r="G172" i="18"/>
  <c r="G27" i="19"/>
  <c r="G32" i="19"/>
  <c r="G48" i="19"/>
  <c r="D101" i="19"/>
  <c r="D105" i="19"/>
  <c r="G159" i="20"/>
  <c r="G165" i="20"/>
  <c r="G168" i="21"/>
  <c r="G173" i="21"/>
  <c r="D296" i="21"/>
  <c r="D301" i="21"/>
  <c r="D305" i="21"/>
  <c r="G55" i="22"/>
  <c r="D124" i="22"/>
  <c r="D129" i="22"/>
  <c r="D133" i="22"/>
  <c r="G189" i="22"/>
  <c r="D55" i="23"/>
  <c r="H55" i="23"/>
  <c r="G61" i="23"/>
  <c r="G8" i="24"/>
  <c r="G13" i="24"/>
  <c r="D28" i="24"/>
  <c r="H28" i="24"/>
  <c r="D33" i="24"/>
  <c r="H33" i="24"/>
  <c r="D49" i="24"/>
  <c r="H49" i="24"/>
  <c r="G55" i="24"/>
  <c r="G118" i="24"/>
  <c r="G123" i="24"/>
  <c r="D172" i="24"/>
  <c r="D176" i="24"/>
  <c r="G27" i="25"/>
  <c r="G32" i="25"/>
  <c r="G48" i="25"/>
  <c r="D55" i="25"/>
  <c r="H55" i="25"/>
  <c r="G61" i="25"/>
  <c r="D138" i="25"/>
  <c r="D142" i="25"/>
  <c r="D196" i="25"/>
  <c r="H196" i="25"/>
  <c r="D202" i="25"/>
  <c r="H202" i="25"/>
  <c r="G8" i="26"/>
  <c r="G13" i="26"/>
  <c r="D28" i="26"/>
  <c r="H28" i="26"/>
  <c r="D33" i="26"/>
  <c r="H33" i="26"/>
  <c r="D49" i="26"/>
  <c r="H49" i="26"/>
  <c r="D62" i="26"/>
  <c r="H62" i="26"/>
  <c r="D170" i="26"/>
  <c r="H170" i="26"/>
  <c r="D8" i="27"/>
  <c r="H8" i="27"/>
  <c r="D13" i="27"/>
  <c r="H13" i="27"/>
  <c r="D55" i="27"/>
  <c r="H55" i="27"/>
  <c r="D252" i="27"/>
  <c r="D256" i="27"/>
  <c r="G27" i="28"/>
  <c r="G32" i="28"/>
  <c r="G48" i="28"/>
  <c r="D55" i="28"/>
  <c r="H55" i="28"/>
  <c r="G61" i="28"/>
  <c r="D189" i="28"/>
  <c r="H189" i="28"/>
  <c r="D101" i="29"/>
  <c r="D105" i="29"/>
  <c r="G159" i="30"/>
  <c r="D7" i="31"/>
  <c r="H7" i="31"/>
  <c r="D12" i="31"/>
  <c r="H12" i="31"/>
  <c r="D108" i="31"/>
  <c r="D112" i="31"/>
  <c r="D166" i="31"/>
  <c r="H166" i="31"/>
  <c r="D172" i="31"/>
  <c r="H172" i="31"/>
  <c r="G7" i="32"/>
  <c r="G12" i="32"/>
  <c r="D27" i="32"/>
  <c r="H27" i="32"/>
  <c r="D32" i="32"/>
  <c r="H32" i="32"/>
  <c r="D48" i="32"/>
  <c r="H48" i="32"/>
  <c r="D61" i="32"/>
  <c r="H61" i="32"/>
  <c r="G186" i="32"/>
  <c r="G192" i="32"/>
  <c r="D7" i="33"/>
  <c r="H7" i="33"/>
  <c r="D12" i="33"/>
  <c r="H12" i="33"/>
  <c r="G167" i="33"/>
  <c r="D7" i="34"/>
  <c r="H7" i="34"/>
  <c r="D12" i="34"/>
  <c r="H12" i="34"/>
  <c r="D54" i="34"/>
  <c r="H54" i="34"/>
  <c r="D162" i="34"/>
  <c r="H162" i="34"/>
  <c r="G7" i="35"/>
  <c r="G12" i="35"/>
  <c r="D27" i="35"/>
  <c r="H27" i="35"/>
  <c r="D32" i="35"/>
  <c r="H32" i="35"/>
  <c r="D48" i="35"/>
  <c r="H48" i="35"/>
  <c r="G54" i="35"/>
  <c r="D97" i="35"/>
  <c r="D102" i="35"/>
  <c r="D106" i="35"/>
  <c r="G162" i="35"/>
  <c r="G7" i="36"/>
  <c r="G12" i="36"/>
  <c r="D27" i="36"/>
  <c r="H27" i="36"/>
  <c r="D32" i="36"/>
  <c r="H32" i="36"/>
  <c r="D48" i="36"/>
  <c r="H48" i="36"/>
  <c r="D61" i="36"/>
  <c r="H61" i="36"/>
  <c r="G196" i="36"/>
  <c r="G28" i="37"/>
  <c r="G33" i="37"/>
  <c r="G49" i="37"/>
  <c r="D168" i="37"/>
  <c r="H168" i="37"/>
  <c r="D173" i="37"/>
  <c r="H173" i="37"/>
  <c r="D302" i="37"/>
  <c r="D306" i="37"/>
  <c r="G7" i="38"/>
  <c r="G32" i="38"/>
  <c r="E32" i="38"/>
  <c r="G61" i="38"/>
  <c r="E61" i="38"/>
  <c r="D129" i="38"/>
  <c r="G7" i="39"/>
  <c r="E7" i="39"/>
  <c r="D104" i="39"/>
  <c r="E159" i="41"/>
  <c r="H159" i="41"/>
  <c r="D159" i="41"/>
  <c r="G159" i="41"/>
  <c r="D115" i="42"/>
  <c r="D111" i="42"/>
  <c r="D114" i="42"/>
  <c r="D110" i="42"/>
  <c r="D105" i="42"/>
  <c r="D113" i="42"/>
  <c r="D109" i="42"/>
  <c r="D97" i="43"/>
  <c r="D95" i="44"/>
  <c r="E159" i="46"/>
  <c r="H159" i="46"/>
  <c r="D159" i="46"/>
  <c r="G159" i="46"/>
  <c r="D169" i="8"/>
  <c r="D107" i="9"/>
  <c r="D112" i="9"/>
  <c r="D55" i="10"/>
  <c r="D177" i="10"/>
  <c r="D183" i="10"/>
  <c r="D104" i="11"/>
  <c r="D109" i="11"/>
  <c r="D117" i="12"/>
  <c r="D122" i="12"/>
  <c r="D163" i="13"/>
  <c r="D109" i="14"/>
  <c r="D159" i="15"/>
  <c r="D124" i="16"/>
  <c r="D129" i="16"/>
  <c r="D27" i="17"/>
  <c r="D32" i="17"/>
  <c r="D48" i="17"/>
  <c r="D97" i="17"/>
  <c r="D102" i="17"/>
  <c r="D172" i="18"/>
  <c r="D27" i="19"/>
  <c r="D32" i="19"/>
  <c r="D48" i="19"/>
  <c r="D97" i="19"/>
  <c r="D102" i="19"/>
  <c r="D159" i="20"/>
  <c r="D165" i="20"/>
  <c r="D168" i="21"/>
  <c r="D173" i="21"/>
  <c r="D302" i="21"/>
  <c r="D306" i="21"/>
  <c r="D55" i="22"/>
  <c r="D130" i="22"/>
  <c r="D134" i="22"/>
  <c r="D189" i="22"/>
  <c r="D61" i="23"/>
  <c r="D8" i="24"/>
  <c r="D13" i="24"/>
  <c r="D55" i="24"/>
  <c r="D118" i="24"/>
  <c r="D123" i="24"/>
  <c r="D27" i="25"/>
  <c r="D32" i="25"/>
  <c r="D48" i="25"/>
  <c r="D61" i="25"/>
  <c r="D134" i="25"/>
  <c r="D139" i="25"/>
  <c r="D8" i="26"/>
  <c r="D13" i="26"/>
  <c r="D27" i="28"/>
  <c r="D32" i="28"/>
  <c r="D48" i="28"/>
  <c r="D61" i="28"/>
  <c r="D97" i="29"/>
  <c r="D102" i="29"/>
  <c r="D159" i="30"/>
  <c r="D104" i="31"/>
  <c r="D109" i="31"/>
  <c r="D7" i="32"/>
  <c r="D12" i="32"/>
  <c r="D186" i="32"/>
  <c r="D192" i="32"/>
  <c r="D167" i="33"/>
  <c r="D7" i="35"/>
  <c r="H7" i="35"/>
  <c r="D12" i="35"/>
  <c r="H12" i="35"/>
  <c r="D54" i="35"/>
  <c r="H54" i="35"/>
  <c r="D103" i="35"/>
  <c r="D107" i="35"/>
  <c r="D162" i="35"/>
  <c r="D7" i="36"/>
  <c r="D12" i="36"/>
  <c r="D196" i="36"/>
  <c r="D28" i="37"/>
  <c r="D33" i="37"/>
  <c r="D49" i="37"/>
  <c r="D7" i="38"/>
  <c r="H12" i="38"/>
  <c r="D12" i="38"/>
  <c r="D71" i="38"/>
  <c r="D112" i="38"/>
  <c r="D124" i="38"/>
  <c r="D131" i="38"/>
  <c r="E169" i="39"/>
  <c r="H169" i="39"/>
  <c r="D169" i="39"/>
  <c r="G169" i="39"/>
  <c r="D85" i="41"/>
  <c r="D112" i="42"/>
  <c r="D114" i="45"/>
  <c r="D110" i="45"/>
  <c r="D113" i="45"/>
  <c r="D109" i="45"/>
  <c r="D104" i="45"/>
  <c r="D112" i="45"/>
  <c r="D108" i="45"/>
  <c r="G27" i="38"/>
  <c r="E27" i="38"/>
  <c r="G48" i="38"/>
  <c r="E48" i="38"/>
  <c r="E27" i="40"/>
  <c r="H27" i="40"/>
  <c r="D27" i="40"/>
  <c r="G27" i="40"/>
  <c r="E32" i="40"/>
  <c r="H32" i="40"/>
  <c r="D32" i="40"/>
  <c r="G32" i="40"/>
  <c r="E48" i="40"/>
  <c r="H48" i="40"/>
  <c r="D48" i="40"/>
  <c r="G48" i="40"/>
  <c r="E61" i="40"/>
  <c r="H61" i="40"/>
  <c r="D61" i="40"/>
  <c r="G61" i="40"/>
  <c r="E157" i="43"/>
  <c r="H157" i="43"/>
  <c r="D157" i="43"/>
  <c r="G157" i="43"/>
  <c r="D107" i="44"/>
  <c r="E165" i="46"/>
  <c r="H165" i="46"/>
  <c r="D165" i="46"/>
  <c r="G165" i="46"/>
  <c r="D112" i="49"/>
  <c r="E32" i="55"/>
  <c r="G32" i="55"/>
  <c r="D65" i="58"/>
  <c r="E12" i="39"/>
  <c r="D109" i="39"/>
  <c r="D113" i="39"/>
  <c r="E166" i="39"/>
  <c r="E172" i="39"/>
  <c r="D110" i="40"/>
  <c r="D114" i="40"/>
  <c r="E7" i="41"/>
  <c r="E12" i="41"/>
  <c r="E54" i="41"/>
  <c r="D104" i="41"/>
  <c r="E162" i="41"/>
  <c r="D7" i="42"/>
  <c r="D12" i="42"/>
  <c r="E27" i="42"/>
  <c r="E32" i="42"/>
  <c r="E48" i="42"/>
  <c r="D167" i="42"/>
  <c r="D7" i="43"/>
  <c r="D12" i="43"/>
  <c r="E27" i="43"/>
  <c r="E32" i="43"/>
  <c r="E48" i="43"/>
  <c r="D54" i="43"/>
  <c r="E160" i="43"/>
  <c r="D7" i="44"/>
  <c r="D12" i="44"/>
  <c r="E27" i="44"/>
  <c r="E32" i="44"/>
  <c r="E48" i="44"/>
  <c r="D114" i="44"/>
  <c r="E172" i="44"/>
  <c r="D7" i="45"/>
  <c r="D12" i="45"/>
  <c r="E27" i="45"/>
  <c r="E32" i="45"/>
  <c r="E48" i="45"/>
  <c r="E7" i="46"/>
  <c r="E12" i="46"/>
  <c r="E54" i="46"/>
  <c r="D8" i="47"/>
  <c r="D13" i="47"/>
  <c r="H13" i="47"/>
  <c r="D144" i="47"/>
  <c r="D148" i="47"/>
  <c r="E7" i="48"/>
  <c r="E12" i="48"/>
  <c r="G55" i="48"/>
  <c r="D109" i="48"/>
  <c r="D113" i="48"/>
  <c r="G169" i="48"/>
  <c r="D8" i="49"/>
  <c r="D13" i="49"/>
  <c r="H13" i="49"/>
  <c r="D109" i="49"/>
  <c r="D113" i="49"/>
  <c r="D167" i="49"/>
  <c r="H167" i="49"/>
  <c r="D173" i="49"/>
  <c r="H173" i="49"/>
  <c r="G8" i="50"/>
  <c r="G13" i="50"/>
  <c r="D28" i="50"/>
  <c r="D33" i="50"/>
  <c r="G55" i="50"/>
  <c r="G118" i="50"/>
  <c r="G123" i="50"/>
  <c r="D196" i="50"/>
  <c r="D201" i="50"/>
  <c r="D205" i="50"/>
  <c r="G55" i="51"/>
  <c r="D104" i="51"/>
  <c r="D109" i="51"/>
  <c r="D113" i="51"/>
  <c r="G169" i="51"/>
  <c r="G28" i="52"/>
  <c r="G33" i="52"/>
  <c r="G49" i="52"/>
  <c r="D221" i="52"/>
  <c r="H221" i="52"/>
  <c r="D170" i="53"/>
  <c r="H170" i="53"/>
  <c r="G7" i="55"/>
  <c r="G12" i="55"/>
  <c r="H32" i="55"/>
  <c r="D104" i="55"/>
  <c r="D113" i="57"/>
  <c r="D109" i="57"/>
  <c r="D104" i="57"/>
  <c r="D112" i="57"/>
  <c r="D108" i="57"/>
  <c r="D114" i="57"/>
  <c r="D110" i="57"/>
  <c r="H96" i="58"/>
  <c r="D96" i="58"/>
  <c r="G96" i="58"/>
  <c r="E96" i="58"/>
  <c r="H101" i="58"/>
  <c r="D101" i="58"/>
  <c r="G101" i="58"/>
  <c r="E101" i="58"/>
  <c r="D111" i="40"/>
  <c r="D145" i="47"/>
  <c r="D55" i="48"/>
  <c r="H55" i="48"/>
  <c r="D169" i="48"/>
  <c r="H169" i="48"/>
  <c r="D105" i="49"/>
  <c r="D110" i="49"/>
  <c r="D114" i="49"/>
  <c r="D8" i="50"/>
  <c r="H8" i="50"/>
  <c r="D13" i="50"/>
  <c r="H13" i="50"/>
  <c r="D55" i="50"/>
  <c r="H55" i="50"/>
  <c r="D118" i="50"/>
  <c r="H118" i="50"/>
  <c r="D123" i="50"/>
  <c r="H123" i="50"/>
  <c r="D202" i="50"/>
  <c r="D206" i="50"/>
  <c r="G27" i="51"/>
  <c r="G32" i="51"/>
  <c r="G48" i="51"/>
  <c r="D55" i="51"/>
  <c r="H55" i="51"/>
  <c r="D110" i="51"/>
  <c r="D114" i="51"/>
  <c r="D169" i="51"/>
  <c r="H169" i="51"/>
  <c r="D28" i="52"/>
  <c r="H28" i="52"/>
  <c r="D33" i="52"/>
  <c r="H33" i="52"/>
  <c r="D49" i="52"/>
  <c r="H49" i="52"/>
  <c r="D7" i="55"/>
  <c r="D12" i="55"/>
  <c r="E27" i="55"/>
  <c r="G27" i="55"/>
  <c r="D71" i="55"/>
  <c r="D92" i="55"/>
  <c r="H55" i="57"/>
  <c r="D55" i="57"/>
  <c r="G55" i="57"/>
  <c r="E55" i="57"/>
  <c r="D27" i="39"/>
  <c r="D32" i="39"/>
  <c r="D48" i="39"/>
  <c r="D61" i="39"/>
  <c r="D7" i="40"/>
  <c r="D12" i="40"/>
  <c r="D108" i="40"/>
  <c r="D166" i="40"/>
  <c r="D172" i="40"/>
  <c r="D27" i="41"/>
  <c r="D32" i="41"/>
  <c r="D102" i="41"/>
  <c r="D112" i="44"/>
  <c r="D169" i="45"/>
  <c r="D27" i="46"/>
  <c r="D32" i="46"/>
  <c r="D142" i="47"/>
  <c r="D27" i="48"/>
  <c r="D32" i="48"/>
  <c r="D48" i="48"/>
  <c r="D61" i="48"/>
  <c r="D111" i="49"/>
  <c r="D27" i="51"/>
  <c r="D32" i="51"/>
  <c r="D48" i="51"/>
  <c r="H166" i="55"/>
  <c r="D166" i="55"/>
  <c r="G166" i="55"/>
  <c r="E166" i="55"/>
  <c r="D116" i="56"/>
  <c r="D112" i="56"/>
  <c r="D107" i="56"/>
  <c r="D115" i="56"/>
  <c r="D111" i="56"/>
  <c r="D117" i="56"/>
  <c r="D113" i="56"/>
  <c r="G48" i="55"/>
  <c r="G61" i="55"/>
  <c r="D172" i="56"/>
  <c r="G7" i="57"/>
  <c r="G12" i="57"/>
  <c r="D27" i="57"/>
  <c r="D32" i="57"/>
  <c r="D48" i="57"/>
  <c r="G8" i="58"/>
  <c r="G13" i="58"/>
  <c r="D28" i="58"/>
  <c r="D33" i="58"/>
  <c r="D49" i="58"/>
  <c r="H49" i="58"/>
  <c r="D159" i="58"/>
  <c r="D7" i="59"/>
  <c r="H7" i="59"/>
  <c r="D12" i="59"/>
  <c r="H12" i="59"/>
  <c r="E27" i="59"/>
  <c r="E32" i="59"/>
  <c r="E48" i="59"/>
  <c r="D54" i="59"/>
  <c r="H54" i="59"/>
  <c r="D103" i="59"/>
  <c r="D107" i="59"/>
  <c r="D162" i="59"/>
  <c r="G7" i="60"/>
  <c r="G12" i="60"/>
  <c r="D27" i="60"/>
  <c r="H27" i="60"/>
  <c r="D32" i="60"/>
  <c r="H32" i="60"/>
  <c r="D48" i="60"/>
  <c r="H48" i="60"/>
  <c r="E55" i="60"/>
  <c r="E176" i="60"/>
  <c r="D103" i="61"/>
  <c r="D107" i="61"/>
  <c r="G8" i="62"/>
  <c r="G17" i="62"/>
  <c r="D36" i="62"/>
  <c r="D41" i="62"/>
  <c r="G63" i="62"/>
  <c r="D211" i="62"/>
  <c r="D215" i="62"/>
  <c r="E7" i="63"/>
  <c r="E12" i="63"/>
  <c r="E54" i="63"/>
  <c r="D104" i="63"/>
  <c r="G159" i="63"/>
  <c r="E162" i="63"/>
  <c r="D125" i="66"/>
  <c r="D104" i="59"/>
  <c r="D104" i="61"/>
  <c r="D212" i="62"/>
  <c r="E202" i="66"/>
  <c r="H202" i="66"/>
  <c r="D202" i="66"/>
  <c r="G202" i="66"/>
  <c r="D7" i="56"/>
  <c r="H7" i="56"/>
  <c r="D12" i="56"/>
  <c r="H12" i="56"/>
  <c r="D54" i="56"/>
  <c r="H54" i="56"/>
  <c r="D157" i="58"/>
  <c r="G27" i="59"/>
  <c r="G32" i="59"/>
  <c r="G48" i="59"/>
  <c r="D101" i="59"/>
  <c r="D105" i="59"/>
  <c r="G55" i="60"/>
  <c r="G176" i="60"/>
  <c r="D101" i="61"/>
  <c r="D105" i="61"/>
  <c r="D127" i="62"/>
  <c r="D132" i="62"/>
  <c r="D209" i="62"/>
  <c r="D213" i="62"/>
  <c r="G7" i="63"/>
  <c r="G12" i="63"/>
  <c r="D27" i="63"/>
  <c r="D32" i="63"/>
  <c r="D48" i="63"/>
  <c r="G54" i="63"/>
  <c r="D97" i="63"/>
  <c r="D102" i="63"/>
  <c r="G162" i="63"/>
  <c r="G54" i="64"/>
  <c r="E54" i="64"/>
  <c r="D27" i="59"/>
  <c r="D32" i="59"/>
  <c r="D48" i="59"/>
  <c r="D97" i="59"/>
  <c r="D102" i="59"/>
  <c r="D55" i="60"/>
  <c r="D176" i="60"/>
  <c r="D97" i="61"/>
  <c r="D102" i="61"/>
  <c r="D205" i="62"/>
  <c r="D210" i="62"/>
  <c r="D7" i="63"/>
  <c r="D12" i="63"/>
  <c r="D54" i="63"/>
  <c r="D162" i="63"/>
  <c r="D85" i="64"/>
  <c r="E159" i="64"/>
  <c r="H159" i="64"/>
  <c r="D159" i="64"/>
  <c r="G159" i="64"/>
  <c r="E7" i="66"/>
  <c r="H7" i="66"/>
  <c r="D7" i="66"/>
  <c r="G7" i="66"/>
  <c r="E12" i="66"/>
  <c r="H12" i="66"/>
  <c r="D12" i="66"/>
  <c r="G12" i="66"/>
  <c r="E54" i="66"/>
  <c r="H54" i="66"/>
  <c r="D54" i="66"/>
  <c r="G54" i="66"/>
  <c r="D137" i="66"/>
  <c r="D124" i="67"/>
  <c r="D145" i="69"/>
  <c r="D217" i="70"/>
  <c r="D213" i="70"/>
  <c r="D208" i="70" s="1"/>
  <c r="D216" i="70"/>
  <c r="D212" i="70"/>
  <c r="D96" i="71"/>
  <c r="E186" i="72"/>
  <c r="H186" i="72"/>
  <c r="D186" i="72"/>
  <c r="G186" i="72"/>
  <c r="E27" i="75"/>
  <c r="H27" i="75"/>
  <c r="D27" i="75"/>
  <c r="G27" i="75"/>
  <c r="E32" i="75"/>
  <c r="H32" i="75"/>
  <c r="D32" i="75"/>
  <c r="G32" i="75"/>
  <c r="E48" i="75"/>
  <c r="H48" i="75"/>
  <c r="D48" i="75"/>
  <c r="G48" i="75"/>
  <c r="E189" i="78"/>
  <c r="H189" i="78"/>
  <c r="D189" i="78"/>
  <c r="G189" i="78"/>
  <c r="E55" i="81"/>
  <c r="H55" i="81"/>
  <c r="D55" i="81"/>
  <c r="G55" i="81"/>
  <c r="E166" i="83"/>
  <c r="H166" i="83"/>
  <c r="D166" i="83"/>
  <c r="G166" i="83"/>
  <c r="E28" i="84"/>
  <c r="H28" i="84"/>
  <c r="D28" i="84"/>
  <c r="G28" i="84"/>
  <c r="E33" i="84"/>
  <c r="H33" i="84"/>
  <c r="D33" i="84"/>
  <c r="G33" i="84"/>
  <c r="E49" i="84"/>
  <c r="H49" i="84"/>
  <c r="D49" i="84"/>
  <c r="G49" i="84"/>
  <c r="D88" i="85"/>
  <c r="D104" i="64"/>
  <c r="E162" i="64"/>
  <c r="E27" i="65"/>
  <c r="E32" i="65"/>
  <c r="E48" i="65"/>
  <c r="D103" i="65"/>
  <c r="D107" i="65"/>
  <c r="E199" i="66"/>
  <c r="E205" i="66"/>
  <c r="G27" i="67"/>
  <c r="G32" i="67"/>
  <c r="G48" i="67"/>
  <c r="D121" i="67"/>
  <c r="D125" i="67"/>
  <c r="E7" i="68"/>
  <c r="E12" i="68"/>
  <c r="G55" i="68"/>
  <c r="E186" i="68"/>
  <c r="G189" i="68"/>
  <c r="E192" i="68"/>
  <c r="G28" i="69"/>
  <c r="G33" i="69"/>
  <c r="G49" i="69"/>
  <c r="G89" i="69"/>
  <c r="G94" i="69"/>
  <c r="D142" i="69"/>
  <c r="D146" i="69"/>
  <c r="E8" i="70"/>
  <c r="H8" i="70"/>
  <c r="D8" i="70"/>
  <c r="D214" i="70"/>
  <c r="D84" i="71"/>
  <c r="E54" i="76"/>
  <c r="H54" i="76"/>
  <c r="D54" i="76"/>
  <c r="G54" i="76"/>
  <c r="D64" i="76"/>
  <c r="D127" i="77"/>
  <c r="D123" i="77"/>
  <c r="D126" i="77"/>
  <c r="D122" i="77"/>
  <c r="D117" i="77"/>
  <c r="D125" i="77"/>
  <c r="D121" i="77"/>
  <c r="E55" i="78"/>
  <c r="H55" i="78"/>
  <c r="D55" i="78"/>
  <c r="G55" i="78"/>
  <c r="E27" i="82"/>
  <c r="H27" i="82"/>
  <c r="D27" i="82"/>
  <c r="G27" i="82"/>
  <c r="E32" i="82"/>
  <c r="H32" i="82"/>
  <c r="D32" i="82"/>
  <c r="G32" i="82"/>
  <c r="E48" i="82"/>
  <c r="H48" i="82"/>
  <c r="D48" i="82"/>
  <c r="G48" i="82"/>
  <c r="E7" i="83"/>
  <c r="H7" i="83"/>
  <c r="D7" i="83"/>
  <c r="G7" i="83"/>
  <c r="E12" i="83"/>
  <c r="H12" i="83"/>
  <c r="D12" i="83"/>
  <c r="G12" i="83"/>
  <c r="D104" i="65"/>
  <c r="D27" i="67"/>
  <c r="H27" i="67"/>
  <c r="D32" i="67"/>
  <c r="H32" i="67"/>
  <c r="D48" i="67"/>
  <c r="H48" i="67"/>
  <c r="D117" i="67"/>
  <c r="D122" i="67"/>
  <c r="D126" i="67"/>
  <c r="D55" i="68"/>
  <c r="H55" i="68"/>
  <c r="D189" i="68"/>
  <c r="H189" i="68"/>
  <c r="D28" i="69"/>
  <c r="H28" i="69"/>
  <c r="D33" i="69"/>
  <c r="H33" i="69"/>
  <c r="D49" i="69"/>
  <c r="H49" i="69"/>
  <c r="D89" i="69"/>
  <c r="H89" i="69"/>
  <c r="D94" i="69"/>
  <c r="H94" i="69"/>
  <c r="D138" i="69"/>
  <c r="D143" i="69"/>
  <c r="D147" i="69"/>
  <c r="E17" i="70"/>
  <c r="H17" i="70"/>
  <c r="D17" i="70"/>
  <c r="E158" i="71"/>
  <c r="H158" i="71"/>
  <c r="D158" i="71"/>
  <c r="G158" i="71"/>
  <c r="E192" i="72"/>
  <c r="H192" i="72"/>
  <c r="D192" i="72"/>
  <c r="G192" i="72"/>
  <c r="E7" i="76"/>
  <c r="H7" i="76"/>
  <c r="D7" i="76"/>
  <c r="G7" i="76"/>
  <c r="E12" i="76"/>
  <c r="H12" i="76"/>
  <c r="D12" i="76"/>
  <c r="G12" i="76"/>
  <c r="E27" i="77"/>
  <c r="H27" i="77"/>
  <c r="D27" i="77"/>
  <c r="G27" i="77"/>
  <c r="E32" i="77"/>
  <c r="H32" i="77"/>
  <c r="D32" i="77"/>
  <c r="G32" i="77"/>
  <c r="E48" i="77"/>
  <c r="H48" i="77"/>
  <c r="D48" i="77"/>
  <c r="G48" i="77"/>
  <c r="E27" i="79"/>
  <c r="H27" i="79"/>
  <c r="D27" i="79"/>
  <c r="G27" i="79"/>
  <c r="E32" i="79"/>
  <c r="H32" i="79"/>
  <c r="D32" i="79"/>
  <c r="G32" i="79"/>
  <c r="E48" i="79"/>
  <c r="H48" i="79"/>
  <c r="D48" i="79"/>
  <c r="G48" i="79"/>
  <c r="D124" i="79"/>
  <c r="D120" i="79"/>
  <c r="D123" i="79"/>
  <c r="D119" i="79"/>
  <c r="D114" i="79"/>
  <c r="D122" i="79"/>
  <c r="D118" i="79"/>
  <c r="E172" i="83"/>
  <c r="H172" i="83"/>
  <c r="D172" i="83"/>
  <c r="G172" i="83"/>
  <c r="E169" i="90"/>
  <c r="H169" i="90"/>
  <c r="D169" i="90"/>
  <c r="G169" i="90"/>
  <c r="D27" i="64"/>
  <c r="D32" i="64"/>
  <c r="D48" i="64"/>
  <c r="D102" i="64"/>
  <c r="D97" i="64" s="1"/>
  <c r="D101" i="65"/>
  <c r="D159" i="65"/>
  <c r="D165" i="65"/>
  <c r="D7" i="67"/>
  <c r="D12" i="67"/>
  <c r="D54" i="67"/>
  <c r="D123" i="67"/>
  <c r="D178" i="67"/>
  <c r="D180" i="67"/>
  <c r="D27" i="68"/>
  <c r="D32" i="68"/>
  <c r="D48" i="68"/>
  <c r="D61" i="68"/>
  <c r="D8" i="69"/>
  <c r="D13" i="69"/>
  <c r="D55" i="69"/>
  <c r="D144" i="69"/>
  <c r="G17" i="70"/>
  <c r="E63" i="70"/>
  <c r="H63" i="70"/>
  <c r="D63" i="70"/>
  <c r="D218" i="70"/>
  <c r="E7" i="74"/>
  <c r="H7" i="74"/>
  <c r="D7" i="74"/>
  <c r="G7" i="74"/>
  <c r="E12" i="74"/>
  <c r="H12" i="74"/>
  <c r="D12" i="74"/>
  <c r="G12" i="74"/>
  <c r="E181" i="74"/>
  <c r="H181" i="74"/>
  <c r="D181" i="74"/>
  <c r="G181" i="74"/>
  <c r="E61" i="79"/>
  <c r="H61" i="79"/>
  <c r="D61" i="79"/>
  <c r="G61" i="79"/>
  <c r="D121" i="79"/>
  <c r="E189" i="81"/>
  <c r="H189" i="81"/>
  <c r="D189" i="81"/>
  <c r="G189" i="81"/>
  <c r="E56" i="85"/>
  <c r="H56" i="85"/>
  <c r="D56" i="85"/>
  <c r="G56" i="85"/>
  <c r="D120" i="85"/>
  <c r="E202" i="87"/>
  <c r="H202" i="87"/>
  <c r="D202" i="87"/>
  <c r="G202" i="87"/>
  <c r="D7" i="71"/>
  <c r="H7" i="71"/>
  <c r="D12" i="71"/>
  <c r="H12" i="71"/>
  <c r="D54" i="71"/>
  <c r="H54" i="71"/>
  <c r="D7" i="72"/>
  <c r="H7" i="72"/>
  <c r="D12" i="72"/>
  <c r="H12" i="72"/>
  <c r="D7" i="73"/>
  <c r="H7" i="73"/>
  <c r="D12" i="73"/>
  <c r="H12" i="73"/>
  <c r="D54" i="73"/>
  <c r="H54" i="73"/>
  <c r="D103" i="73"/>
  <c r="D107" i="73"/>
  <c r="D162" i="73"/>
  <c r="H162" i="73"/>
  <c r="D27" i="74"/>
  <c r="H27" i="74"/>
  <c r="D32" i="74"/>
  <c r="H32" i="74"/>
  <c r="D48" i="74"/>
  <c r="H48" i="74"/>
  <c r="D61" i="74"/>
  <c r="H61" i="74"/>
  <c r="D118" i="75"/>
  <c r="D122" i="75"/>
  <c r="D177" i="75"/>
  <c r="H177" i="75"/>
  <c r="D27" i="76"/>
  <c r="H27" i="76"/>
  <c r="D32" i="76"/>
  <c r="H32" i="76"/>
  <c r="D48" i="76"/>
  <c r="H48" i="76"/>
  <c r="D97" i="76"/>
  <c r="D102" i="76"/>
  <c r="D106" i="76"/>
  <c r="D179" i="77"/>
  <c r="H179" i="77"/>
  <c r="D124" i="78"/>
  <c r="D129" i="78"/>
  <c r="D133" i="78"/>
  <c r="D55" i="79"/>
  <c r="H55" i="79"/>
  <c r="D176" i="79"/>
  <c r="H176" i="79"/>
  <c r="D182" i="79"/>
  <c r="H182" i="79"/>
  <c r="D104" i="80"/>
  <c r="D109" i="80"/>
  <c r="D113" i="80"/>
  <c r="D124" i="81"/>
  <c r="D129" i="81"/>
  <c r="D133" i="81"/>
  <c r="D164" i="82"/>
  <c r="H164" i="82"/>
  <c r="D27" i="83"/>
  <c r="H27" i="83"/>
  <c r="D32" i="83"/>
  <c r="H32" i="83"/>
  <c r="D48" i="83"/>
  <c r="H48" i="83"/>
  <c r="D61" i="83"/>
  <c r="H61" i="83"/>
  <c r="D111" i="83"/>
  <c r="E7" i="86"/>
  <c r="H7" i="86"/>
  <c r="D7" i="86"/>
  <c r="E55" i="87"/>
  <c r="H55" i="87"/>
  <c r="D55" i="87"/>
  <c r="G55" i="87"/>
  <c r="E196" i="87"/>
  <c r="H196" i="87"/>
  <c r="D196" i="87"/>
  <c r="G196" i="87"/>
  <c r="E171" i="91"/>
  <c r="H171" i="91"/>
  <c r="D171" i="91"/>
  <c r="G171" i="91"/>
  <c r="E28" i="92"/>
  <c r="H28" i="92"/>
  <c r="D28" i="92"/>
  <c r="G28" i="92"/>
  <c r="E33" i="92"/>
  <c r="H33" i="92"/>
  <c r="D33" i="92"/>
  <c r="G33" i="92"/>
  <c r="E49" i="92"/>
  <c r="H49" i="92"/>
  <c r="D49" i="92"/>
  <c r="G49" i="92"/>
  <c r="E61" i="93"/>
  <c r="H61" i="93"/>
  <c r="D61" i="93"/>
  <c r="G61" i="93"/>
  <c r="E181" i="93"/>
  <c r="H181" i="93"/>
  <c r="D181" i="93"/>
  <c r="G181" i="93"/>
  <c r="E27" i="97"/>
  <c r="H27" i="97"/>
  <c r="D27" i="97"/>
  <c r="G27" i="97"/>
  <c r="E32" i="97"/>
  <c r="H32" i="97"/>
  <c r="D32" i="97"/>
  <c r="G32" i="97"/>
  <c r="E48" i="97"/>
  <c r="H48" i="97"/>
  <c r="D48" i="97"/>
  <c r="G48" i="97"/>
  <c r="E61" i="97"/>
  <c r="H61" i="97"/>
  <c r="D61" i="97"/>
  <c r="G61" i="97"/>
  <c r="E176" i="97"/>
  <c r="H176" i="97"/>
  <c r="D176" i="97"/>
  <c r="G176" i="97"/>
  <c r="D103" i="76"/>
  <c r="D107" i="76"/>
  <c r="D130" i="78"/>
  <c r="D134" i="78"/>
  <c r="D110" i="80"/>
  <c r="D114" i="80"/>
  <c r="D130" i="81"/>
  <c r="D134" i="81"/>
  <c r="D108" i="83"/>
  <c r="G8" i="84"/>
  <c r="G13" i="84"/>
  <c r="G55" i="84"/>
  <c r="G28" i="85"/>
  <c r="G33" i="85"/>
  <c r="G62" i="85"/>
  <c r="G73" i="85"/>
  <c r="G78" i="85"/>
  <c r="D172" i="85"/>
  <c r="D168" i="85"/>
  <c r="D171" i="85"/>
  <c r="G7" i="86"/>
  <c r="E12" i="86"/>
  <c r="H12" i="86"/>
  <c r="D12" i="86"/>
  <c r="D134" i="86"/>
  <c r="D130" i="86"/>
  <c r="D133" i="86"/>
  <c r="D129" i="86"/>
  <c r="D124" i="86"/>
  <c r="D132" i="86"/>
  <c r="D128" i="86"/>
  <c r="E27" i="88"/>
  <c r="H27" i="88"/>
  <c r="D27" i="88"/>
  <c r="G27" i="88"/>
  <c r="E32" i="88"/>
  <c r="H32" i="88"/>
  <c r="D32" i="88"/>
  <c r="G32" i="88"/>
  <c r="E48" i="88"/>
  <c r="H48" i="88"/>
  <c r="D48" i="88"/>
  <c r="G48" i="88"/>
  <c r="E55" i="90"/>
  <c r="H55" i="90"/>
  <c r="D55" i="90"/>
  <c r="G55" i="90"/>
  <c r="E7" i="95"/>
  <c r="H7" i="95"/>
  <c r="D7" i="95"/>
  <c r="G7" i="95"/>
  <c r="E12" i="95"/>
  <c r="H12" i="95"/>
  <c r="D12" i="95"/>
  <c r="G12" i="95"/>
  <c r="E179" i="95"/>
  <c r="H179" i="95"/>
  <c r="D179" i="95"/>
  <c r="G179" i="95"/>
  <c r="E28" i="96"/>
  <c r="H28" i="96"/>
  <c r="D28" i="96"/>
  <c r="G28" i="96"/>
  <c r="E33" i="96"/>
  <c r="H33" i="96"/>
  <c r="D33" i="96"/>
  <c r="G33" i="96"/>
  <c r="E49" i="96"/>
  <c r="H49" i="96"/>
  <c r="D49" i="96"/>
  <c r="G49" i="96"/>
  <c r="D8" i="84"/>
  <c r="D13" i="84"/>
  <c r="D55" i="84"/>
  <c r="D28" i="85"/>
  <c r="D33" i="85"/>
  <c r="D62" i="85"/>
  <c r="D73" i="85"/>
  <c r="D78" i="85"/>
  <c r="D167" i="85"/>
  <c r="D173" i="85"/>
  <c r="H228" i="85"/>
  <c r="D228" i="85"/>
  <c r="G228" i="85"/>
  <c r="G12" i="86"/>
  <c r="D131" i="86"/>
  <c r="D134" i="87"/>
  <c r="E61" i="88"/>
  <c r="H61" i="88"/>
  <c r="D61" i="88"/>
  <c r="G61" i="88"/>
  <c r="E7" i="89"/>
  <c r="H7" i="89"/>
  <c r="D7" i="89"/>
  <c r="G7" i="89"/>
  <c r="E12" i="89"/>
  <c r="H12" i="89"/>
  <c r="D12" i="89"/>
  <c r="G12" i="89"/>
  <c r="D125" i="89"/>
  <c r="D121" i="89"/>
  <c r="D124" i="89"/>
  <c r="D120" i="89"/>
  <c r="D115" i="89"/>
  <c r="D123" i="89"/>
  <c r="D119" i="89"/>
  <c r="E27" i="93"/>
  <c r="H27" i="93"/>
  <c r="D27" i="93"/>
  <c r="G27" i="93"/>
  <c r="E32" i="93"/>
  <c r="H32" i="93"/>
  <c r="D32" i="93"/>
  <c r="G32" i="93"/>
  <c r="E48" i="93"/>
  <c r="H48" i="93"/>
  <c r="D48" i="93"/>
  <c r="G48" i="93"/>
  <c r="D119" i="93"/>
  <c r="E187" i="93"/>
  <c r="H187" i="93"/>
  <c r="D187" i="93"/>
  <c r="G187" i="93"/>
  <c r="E61" i="94"/>
  <c r="H61" i="94"/>
  <c r="D61" i="94"/>
  <c r="G61" i="94"/>
  <c r="D186" i="86"/>
  <c r="H186" i="86"/>
  <c r="D192" i="86"/>
  <c r="H192" i="86"/>
  <c r="D141" i="87"/>
  <c r="D55" i="88"/>
  <c r="H55" i="88"/>
  <c r="D134" i="88"/>
  <c r="D189" i="88"/>
  <c r="H189" i="88"/>
  <c r="D27" i="89"/>
  <c r="H27" i="89"/>
  <c r="D32" i="89"/>
  <c r="H32" i="89"/>
  <c r="D48" i="89"/>
  <c r="E7" i="90"/>
  <c r="E12" i="90"/>
  <c r="D109" i="90"/>
  <c r="D113" i="90"/>
  <c r="E172" i="90"/>
  <c r="D7" i="91"/>
  <c r="D12" i="91"/>
  <c r="E27" i="91"/>
  <c r="E32" i="91"/>
  <c r="E48" i="91"/>
  <c r="E61" i="91"/>
  <c r="D202" i="92"/>
  <c r="D206" i="92"/>
  <c r="D55" i="93"/>
  <c r="D7" i="94"/>
  <c r="H7" i="94"/>
  <c r="D12" i="94"/>
  <c r="H12" i="94"/>
  <c r="H27" i="94"/>
  <c r="D27" i="94"/>
  <c r="E123" i="96"/>
  <c r="H123" i="96"/>
  <c r="D123" i="96"/>
  <c r="G123" i="96"/>
  <c r="E7" i="101"/>
  <c r="H7" i="101"/>
  <c r="D7" i="101"/>
  <c r="G7" i="101"/>
  <c r="E12" i="101"/>
  <c r="H12" i="101"/>
  <c r="D12" i="101"/>
  <c r="G12" i="101"/>
  <c r="E169" i="101"/>
  <c r="H169" i="101"/>
  <c r="D169" i="101"/>
  <c r="G169" i="101"/>
  <c r="E39" i="102"/>
  <c r="H39" i="102"/>
  <c r="D39" i="102"/>
  <c r="G39" i="102"/>
  <c r="D138" i="87"/>
  <c r="D142" i="87"/>
  <c r="G7" i="88"/>
  <c r="G12" i="88"/>
  <c r="G55" i="91"/>
  <c r="G8" i="92"/>
  <c r="G13" i="92"/>
  <c r="D203" i="92"/>
  <c r="E32" i="94"/>
  <c r="H32" i="94"/>
  <c r="D32" i="94"/>
  <c r="E7" i="100"/>
  <c r="H7" i="100"/>
  <c r="D7" i="100"/>
  <c r="G7" i="100"/>
  <c r="E12" i="100"/>
  <c r="H12" i="100"/>
  <c r="D12" i="100"/>
  <c r="G12" i="100"/>
  <c r="E54" i="101"/>
  <c r="H54" i="101"/>
  <c r="D54" i="101"/>
  <c r="G54" i="101"/>
  <c r="D55" i="102"/>
  <c r="D139" i="87"/>
  <c r="D7" i="88"/>
  <c r="D12" i="88"/>
  <c r="D180" i="89"/>
  <c r="D27" i="90"/>
  <c r="D32" i="90"/>
  <c r="D48" i="90"/>
  <c r="D55" i="91"/>
  <c r="D8" i="92"/>
  <c r="D13" i="92"/>
  <c r="D200" i="92"/>
  <c r="E48" i="94"/>
  <c r="H48" i="94"/>
  <c r="D48" i="94"/>
  <c r="E182" i="97"/>
  <c r="H182" i="97"/>
  <c r="D182" i="97"/>
  <c r="G182" i="97"/>
  <c r="D182" i="94"/>
  <c r="H182" i="94"/>
  <c r="D27" i="95"/>
  <c r="D32" i="95"/>
  <c r="D121" i="97"/>
  <c r="D114" i="101"/>
  <c r="D8" i="102"/>
  <c r="H8" i="102"/>
  <c r="D13" i="102"/>
  <c r="H13" i="102"/>
  <c r="D23" i="102"/>
  <c r="H23" i="102"/>
  <c r="D28" i="102"/>
  <c r="H28" i="102"/>
  <c r="D290" i="102"/>
  <c r="G8" i="96"/>
  <c r="G13" i="96"/>
  <c r="G55" i="96"/>
  <c r="G118" i="96"/>
  <c r="G7" i="97"/>
  <c r="G12" i="97"/>
  <c r="D118" i="97"/>
  <c r="D122" i="97"/>
  <c r="D104" i="98"/>
  <c r="D104" i="99"/>
  <c r="G159" i="99"/>
  <c r="G165" i="99"/>
  <c r="D142" i="100"/>
  <c r="G197" i="100"/>
  <c r="G203" i="100"/>
  <c r="D111" i="101"/>
  <c r="D115" i="101"/>
  <c r="D8" i="96"/>
  <c r="D13" i="96"/>
  <c r="D55" i="96"/>
  <c r="D118" i="96"/>
  <c r="D7" i="97"/>
  <c r="D12" i="97"/>
  <c r="D114" i="97"/>
  <c r="D119" i="97"/>
  <c r="D101" i="98"/>
  <c r="D101" i="99"/>
  <c r="D159" i="99"/>
  <c r="D165" i="99"/>
  <c r="D139" i="100"/>
  <c r="D197" i="100"/>
  <c r="D203" i="100"/>
  <c r="D107" i="101"/>
  <c r="D112" i="101"/>
</calcChain>
</file>

<file path=xl/sharedStrings.xml><?xml version="1.0" encoding="utf-8"?>
<sst xmlns="http://schemas.openxmlformats.org/spreadsheetml/2006/main" count="23856" uniqueCount="751">
  <si>
    <t>ПРАЙС-ЛИСТ</t>
  </si>
  <si>
    <t>Введен в действие с "01" апреля 2024 г.</t>
  </si>
  <si>
    <t xml:space="preserve">НА РАЗМЕЩЕНИЕ РЕКЛАМЫ В ПРОДУКТАХ НА БАЗЕ СПРАВОЧНИКА ОРГАНИЗАЦИЙ </t>
  </si>
  <si>
    <t>"2ГИС.АБАКАН"</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</si>
  <si>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t>
  </si>
  <si>
    <t>Наименование рекламной позиции</t>
  </si>
  <si>
    <t>Реклама / Рекламный материал</t>
  </si>
  <si>
    <t>Место размещения</t>
  </si>
  <si>
    <t>Стоимость за месяц размещения, руб. (в том числе НДС)</t>
  </si>
  <si>
    <t>ГЕОКОНТЕКСТНАЯ РЕКЛАМА</t>
  </si>
  <si>
    <r>
      <t>Пакет «Лайт»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</si>
  <si>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</si>
  <si>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r>
      <t>Объявление в поисковой выдаче</t>
    </r>
    <r>
      <rPr>
        <vertAlign val="superscript"/>
        <sz val="16"/>
        <rFont val="Calibri"/>
        <family val="2"/>
        <charset val="204"/>
        <scheme val="minor"/>
      </rPr>
      <t>3</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</si>
  <si>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Видео-материал,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</si>
  <si>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Пакет «Старт»</t>
    </r>
    <r>
      <rPr>
        <b/>
        <vertAlign val="superscript"/>
        <sz val="16"/>
        <rFont val="Calibri"/>
        <family val="2"/>
        <charset val="204"/>
        <scheme val="minor"/>
      </rPr>
      <t>1.3</t>
    </r>
  </si>
  <si>
    <r>
      <t>Комментарий в карточке компании</t>
    </r>
    <r>
      <rPr>
        <vertAlign val="superscript"/>
        <sz val="16"/>
        <rFont val="Calibri"/>
        <family val="2"/>
        <charset val="204"/>
        <scheme val="minor"/>
      </rPr>
      <t>3</t>
    </r>
    <r>
      <rPr>
        <sz val="16"/>
        <rFont val="Calibri"/>
        <family val="2"/>
        <charset val="204"/>
        <scheme val="minor"/>
      </rPr>
      <t>, рекламная ссылка в карточке компании</t>
    </r>
    <r>
      <rPr>
        <vertAlign val="superscript"/>
        <sz val="16"/>
        <rFont val="Calibri"/>
        <family val="2"/>
        <charset val="204"/>
        <scheme val="minor"/>
      </rPr>
      <t>3</t>
    </r>
  </si>
  <si>
    <t>Витрина</t>
  </si>
  <si>
    <t>Пакет «Дополнительный»</t>
  </si>
  <si>
    <t>Набор позиций, который приобретается в дополнение к пакету «Лайт» или «Старт»,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</si>
  <si>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t xml:space="preserve">Логотип на карте во всех масштабах в одной рубрике; </t>
  </si>
  <si>
    <t xml:space="preserve">Рекламная статья (до 120 Кб); </t>
  </si>
  <si>
    <t>предоставление Заказчику возможности разместить в Профиле Рекламируемого предприятия в Справочнике организаций Скидки</t>
  </si>
  <si>
    <r>
      <t>Подключение в другие рубрики</t>
    </r>
    <r>
      <rPr>
        <b/>
        <vertAlign val="superscript"/>
        <sz val="16"/>
        <rFont val="Calibri"/>
        <family val="2"/>
        <charset val="204"/>
        <scheme val="minor"/>
      </rPr>
      <t>1.4</t>
    </r>
  </si>
  <si>
    <r>
      <t>Подключение объявления в поисковой выдаче</t>
    </r>
    <r>
      <rPr>
        <vertAlign val="superscript"/>
        <sz val="16"/>
        <rFont val="Calibri"/>
        <family val="2"/>
        <charset val="204"/>
        <scheme val="minor"/>
      </rPr>
      <t>4</t>
    </r>
  </si>
  <si>
    <r>
      <t xml:space="preserve">Пакет Лайт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</si>
  <si>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Комментарий в карточке компании3, рекламная ссылка в карточке компании3.</t>
  </si>
  <si>
    <r>
      <t xml:space="preserve">Пакет Старт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</si>
  <si>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 xml:space="preserve">Комментарий в карточке компании3, рекламная ссылка в карточке компании3 </t>
  </si>
  <si>
    <r>
      <t>Пакет «Дополнительный» VIP</t>
    </r>
    <r>
      <rPr>
        <b/>
        <vertAlign val="superscript"/>
        <sz val="16"/>
        <rFont val="Calibri"/>
        <family val="2"/>
        <charset val="204"/>
        <scheme val="minor"/>
      </rPr>
      <t>2</t>
    </r>
  </si>
  <si>
    <t>Набор позиций, который приобретается в дополнение к пакету «Лайт» VIP или «Старт» VIP, и позволяет усилить ваше присутствие в 2ГИС. Приобретая Пакет «Дополнительный», Заказчик может воспользоваться всеми позициями или любой отдельной позицией:</t>
  </si>
  <si>
    <r>
      <t xml:space="preserve">Подключение в другие рубрики </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</si>
  <si>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Пакет «Лайт Медиа»</t>
  </si>
  <si>
    <r>
      <t>Рекламная ссылка в карточке компании</t>
    </r>
    <r>
      <rPr>
        <vertAlign val="superscript"/>
        <sz val="16"/>
        <rFont val="Calibri"/>
        <family val="2"/>
        <charset val="204"/>
        <scheme val="minor"/>
      </rPr>
      <t>3</t>
    </r>
    <r>
      <rPr>
        <sz val="16"/>
        <rFont val="Calibri"/>
        <family val="2"/>
        <charset val="204"/>
        <scheme val="minor"/>
      </rPr>
      <t xml:space="preserve">, </t>
    </r>
  </si>
  <si>
    <t>Сторис в карточке компании</t>
  </si>
  <si>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</si>
  <si>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t>Пакет «Старт Медиа»</t>
  </si>
  <si>
    <t>Витрина, Сторис в карточке компании</t>
  </si>
  <si>
    <t>Подключение в другие рубрики для пакета Медиа</t>
  </si>
  <si>
    <t>Приоритеты в рубрике</t>
  </si>
  <si>
    <t>Приоритет в рубрике 1-го порядка для объявления в поисковой выдаче</t>
  </si>
  <si>
    <t>Приоритет в рубрике 2-го порядка для объявления в поисковой выдаче</t>
  </si>
  <si>
    <t>Приоритет в рубрике 3-го порядка для объявления в поисковой выдаче</t>
  </si>
  <si>
    <t>Приоритет в рубрике 4-го порядка для объявления в поисковой выдаче</t>
  </si>
  <si>
    <t>Приоритет в рубрике 5-го порядка для объявления в поисковой выдаче</t>
  </si>
  <si>
    <t>Приоритет в рубрике 6-го порядка для объявления в поисковой выдаче</t>
  </si>
  <si>
    <t>Приоритет в рубрике 7-го порядка для объявления в поисковой выдаче</t>
  </si>
  <si>
    <t>Приоритет в рубрике 8-го порядка для объявления в поисковой выдаче</t>
  </si>
  <si>
    <t>Приоритет в рубрике 9-го порядка для объявления в поисковой выдаче</t>
  </si>
  <si>
    <t>Приоритет в рубрике 10-го порядка для объявления в поисковой выдаче</t>
  </si>
  <si>
    <t>Приоритет в рубрике 11-го порядка для объявления в поисковой выдаче</t>
  </si>
  <si>
    <t>Приоритет в рубрике 12-го порядка для объявления в поисковой выдаче</t>
  </si>
  <si>
    <t>Приоритет в рубрике 13-го порядка для объявления в поисковой выдаче</t>
  </si>
  <si>
    <t>Приоритет в рубрике 14-го порядка для объявления в поисковой выдаче</t>
  </si>
  <si>
    <t>Приоритет в рубрике 15-го порядка для объявления в поисковой выдаче</t>
  </si>
  <si>
    <t>Приоритет в рубрике 16-го порядка для объявления в поисковой выдаче</t>
  </si>
  <si>
    <t>Приоритет в рубрике 17-го порядка для объявления в поисковой выдаче</t>
  </si>
  <si>
    <t>Приоритет в рубрике 18-го порядка для объявления в поисковой выдаче</t>
  </si>
  <si>
    <t>Приоритет в рубрике 19-го порядка для объявления в поисковой выдаче</t>
  </si>
  <si>
    <t>Приоритет в рубрике 20-го порядка для объявления в поисковой выдаче</t>
  </si>
  <si>
    <t>Усиливающие позиции</t>
  </si>
  <si>
    <t>Брендирование</t>
  </si>
  <si>
    <t xml:space="preserve">Дополнительная рубрика  </t>
  </si>
  <si>
    <t>Логотип на карте в детальных масштабах во всех рубриках</t>
  </si>
  <si>
    <t>Логотип на карте во всех масштабах в одной рубрике</t>
  </si>
  <si>
    <t>Логотип на карте во всех масштабах в рубрике 1-го уровня</t>
  </si>
  <si>
    <t>Рекламная ссылка</t>
  </si>
  <si>
    <t>Рекламная ссылка к компании</t>
  </si>
  <si>
    <t>Двойная рекламная ссылка к компании</t>
  </si>
  <si>
    <t>Тройная рекламная ссылка к компании</t>
  </si>
  <si>
    <t>Рекламная статья (до 120 Кб)</t>
  </si>
  <si>
    <t>Стоимость за месяц размещения за 1 адрес, руб. (в том числе НДС)</t>
  </si>
  <si>
    <t>Расширение кнопки действия</t>
  </si>
  <si>
    <t xml:space="preserve">МЕДИЙНАЯ РЕКЛАМА   </t>
  </si>
  <si>
    <r>
      <t>Логотип на карте</t>
    </r>
    <r>
      <rPr>
        <vertAlign val="superscript"/>
        <sz val="22"/>
        <rFont val="Calibri"/>
        <family val="2"/>
        <charset val="204"/>
        <scheme val="minor"/>
      </rPr>
      <t>1.6</t>
    </r>
  </si>
  <si>
    <t>Кол-во адресов</t>
  </si>
  <si>
    <t>Стоимость за 1 адрес</t>
  </si>
  <si>
    <t>1-4 адреса</t>
  </si>
  <si>
    <t>5 адресов</t>
  </si>
  <si>
    <t>6 адресов</t>
  </si>
  <si>
    <t>7 адресов</t>
  </si>
  <si>
    <t>8 адресов</t>
  </si>
  <si>
    <t>9 адресов</t>
  </si>
  <si>
    <t>10-100000</t>
  </si>
  <si>
    <r>
      <t>Премиум-логотип на карте</t>
    </r>
    <r>
      <rPr>
        <vertAlign val="superscript"/>
        <sz val="22"/>
        <rFont val="Calibri"/>
        <family val="2"/>
        <charset val="204"/>
        <scheme val="minor"/>
      </rPr>
      <t>1.6</t>
    </r>
  </si>
  <si>
    <t>Логотип на карте в масштабе города</t>
  </si>
  <si>
    <t>Smart-баннер</t>
  </si>
  <si>
    <t>Баннер в окне карты</t>
  </si>
  <si>
    <t>Баннер на стартовой заставке</t>
  </si>
  <si>
    <t>Баннер на стартовом экране</t>
  </si>
  <si>
    <t>Баннер на стартовом экране (с видео)</t>
  </si>
  <si>
    <t>Баннер на финальной заставке</t>
  </si>
  <si>
    <t>Баннер под окном справочника</t>
  </si>
  <si>
    <t>Баннер-небоскреб</t>
  </si>
  <si>
    <t>Баннер на дашборде (мобильная версия)</t>
  </si>
  <si>
    <r>
      <t>Лента B2B-предложений в Личном кабинете</t>
    </r>
    <r>
      <rPr>
        <vertAlign val="superscript"/>
        <sz val="16"/>
        <rFont val="Calibri"/>
        <family val="2"/>
        <charset val="204"/>
        <scheme val="minor"/>
      </rPr>
      <t>14</t>
    </r>
  </si>
  <si>
    <t>Интернет-площадка account.2gis.com</t>
  </si>
  <si>
    <t>Логотип в списке рубрик (4 позиция)</t>
  </si>
  <si>
    <t>Логотип в списке рубрик (8 позиция)</t>
  </si>
  <si>
    <t>Логотип в списке рубрик (12 позиция)</t>
  </si>
  <si>
    <t>Логотип в списке рубрик (16 позиция)</t>
  </si>
  <si>
    <t>Логотип на дашборде (1 уровень)</t>
  </si>
  <si>
    <t>Логотип на дашборде (2 уровень)</t>
  </si>
  <si>
    <t>Реклама в печати</t>
  </si>
  <si>
    <t>Сторис</t>
  </si>
  <si>
    <t>Баннер в геообъектах</t>
  </si>
  <si>
    <t>Баннер в обслуживающих организациях</t>
  </si>
  <si>
    <t>Билборд на экране построения маршрута</t>
  </si>
  <si>
    <r>
      <t>Smart-баннер VIP</t>
    </r>
    <r>
      <rPr>
        <vertAlign val="superscript"/>
        <sz val="16"/>
        <rFont val="Calibri"/>
        <family val="2"/>
        <charset val="204"/>
        <scheme val="minor"/>
      </rPr>
      <t>2</t>
    </r>
  </si>
  <si>
    <r>
      <t>Баннер в окне карты VIP</t>
    </r>
    <r>
      <rPr>
        <vertAlign val="superscript"/>
        <sz val="16"/>
        <rFont val="Calibri"/>
        <family val="2"/>
        <charset val="204"/>
        <scheme val="minor"/>
      </rPr>
      <t>2</t>
    </r>
  </si>
  <si>
    <r>
      <t>Баннер на стартовой заставке VIP</t>
    </r>
    <r>
      <rPr>
        <vertAlign val="superscript"/>
        <sz val="16"/>
        <rFont val="Calibri"/>
        <family val="2"/>
        <charset val="204"/>
        <scheme val="minor"/>
      </rPr>
      <t>2</t>
    </r>
  </si>
  <si>
    <r>
      <t>Баннер на стартовом экране VIP</t>
    </r>
    <r>
      <rPr>
        <vertAlign val="superscript"/>
        <sz val="16"/>
        <rFont val="Calibri"/>
        <family val="2"/>
        <charset val="204"/>
        <scheme val="minor"/>
      </rPr>
      <t>2</t>
    </r>
  </si>
  <si>
    <r>
      <t>Баннер на стартовом экране (с видео) VIP</t>
    </r>
    <r>
      <rPr>
        <vertAlign val="superscript"/>
        <sz val="16"/>
        <rFont val="Calibri"/>
        <family val="2"/>
        <charset val="204"/>
        <scheme val="minor"/>
      </rPr>
      <t>2</t>
    </r>
  </si>
  <si>
    <r>
      <t>Баннер на финальной заставке VIP</t>
    </r>
    <r>
      <rPr>
        <vertAlign val="superscript"/>
        <sz val="16"/>
        <rFont val="Calibri"/>
        <family val="2"/>
        <charset val="204"/>
        <scheme val="minor"/>
      </rPr>
      <t>2</t>
    </r>
  </si>
  <si>
    <r>
      <t>Баннер под окном справочника VIP</t>
    </r>
    <r>
      <rPr>
        <vertAlign val="superscript"/>
        <sz val="16"/>
        <rFont val="Calibri"/>
        <family val="2"/>
        <charset val="204"/>
        <scheme val="minor"/>
      </rPr>
      <t>2</t>
    </r>
  </si>
  <si>
    <r>
      <t>Баннер-небоскреб VIP</t>
    </r>
    <r>
      <rPr>
        <vertAlign val="superscript"/>
        <sz val="16"/>
        <rFont val="Calibri"/>
        <family val="2"/>
        <charset val="204"/>
        <scheme val="minor"/>
      </rPr>
      <t>2</t>
    </r>
  </si>
  <si>
    <r>
      <t>Лента B2B-предложений в Личном кабинете</t>
    </r>
    <r>
      <rPr>
        <vertAlign val="superscript"/>
        <sz val="16"/>
        <rFont val="Calibri"/>
        <family val="2"/>
        <charset val="204"/>
        <scheme val="minor"/>
      </rPr>
      <t>14</t>
    </r>
    <r>
      <rPr>
        <sz val="16"/>
        <rFont val="Calibri"/>
        <family val="2"/>
        <charset val="204"/>
        <scheme val="minor"/>
      </rPr>
      <t xml:space="preserve"> VIP</t>
    </r>
    <r>
      <rPr>
        <vertAlign val="superscript"/>
        <sz val="16"/>
        <rFont val="Calibri"/>
        <family val="2"/>
        <charset val="204"/>
        <scheme val="minor"/>
      </rPr>
      <t>2</t>
    </r>
  </si>
  <si>
    <r>
      <t>Логотип на дашборде VIP</t>
    </r>
    <r>
      <rPr>
        <vertAlign val="superscript"/>
        <sz val="16"/>
        <rFont val="Calibri"/>
        <family val="2"/>
        <charset val="204"/>
        <scheme val="minor"/>
      </rPr>
      <t>2</t>
    </r>
  </si>
  <si>
    <r>
      <t>Реклама в печати VIP</t>
    </r>
    <r>
      <rPr>
        <vertAlign val="superscript"/>
        <sz val="16"/>
        <rFont val="Calibri"/>
        <family val="2"/>
        <charset val="204"/>
        <scheme val="minor"/>
      </rPr>
      <t>2</t>
    </r>
  </si>
  <si>
    <t>Реклама в навигаторе</t>
  </si>
  <si>
    <t>Билборд в Навигаторе</t>
  </si>
  <si>
    <t>Баннер при остановке в Навигаторе</t>
  </si>
  <si>
    <t>Логотипы на карте в навигаторе</t>
  </si>
  <si>
    <t>Дополнительный логотип в навигаторе</t>
  </si>
  <si>
    <t>Логотип на карте в навигаторе</t>
  </si>
  <si>
    <t>КОНТЕКСТНО-МЕДИЙНАЯ РЕКЛАМА</t>
  </si>
  <si>
    <r>
      <t>Баннер в поисковой выдаче (мобильная версия)</t>
    </r>
    <r>
      <rPr>
        <vertAlign val="superscript"/>
        <sz val="16"/>
        <rFont val="Calibri"/>
        <family val="2"/>
        <charset val="204"/>
        <scheme val="minor"/>
      </rPr>
      <t>1.1</t>
    </r>
  </si>
  <si>
    <t>Контекстный рекламный блок в выдаче</t>
  </si>
  <si>
    <t>Баннер в поисковой выдаче (ПК-версия)</t>
  </si>
  <si>
    <r>
      <t>Баннер в поисковой выдаче (мобильная версия)</t>
    </r>
    <r>
      <rPr>
        <vertAlign val="superscript"/>
        <sz val="16"/>
        <rFont val="Calibri"/>
        <family val="2"/>
        <charset val="204"/>
        <scheme val="minor"/>
      </rPr>
      <t xml:space="preserve">1.1 </t>
    </r>
    <r>
      <rPr>
        <sz val="16"/>
        <rFont val="Calibri"/>
        <family val="2"/>
        <charset val="204"/>
        <scheme val="minor"/>
      </rPr>
      <t>VIP</t>
    </r>
    <r>
      <rPr>
        <vertAlign val="superscript"/>
        <sz val="16"/>
        <rFont val="Calibri"/>
        <family val="2"/>
        <charset val="204"/>
        <scheme val="minor"/>
      </rPr>
      <t>2</t>
    </r>
  </si>
  <si>
    <r>
      <t>Контекстный рекламный блок в выдаче VIP</t>
    </r>
    <r>
      <rPr>
        <vertAlign val="superscript"/>
        <sz val="16"/>
        <rFont val="Calibri"/>
        <family val="2"/>
        <charset val="204"/>
        <scheme val="minor"/>
      </rPr>
      <t>2</t>
    </r>
  </si>
  <si>
    <r>
      <t>Баннер в поисковой выдаче (ПК-версия) VIP</t>
    </r>
    <r>
      <rPr>
        <vertAlign val="superscript"/>
        <sz val="16"/>
        <rFont val="Calibri"/>
        <family val="2"/>
        <charset val="204"/>
        <scheme val="minor"/>
      </rPr>
      <t>2</t>
    </r>
  </si>
  <si>
    <t>Контекстный рекламный блок</t>
  </si>
  <si>
    <t>Сторис в поисковой выдаче</t>
  </si>
  <si>
    <t>Исполнитель:</t>
  </si>
  <si>
    <t>ООО «ДубльГИС-Абакан»</t>
  </si>
  <si>
    <r>
      <rPr>
        <b/>
        <sz val="16"/>
        <rFont val="Calibri"/>
        <family val="2"/>
        <charset val="204"/>
        <scheme val="minor"/>
      </rPr>
      <t>ИНН</t>
    </r>
    <r>
      <rPr>
        <sz val="16"/>
        <rFont val="Calibri"/>
        <family val="2"/>
        <charset val="204"/>
        <scheme val="minor"/>
      </rPr>
      <t xml:space="preserve"> 1901107030</t>
    </r>
  </si>
  <si>
    <r>
      <t>ОГРН</t>
    </r>
    <r>
      <rPr>
        <sz val="16"/>
        <rFont val="Calibri"/>
        <family val="2"/>
        <charset val="204"/>
        <scheme val="minor"/>
      </rPr>
      <t xml:space="preserve"> 1121901001694</t>
    </r>
  </si>
  <si>
    <t>По соглашению сторон в качестве валюты платежа могут выступать украинские гривны, в этом случае курс следующий: 1 руб. = 0,4395 гривен</t>
  </si>
  <si>
    <t>По соглашению сторон в качестве валюты платежа могут выступать дирхамы ОАЭ, в этом случае курс следующий: 1 руб. = 0,0414 дирхам</t>
  </si>
  <si>
    <t>По соглашению сторон в качестве валюты платежа могут выступать доллары США, в этом случае курс следующий: 1 руб. = 0,0113 доллара</t>
  </si>
  <si>
    <t>По соглашению сторон в качестве валюты платежа могут выступать евро, в этом случае курс следующий: 1 руб. = 0,0104 евро</t>
  </si>
  <si>
    <t>По соглашению сторон в качестве валюты платежа могут выступать чешские кроны, в этом случае курс следующий: 1 руб. = 0,2610 крона</t>
  </si>
  <si>
    <t>По соглашению сторон в качестве валюты платежа могут выступать киргизские сомы, в этом случае курс следующий: 1 руб. = 1,0094 сом</t>
  </si>
  <si>
    <t>По соглашению сторон в качестве валюты платежа могут выступать казахстанские тенге, в этом случае курс следующий: 1 руб. = 5,0667 тенге</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</si>
  <si>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http://law.2gis.ru/pricelist-application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</si>
  <si>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http://law.2gis.ru/pricelist-application3</t>
  </si>
  <si>
    <t>НА ОКАЗАНИЕ ДОПОЛНИТЕЛЬНЫХ УСЛУГ С ИСПОЛЬЗОВАНИЕМ СЕРВИСОВ 2ГИС</t>
  </si>
  <si>
    <t>Дополнительные (информационные) услуги</t>
  </si>
  <si>
    <t>Наименование Дополнительных услуг/работ</t>
  </si>
  <si>
    <t>Описание Дополнительных услуг/работ</t>
  </si>
  <si>
    <t>Стоимость оказания Дополнительных услуг в месяц, руб. (в том числе НДС)/ Дополнительных работ, 1 шт, руб. (в том числе НДС)</t>
  </si>
  <si>
    <r>
      <t>Предоставление Заказчику доступа к дополнительным функциональным возможностям Платформы, связанным с управлением Фотографиями,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</si>
  <si>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(удаление Фотографий, размещенных пользователями сервисов, предоставляемых партнерами Исполнителя и доводимых до сведения Пользователей совместно с Продуктами 2ГИС с использованием сервиса API партнеров Исполнителя; изменение порядка отображения Фотографий)</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</si>
  <si>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</si>
  <si>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Отзывами, привязанными к информации о Заказчике, указанной в Справочнике организаций</t>
    </r>
    <r>
      <rPr>
        <vertAlign val="superscript"/>
        <sz val="16"/>
        <rFont val="Calibri"/>
        <family val="2"/>
        <charset val="204"/>
        <scheme val="minor"/>
      </rPr>
      <t>12</t>
    </r>
  </si>
  <si>
    <t>Управление (выбор Отзыва, который будет верхнем в ленте всех Отзывов)</t>
  </si>
  <si>
    <t>Стоимость Дополнительных услуг включена в стоимость размещения рекламных материалов</t>
  </si>
  <si>
    <r>
      <t>Предоставление Заказчику доступа к дополнительным функциональным возможностям Платформы, связанным с управлением данными о ценах на товары / работы / услуги рекламируемого предприятия, привязанными к информации о данном предприятии, указанной в Справочнике организаций</t>
    </r>
    <r>
      <rPr>
        <vertAlign val="superscript"/>
        <sz val="16"/>
        <rFont val="Calibri"/>
        <family val="2"/>
        <charset val="204"/>
        <scheme val="minor"/>
      </rPr>
      <t>16</t>
    </r>
  </si>
  <si>
    <t>Управление (удаление Заказчиком данных, предоставленных партнерами Правообладателя; предоставление данных Заказчиком; удаление данных Заказчиком)</t>
  </si>
  <si>
    <t xml:space="preserve">                                     </t>
  </si>
  <si>
    <r>
      <t xml:space="preserve">Предоставление Заказчику к дополнительным функциональным возможностям
Платформы в виде приоритетного размещения рекламируемого предприятия
в разделе «Где купить» в сервисе с информацией о товарах/услугах </t>
    </r>
    <r>
      <rPr>
        <vertAlign val="superscript"/>
        <sz val="16"/>
        <rFont val="Calibri"/>
        <family val="2"/>
        <charset val="204"/>
        <scheme val="minor"/>
      </rPr>
      <t>17</t>
    </r>
  </si>
  <si>
    <t>Приоритетного размещения рекламируемого предприятия в разделе «Где купить» в сервисе с информацией о товарах/услуг</t>
  </si>
  <si>
    <t>Микросайты</t>
  </si>
  <si>
    <t xml:space="preserve">Открытие публичного доступа к странице Заказчика в домене Исполнителя в сети Интернет, а также предоставление возможности редактирования информации на странице Заказчика (в том числе предоставление возможности изменения доменного имени страницы Заказчика; изменения цветовой гаммы;  изменения цветового оформления кнопки действия; изменения ссылки которая входит в состав кнопки «Написать»; изменения номера телефона, который входит в состав кнопки «Позвонить»; изменения маршрута к филиалу компании, который входит в состав кнопки «Построить маршрут»; изменения обложки страницы Заказчика; изменения расширенного комментария; добавления фотографий на страницу Заказчика / в бесплатную витрину; отключения/включения блоков отзывов, фотографий, контактов) </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</si>
  <si>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</si>
  <si>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http://law.2gis.ru/pricelist-application3</t>
  </si>
  <si>
    <t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t>
  </si>
  <si>
    <t>В целях повышения качества Услуг, а также с целью оценки необходимости разработки новых предложений для рекламодателей Правообладатель вправе проводить техническое тестирование, связанное с размещением Рекламных материалов Заказчиков, предоставленных Исполнителю по Договору на иных, не согласованных с Заказчиком, рекламных местах в Приложениях 2ГИС. Объем, сроки, порядок и места размещения Рекламных материалов в Приложениях 2ГИС определяются Правообладателем самостоятельно. Стоимость размещения Рекламных материалов Заказчиков в рамках технического тестирования включена в стоимость размещения Рекламных материалов по Договору</t>
  </si>
  <si>
    <t>Стоимость и условия оказания Услуг/Дополнительных услуг, не перечисленных в настоящем прайс-листе, в т.ч. в рамках проведения спецпроектов, определяются Исполнителем в индивидуальном порядке и согласуются Сторонами</t>
  </si>
  <si>
    <t>Рекламные позиции: Реклама в карточках компаний до 100 адресов, Реклама в карточках компаний до 100 адресов,  Кнопка действия в карточках партнеров и выдаче свыше 100 адресов, Информация о квартирах в продаже, Реклама в карточках компаний до 100 адресов свыше 100 адресов, Кнопка действия в карточках партнеров и выдаче до 100 адресов,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</si>
  <si>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"2ГИС.АБХАЗИЯ"</t>
  </si>
  <si>
    <r>
      <t>ценовая группа 1</t>
    </r>
    <r>
      <rPr>
        <b/>
        <vertAlign val="superscript"/>
        <sz val="16"/>
        <rFont val="Calibri"/>
        <family val="2"/>
        <charset val="204"/>
        <scheme val="minor"/>
      </rPr>
      <t>1</t>
    </r>
  </si>
  <si>
    <r>
      <t>ценовая группа 2</t>
    </r>
    <r>
      <rPr>
        <b/>
        <vertAlign val="superscript"/>
        <sz val="16"/>
        <rFont val="Calibri"/>
        <family val="2"/>
        <charset val="204"/>
        <scheme val="minor"/>
      </rPr>
      <t>1</t>
    </r>
  </si>
  <si>
    <r>
      <t>ценовая группа 3</t>
    </r>
    <r>
      <rPr>
        <b/>
        <vertAlign val="superscript"/>
        <sz val="16"/>
        <rFont val="Calibri"/>
        <family val="2"/>
        <charset val="204"/>
        <scheme val="minor"/>
      </rPr>
      <t>1</t>
    </r>
  </si>
  <si>
    <r>
      <t>ценовая группа 4</t>
    </r>
    <r>
      <rPr>
        <b/>
        <vertAlign val="superscript"/>
        <sz val="16"/>
        <rFont val="Calibri"/>
        <family val="2"/>
        <charset val="204"/>
        <scheme val="minor"/>
      </rPr>
      <t>1</t>
    </r>
  </si>
  <si>
    <r>
      <t>ценовая группа 5</t>
    </r>
    <r>
      <rPr>
        <b/>
        <vertAlign val="superscript"/>
        <sz val="16"/>
        <rFont val="Calibri"/>
        <family val="2"/>
        <charset val="204"/>
        <scheme val="minor"/>
      </rPr>
      <t>1</t>
    </r>
  </si>
  <si>
    <t>Пакет «Стандарт»</t>
  </si>
  <si>
    <t>Баннер в рубрике</t>
  </si>
  <si>
    <t xml:space="preserve">Комментарий в карточке компании3 </t>
  </si>
  <si>
    <t>Подключение в другие рубрики для пакета «Стандарт»</t>
  </si>
  <si>
    <t>Подключение баннера в рубрику</t>
  </si>
  <si>
    <t>Приоритет в рубрике 21-го порядка для объявления в поисковой выдаче</t>
  </si>
  <si>
    <t>Приоритет в рубрике 22-го порядка для объявления в поисковой выдаче</t>
  </si>
  <si>
    <t>Приоритет в рубрике 23-го порядка для объявления в поисковой выдаче</t>
  </si>
  <si>
    <t>Приоритет в рубрике 24-го порядка для объявления в поисковой выдаче</t>
  </si>
  <si>
    <t>Приоритет в рубрике 25-го порядка для объявления в поисковой выдаче</t>
  </si>
  <si>
    <t>Приоритет в рубрике 26-го порядка для объявления в поисковой выдаче</t>
  </si>
  <si>
    <t>Приоритет в рубрике 27-го порядка для объявления в поисковой выдаче</t>
  </si>
  <si>
    <t>Приоритет в рубрике 28-го порядка для объявления в поисковой выдаче</t>
  </si>
  <si>
    <t>Приоритет в рубрике 29-го порядка для объявления в поисковой выдаче</t>
  </si>
  <si>
    <t>Приоритет в рубрике 30-го порядка для объявления в поисковой выдаче</t>
  </si>
  <si>
    <t>Приоритет в рубрике 31-го порядка для объявления в поисковой выдаче</t>
  </si>
  <si>
    <t>Приоритет в рубрике 32-го порядка для объявления в поисковой выдаче</t>
  </si>
  <si>
    <t>Приоритет в рубрике 33-го порядка для объявления в поисковой выдаче</t>
  </si>
  <si>
    <t>Приоритет в рубрике 34-го порядка для объявления в поисковой выдаче</t>
  </si>
  <si>
    <t>Приоритет в рубрике 35-го порядка для объявления в поисковой выдаче</t>
  </si>
  <si>
    <r>
      <t>Брендирование</t>
    </r>
    <r>
      <rPr>
        <vertAlign val="superscript"/>
        <sz val="16"/>
        <rFont val="Calibri"/>
        <family val="2"/>
        <charset val="204"/>
        <scheme val="minor"/>
      </rPr>
      <t>5</t>
    </r>
  </si>
  <si>
    <r>
      <t>Предоставление Заказчику возможности разместить в Профиле Рекламируемого предприятия в Справочнике организаций Логотип, Кнопку действия</t>
    </r>
    <r>
      <rPr>
        <vertAlign val="superscript"/>
        <sz val="16"/>
        <rFont val="Calibri"/>
        <family val="2"/>
        <charset val="204"/>
        <scheme val="minor"/>
      </rPr>
      <t>7</t>
    </r>
    <r>
      <rPr>
        <sz val="16"/>
        <rFont val="Calibri"/>
        <family val="2"/>
        <charset val="204"/>
        <scheme val="minor"/>
      </rPr>
      <t>, Скидки, изменить цвет верхнего поля или добавить фоновое изображение в область верхнего поля</t>
    </r>
    <r>
      <rPr>
        <vertAlign val="superscript"/>
        <sz val="16"/>
        <rFont val="Calibri"/>
        <family val="2"/>
        <charset val="204"/>
        <scheme val="minor"/>
      </rPr>
      <t>8</t>
    </r>
    <r>
      <rPr>
        <sz val="16"/>
        <rFont val="Calibri"/>
        <family val="2"/>
        <charset val="204"/>
        <scheme val="minor"/>
      </rPr>
      <t xml:space="preserve"> в Профиле Рекламируемого предприятия в Справочнике организаций </t>
    </r>
  </si>
  <si>
    <r>
      <t>Баннер в поисковой выдаче (мобильная версия)</t>
    </r>
    <r>
      <rPr>
        <vertAlign val="superscript"/>
        <sz val="16"/>
        <rFont val="Calibri"/>
        <family val="2"/>
        <charset val="204"/>
        <scheme val="minor"/>
      </rPr>
      <t>1.1</t>
    </r>
    <r>
      <rPr>
        <sz val="16"/>
        <rFont val="Calibri"/>
        <family val="2"/>
        <charset val="204"/>
        <scheme val="minor"/>
      </rPr>
      <t xml:space="preserve"> VIP</t>
    </r>
    <r>
      <rPr>
        <vertAlign val="superscript"/>
        <sz val="16"/>
        <rFont val="Calibri"/>
        <family val="2"/>
        <charset val="204"/>
        <scheme val="minor"/>
      </rPr>
      <t>2</t>
    </r>
  </si>
  <si>
    <t>Контекстный рекламный блок в выдаче VIP2</t>
  </si>
  <si>
    <t>СПЕЦПРЕДЛОЖЕНИЯ</t>
  </si>
  <si>
    <t>Реклама в карточках компаний до 100 адресов</t>
  </si>
  <si>
    <t>Кнопка действия в карточках партнеров и выдаче до 100 адресов</t>
  </si>
  <si>
    <t xml:space="preserve">ООО «2ГИС.Юг» </t>
  </si>
  <si>
    <r>
      <rPr>
        <b/>
        <sz val="16"/>
        <rFont val="Calibri"/>
        <family val="2"/>
        <charset val="204"/>
        <scheme val="minor"/>
      </rPr>
      <t>ИНН</t>
    </r>
    <r>
      <rPr>
        <sz val="16"/>
        <rFont val="Calibri"/>
        <family val="2"/>
        <charset val="204"/>
        <scheme val="minor"/>
      </rPr>
      <t xml:space="preserve"> 2310207714</t>
    </r>
  </si>
  <si>
    <r>
      <rPr>
        <b/>
        <sz val="16"/>
        <rFont val="Calibri"/>
        <family val="2"/>
        <charset val="204"/>
        <scheme val="minor"/>
      </rPr>
      <t>ОГРН</t>
    </r>
    <r>
      <rPr>
        <sz val="16"/>
        <rFont val="Calibri"/>
        <family val="2"/>
        <charset val="204"/>
        <scheme val="minor"/>
      </rPr>
      <t xml:space="preserve"> 1182375043850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</si>
  <si>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Туапсе, Краснодарский край, пос. Лазаревское, Лазаревский район, Краснодарский край, пос. Лоо, Лазаревский район, Краснодарский край; при этом, в городе Сочи офиса рекламируемого предприятия нет.</t>
  </si>
  <si>
    <t>2ГИС Колл-трекинг на 1 месяц</t>
  </si>
  <si>
    <t>Предоставление Заказчику статистических данных о звонках Потребителей, использующих Приложение на основе Продуктов 2ГИС по функциональному назначению, Рекламируемому предприятию в Справочнике организаций; предоставление возможности доступа к аудиозаписям звонков</t>
  </si>
  <si>
    <t>2ГИС Колл-трекинг на 2-3 месяца</t>
  </si>
  <si>
    <t>2ГИС Колл-трекинг на 4-5 месяцев</t>
  </si>
  <si>
    <t>2ГИС Колл-трекинг на 6 и более месяцев</t>
  </si>
  <si>
    <t>"2ГИС.АЛЬМЕТЬЕВСК"</t>
  </si>
  <si>
    <r>
      <t>Рекламная ссылка в карточке компании</t>
    </r>
    <r>
      <rPr>
        <vertAlign val="superscript"/>
        <sz val="16"/>
        <rFont val="Calibri"/>
        <family val="2"/>
        <charset val="204"/>
        <scheme val="minor"/>
      </rPr>
      <t xml:space="preserve">3 </t>
    </r>
  </si>
  <si>
    <t>Баннер в поисковой выдаче (мобильная версия)</t>
  </si>
  <si>
    <r>
      <t>Баннер в поисковой выдаче (мобильная версия) VIP</t>
    </r>
    <r>
      <rPr>
        <vertAlign val="superscript"/>
        <sz val="16"/>
        <rFont val="Calibri"/>
        <family val="2"/>
        <charset val="204"/>
        <scheme val="minor"/>
      </rPr>
      <t>2</t>
    </r>
  </si>
  <si>
    <t>ООО «2ГИС-ЗАКАМЬЕ»</t>
  </si>
  <si>
    <r>
      <rPr>
        <b/>
        <sz val="16"/>
        <color indexed="8"/>
        <rFont val="Calibri"/>
        <family val="2"/>
        <charset val="204"/>
        <scheme val="minor"/>
      </rPr>
      <t>ИНН</t>
    </r>
    <r>
      <rPr>
        <sz val="16"/>
        <color indexed="8"/>
        <rFont val="Calibri"/>
        <family val="2"/>
        <charset val="204"/>
        <scheme val="minor"/>
      </rPr>
      <t xml:space="preserve"> 1650284619</t>
    </r>
  </si>
  <si>
    <r>
      <rPr>
        <b/>
        <sz val="16"/>
        <color indexed="8"/>
        <rFont val="Calibri"/>
        <family val="2"/>
        <charset val="204"/>
        <scheme val="minor"/>
      </rPr>
      <t>ОГРН</t>
    </r>
    <r>
      <rPr>
        <sz val="16"/>
        <color indexed="8"/>
        <rFont val="Calibri"/>
        <family val="2"/>
        <charset val="204"/>
        <scheme val="minor"/>
      </rPr>
      <t xml:space="preserve"> 1141650008092</t>
    </r>
  </si>
  <si>
    <t>"2ГИС.АРМАВИР"</t>
  </si>
  <si>
    <t>ООО «ДубльГИС»</t>
  </si>
  <si>
    <r>
      <rPr>
        <b/>
        <sz val="16"/>
        <rFont val="Calibri"/>
        <family val="2"/>
        <charset val="204"/>
        <scheme val="minor"/>
      </rPr>
      <t>ИНН</t>
    </r>
    <r>
      <rPr>
        <sz val="16"/>
        <rFont val="Calibri"/>
        <family val="2"/>
        <charset val="204"/>
        <scheme val="minor"/>
      </rPr>
      <t xml:space="preserve"> 5405276278</t>
    </r>
  </si>
  <si>
    <r>
      <t>ОГРН</t>
    </r>
    <r>
      <rPr>
        <sz val="16"/>
        <rFont val="Calibri"/>
        <family val="2"/>
        <charset val="204"/>
        <scheme val="minor"/>
      </rPr>
      <t xml:space="preserve"> 1045401929847 </t>
    </r>
  </si>
  <si>
    <t>"2ГИС.АРХАНГЕЛЬСК"</t>
  </si>
  <si>
    <t>ООО «ДубльГИС-Архангельск»</t>
  </si>
  <si>
    <r>
      <t>ИНН</t>
    </r>
    <r>
      <rPr>
        <sz val="16"/>
        <rFont val="Calibri"/>
        <family val="2"/>
        <charset val="204"/>
        <scheme val="minor"/>
      </rPr>
      <t xml:space="preserve"> 2901215654</t>
    </r>
  </si>
  <si>
    <r>
      <rPr>
        <b/>
        <sz val="16"/>
        <rFont val="Calibri"/>
        <family val="2"/>
        <charset val="204"/>
        <scheme val="minor"/>
      </rPr>
      <t>ОГРН</t>
    </r>
    <r>
      <rPr>
        <sz val="16"/>
        <rFont val="Calibri"/>
        <family val="2"/>
        <charset val="204"/>
        <scheme val="minor"/>
      </rPr>
      <t xml:space="preserve"> 1112901005887</t>
    </r>
  </si>
  <si>
    <t>"2ГИС.АСТРАХАНЬ"</t>
  </si>
  <si>
    <t>Интернет-площадка account.2Fis.com</t>
  </si>
  <si>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http://law.2Fis.ru/pricelist-application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</si>
  <si>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http://law.2Fis.ru/pricelist-application3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</si>
  <si>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</si>
  <si>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http://law.2Fis.ru/pricelist-application3</t>
  </si>
  <si>
    <t>"2ГИС.БАРНАУЛ"</t>
  </si>
  <si>
    <t>Пофилиальное ценообразование (цена за 1 филиал)*</t>
  </si>
  <si>
    <t>Приоритет в рубрике 36-го порядка для объявления в поисковой выдаче</t>
  </si>
  <si>
    <t>Приоритет в рубрике 37-го порядка для объявления в поисковой выдаче</t>
  </si>
  <si>
    <t>Приоритет в рубрике 38-го порядка для объявления в поисковой выдаче</t>
  </si>
  <si>
    <t>Приоритет в рубрике 39-го порядка для объявления в поисковой выдаче</t>
  </si>
  <si>
    <t>Приоритет в рубрике 40-го порядка для объявления в поисковой выдаче</t>
  </si>
  <si>
    <r>
      <t xml:space="preserve">АКЦИЯ </t>
    </r>
    <r>
      <rPr>
        <b/>
        <vertAlign val="superscript"/>
        <sz val="16"/>
        <rFont val="Calibri"/>
        <family val="2"/>
        <charset val="204"/>
        <scheme val="minor"/>
      </rPr>
      <t>1.2</t>
    </r>
  </si>
  <si>
    <t>Пакет «Лайт» АКЦИЯ</t>
  </si>
  <si>
    <t>Пакет «Старт» АКЦИЯ</t>
  </si>
  <si>
    <t>Подключение в другие рубрики АКЦИЯ</t>
  </si>
  <si>
    <t>Приоритет в рубрике 1-го порядка для объявления в поисковой выдаче АКЦИЯ</t>
  </si>
  <si>
    <t>Приоритет в рубрике 2-го порядка для объявления в поисковой выдаче АКЦИЯ</t>
  </si>
  <si>
    <t>Приоритет в рубрике 3-го порядка для объявления в поисковой выдаче АКЦИЯ</t>
  </si>
  <si>
    <t>Приоритет в рубрике 4-го порядка для объявления в поисковой выдаче АКЦИЯ</t>
  </si>
  <si>
    <t>Приоритет в рубрике 5-го порядка для объявления в поисковой выдаче АКЦИЯ</t>
  </si>
  <si>
    <t>Приоритет в рубрике 6-го порядка для объявления в поисковой выдаче АКЦИЯ</t>
  </si>
  <si>
    <t>Приоритет в рубрике 7-го порядка для объявления в поисковой выдаче АКЦИЯ</t>
  </si>
  <si>
    <t>Приоритет в рубрике 8-го порядка для объявления в поисковой выдаче АКЦИЯ</t>
  </si>
  <si>
    <t>Приоритет в рубрике 9-го порядка для объявления в поисковой выдаче АКЦИЯ</t>
  </si>
  <si>
    <t>Приоритет в рубрике 10-го порядка для объявления в поисковой выдаче АКЦИЯ</t>
  </si>
  <si>
    <t>Приоритет в рубрике 11-го порядка для объявления в поисковой выдаче АКЦИЯ</t>
  </si>
  <si>
    <t>Приоритет в рубрике 12-го порядка для объявления в поисковой выдаче АКЦИЯ</t>
  </si>
  <si>
    <t>Приоритет в рубрике 13-го порядка для объявления в поисковой выдаче АКЦИЯ</t>
  </si>
  <si>
    <t>Приоритет в рубрике 14-го порядка для объявления в поисковой выдаче АКЦИЯ</t>
  </si>
  <si>
    <t>Приоритет в рубрике 15-го порядка для объявления в поисковой выдаче АКЦИЯ</t>
  </si>
  <si>
    <t>Приоритет в рубрике 16-го порядка для объявления в поисковой выдаче АКЦИЯ</t>
  </si>
  <si>
    <t>Приоритет в рубрике 17-го порядка для объявления в поисковой выдаче АКЦИЯ</t>
  </si>
  <si>
    <t>Приоритет в рубрике 18-го порядка для объявления в поисковой выдаче АКЦИЯ</t>
  </si>
  <si>
    <t>Приоритет в рубрике 19-го порядка для объявления в поисковой выдаче АКЦИЯ</t>
  </si>
  <si>
    <t>Приоритет в рубрике 20-го порядка для объявления в поисковой выдаче АКЦИЯ</t>
  </si>
  <si>
    <t>Приоритет в рубрике 21-го порядка для объявления в поисковой выдаче АКЦИЯ</t>
  </si>
  <si>
    <t>Приоритет в рубрике 22-го порядка для объявления в поисковой выдаче АКЦИЯ</t>
  </si>
  <si>
    <t>Приоритет в рубрике 23-го порядка для объявления в поисковой выдаче АКЦИЯ</t>
  </si>
  <si>
    <t>Приоритет в рубрике 24-го порядка для объявления в поисковой выдаче АКЦИЯ</t>
  </si>
  <si>
    <t>Приоритет в рубрике 25-го порядка для объявления в поисковой выдаче АКЦИЯ</t>
  </si>
  <si>
    <t>Приоритет в рубрике 26-го порядка для объявления в поисковой выдаче АКЦИЯ</t>
  </si>
  <si>
    <t>Приоритет в рубрике 27-го порядка для объявления в поисковой выдаче АКЦИЯ</t>
  </si>
  <si>
    <t>Приоритет в рубрике 28-го порядка для объявления в поисковой выдаче АКЦИЯ</t>
  </si>
  <si>
    <t>Приоритет в рубрике 29-го порядка для объявления в поисковой выдаче АКЦИЯ</t>
  </si>
  <si>
    <t>Приоритет в рубрике 30-го порядка для объявления в поисковой выдаче АКЦИЯ</t>
  </si>
  <si>
    <t>Приоритет в рубрике 31-го порядка для объявления в поисковой выдаче АКЦИЯ</t>
  </si>
  <si>
    <t>Приоритет в рубрике 32-го порядка для объявления в поисковой выдаче АКЦИЯ</t>
  </si>
  <si>
    <t>Приоритет в рубрике 33-го порядка для объявления в поисковой выдаче АКЦИЯ</t>
  </si>
  <si>
    <t>Приоритет в рубрике 34-го порядка для объявления в поисковой выдаче АКЦИЯ</t>
  </si>
  <si>
    <t>Приоритет в рубрике 35-го порядка для объявления в поисковой выдаче АКЦИЯ</t>
  </si>
  <si>
    <t>Приоритет в рубрике 36-го порядка для объявления в поисковой выдаче АКЦИЯ</t>
  </si>
  <si>
    <t>Приоритет в рубрике 37-го порядка для объявления в поисковой выдаче АКЦИЯ</t>
  </si>
  <si>
    <t>Приоритет в рубрике 38-го порядка для объявления в поисковой выдаче АКЦИЯ</t>
  </si>
  <si>
    <t>Приоритет в рубрике 39-го порядка для объявления в поисковой выдаче АКЦИЯ</t>
  </si>
  <si>
    <t>Приоритет в рубрике 40-го порядка для объявления в поисковой выдаче АКЦИЯ</t>
  </si>
  <si>
    <t>ООО «Городские Информационные Системы»</t>
  </si>
  <si>
    <r>
      <rPr>
        <b/>
        <sz val="16"/>
        <rFont val="Calibri"/>
        <family val="2"/>
        <charset val="204"/>
        <scheme val="minor"/>
      </rPr>
      <t>ИНН</t>
    </r>
    <r>
      <rPr>
        <sz val="16"/>
        <rFont val="Calibri"/>
        <family val="2"/>
        <charset val="204"/>
        <scheme val="minor"/>
      </rPr>
      <t xml:space="preserve"> 2224183033</t>
    </r>
  </si>
  <si>
    <r>
      <rPr>
        <b/>
        <sz val="16"/>
        <rFont val="Calibri"/>
        <family val="2"/>
        <charset val="204"/>
        <scheme val="minor"/>
      </rPr>
      <t>ОГРН</t>
    </r>
    <r>
      <rPr>
        <sz val="16"/>
        <rFont val="Calibri"/>
        <family val="2"/>
        <charset val="204"/>
        <scheme val="minor"/>
      </rPr>
      <t xml:space="preserve"> 1162225096956</t>
    </r>
  </si>
  <si>
    <t>* При пофилиальном ценообразовании появляется зависимость цены от количества филиалов фирмы-рекламодателя. Расчёт стоимости рекламного пакета при пофилиальном ценообразовании:
При расчёте стоимости размещения необходимо умножить стоимость пакета на коэффициент из таблицы:</t>
  </si>
  <si>
    <t>Количество филиалов фирмы-рекламодателя</t>
  </si>
  <si>
    <t>Коэффициент</t>
  </si>
  <si>
    <t>0–1</t>
  </si>
  <si>
    <t>4–7</t>
  </si>
  <si>
    <t>8–10</t>
  </si>
  <si>
    <t>11–20</t>
  </si>
  <si>
    <t>21–30</t>
  </si>
  <si>
    <t>31–100</t>
  </si>
  <si>
    <t>101–500</t>
  </si>
  <si>
    <t>501 и больше</t>
  </si>
  <si>
    <t>Данный расчет применим для позиций прайс-листа: пакет «Лайт», пакет «Старт», Подключение в другие рубрики, Приоритет в рубрике n-го порядка для одинарного баннера в рубрике (где n -от 1 до 100)</t>
  </si>
  <si>
    <t>"2ГИС.БЕЛГОРОД"</t>
  </si>
  <si>
    <t>ООО «2ГИС-БЕЛГОРОД»</t>
  </si>
  <si>
    <r>
      <rPr>
        <b/>
        <sz val="16"/>
        <rFont val="Calibri"/>
        <family val="2"/>
        <charset val="204"/>
        <scheme val="minor"/>
      </rPr>
      <t>ИНН</t>
    </r>
    <r>
      <rPr>
        <sz val="16"/>
        <rFont val="Calibri"/>
        <family val="2"/>
        <charset val="204"/>
        <scheme val="minor"/>
      </rPr>
      <t xml:space="preserve"> 3123330445</t>
    </r>
  </si>
  <si>
    <r>
      <rPr>
        <b/>
        <sz val="16"/>
        <rFont val="Calibri"/>
        <family val="2"/>
        <charset val="204"/>
        <scheme val="minor"/>
      </rPr>
      <t>ОГРН</t>
    </r>
    <r>
      <rPr>
        <sz val="16"/>
        <rFont val="Calibri"/>
        <family val="2"/>
        <charset val="204"/>
        <scheme val="minor"/>
      </rPr>
      <t xml:space="preserve"> 1133123019149</t>
    </r>
  </si>
  <si>
    <t>"2ГИС.БИЙСК"</t>
  </si>
  <si>
    <t>ООО «2ГИС АЛТАЙ»</t>
  </si>
  <si>
    <r>
      <rPr>
        <b/>
        <sz val="16"/>
        <rFont val="Calibri"/>
        <family val="2"/>
        <charset val="204"/>
        <scheme val="minor"/>
      </rPr>
      <t>ИНН</t>
    </r>
    <r>
      <rPr>
        <sz val="16"/>
        <rFont val="Calibri"/>
        <family val="2"/>
        <charset val="204"/>
        <scheme val="minor"/>
      </rPr>
      <t xml:space="preserve"> 2224208680</t>
    </r>
  </si>
  <si>
    <r>
      <rPr>
        <b/>
        <sz val="16"/>
        <rFont val="Calibri"/>
        <family val="2"/>
        <charset val="204"/>
        <scheme val="minor"/>
      </rPr>
      <t>ОГРН</t>
    </r>
    <r>
      <rPr>
        <sz val="16"/>
        <rFont val="Calibri"/>
        <family val="2"/>
        <charset val="204"/>
        <scheme val="minor"/>
      </rPr>
      <t xml:space="preserve"> 1212200010406</t>
    </r>
  </si>
  <si>
    <t>"2ГИС.БЛАГОВЕЩЕНСК"</t>
  </si>
  <si>
    <t xml:space="preserve">ООО «ДубльГИС-Благовещенск» </t>
  </si>
  <si>
    <r>
      <rPr>
        <b/>
        <sz val="16"/>
        <rFont val="Calibri"/>
        <family val="2"/>
        <charset val="204"/>
        <scheme val="minor"/>
      </rPr>
      <t>ИНН</t>
    </r>
    <r>
      <rPr>
        <sz val="16"/>
        <rFont val="Calibri"/>
        <family val="2"/>
        <charset val="204"/>
        <scheme val="minor"/>
      </rPr>
      <t xml:space="preserve"> 2801164251</t>
    </r>
  </si>
  <si>
    <r>
      <rPr>
        <b/>
        <sz val="16"/>
        <rFont val="Calibri"/>
        <family val="2"/>
        <charset val="204"/>
        <scheme val="minor"/>
      </rPr>
      <t>ОГРН</t>
    </r>
    <r>
      <rPr>
        <sz val="16"/>
        <rFont val="Calibri"/>
        <family val="2"/>
        <charset val="204"/>
        <scheme val="minor"/>
      </rPr>
      <t xml:space="preserve"> 1112801007043</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</si>
  <si>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75%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Свободный, Амурская область, г. Белогорск, Амурская область; при этом, в городе Благовещенск офиса рекламируемого предприятия нет.</t>
  </si>
  <si>
    <t>"2ГИС.БРАТСК"</t>
  </si>
  <si>
    <t xml:space="preserve">ООО «ДубльГис-Братск» </t>
  </si>
  <si>
    <r>
      <rPr>
        <b/>
        <sz val="16"/>
        <rFont val="Calibri"/>
        <family val="2"/>
        <charset val="204"/>
        <scheme val="minor"/>
      </rPr>
      <t>ИНН</t>
    </r>
    <r>
      <rPr>
        <sz val="16"/>
        <rFont val="Calibri"/>
        <family val="2"/>
        <charset val="204"/>
        <scheme val="minor"/>
      </rPr>
      <t xml:space="preserve"> 3804046018</t>
    </r>
  </si>
  <si>
    <r>
      <rPr>
        <b/>
        <sz val="16"/>
        <rFont val="Calibri"/>
        <family val="2"/>
        <charset val="204"/>
        <scheme val="minor"/>
      </rPr>
      <t>ОГРН</t>
    </r>
    <r>
      <rPr>
        <sz val="16"/>
        <rFont val="Calibri"/>
        <family val="2"/>
        <charset val="204"/>
        <scheme val="minor"/>
      </rPr>
      <t xml:space="preserve"> 1113804005083</t>
    </r>
  </si>
  <si>
    <t>Приложение к настоящему Прайс-листу, в котором определен порядок присвоения ценовой группы, размещено и/или доступно на Сайте в сети Интернет по адресу: http://Kaw.2gis.ru/priceKist-appKication</t>
  </si>
  <si>
    <t>Приложение к настоящему Прайс-листу, в котором содержится полная информация о сносках, указанных по тексту настоящего Прайс-листа, размещено и/или доступно в сети Интернет по адресу: http://Kaw.2gis.ru/priceKist-appKication3</t>
  </si>
  <si>
    <t>С 01.09.2018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</si>
  <si>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С 01.12.2018 г. ряд Рекламных позиций переименован. Подробности в Приложении к Прайс-листу, размещенном и/или доступном на Сайте в сети Интернет по адресу: http://Kaw.2gis.ru/priceKist-appKication3</t>
  </si>
  <si>
    <t>"2ГИС.БРЯНСК"</t>
  </si>
  <si>
    <t>ООО «2ГИС.ЦФО»</t>
  </si>
  <si>
    <r>
      <rPr>
        <b/>
        <sz val="16"/>
        <rFont val="Calibri"/>
        <family val="2"/>
        <charset val="204"/>
        <scheme val="minor"/>
      </rPr>
      <t>ИНН</t>
    </r>
    <r>
      <rPr>
        <sz val="16"/>
        <rFont val="Calibri"/>
        <family val="2"/>
        <charset val="204"/>
        <scheme val="minor"/>
      </rPr>
      <t xml:space="preserve"> 3257047461</t>
    </r>
  </si>
  <si>
    <r>
      <rPr>
        <b/>
        <sz val="16"/>
        <rFont val="Calibri"/>
        <family val="2"/>
        <charset val="204"/>
        <scheme val="minor"/>
      </rPr>
      <t>ОГРН</t>
    </r>
    <r>
      <rPr>
        <sz val="16"/>
        <rFont val="Calibri"/>
        <family val="2"/>
        <charset val="204"/>
        <scheme val="minor"/>
      </rPr>
      <t xml:space="preserve"> 1163256063530</t>
    </r>
  </si>
  <si>
    <t>"2ГИС.ВЕЛИКИЙ НОВГОРОД"</t>
  </si>
  <si>
    <t>ООО «ДубльГИС-Новгород»</t>
  </si>
  <si>
    <r>
      <rPr>
        <b/>
        <sz val="16"/>
        <rFont val="Calibri"/>
        <family val="2"/>
        <charset val="204"/>
        <scheme val="minor"/>
      </rPr>
      <t>ИНН</t>
    </r>
    <r>
      <rPr>
        <sz val="16"/>
        <rFont val="Calibri"/>
        <family val="2"/>
        <charset val="204"/>
        <scheme val="minor"/>
      </rPr>
      <t xml:space="preserve"> 5321154763</t>
    </r>
  </si>
  <si>
    <r>
      <rPr>
        <b/>
        <sz val="16"/>
        <rFont val="Calibri"/>
        <family val="2"/>
        <charset val="204"/>
        <scheme val="minor"/>
      </rPr>
      <t>ОГРН</t>
    </r>
    <r>
      <rPr>
        <sz val="16"/>
        <rFont val="Calibri"/>
        <family val="2"/>
        <charset val="204"/>
        <scheme val="minor"/>
      </rPr>
      <t xml:space="preserve"> 1125321003202</t>
    </r>
  </si>
  <si>
    <t>"2ГИС.ВЛАДИВОСТОК"</t>
  </si>
  <si>
    <r>
      <t>ООО «ДубльГИС-Владивосток»</t>
    </r>
    <r>
      <rPr>
        <b/>
        <sz val="16"/>
        <color indexed="8"/>
        <rFont val="Calibri"/>
        <family val="2"/>
        <charset val="204"/>
        <scheme val="minor"/>
      </rPr>
      <t xml:space="preserve"> </t>
    </r>
  </si>
  <si>
    <r>
      <rPr>
        <b/>
        <sz val="16"/>
        <rFont val="Calibri"/>
        <family val="2"/>
        <charset val="204"/>
        <scheme val="minor"/>
      </rPr>
      <t>ИНН</t>
    </r>
    <r>
      <rPr>
        <sz val="16"/>
        <rFont val="Calibri"/>
        <family val="2"/>
        <charset val="204"/>
        <scheme val="minor"/>
      </rPr>
      <t xml:space="preserve"> 2540160242</t>
    </r>
  </si>
  <si>
    <r>
      <rPr>
        <b/>
        <sz val="16"/>
        <rFont val="Calibri"/>
        <family val="2"/>
        <charset val="204"/>
        <scheme val="minor"/>
      </rPr>
      <t>ОГРН</t>
    </r>
    <r>
      <rPr>
        <sz val="16"/>
        <rFont val="Calibri"/>
        <family val="2"/>
        <charset val="204"/>
        <scheme val="minor"/>
      </rPr>
      <t xml:space="preserve"> 1102540001244</t>
    </r>
  </si>
  <si>
    <t>"2ГИС.ВЛАДИМИР"</t>
  </si>
  <si>
    <t xml:space="preserve">ООО «2ГИС.ЦФО.Т» </t>
  </si>
  <si>
    <r>
      <rPr>
        <b/>
        <sz val="16"/>
        <rFont val="Calibri"/>
        <family val="2"/>
        <charset val="204"/>
        <scheme val="minor"/>
      </rPr>
      <t>ИНН</t>
    </r>
    <r>
      <rPr>
        <sz val="16"/>
        <rFont val="Calibri"/>
        <family val="2"/>
        <charset val="204"/>
        <scheme val="minor"/>
      </rPr>
      <t xml:space="preserve"> 6950199850</t>
    </r>
  </si>
  <si>
    <r>
      <rPr>
        <b/>
        <sz val="16"/>
        <rFont val="Calibri"/>
        <family val="2"/>
        <charset val="204"/>
        <scheme val="minor"/>
      </rPr>
      <t>ОГРН</t>
    </r>
    <r>
      <rPr>
        <sz val="16"/>
        <rFont val="Calibri"/>
        <family val="2"/>
        <charset val="204"/>
        <scheme val="minor"/>
      </rPr>
      <t xml:space="preserve"> 1166952072594</t>
    </r>
  </si>
  <si>
    <t>"2ГИС.ВОЛГОГРАД"</t>
  </si>
  <si>
    <t xml:space="preserve">ООО «2ГИС-Саратов» </t>
  </si>
  <si>
    <r>
      <rPr>
        <b/>
        <sz val="16"/>
        <rFont val="Calibri"/>
        <family val="2"/>
        <charset val="204"/>
        <scheme val="minor"/>
      </rPr>
      <t>ИНН</t>
    </r>
    <r>
      <rPr>
        <sz val="16"/>
        <rFont val="Calibri"/>
        <family val="2"/>
        <charset val="204"/>
        <scheme val="minor"/>
      </rPr>
      <t xml:space="preserve"> 6452952983</t>
    </r>
  </si>
  <si>
    <r>
      <rPr>
        <b/>
        <sz val="16"/>
        <rFont val="Calibri"/>
        <family val="2"/>
        <charset val="204"/>
        <scheme val="minor"/>
      </rPr>
      <t>ОГРН</t>
    </r>
    <r>
      <rPr>
        <sz val="16"/>
        <rFont val="Calibri"/>
        <family val="2"/>
        <charset val="204"/>
        <scheme val="minor"/>
      </rPr>
      <t xml:space="preserve"> 1116450003108</t>
    </r>
  </si>
  <si>
    <t>"2ГИС.ВОЛОГДА"</t>
  </si>
  <si>
    <t>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t>
  </si>
  <si>
    <r>
      <t xml:space="preserve">Брендирование </t>
    </r>
    <r>
      <rPr>
        <vertAlign val="superscript"/>
        <sz val="16"/>
        <rFont val="Calibri"/>
        <family val="2"/>
        <charset val="204"/>
        <scheme val="minor"/>
      </rPr>
      <t>5</t>
    </r>
  </si>
  <si>
    <r>
      <t>Лента B2B-предложений в Личном кабинете</t>
    </r>
    <r>
      <rPr>
        <vertAlign val="superscript"/>
        <sz val="16"/>
        <rFont val="Calibri"/>
        <family val="2"/>
        <charset val="204"/>
        <scheme val="minor"/>
      </rPr>
      <t xml:space="preserve">14 </t>
    </r>
    <r>
      <rPr>
        <sz val="16"/>
        <rFont val="Calibri"/>
        <family val="2"/>
        <charset val="204"/>
        <scheme val="minor"/>
      </rPr>
      <t>VIP</t>
    </r>
    <r>
      <rPr>
        <vertAlign val="superscript"/>
        <sz val="16"/>
        <rFont val="Calibri"/>
        <family val="2"/>
        <charset val="204"/>
        <scheme val="minor"/>
      </rPr>
      <t>2</t>
    </r>
  </si>
  <si>
    <t>ООО «2ГИС Вологда»</t>
  </si>
  <si>
    <r>
      <rPr>
        <b/>
        <sz val="16"/>
        <rFont val="Calibri"/>
        <family val="2"/>
        <charset val="204"/>
        <scheme val="minor"/>
      </rPr>
      <t>ИНН</t>
    </r>
    <r>
      <rPr>
        <sz val="16"/>
        <rFont val="Calibri"/>
        <family val="2"/>
        <charset val="204"/>
        <scheme val="minor"/>
      </rPr>
      <t xml:space="preserve"> 1657250915</t>
    </r>
  </si>
  <si>
    <r>
      <t>ОГРН</t>
    </r>
    <r>
      <rPr>
        <sz val="16"/>
        <rFont val="Calibri"/>
        <family val="2"/>
        <charset val="204"/>
        <scheme val="minor"/>
      </rPr>
      <t xml:space="preserve"> 1181690104133</t>
    </r>
  </si>
  <si>
    <t>"2ГИС.ВОРОНЕЖ"</t>
  </si>
  <si>
    <t xml:space="preserve">ООО «ДубльГИС Воронеж» </t>
  </si>
  <si>
    <r>
      <rPr>
        <b/>
        <sz val="16"/>
        <color indexed="8"/>
        <rFont val="Calibri"/>
        <family val="2"/>
        <charset val="204"/>
        <scheme val="minor"/>
      </rPr>
      <t>ИНН</t>
    </r>
    <r>
      <rPr>
        <sz val="16"/>
        <color indexed="8"/>
        <rFont val="Calibri"/>
        <family val="2"/>
        <charset val="204"/>
        <scheme val="minor"/>
      </rPr>
      <t xml:space="preserve"> 3664104500</t>
    </r>
  </si>
  <si>
    <r>
      <rPr>
        <b/>
        <sz val="16"/>
        <color indexed="8"/>
        <rFont val="Calibri"/>
        <family val="2"/>
        <charset val="204"/>
        <scheme val="minor"/>
      </rPr>
      <t>ОГРН</t>
    </r>
    <r>
      <rPr>
        <sz val="16"/>
        <color indexed="8"/>
        <rFont val="Calibri"/>
        <family val="2"/>
        <charset val="204"/>
        <scheme val="minor"/>
      </rPr>
      <t xml:space="preserve"> 1103668019476</t>
    </r>
  </si>
  <si>
    <t>"2ГИС.ГРОЗНЫЙ"</t>
  </si>
  <si>
    <t xml:space="preserve">ООО «ДубльГИС Грозный» </t>
  </si>
  <si>
    <r>
      <rPr>
        <b/>
        <sz val="16"/>
        <color indexed="8"/>
        <rFont val="Calibri"/>
        <family val="2"/>
        <charset val="204"/>
        <scheme val="minor"/>
      </rPr>
      <t>ИНН</t>
    </r>
    <r>
      <rPr>
        <sz val="16"/>
        <color indexed="8"/>
        <rFont val="Calibri"/>
        <family val="2"/>
        <charset val="204"/>
        <scheme val="minor"/>
      </rPr>
      <t xml:space="preserve"> 2012008336</t>
    </r>
  </si>
  <si>
    <r>
      <rPr>
        <b/>
        <sz val="16"/>
        <color indexed="8"/>
        <rFont val="Calibri"/>
        <family val="2"/>
        <charset val="204"/>
        <scheme val="minor"/>
      </rPr>
      <t>ОГРН</t>
    </r>
    <r>
      <rPr>
        <sz val="16"/>
        <color indexed="8"/>
        <rFont val="Calibri"/>
        <family val="2"/>
        <charset val="204"/>
        <scheme val="minor"/>
      </rPr>
      <t xml:space="preserve"> 1182036004677</t>
    </r>
  </si>
  <si>
    <t>"2ГИС.ДИМИТРОВГРАД"</t>
  </si>
  <si>
    <t>16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одинарного баннера в рубрике», стоимость которых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предоставляются Рекламные позиции «Подключение в другие рубрики для пакета «Базовый+» («Подключение в другие рубрики для пакета «Базовый+» VIP), «Приоритет в рубрике 1-го порядка для двойного баннера в рубрике», стоимость которых дополнительно не взимается и включена в стоимость Пакета «Базовый+» (Пакета «Базовый+» VIP)</t>
  </si>
  <si>
    <t>17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</si>
  <si>
    <t>"2ГИС.ЕКАТЕРИНБУРГ"</t>
  </si>
  <si>
    <t>Приоритет в рубрике 41-го порядка для объявления в поисковой выдаче</t>
  </si>
  <si>
    <t>Приоритет в рубрике 42-го порядка для объявления в поисковой выдаче</t>
  </si>
  <si>
    <t>Приоритет в рубрике 43-го порядка для объявления в поисковой выдаче</t>
  </si>
  <si>
    <t>Приоритет в рубрике 44-го порядка для объявления в поисковой выдаче</t>
  </si>
  <si>
    <t>Приоритет в рубрике 45-го порядка для объявления в поисковой выдаче</t>
  </si>
  <si>
    <t>Приоритет в рубрике 46-го порядка для объявления в поисковой выдаче</t>
  </si>
  <si>
    <t>Приоритет в рубрике 47-го порядка для объявления в поисковой выдаче</t>
  </si>
  <si>
    <t>Приоритет в рубрике 48-го порядка для объявления в поисковой выдаче</t>
  </si>
  <si>
    <t>Приоритет в рубрике 49-го порядка для объявления в поисковой выдаче</t>
  </si>
  <si>
    <t>Приоритет в рубрике 50-го порядка для объявления в поисковой выдаче</t>
  </si>
  <si>
    <t>Приоритет в рубрике 51-го порядка для объявления в поисковой выдаче</t>
  </si>
  <si>
    <t>Приоритет в рубрике 52-го порядка для объявления в поисковой выдаче</t>
  </si>
  <si>
    <t>Приоритет в рубрике 53-го порядка для объявления в поисковой выдаче</t>
  </si>
  <si>
    <t>Приоритет в рубрике 54-го порядка для объявления в поисковой выдаче</t>
  </si>
  <si>
    <t>Приоритет в рубрике 55-го порядка для объявления в поисковой выдаче</t>
  </si>
  <si>
    <t>Приоритет в рубрике 56-го порядка для объявления в поисковой выдаче</t>
  </si>
  <si>
    <t>Приоритет в рубрике 57-го порядка для объявления в поисковой выдаче</t>
  </si>
  <si>
    <t>Приоритет в рубрике 58-го порядка для объявления в поисковой выдаче</t>
  </si>
  <si>
    <t>Приоритет в рубрике 59-го порядка для объявления в поисковой выдаче</t>
  </si>
  <si>
    <t>Приоритет в рубрике 60-го порядка для объявления в поисковой выдаче</t>
  </si>
  <si>
    <t>Приоритет в рубрике 61-го порядка для объявления в поисковой выдаче</t>
  </si>
  <si>
    <t>Приоритет в рубрике 62-го порядка для объявления в поисковой выдаче</t>
  </si>
  <si>
    <t>Приоритет в рубрике 63-го порядка для объявления в поисковой выдаче</t>
  </si>
  <si>
    <t>Приоритет в рубрике 64-го порядка для объявления в поисковой выдаче</t>
  </si>
  <si>
    <t>Приоритет в рубрике 65-го порядка для объявления в поисковой выдаче</t>
  </si>
  <si>
    <t>Приоритет в рубрике 66-го порядка для объявления в поисковой выдаче</t>
  </si>
  <si>
    <t>Приоритет в рубрике 67-го порядка для объявления в поисковой выдаче</t>
  </si>
  <si>
    <t>Приоритет в рубрике 68-го порядка для объявления в поисковой выдаче</t>
  </si>
  <si>
    <t>Приоритет в рубрике 69-го порядка для объявления в поисковой выдаче</t>
  </si>
  <si>
    <t>Приоритет в рубрике 70-го порядка для объявления в поисковой выдаче</t>
  </si>
  <si>
    <t>Приоритет в рубрике 71-го порядка для объявления в поисковой выдаче</t>
  </si>
  <si>
    <t>Приоритет в рубрике 72-го порядка для объявления в поисковой выдаче</t>
  </si>
  <si>
    <t>Приоритет в рубрике 73-го порядка для объявления в поисковой выдаче</t>
  </si>
  <si>
    <t>Приоритет в рубрике 74-го порядка для объявления в поисковой выдаче</t>
  </si>
  <si>
    <t>Приоритет в рубрике 75-го порядка для объявления в поисковой выдаче</t>
  </si>
  <si>
    <t>Приоритет в рубрике 76-го порядка для объявления в поисковой выдаче</t>
  </si>
  <si>
    <t>Приоритет в рубрике 77-го порядка для объявления в поисковой выдаче</t>
  </si>
  <si>
    <t>Приоритет в рубрике 78-го порядка для объявления в поисковой выдаче</t>
  </si>
  <si>
    <t>Приоритет в рубрике 79-го порядка для объявления в поисковой выдаче</t>
  </si>
  <si>
    <t>Приоритет в рубрике 80-го порядка для объявления в поисковой выдаче</t>
  </si>
  <si>
    <t>Приоритет в рубрике 81-го порядка для объявления в поисковой выдаче</t>
  </si>
  <si>
    <t>Приоритет в рубрике 82-го порядка для объявления в поисковой выдаче</t>
  </si>
  <si>
    <t>Приоритет в рубрике 83-го порядка для объявления в поисковой выдаче</t>
  </si>
  <si>
    <t>Приоритет в рубрике 84-го порядка для объявления в поисковой выдаче</t>
  </si>
  <si>
    <t>Приоритет в рубрике 85-го порядка для объявления в поисковой выдаче</t>
  </si>
  <si>
    <t>Приоритет в рубрике 86-го порядка для объявления в поисковой выдаче</t>
  </si>
  <si>
    <t>Приоритет в рубрике 87-го порядка для объявления в поисковой выдаче</t>
  </si>
  <si>
    <t>Приоритет в рубрике 88-го порядка для объявления в поисковой выдаче</t>
  </si>
  <si>
    <t>Приоритет в рубрике 89-го порядка для объявления в поисковой выдаче</t>
  </si>
  <si>
    <t>Приоритет в рубрике 90-го порядка для объявления в поисковой выдаче</t>
  </si>
  <si>
    <t>Приоритет в рубрике 91-го порядка для объявления в поисковой выдаче</t>
  </si>
  <si>
    <t>Приоритет в рубрике 92-го порядка для объявления в поисковой выдаче</t>
  </si>
  <si>
    <t>Приоритет в рубрике 93-го порядка для объявления в поисковой выдаче</t>
  </si>
  <si>
    <t>Приоритет в рубрике 94-го порядка для объявления в поисковой выдаче</t>
  </si>
  <si>
    <t>Приоритет в рубрике 95-го порядка для объявления в поисковой выдаче</t>
  </si>
  <si>
    <t>Приоритет в рубрике 96-го порядка для объявления в поисковой выдаче</t>
  </si>
  <si>
    <t>Приоритет в рубрике 97-го порядка для объявления в поисковой выдаче</t>
  </si>
  <si>
    <t>Приоритет в рубрике 98-го порядка для объявления в поисковой выдаче</t>
  </si>
  <si>
    <t>Приоритет в рубрике 99-го порядка для объявления в поисковой выдаче</t>
  </si>
  <si>
    <t>Приоритет в рубрике 100-го порядка для объявления в поисковой выдаче</t>
  </si>
  <si>
    <t>Приоритет в рубрике 41-го порядка для объявления в поисковой выдаче АКЦИЯ</t>
  </si>
  <si>
    <t>Приоритет в рубрике 42-го порядка для объявления в поисковой выдаче АКЦИЯ</t>
  </si>
  <si>
    <t>Приоритет в рубрике 43-го порядка для объявления в поисковой выдаче АКЦИЯ</t>
  </si>
  <si>
    <t>Приоритет в рубрике 44-го порядка для объявления в поисковой выдаче АКЦИЯ</t>
  </si>
  <si>
    <t>Приоритет в рубрике 45-го порядка для объявления в поисковой выдаче АКЦИЯ</t>
  </si>
  <si>
    <t>Приоритет в рубрике 46-го порядка для объявления в поисковой выдаче АКЦИЯ</t>
  </si>
  <si>
    <t>Приоритет в рубрике 47-го порядка для объявления в поисковой выдаче АКЦИЯ</t>
  </si>
  <si>
    <t>Приоритет в рубрике 48-го порядка для объявления в поисковой выдаче АКЦИЯ</t>
  </si>
  <si>
    <t>Приоритет в рубрике 49-го порядка для объявления в поисковой выдаче АКЦИЯ</t>
  </si>
  <si>
    <t>Приоритет в рубрике 50-го порядка для объявления в поисковой выдаче АКЦИЯ</t>
  </si>
  <si>
    <t>Приоритет в рубрике 51-го порядка для объявления в поисковой выдаче АКЦИЯ</t>
  </si>
  <si>
    <t>Приоритет в рубрике 52-го порядка для объявления в поисковой выдаче АКЦИЯ</t>
  </si>
  <si>
    <t>Приоритет в рубрике 53-го порядка для объявления в поисковой выдаче АКЦИЯ</t>
  </si>
  <si>
    <t>Приоритет в рубрике 54-го порядка для объявления в поисковой выдаче АКЦИЯ</t>
  </si>
  <si>
    <t>Приоритет в рубрике 55-го порядка для объявления в поисковой выдаче АКЦИЯ</t>
  </si>
  <si>
    <t>Приоритет в рубрике 56-го порядка для объявления в поисковой выдаче АКЦИЯ</t>
  </si>
  <si>
    <t>Приоритет в рубрике 57-го порядка для объявления в поисковой выдаче АКЦИЯ</t>
  </si>
  <si>
    <t>Приоритет в рубрике 58-го порядка для объявления в поисковой выдаче АКЦИЯ</t>
  </si>
  <si>
    <t>Приоритет в рубрике 59-го порядка для объявления в поисковой выдаче АКЦИЯ</t>
  </si>
  <si>
    <t>Приоритет в рубрике 60-го порядка для объявления в поисковой выдаче АКЦИЯ</t>
  </si>
  <si>
    <t>Приоритет в рубрике 61-го порядка для объявления в поисковой выдаче АКЦИЯ</t>
  </si>
  <si>
    <t>Приоритет в рубрике 62-го порядка для объявления в поисковой выдаче АКЦИЯ</t>
  </si>
  <si>
    <t>Приоритет в рубрике 63-го порядка для объявления в поисковой выдаче АКЦИЯ</t>
  </si>
  <si>
    <t>Приоритет в рубрике 64-го порядка для объявления в поисковой выдаче АКЦИЯ</t>
  </si>
  <si>
    <t>Приоритет в рубрике 65-го порядка для объявления в поисковой выдаче АКЦИЯ</t>
  </si>
  <si>
    <t>Приоритет в рубрике 66-го порядка для объявления в поисковой выдаче АКЦИЯ</t>
  </si>
  <si>
    <t>Приоритет в рубрике 67-го порядка для объявления в поисковой выдаче АКЦИЯ</t>
  </si>
  <si>
    <t>Приоритет в рубрике 68-го порядка для объявления в поисковой выдаче АКЦИЯ</t>
  </si>
  <si>
    <t>Приоритет в рубрике 69-го порядка для объявления в поисковой выдаче АКЦИЯ</t>
  </si>
  <si>
    <t>Приоритет в рубрике 70-го порядка для объявления в поисковой выдаче АКЦИЯ</t>
  </si>
  <si>
    <t>Приоритет в рубрике 71-го порядка для объявления в поисковой выдаче АКЦИЯ</t>
  </si>
  <si>
    <t>Приоритет в рубрике 72-го порядка для объявления в поисковой выдаче АКЦИЯ</t>
  </si>
  <si>
    <t>Приоритет в рубрике 73-го порядка для объявления в поисковой выдаче АКЦИЯ</t>
  </si>
  <si>
    <t>Приоритет в рубрике 74-го порядка для объявления в поисковой выдаче АКЦИЯ</t>
  </si>
  <si>
    <t>Приоритет в рубрике 75-го порядка для объявления в поисковой выдаче АКЦИЯ</t>
  </si>
  <si>
    <t>Приоритет в рубрике 76-го порядка для объявления в поисковой выдаче АКЦИЯ</t>
  </si>
  <si>
    <t>Приоритет в рубрике 77-го порядка для объявления в поисковой выдаче АКЦИЯ</t>
  </si>
  <si>
    <t>Приоритет в рубрике 78-го порядка для объявления в поисковой выдаче АКЦИЯ</t>
  </si>
  <si>
    <t>Приоритет в рубрике 79-го порядка для объявления в поисковой выдаче АКЦИЯ</t>
  </si>
  <si>
    <t>Приоритет в рубрике 80-го порядка для объявления в поисковой выдаче АКЦИЯ</t>
  </si>
  <si>
    <t>Приоритет в рубрике 81-го порядка для объявления в поисковой выдаче АКЦИЯ</t>
  </si>
  <si>
    <t>Приоритет в рубрике 82-го порядка для объявления в поисковой выдаче АКЦИЯ</t>
  </si>
  <si>
    <t>Приоритет в рубрике 83-го порядка для объявления в поисковой выдаче АКЦИЯ</t>
  </si>
  <si>
    <t>Приоритет в рубрике 84-го порядка для объявления в поисковой выдаче АКЦИЯ</t>
  </si>
  <si>
    <t>Приоритет в рубрике 85-го порядка для объявления в поисковой выдаче АКЦИЯ</t>
  </si>
  <si>
    <t>Приоритет в рубрике 86-го порядка для объявления в поисковой выдаче АКЦИЯ</t>
  </si>
  <si>
    <t>Приоритет в рубрике 87-го порядка для объявления в поисковой выдаче АКЦИЯ</t>
  </si>
  <si>
    <t>Приоритет в рубрике 88-го порядка для объявления в поисковой выдаче АКЦИЯ</t>
  </si>
  <si>
    <t>Приоритет в рубрике 89-го порядка для объявления в поисковой выдаче АКЦИЯ</t>
  </si>
  <si>
    <t>Приоритет в рубрике 90-го порядка для объявления в поисковой выдаче АКЦИЯ</t>
  </si>
  <si>
    <t>Приоритет в рубрике 91-го порядка для объявления в поисковой выдаче АКЦИЯ</t>
  </si>
  <si>
    <t>Приоритет в рубрике 92-го порядка для объявления в поисковой выдаче АКЦИЯ</t>
  </si>
  <si>
    <t>Приоритет в рубрике 93-го порядка для объявления в поисковой выдаче АКЦИЯ</t>
  </si>
  <si>
    <t>Приоритет в рубрике 94-го порядка для объявления в поисковой выдаче АКЦИЯ</t>
  </si>
  <si>
    <t>Приоритет в рубрике 95-го порядка для объявления в поисковой выдаче АКЦИЯ</t>
  </si>
  <si>
    <t>Приоритет в рубрике 96-го порядка для объявления в поисковой выдаче АКЦИЯ</t>
  </si>
  <si>
    <t>Приоритет в рубрике 97-го порядка для объявления в поисковой выдаче АКЦИЯ</t>
  </si>
  <si>
    <t>Приоритет в рубрике 98-го порядка для объявления в поисковой выдаче АКЦИЯ</t>
  </si>
  <si>
    <t>Приоритет в рубрике 99-го порядка для объявления в поисковой выдаче АКЦИЯ</t>
  </si>
  <si>
    <t>Приоритет в рубрике 100-го порядка для объявления в поисковой выдаче АКЦИЯ</t>
  </si>
  <si>
    <t>Контекстно-медийный баннер</t>
  </si>
  <si>
    <t>Приложение к настоящему Прайс-листу, в котором определена цена за один Рекламный клик, заданная для определенной Контекстной рубрики, размещено и/или доступно на Сайте в сети Интернет по адресу: http://law.2gis.ru/pricelist-application2</t>
  </si>
  <si>
    <r>
      <rPr>
        <vertAlign val="superscript"/>
        <sz val="14"/>
        <rFont val="Calibri"/>
        <family val="2"/>
        <charset val="204"/>
        <scheme val="minor"/>
      </rPr>
      <t>3</t>
    </r>
    <r>
      <rPr>
        <sz val="14"/>
        <rFont val="Calibri"/>
        <family val="2"/>
        <charset val="204"/>
        <scheme val="minor"/>
      </rPr>
      <t xml:space="preserve">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4.0. и выше) Комментарий в карточке компании размещается в рубриках размещения объявления в поисковой выдаче и/или баннера, указанных в Договоре между Заказчиком и Исполнителем. 
При размещении на Интернет-площадке 2gis.ru, Интернет-площадках и Веб-приложениях на основе Справочника организаций, в Электронном справочнике на основе Справочника организаций (мобильная версия 2ГИС ниже 5.0.) рекламная ссылка размещается в рубриках размещения объявления в поисковой выдаче и/или баннера, указанных в Договоре между Заказчиком и Исполнителем. Рекламная ссылка не отображается в Электронном справочнике на основе Справочника организаций (мобильная версия 2ГИС 5.0). 
При подключении объявления в поисковой выдаче в несколько рубрик в Электронном справочнике на основе Справочника организаций (мобильная версия 2ГИС 3.0) отображение объявления в поисковой выдаче в соответствующей рубрике осуществляется рандомно</t>
    </r>
  </si>
  <si>
    <r>
      <rPr>
        <vertAlign val="superscript"/>
        <sz val="14"/>
        <rFont val="Calibri"/>
        <family val="2"/>
        <charset val="204"/>
        <scheme val="minor"/>
      </rPr>
      <t>1.2</t>
    </r>
    <r>
      <rPr>
        <sz val="14"/>
        <rFont val="Calibri"/>
        <family val="2"/>
        <charset val="204"/>
        <scheme val="minor"/>
      </rPr>
      <t xml:space="preserve"> Фирма может размещаться по акционным позициям из прайс-листа при соблюдении условия размещения: должна быть рекламодателем в мае или июне, где июнь не первый месяц размещения. В размещении фирмы рекламодателя может быть перерыв не более одного месяца в течение срока действия акции или без перерыва. Акция действует на местную и региональную рекламу в филиальной сети 2ГИС. Срок проведения: 01.06.2021–31.05.2022 г.</t>
    </r>
  </si>
  <si>
    <t>Рекламные позиции: Реклама в карточках компаний, Реклама в карточках партнёров, Реклама в карточках партнеров и выдаче, Информация о квартирах в продаже, Кнопка действия в карточках партнёров, Кнопка действия в карточках партнёров и выдаче, 2ГИС Колл-трекинг на 1 месяц. 2ГИС Колл-трекинг на 2-3 месяца, 2ГИС Колл-трекинг на 4-5 месяцев, 2ГИС Колл-трекинг на 6 и более месяцев, Рекламный блок на дашборде 4 позиция, Логотип на дашборде_CPM, Логотип на дашборде_CPM fmcg, Реклама товаров в карточках партнёров и на карте, Реклама товаров и услуг в карточках партнёров в онлайн, Ведение рекламной кампании, Создание рекламной кампании, Рекламные объявления в Vk, Рекламные объявления в Od, Рекламные объявления в Google, Рекламные объявления в Yandex в рамках Правил оказания рекламных и информационных услуг с использованием Продуктов 2ГИС (продажи через Личный кабинет) к продаже недоступны</t>
  </si>
  <si>
    <t>"2ГИС.ИВАНОВО"</t>
  </si>
  <si>
    <t>Подключение объявления в поисковой выдаче4</t>
  </si>
  <si>
    <t xml:space="preserve">ООО «ДубльГИС-Тула» </t>
  </si>
  <si>
    <r>
      <rPr>
        <b/>
        <sz val="16"/>
        <rFont val="Calibri"/>
        <family val="2"/>
        <charset val="204"/>
        <scheme val="minor"/>
      </rPr>
      <t>ИНН</t>
    </r>
    <r>
      <rPr>
        <sz val="16"/>
        <rFont val="Calibri"/>
        <family val="2"/>
        <charset val="204"/>
        <scheme val="minor"/>
      </rPr>
      <t xml:space="preserve"> 7107524602</t>
    </r>
  </si>
  <si>
    <r>
      <rPr>
        <b/>
        <sz val="16"/>
        <rFont val="Calibri"/>
        <family val="2"/>
        <charset val="204"/>
        <scheme val="minor"/>
      </rPr>
      <t>ОГРН</t>
    </r>
    <r>
      <rPr>
        <sz val="16"/>
        <rFont val="Calibri"/>
        <family val="2"/>
        <charset val="204"/>
        <scheme val="minor"/>
      </rPr>
      <t xml:space="preserve"> 1107154020753</t>
    </r>
  </si>
  <si>
    <t>"2ГИС.ИЖЕВСК"</t>
  </si>
  <si>
    <t>ООО «ДубльГИС Поволжье»</t>
  </si>
  <si>
    <r>
      <rPr>
        <b/>
        <sz val="16"/>
        <color indexed="8"/>
        <rFont val="Calibri"/>
        <family val="2"/>
        <charset val="204"/>
        <scheme val="minor"/>
      </rPr>
      <t>ИНН</t>
    </r>
    <r>
      <rPr>
        <sz val="16"/>
        <color indexed="8"/>
        <rFont val="Calibri"/>
        <family val="2"/>
        <charset val="204"/>
        <scheme val="minor"/>
      </rPr>
      <t xml:space="preserve"> 5904343321</t>
    </r>
  </si>
  <si>
    <r>
      <rPr>
        <b/>
        <sz val="16"/>
        <rFont val="Calibri"/>
        <family val="2"/>
        <charset val="204"/>
        <scheme val="minor"/>
      </rPr>
      <t>ОГРН</t>
    </r>
    <r>
      <rPr>
        <sz val="16"/>
        <rFont val="Calibri"/>
        <family val="2"/>
        <charset val="204"/>
        <scheme val="minor"/>
      </rPr>
      <t xml:space="preserve"> 1165958113309</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</si>
  <si>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Нефтекамск, Республика Башкортостан, г. Сарапул, Удмуртская Республика; при этом, в городе Ижевск офиса рекламируемого предприятия нет.</t>
  </si>
  <si>
    <t>"2ГИС.ЙОШКАР-ОЛА"</t>
  </si>
  <si>
    <t>"2ГИС.ИРКУТСК"</t>
  </si>
  <si>
    <t>ООО «ДубльГИС-Иркутск»</t>
  </si>
  <si>
    <r>
      <rPr>
        <b/>
        <sz val="16"/>
        <rFont val="Calibri"/>
        <family val="2"/>
        <charset val="204"/>
        <scheme val="minor"/>
      </rPr>
      <t>ИНН</t>
    </r>
    <r>
      <rPr>
        <sz val="16"/>
        <rFont val="Calibri"/>
        <family val="2"/>
        <charset val="204"/>
        <scheme val="minor"/>
      </rPr>
      <t xml:space="preserve"> 3808132388</t>
    </r>
  </si>
  <si>
    <r>
      <rPr>
        <b/>
        <sz val="16"/>
        <rFont val="Calibri"/>
        <family val="2"/>
        <charset val="204"/>
        <scheme val="minor"/>
      </rPr>
      <t>ОГРН</t>
    </r>
    <r>
      <rPr>
        <sz val="16"/>
        <rFont val="Calibri"/>
        <family val="2"/>
        <charset val="204"/>
        <scheme val="minor"/>
      </rPr>
      <t xml:space="preserve"> 1063808002928</t>
    </r>
  </si>
  <si>
    <t>"2ГИС.КАВКАЗСКИЕ МИНЕРАЛЬНЫЕ ВОДЫ"</t>
  </si>
  <si>
    <t>"2ГИС.КАЗАНЬ"</t>
  </si>
  <si>
    <t>Баннер при остановке в Навигаторе VIP</t>
  </si>
  <si>
    <r>
      <t>Контекстный рекламный блок в выдаче VIP</t>
    </r>
    <r>
      <rPr>
        <b/>
        <vertAlign val="superscript"/>
        <sz val="16"/>
        <rFont val="Calibri"/>
        <family val="2"/>
        <charset val="204"/>
        <scheme val="minor"/>
      </rPr>
      <t>2</t>
    </r>
  </si>
  <si>
    <t>"2ГИС.КАЛИНИНГРАД"</t>
  </si>
  <si>
    <t xml:space="preserve">ООО «2ГИС-Калининград» </t>
  </si>
  <si>
    <r>
      <rPr>
        <b/>
        <sz val="16"/>
        <rFont val="Calibri"/>
        <family val="2"/>
        <charset val="204"/>
        <scheme val="minor"/>
      </rPr>
      <t>ИНН</t>
    </r>
    <r>
      <rPr>
        <sz val="16"/>
        <rFont val="Calibri"/>
        <family val="2"/>
        <charset val="204"/>
        <scheme val="minor"/>
      </rPr>
      <t xml:space="preserve"> 3906276645</t>
    </r>
  </si>
  <si>
    <r>
      <rPr>
        <b/>
        <sz val="16"/>
        <rFont val="Calibri"/>
        <family val="2"/>
        <charset val="204"/>
        <scheme val="minor"/>
      </rPr>
      <t>ОГРН</t>
    </r>
    <r>
      <rPr>
        <sz val="16"/>
        <rFont val="Calibri"/>
        <family val="2"/>
        <charset val="204"/>
        <scheme val="minor"/>
      </rPr>
      <t xml:space="preserve"> 1123926064250</t>
    </r>
  </si>
  <si>
    <t>"2ГИС.КАЛУГА"</t>
  </si>
  <si>
    <t xml:space="preserve">ООО «ДубльГИС-Калуга» </t>
  </si>
  <si>
    <r>
      <rPr>
        <b/>
        <sz val="16"/>
        <rFont val="Calibri"/>
        <family val="2"/>
        <charset val="204"/>
        <scheme val="minor"/>
      </rPr>
      <t>ИНН</t>
    </r>
    <r>
      <rPr>
        <sz val="16"/>
        <rFont val="Calibri"/>
        <family val="2"/>
        <charset val="204"/>
        <scheme val="minor"/>
      </rPr>
      <t xml:space="preserve"> 4029046380</t>
    </r>
  </si>
  <si>
    <r>
      <t>ОГРН</t>
    </r>
    <r>
      <rPr>
        <sz val="16"/>
        <rFont val="Calibri"/>
        <family val="2"/>
        <charset val="204"/>
        <scheme val="minor"/>
      </rPr>
      <t xml:space="preserve"> 1124029000633</t>
    </r>
  </si>
  <si>
    <t>"2ГИС.КАМЕНСК-УРАЛЬСКИЙ"</t>
  </si>
  <si>
    <t>ООО «ДУБЛЬГИС-КАМЕНСК-УРАЛЬСКИЙ»</t>
  </si>
  <si>
    <r>
      <rPr>
        <b/>
        <sz val="16"/>
        <rFont val="Calibri"/>
        <family val="2"/>
        <charset val="204"/>
        <scheme val="minor"/>
      </rPr>
      <t>ИНН</t>
    </r>
    <r>
      <rPr>
        <sz val="16"/>
        <rFont val="Calibri"/>
        <family val="2"/>
        <charset val="204"/>
        <scheme val="minor"/>
      </rPr>
      <t xml:space="preserve"> 6612044774</t>
    </r>
  </si>
  <si>
    <r>
      <rPr>
        <b/>
        <sz val="16"/>
        <rFont val="Calibri"/>
        <family val="2"/>
        <charset val="204"/>
        <scheme val="minor"/>
      </rPr>
      <t>ОГРН</t>
    </r>
    <r>
      <rPr>
        <sz val="16"/>
        <rFont val="Calibri"/>
        <family val="2"/>
        <charset val="204"/>
        <scheme val="minor"/>
      </rPr>
      <t xml:space="preserve"> 1146612001073</t>
    </r>
  </si>
  <si>
    <t>"2ГИС.КЕМЕРОВО"</t>
  </si>
  <si>
    <t xml:space="preserve">ООО «ДубльГИС-Кемерово» </t>
  </si>
  <si>
    <r>
      <rPr>
        <b/>
        <sz val="16"/>
        <rFont val="Calibri"/>
        <family val="2"/>
        <charset val="204"/>
        <scheme val="minor"/>
      </rPr>
      <t>ИНН</t>
    </r>
    <r>
      <rPr>
        <sz val="16"/>
        <rFont val="Calibri"/>
        <family val="2"/>
        <charset val="204"/>
        <scheme val="minor"/>
      </rPr>
      <t xml:space="preserve"> 4205081015</t>
    </r>
  </si>
  <si>
    <r>
      <rPr>
        <b/>
        <sz val="16"/>
        <rFont val="Calibri"/>
        <family val="2"/>
        <charset val="204"/>
        <scheme val="minor"/>
      </rPr>
      <t>ОГРН</t>
    </r>
    <r>
      <rPr>
        <sz val="16"/>
        <rFont val="Calibri"/>
        <family val="2"/>
        <charset val="204"/>
        <scheme val="minor"/>
      </rPr>
      <t xml:space="preserve"> 1054205027227</t>
    </r>
  </si>
  <si>
    <t>"2ГИС.КИРОВ"</t>
  </si>
  <si>
    <t>"2ГИС.КОГАЛЫМ"</t>
  </si>
  <si>
    <t>ООО «2ГИС-Ноябрьск»</t>
  </si>
  <si>
    <r>
      <rPr>
        <b/>
        <sz val="16"/>
        <rFont val="Calibri"/>
        <family val="2"/>
        <charset val="204"/>
        <scheme val="minor"/>
      </rPr>
      <t>ИНН</t>
    </r>
    <r>
      <rPr>
        <sz val="16"/>
        <rFont val="Calibri"/>
        <family val="2"/>
        <charset val="204"/>
        <scheme val="minor"/>
      </rPr>
      <t xml:space="preserve"> 8905063844</t>
    </r>
  </si>
  <si>
    <r>
      <rPr>
        <b/>
        <sz val="16"/>
        <rFont val="Calibri"/>
        <family val="2"/>
        <charset val="204"/>
        <scheme val="minor"/>
      </rPr>
      <t>ОГРН</t>
    </r>
    <r>
      <rPr>
        <sz val="16"/>
        <rFont val="Calibri"/>
        <family val="2"/>
        <charset val="204"/>
        <scheme val="minor"/>
      </rPr>
      <t xml:space="preserve"> 1178901003797</t>
    </r>
  </si>
  <si>
    <t>"2ГИС.КОМСОМОЛЬСК-НА-АМУРЕ"</t>
  </si>
  <si>
    <t>ООО «ДубльГИС Комсомольск-на-Амуре»</t>
  </si>
  <si>
    <r>
      <rPr>
        <b/>
        <sz val="16"/>
        <rFont val="Calibri"/>
        <family val="2"/>
        <charset val="204"/>
        <scheme val="minor"/>
      </rPr>
      <t>ИНН</t>
    </r>
    <r>
      <rPr>
        <sz val="16"/>
        <rFont val="Calibri"/>
        <family val="2"/>
        <charset val="204"/>
        <scheme val="minor"/>
      </rPr>
      <t xml:space="preserve"> 2703072901</t>
    </r>
  </si>
  <si>
    <r>
      <rPr>
        <b/>
        <sz val="16"/>
        <rFont val="Calibri"/>
        <family val="2"/>
        <charset val="204"/>
        <scheme val="minor"/>
      </rPr>
      <t>ОГРН</t>
    </r>
    <r>
      <rPr>
        <sz val="16"/>
        <rFont val="Calibri"/>
        <family val="2"/>
        <charset val="204"/>
        <scheme val="minor"/>
      </rPr>
      <t xml:space="preserve"> 1132703002596</t>
    </r>
  </si>
  <si>
    <t>"2ГИС.КОСТРОМА"</t>
  </si>
  <si>
    <t>"2ГИС.КРАСНОДАР"</t>
  </si>
  <si>
    <t>Реклама товаров и услуг в карточках партнёров_cpm</t>
  </si>
  <si>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62%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Гулькевичи, Краснодарский край, г. Усть-Лабинск, Краснодарский край; при этом, в городе Краснодар офиса рекламируемого предприятия нет.</t>
  </si>
  <si>
    <t>"2ГИС.КРАСНОЯРСК"</t>
  </si>
  <si>
    <t>"2ГИС.КУРГАН"</t>
  </si>
  <si>
    <t xml:space="preserve">ООО «2ГИС-Рязань» </t>
  </si>
  <si>
    <r>
      <rPr>
        <b/>
        <sz val="16"/>
        <rFont val="Calibri"/>
        <family val="2"/>
        <charset val="204"/>
        <scheme val="minor"/>
      </rPr>
      <t>ИНН</t>
    </r>
    <r>
      <rPr>
        <sz val="16"/>
        <rFont val="Calibri"/>
        <family val="2"/>
        <charset val="204"/>
        <scheme val="minor"/>
      </rPr>
      <t xml:space="preserve"> 6234089580</t>
    </r>
  </si>
  <si>
    <r>
      <rPr>
        <b/>
        <sz val="16"/>
        <rFont val="Calibri"/>
        <family val="2"/>
        <charset val="204"/>
        <scheme val="minor"/>
      </rPr>
      <t>ОГРН</t>
    </r>
    <r>
      <rPr>
        <sz val="16"/>
        <rFont val="Calibri"/>
        <family val="2"/>
        <charset val="204"/>
        <scheme val="minor"/>
      </rPr>
      <t xml:space="preserve"> 1116234002532</t>
    </r>
  </si>
  <si>
    <t>"2ГИС.КУРСК"</t>
  </si>
  <si>
    <t>ООО «ДубльГИС-Курск»</t>
  </si>
  <si>
    <r>
      <rPr>
        <b/>
        <sz val="16"/>
        <rFont val="Calibri"/>
        <family val="2"/>
        <charset val="204"/>
        <scheme val="minor"/>
      </rPr>
      <t>ИНН</t>
    </r>
    <r>
      <rPr>
        <sz val="16"/>
        <rFont val="Calibri"/>
        <family val="2"/>
        <charset val="204"/>
        <scheme val="minor"/>
      </rPr>
      <t xml:space="preserve"> 4632293969</t>
    </r>
  </si>
  <si>
    <r>
      <rPr>
        <b/>
        <sz val="16"/>
        <rFont val="Calibri"/>
        <family val="2"/>
        <charset val="204"/>
        <scheme val="minor"/>
      </rPr>
      <t>ОГРН</t>
    </r>
    <r>
      <rPr>
        <sz val="16"/>
        <rFont val="Calibri"/>
        <family val="2"/>
        <charset val="204"/>
        <scheme val="minor"/>
      </rPr>
      <t xml:space="preserve"> 1224600008016</t>
    </r>
  </si>
  <si>
    <t>"2ГИС.ЛЕНИНСК-КУЗНЕЦКИЙ"</t>
  </si>
  <si>
    <t>ООО «ДубльГИС-Кемерово»</t>
  </si>
  <si>
    <t>"2ГИС.ЛИПЕЦК"</t>
  </si>
  <si>
    <t>ООО «2ГИС.ЛИПЕЦК»</t>
  </si>
  <si>
    <r>
      <rPr>
        <b/>
        <sz val="16"/>
        <rFont val="Calibri"/>
        <family val="2"/>
        <charset val="204"/>
        <scheme val="minor"/>
      </rPr>
      <t>ИНН</t>
    </r>
    <r>
      <rPr>
        <sz val="16"/>
        <rFont val="Calibri"/>
        <family val="2"/>
        <charset val="204"/>
        <scheme val="minor"/>
      </rPr>
      <t xml:space="preserve"> 4826100119</t>
    </r>
  </si>
  <si>
    <r>
      <rPr>
        <b/>
        <sz val="16"/>
        <rFont val="Calibri"/>
        <family val="2"/>
        <charset val="204"/>
        <scheme val="minor"/>
      </rPr>
      <t>ОГРН</t>
    </r>
    <r>
      <rPr>
        <sz val="16"/>
        <rFont val="Calibri"/>
        <family val="2"/>
        <charset val="204"/>
        <scheme val="minor"/>
      </rPr>
      <t xml:space="preserve"> 1134827006500</t>
    </r>
  </si>
  <si>
    <t>"2ГИС.МАГНИТОГОРСК"</t>
  </si>
  <si>
    <t xml:space="preserve">ООО «ДубльГИС - Магнитогорск» </t>
  </si>
  <si>
    <r>
      <rPr>
        <b/>
        <sz val="16"/>
        <rFont val="Calibri"/>
        <family val="2"/>
        <charset val="204"/>
        <scheme val="minor"/>
      </rPr>
      <t>ИНН</t>
    </r>
    <r>
      <rPr>
        <sz val="16"/>
        <rFont val="Calibri"/>
        <family val="2"/>
        <charset val="204"/>
        <scheme val="minor"/>
      </rPr>
      <t xml:space="preserve"> 7444064055</t>
    </r>
  </si>
  <si>
    <r>
      <rPr>
        <b/>
        <sz val="16"/>
        <rFont val="Calibri"/>
        <family val="2"/>
        <charset val="204"/>
        <scheme val="minor"/>
      </rPr>
      <t>ОГРН</t>
    </r>
    <r>
      <rPr>
        <sz val="16"/>
        <rFont val="Calibri"/>
        <family val="2"/>
        <charset val="204"/>
        <scheme val="minor"/>
      </rPr>
      <t xml:space="preserve"> 1107444001004</t>
    </r>
  </si>
  <si>
    <t>"2ГИС.МАЙКОП"</t>
  </si>
  <si>
    <t>"2ГИС.МАХАЧКАЛА"</t>
  </si>
  <si>
    <t>ООО «ДубльГис-Махачкала»</t>
  </si>
  <si>
    <r>
      <rPr>
        <b/>
        <sz val="16"/>
        <rFont val="Calibri"/>
        <family val="2"/>
        <charset val="204"/>
        <scheme val="minor"/>
      </rPr>
      <t>ИНН</t>
    </r>
    <r>
      <rPr>
        <sz val="16"/>
        <rFont val="Calibri"/>
        <family val="2"/>
        <charset val="204"/>
        <scheme val="minor"/>
      </rPr>
      <t xml:space="preserve"> 5405961241</t>
    </r>
  </si>
  <si>
    <r>
      <rPr>
        <b/>
        <sz val="16"/>
        <rFont val="Calibri"/>
        <family val="2"/>
        <charset val="204"/>
        <scheme val="minor"/>
      </rPr>
      <t>ОГРН</t>
    </r>
    <r>
      <rPr>
        <sz val="16"/>
        <rFont val="Calibri"/>
        <family val="2"/>
        <charset val="204"/>
        <scheme val="minor"/>
      </rPr>
      <t xml:space="preserve"> 1155476083256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</si>
  <si>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за исключением из проекта «Махачкала» следующих  городов:  Альбурикент, Посёлок, Махачкала городской округ, Дагестан респ., Каспийск, Город, Каспийск городской округ, Дагестан респ., Кяхулай, Посёлок, Махачкала городской округ, Дагестан респ., Махачкала, Город, Махачкала городской округ, Дагестан респ., Семендер, Посёлок, Махачкала городской округ, Дагестан респ., Тарки, Село, Махачкала городской округ, Дагестан респ.  (если у рекламируемого предприятия это фактический адрес местонахождения).</t>
  </si>
  <si>
    <t>"2ГИС.МИАСС И ЗЛАТОУСТ"</t>
  </si>
  <si>
    <t xml:space="preserve">ООО «ДубльГИС-Миасс» </t>
  </si>
  <si>
    <r>
      <rPr>
        <b/>
        <sz val="16"/>
        <rFont val="Calibri"/>
        <family val="2"/>
        <charset val="204"/>
        <scheme val="minor"/>
      </rPr>
      <t>ИНН</t>
    </r>
    <r>
      <rPr>
        <sz val="16"/>
        <rFont val="Calibri"/>
        <family val="2"/>
        <charset val="204"/>
        <scheme val="minor"/>
      </rPr>
      <t xml:space="preserve"> 7415078293</t>
    </r>
  </si>
  <si>
    <r>
      <rPr>
        <b/>
        <sz val="16"/>
        <rFont val="Calibri"/>
        <family val="2"/>
        <charset val="204"/>
        <scheme val="minor"/>
      </rPr>
      <t>ОГРН</t>
    </r>
    <r>
      <rPr>
        <sz val="16"/>
        <rFont val="Calibri"/>
        <family val="2"/>
        <charset val="204"/>
        <scheme val="minor"/>
      </rPr>
      <t xml:space="preserve"> 1127415003418</t>
    </r>
  </si>
  <si>
    <t>"2ГИС.МУРМАНСКАЯ ОБЛАСТЬ"</t>
  </si>
  <si>
    <t>ООО «ДУБЛЬГИС МУРМАНСК»</t>
  </si>
  <si>
    <r>
      <rPr>
        <b/>
        <sz val="16"/>
        <color indexed="8"/>
        <rFont val="Calibri"/>
        <family val="2"/>
        <charset val="204"/>
        <scheme val="minor"/>
      </rPr>
      <t>ИНН</t>
    </r>
    <r>
      <rPr>
        <sz val="16"/>
        <color indexed="8"/>
        <rFont val="Calibri"/>
        <family val="2"/>
        <charset val="204"/>
        <scheme val="minor"/>
      </rPr>
      <t xml:space="preserve"> 5190032230</t>
    </r>
  </si>
  <si>
    <r>
      <rPr>
        <b/>
        <sz val="16"/>
        <color indexed="8"/>
        <rFont val="Calibri"/>
        <family val="2"/>
        <charset val="204"/>
        <scheme val="minor"/>
      </rPr>
      <t>ОГРН</t>
    </r>
    <r>
      <rPr>
        <sz val="16"/>
        <color indexed="8"/>
        <rFont val="Calibri"/>
        <family val="2"/>
        <charset val="204"/>
        <scheme val="minor"/>
      </rPr>
      <t xml:space="preserve"> 1145190004222</t>
    </r>
  </si>
  <si>
    <t>"2ГИС.НАБЕРЕЖНЫЕ ЧЕЛНЫ"</t>
  </si>
  <si>
    <t xml:space="preserve">*Стоимость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Нижнекамск, Республика Татарстан, г. Елабуга, Республика Татарстан; при этом, в городе Набережные Челны офиса рекламируемого предприятия нет.
</t>
  </si>
  <si>
    <t>"2ГИС.НАХОДКА"</t>
  </si>
  <si>
    <t xml:space="preserve">ООО «ДубльГИС-Владивосток» </t>
  </si>
  <si>
    <t>"2ГИС.НИЖНЕВАРТОВСК"</t>
  </si>
  <si>
    <t xml:space="preserve">ООО «2ГИС-Нижневартовск» </t>
  </si>
  <si>
    <r>
      <rPr>
        <b/>
        <sz val="16"/>
        <rFont val="Calibri"/>
        <family val="2"/>
        <charset val="204"/>
        <scheme val="minor"/>
      </rPr>
      <t>ИНН</t>
    </r>
    <r>
      <rPr>
        <sz val="16"/>
        <rFont val="Calibri"/>
        <family val="2"/>
        <charset val="204"/>
        <scheme val="minor"/>
      </rPr>
      <t xml:space="preserve"> 8603194689</t>
    </r>
  </si>
  <si>
    <r>
      <t>ОГРН</t>
    </r>
    <r>
      <rPr>
        <sz val="16"/>
        <rFont val="Calibri"/>
        <family val="2"/>
        <charset val="204"/>
        <scheme val="minor"/>
      </rPr>
      <t xml:space="preserve"> 1128603029983</t>
    </r>
  </si>
  <si>
    <t>"2ГИС.НИЖНИЙ НОВГОРОД"</t>
  </si>
  <si>
    <t>"2ГИС.НИЖНИЙ ТАГИЛ"</t>
  </si>
  <si>
    <t>ООО «2ГИС-Нижний Тагил»</t>
  </si>
  <si>
    <r>
      <rPr>
        <b/>
        <sz val="16"/>
        <color indexed="8"/>
        <rFont val="Calibri"/>
        <family val="2"/>
        <charset val="204"/>
        <scheme val="minor"/>
      </rPr>
      <t>ИНН</t>
    </r>
    <r>
      <rPr>
        <sz val="16"/>
        <color indexed="8"/>
        <rFont val="Calibri"/>
        <family val="2"/>
        <charset val="204"/>
        <scheme val="minor"/>
      </rPr>
      <t xml:space="preserve"> 6623103799</t>
    </r>
  </si>
  <si>
    <r>
      <rPr>
        <b/>
        <sz val="16"/>
        <color indexed="8"/>
        <rFont val="Calibri"/>
        <family val="2"/>
        <charset val="204"/>
        <scheme val="minor"/>
      </rPr>
      <t>ОГРН</t>
    </r>
    <r>
      <rPr>
        <sz val="16"/>
        <color indexed="8"/>
        <rFont val="Calibri"/>
        <family val="2"/>
        <charset val="204"/>
        <scheme val="minor"/>
      </rPr>
      <t xml:space="preserve"> 1146623005110</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</si>
  <si>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Верхняя Салда, Свердловская область;  при этом, в городе Нижний Тагил офиса рекламируемого предприятия нет.</t>
  </si>
  <si>
    <t>"2ГИС.НОВОКУЗНЕЦК"</t>
  </si>
  <si>
    <t>ООО «ДубльГИС-Новокузнецк»</t>
  </si>
  <si>
    <r>
      <rPr>
        <b/>
        <sz val="16"/>
        <rFont val="Calibri"/>
        <family val="2"/>
        <charset val="204"/>
        <scheme val="minor"/>
      </rPr>
      <t>ИНН</t>
    </r>
    <r>
      <rPr>
        <sz val="16"/>
        <rFont val="Calibri"/>
        <family val="2"/>
        <charset val="204"/>
        <scheme val="minor"/>
      </rPr>
      <t xml:space="preserve"> 4253011106</t>
    </r>
  </si>
  <si>
    <r>
      <rPr>
        <b/>
        <sz val="16"/>
        <rFont val="Calibri"/>
        <family val="2"/>
        <charset val="204"/>
        <scheme val="minor"/>
      </rPr>
      <t>ОГРН</t>
    </r>
    <r>
      <rPr>
        <sz val="16"/>
        <rFont val="Calibri"/>
        <family val="2"/>
        <charset val="204"/>
        <scheme val="minor"/>
      </rPr>
      <t xml:space="preserve"> 1124253007944</t>
    </r>
  </si>
  <si>
    <t>"2ГИС.НОВОРОССИЙСК"</t>
  </si>
  <si>
    <t xml:space="preserve">ООО «2ГИС-Новороссийск» </t>
  </si>
  <si>
    <r>
      <rPr>
        <b/>
        <sz val="16"/>
        <color indexed="8"/>
        <rFont val="Calibri"/>
        <family val="2"/>
        <charset val="204"/>
        <scheme val="minor"/>
      </rPr>
      <t>ИНН</t>
    </r>
    <r>
      <rPr>
        <sz val="16"/>
        <color indexed="8"/>
        <rFont val="Calibri"/>
        <family val="2"/>
        <charset val="204"/>
        <scheme val="minor"/>
      </rPr>
      <t xml:space="preserve"> 2315173339</t>
    </r>
  </si>
  <si>
    <r>
      <rPr>
        <b/>
        <sz val="16"/>
        <color indexed="8"/>
        <rFont val="Calibri"/>
        <family val="2"/>
        <charset val="204"/>
        <scheme val="minor"/>
      </rPr>
      <t>ОГРН</t>
    </r>
    <r>
      <rPr>
        <sz val="16"/>
        <color indexed="8"/>
        <rFont val="Calibri"/>
        <family val="2"/>
        <charset val="204"/>
        <scheme val="minor"/>
      </rPr>
      <t xml:space="preserve"> 1122315001775</t>
    </r>
  </si>
  <si>
    <t>"2ГИС.НОВОСИБИРСК"</t>
  </si>
  <si>
    <r>
      <t>Стоимость за месяц размещения</t>
    </r>
    <r>
      <rPr>
        <b/>
        <vertAlign val="superscript"/>
        <sz val="20"/>
        <rFont val="Calibri"/>
        <family val="2"/>
        <charset val="204"/>
        <scheme val="minor"/>
      </rPr>
      <t>1.1</t>
    </r>
    <r>
      <rPr>
        <b/>
        <sz val="20"/>
        <rFont val="Calibri"/>
        <family val="2"/>
        <charset val="204"/>
        <scheme val="minor"/>
      </rPr>
      <t>, руб. (в том числе НДС)</t>
    </r>
  </si>
  <si>
    <r>
      <t>Пакет «Лайт»</t>
    </r>
    <r>
      <rPr>
        <b/>
        <vertAlign val="superscript"/>
        <sz val="16"/>
        <rFont val="Calibri"/>
        <family val="2"/>
        <charset val="204"/>
        <scheme val="minor"/>
      </rPr>
      <t>1.2</t>
    </r>
    <r>
      <rPr>
        <b/>
        <sz val="16"/>
        <rFont val="Calibri"/>
        <family val="2"/>
        <charset val="204"/>
        <scheme val="minor"/>
      </rPr>
      <t xml:space="preserve">, </t>
    </r>
    <r>
      <rPr>
        <b/>
        <vertAlign val="superscript"/>
        <sz val="16"/>
        <rFont val="Calibri"/>
        <family val="2"/>
        <charset val="204"/>
        <scheme val="minor"/>
      </rPr>
      <t>1.3</t>
    </r>
  </si>
  <si>
    <r>
      <t>Пакет «Старт+»</t>
    </r>
    <r>
      <rPr>
        <b/>
        <vertAlign val="superscript"/>
        <sz val="16"/>
        <rFont val="Calibri"/>
        <family val="2"/>
        <charset val="204"/>
        <scheme val="minor"/>
      </rPr>
      <t>1.3</t>
    </r>
  </si>
  <si>
    <t>Пакет "Старт"</t>
  </si>
  <si>
    <t>Все справочники Старт</t>
  </si>
  <si>
    <r>
      <t>Пакет «Стандарт»</t>
    </r>
    <r>
      <rPr>
        <b/>
        <vertAlign val="superscript"/>
        <sz val="16"/>
        <rFont val="Calibri"/>
        <family val="2"/>
        <charset val="204"/>
        <scheme val="minor"/>
      </rPr>
      <t>1.3</t>
    </r>
  </si>
  <si>
    <t>Единый логотип на карте</t>
  </si>
  <si>
    <t>Стоимость указана за 1 адрес</t>
  </si>
  <si>
    <r>
      <t>Пакет «Все включено»</t>
    </r>
    <r>
      <rPr>
        <b/>
        <vertAlign val="superscript"/>
        <sz val="16"/>
        <rFont val="Calibri"/>
        <family val="2"/>
        <charset val="204"/>
        <scheme val="minor"/>
      </rPr>
      <t>1.3</t>
    </r>
  </si>
  <si>
    <r>
      <rPr>
        <vertAlign val="superscript"/>
        <sz val="14"/>
        <rFont val="Calibri"/>
        <family val="2"/>
        <charset val="204"/>
        <scheme val="minor"/>
      </rPr>
      <t>1.1</t>
    </r>
    <r>
      <rPr>
        <sz val="14"/>
        <rFont val="Calibri"/>
        <family val="2"/>
        <charset val="204"/>
        <scheme val="minor"/>
      </rPr>
      <t>Возможный срок размещения от 6 месяцев, за исключением клиентов, выходящих по действующим акциям</t>
    </r>
  </si>
  <si>
    <r>
      <rPr>
        <vertAlign val="superscript"/>
        <sz val="14"/>
        <rFont val="Calibri"/>
        <family val="2"/>
        <charset val="204"/>
        <scheme val="minor"/>
      </rPr>
      <t>16</t>
    </r>
    <r>
      <rPr>
        <sz val="14"/>
        <rFont val="Calibri"/>
        <family val="2"/>
        <charset val="204"/>
        <scheme val="minor"/>
      </rPr>
      <t xml:space="preserve"> Рубрики размещения Скидок в профиле Рекламируемого предприятия в Справочнике организаций определяются рубриками размещения Рекламных материалов. Заказчикам по заключенным ранее даты введения в действие настоящего Прайс-листа (или в течение срока действия настоящего Прайс-листа) Договорам на Размещение рекламы со сроком оказания Услуг, распространяющимся на срок действия настоящего Прайс-листа, Исполнитель вправе оказывать услуги по отображению Скидок и/или их части в следующих социальных сетях: https://www.instagram.com и/или https://t.me и/или https://vk.com и/или https://ok.ru (далее – социальные сети) с даты настоящего Прайс-листа и до окончания срока оказания Услуг, указанного в соответствующем Договоре, либо до окончания тестового периода (в случае, если тестовый период оканчивается ранее срока оказания Услуг, предусмотренного в Договоре). Тестовый период – устанавливаемый Исполнителем срок, в течение которого последний вправе на свое усмотрение оказывать всем Заказчикам или любому из тех, что соответствует указанным условиям, обозначенные выше услуги, при этом, стоимость таких услуг включается в стоимость размещения Рекламных материалов, установленную соответствующим Договором. Исполнитель не гарантирует сроки и отображение Скидок и/или их части в социальных сетях всем Заказчикам, соответствующим указанным условиям</t>
    </r>
  </si>
  <si>
    <r>
      <rPr>
        <vertAlign val="superscript"/>
        <sz val="14"/>
        <rFont val="Calibri"/>
        <family val="2"/>
        <charset val="204"/>
        <scheme val="minor"/>
      </rPr>
      <t>17</t>
    </r>
    <r>
      <rPr>
        <sz val="14"/>
        <rFont val="Calibri"/>
        <family val="2"/>
        <charset val="204"/>
        <scheme val="minor"/>
      </rPr>
      <t xml:space="preserve"> Позицию «Лента скидок +» можно приобрести при наличии ранее оформленного Договора на позицию «Брендирование карточки компании» или «Брендирование карточки компании с видео»; или при заключении нового Договора с одновременным оформлением позиции «Брендирование карточки компании» или «Брендирование карточки компании с видео». Приобретение позиции «Лента скидок +» без покупки позиции «Брендирование карточки компании» или «Брендирование карточки компании с видео» невозможно</t>
    </r>
  </si>
  <si>
    <t>"2ГИС.НОВЫЙ УРЕНГОЙ"</t>
  </si>
  <si>
    <t>"2ГИС.НОРИЛЬСК"</t>
  </si>
  <si>
    <t>ООО «2ГИС Север»</t>
  </si>
  <si>
    <r>
      <rPr>
        <b/>
        <sz val="16"/>
        <color indexed="8"/>
        <rFont val="Calibri"/>
        <family val="2"/>
        <charset val="204"/>
        <scheme val="minor"/>
      </rPr>
      <t>ИНН</t>
    </r>
    <r>
      <rPr>
        <sz val="16"/>
        <color indexed="8"/>
        <rFont val="Calibri"/>
        <family val="2"/>
        <charset val="204"/>
        <scheme val="minor"/>
      </rPr>
      <t xml:space="preserve"> 2457073594 </t>
    </r>
  </si>
  <si>
    <r>
      <rPr>
        <b/>
        <sz val="16"/>
        <color indexed="8"/>
        <rFont val="Calibri"/>
        <family val="2"/>
        <charset val="204"/>
        <scheme val="minor"/>
      </rPr>
      <t>ОГРН</t>
    </r>
    <r>
      <rPr>
        <sz val="16"/>
        <color indexed="8"/>
        <rFont val="Calibri"/>
        <family val="2"/>
        <charset val="204"/>
        <scheme val="minor"/>
      </rPr>
      <t xml:space="preserve"> 1122457001413</t>
    </r>
  </si>
  <si>
    <t>"2ГИС.НОЯБРЬСК"</t>
  </si>
  <si>
    <t>"2ГИС.ОМСК"</t>
  </si>
  <si>
    <t>Электронный справочник на основе Справочника организаций "2ГИС.ОМСК" (версия для ПК); Интернет-площадка 2gis.ru на основе Cправочника организаций "2ГИС.ОМСК"</t>
  </si>
  <si>
    <t>"2ГИС.ОРЁЛ"</t>
  </si>
  <si>
    <t>ООО «2ГИС-Орел»</t>
  </si>
  <si>
    <r>
      <rPr>
        <b/>
        <sz val="16"/>
        <rFont val="Calibri"/>
        <family val="2"/>
        <charset val="204"/>
        <scheme val="minor"/>
      </rPr>
      <t>ИНН</t>
    </r>
    <r>
      <rPr>
        <sz val="16"/>
        <rFont val="Calibri"/>
        <family val="2"/>
        <charset val="204"/>
        <scheme val="minor"/>
      </rPr>
      <t xml:space="preserve"> 5751061479</t>
    </r>
  </si>
  <si>
    <r>
      <t>ОГРН</t>
    </r>
    <r>
      <rPr>
        <sz val="16"/>
        <rFont val="Calibri"/>
        <family val="2"/>
        <charset val="204"/>
        <scheme val="minor"/>
      </rPr>
      <t xml:space="preserve"> 1185749000524</t>
    </r>
  </si>
  <si>
    <t>"2ГИС.ОРЕНБУРГ"</t>
  </si>
  <si>
    <r>
      <t xml:space="preserve">Брендирование карточки компании к пакету «Базовый </t>
    </r>
    <r>
      <rPr>
        <vertAlign val="superscript"/>
        <sz val="16"/>
        <rFont val="Calibri"/>
        <family val="2"/>
        <charset val="204"/>
        <scheme val="minor"/>
      </rPr>
      <t>5</t>
    </r>
  </si>
  <si>
    <r>
      <t>Брендирование карточки компании к пакету «Базовый  с видео</t>
    </r>
    <r>
      <rPr>
        <vertAlign val="superscript"/>
        <sz val="16"/>
        <rFont val="Calibri"/>
        <family val="2"/>
        <charset val="204"/>
        <scheme val="minor"/>
      </rPr>
      <t>5</t>
    </r>
  </si>
  <si>
    <t xml:space="preserve">ООО «ДубльГИС-Оренбург» </t>
  </si>
  <si>
    <r>
      <rPr>
        <b/>
        <sz val="16"/>
        <rFont val="Calibri"/>
        <family val="2"/>
        <charset val="204"/>
        <scheme val="minor"/>
      </rPr>
      <t>ИНН</t>
    </r>
    <r>
      <rPr>
        <sz val="16"/>
        <rFont val="Calibri"/>
        <family val="2"/>
        <charset val="204"/>
        <scheme val="minor"/>
      </rPr>
      <t xml:space="preserve"> 7456005382</t>
    </r>
  </si>
  <si>
    <r>
      <rPr>
        <b/>
        <sz val="16"/>
        <rFont val="Calibri"/>
        <family val="2"/>
        <charset val="204"/>
        <scheme val="minor"/>
      </rPr>
      <t>ОГРН</t>
    </r>
    <r>
      <rPr>
        <sz val="16"/>
        <rFont val="Calibri"/>
        <family val="2"/>
        <charset val="204"/>
        <scheme val="minor"/>
      </rPr>
      <t xml:space="preserve"> 1117456009098</t>
    </r>
  </si>
  <si>
    <t>"2ГИС.ПЕНЗА"</t>
  </si>
  <si>
    <t xml:space="preserve">ООО «2ГИС.Пенза» </t>
  </si>
  <si>
    <r>
      <rPr>
        <b/>
        <sz val="16"/>
        <color indexed="8"/>
        <rFont val="Calibri"/>
        <family val="2"/>
        <charset val="204"/>
        <scheme val="minor"/>
      </rPr>
      <t>ИНН</t>
    </r>
    <r>
      <rPr>
        <sz val="16"/>
        <color indexed="8"/>
        <rFont val="Calibri"/>
        <family val="2"/>
        <charset val="204"/>
        <scheme val="minor"/>
      </rPr>
      <t xml:space="preserve"> 5836645603</t>
    </r>
  </si>
  <si>
    <r>
      <rPr>
        <b/>
        <sz val="16"/>
        <color indexed="8"/>
        <rFont val="Calibri"/>
        <family val="2"/>
        <charset val="204"/>
        <scheme val="minor"/>
      </rPr>
      <t>ОГРН</t>
    </r>
    <r>
      <rPr>
        <sz val="16"/>
        <color indexed="8"/>
        <rFont val="Calibri"/>
        <family val="2"/>
        <charset val="204"/>
        <scheme val="minor"/>
      </rPr>
      <t xml:space="preserve"> 1115836001313</t>
    </r>
  </si>
  <si>
    <t>"2ГИС.ПЕРМЬ"</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</si>
  <si>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</si>
  <si>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</si>
  <si>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«Дополнительный»</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</si>
  <si>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Подключение в другие рубрики</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</si>
  <si>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Приоритет в рубрике 406-го порядка для объявления в поисковой выдаче</t>
  </si>
  <si>
    <t>Билборд на экране построения автомаршрута</t>
  </si>
  <si>
    <t>"2ГИС.ПЕТРОЗАВОДСК"</t>
  </si>
  <si>
    <t>ООО «ДубльГИС-Петрозаводск»</t>
  </si>
  <si>
    <r>
      <rPr>
        <b/>
        <sz val="16"/>
        <rFont val="Calibri"/>
        <family val="2"/>
        <charset val="204"/>
        <scheme val="minor"/>
      </rPr>
      <t>ИНН</t>
    </r>
    <r>
      <rPr>
        <sz val="16"/>
        <rFont val="Calibri"/>
        <family val="2"/>
        <charset val="204"/>
        <scheme val="minor"/>
      </rPr>
      <t xml:space="preserve"> 1001262522</t>
    </r>
  </si>
  <si>
    <r>
      <rPr>
        <b/>
        <sz val="16"/>
        <rFont val="Calibri"/>
        <family val="2"/>
        <charset val="204"/>
        <scheme val="minor"/>
      </rPr>
      <t>ОГРН</t>
    </r>
    <r>
      <rPr>
        <sz val="16"/>
        <rFont val="Calibri"/>
        <family val="2"/>
        <charset val="204"/>
        <scheme val="minor"/>
      </rPr>
      <t xml:space="preserve"> 1121001013726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</si>
  <si>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д. Сямозеро, Республика Карелия; при этом, в городе Петрозаводск офиса рекламируемого предприятия нет.</t>
  </si>
  <si>
    <t>"2ГИС.ПЕТРОПАВЛОВСК-КАМЧАТСКИЙ"</t>
  </si>
  <si>
    <t>ООО «2ГИС-Камчатка»</t>
  </si>
  <si>
    <r>
      <rPr>
        <b/>
        <sz val="16"/>
        <rFont val="Calibri"/>
        <family val="2"/>
        <charset val="204"/>
        <scheme val="minor"/>
      </rPr>
      <t>ИНН</t>
    </r>
    <r>
      <rPr>
        <sz val="16"/>
        <rFont val="Calibri"/>
        <family val="2"/>
        <charset val="204"/>
        <scheme val="minor"/>
      </rPr>
      <t xml:space="preserve"> 4101180653</t>
    </r>
  </si>
  <si>
    <r>
      <rPr>
        <b/>
        <sz val="16"/>
        <rFont val="Calibri"/>
        <family val="2"/>
        <charset val="204"/>
        <scheme val="minor"/>
      </rPr>
      <t>ОГРН</t>
    </r>
    <r>
      <rPr>
        <sz val="16"/>
        <rFont val="Calibri"/>
        <family val="2"/>
        <charset val="204"/>
        <scheme val="minor"/>
      </rPr>
      <t xml:space="preserve"> 1174101015142</t>
    </r>
  </si>
  <si>
    <t>"2ГИС.ПСКОВ"</t>
  </si>
  <si>
    <t>ООО «ДубльГИС-Псков»</t>
  </si>
  <si>
    <r>
      <rPr>
        <b/>
        <sz val="16"/>
        <rFont val="Calibri"/>
        <family val="2"/>
        <charset val="204"/>
        <scheme val="minor"/>
      </rPr>
      <t>ИНН</t>
    </r>
    <r>
      <rPr>
        <sz val="16"/>
        <rFont val="Calibri"/>
        <family val="2"/>
        <charset val="204"/>
        <scheme val="minor"/>
      </rPr>
      <t xml:space="preserve"> 6027148710</t>
    </r>
  </si>
  <si>
    <r>
      <t>ОГРН</t>
    </r>
    <r>
      <rPr>
        <sz val="16"/>
        <rFont val="Calibri"/>
        <family val="2"/>
        <charset val="204"/>
        <scheme val="minor"/>
      </rPr>
      <t xml:space="preserve"> 1136027002077</t>
    </r>
  </si>
  <si>
    <t>"2ГИС.РЕСПУБЛИКА АЛТАЙ"</t>
  </si>
  <si>
    <t>При употреблении в документах понятия «Справочник организаций «2ГИС.Горный Алтай», такое понятие следует считать равнозначным понятию «Справочник организаций «2ГИС.Республика Алтай»</t>
  </si>
  <si>
    <t>"2ГИС.РОСТОВ-НА-ДОНУ"</t>
  </si>
  <si>
    <t>ООО «2ГИС.Р»</t>
  </si>
  <si>
    <r>
      <rPr>
        <b/>
        <sz val="16"/>
        <rFont val="Calibri"/>
        <family val="2"/>
        <charset val="204"/>
        <scheme val="minor"/>
      </rPr>
      <t>ИНН</t>
    </r>
    <r>
      <rPr>
        <sz val="16"/>
        <rFont val="Calibri"/>
        <family val="2"/>
        <charset val="204"/>
        <scheme val="minor"/>
      </rPr>
      <t xml:space="preserve"> 6163214909</t>
    </r>
  </si>
  <si>
    <r>
      <rPr>
        <b/>
        <sz val="16"/>
        <rFont val="Calibri"/>
        <family val="2"/>
        <charset val="204"/>
        <scheme val="minor"/>
      </rPr>
      <t>ОГРН</t>
    </r>
    <r>
      <rPr>
        <sz val="16"/>
        <rFont val="Calibri"/>
        <family val="2"/>
        <charset val="204"/>
        <scheme val="minor"/>
      </rPr>
      <t xml:space="preserve"> 1196196022330</t>
    </r>
  </si>
  <si>
    <t>"2ГИС.РЯЗАНЬ"</t>
  </si>
  <si>
    <t>"2ГИС.САМАРА"</t>
  </si>
  <si>
    <t>"2ГИС.САНКТ-ПЕТЕРБУРГ"</t>
  </si>
  <si>
    <t>Баннер в Личном кабинете</t>
  </si>
  <si>
    <r>
      <t>Баннер в Личном кабинете VIP</t>
    </r>
    <r>
      <rPr>
        <vertAlign val="superscript"/>
        <sz val="16"/>
        <rFont val="Calibri"/>
        <family val="2"/>
        <charset val="204"/>
        <scheme val="minor"/>
      </rPr>
      <t>2</t>
    </r>
  </si>
  <si>
    <t>Баннер на стартовом экране (Москва, Санкт-Петербург)</t>
  </si>
  <si>
    <t>Интернет-площадка 2gis.ru</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</si>
  <si>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</si>
  <si>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t>
    </r>
  </si>
  <si>
    <t>Баннер на стартовом экране (Москва, Санкт-Петербург) с видео</t>
  </si>
  <si>
    <r>
      <t>Баннер на стартовом экране (города-миллионники</t>
    </r>
    <r>
      <rPr>
        <vertAlign val="superscript"/>
        <sz val="16"/>
        <rFont val="Calibri"/>
        <family val="2"/>
        <charset val="204"/>
        <scheme val="minor"/>
      </rPr>
      <t>10</t>
    </r>
    <r>
      <rPr>
        <sz val="16"/>
        <rFont val="Calibri"/>
        <family val="2"/>
        <charset val="204"/>
        <scheme val="minor"/>
      </rPr>
      <t xml:space="preserve"> РФ) с видео</t>
    </r>
  </si>
  <si>
    <r>
      <t>Баннер на стартовом экране (остальные города</t>
    </r>
    <r>
      <rPr>
        <vertAlign val="superscript"/>
        <sz val="16"/>
        <rFont val="Calibri"/>
        <family val="2"/>
        <charset val="204"/>
        <scheme val="minor"/>
      </rPr>
      <t>11</t>
    </r>
    <r>
      <rPr>
        <sz val="16"/>
        <rFont val="Calibri"/>
        <family val="2"/>
        <charset val="204"/>
        <scheme val="minor"/>
      </rPr>
      <t xml:space="preserve"> РФ) с видео</t>
    </r>
  </si>
  <si>
    <t>"2ГИС.САРАНСК"</t>
  </si>
  <si>
    <t>ООО «2ГИС-САРАНСК»</t>
  </si>
  <si>
    <r>
      <rPr>
        <b/>
        <sz val="16"/>
        <rFont val="Calibri"/>
        <family val="2"/>
        <charset val="204"/>
        <scheme val="minor"/>
      </rPr>
      <t>ИНН</t>
    </r>
    <r>
      <rPr>
        <sz val="16"/>
        <rFont val="Calibri"/>
        <family val="2"/>
        <charset val="204"/>
        <scheme val="minor"/>
      </rPr>
      <t xml:space="preserve"> 1326251403</t>
    </r>
  </si>
  <si>
    <r>
      <t>ОГРН</t>
    </r>
    <r>
      <rPr>
        <sz val="16"/>
        <rFont val="Calibri"/>
        <family val="2"/>
        <charset val="204"/>
        <scheme val="minor"/>
      </rPr>
      <t xml:space="preserve"> 1181326002440</t>
    </r>
  </si>
  <si>
    <r>
      <rPr>
        <vertAlign val="superscript"/>
        <sz val="14"/>
        <rFont val="Calibri"/>
        <family val="2"/>
        <charset val="204"/>
        <scheme val="minor"/>
      </rPr>
      <t>16</t>
    </r>
    <r>
      <rPr>
        <sz val="14"/>
        <rFont val="Calibri"/>
        <family val="2"/>
        <charset val="204"/>
        <scheme val="minor"/>
      </rPr>
      <t xml:space="preserve">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</si>
  <si>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</si>
  <si>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"2ГИС.САРАТОВ"</t>
  </si>
  <si>
    <t>Приоритет</t>
  </si>
  <si>
    <t>"2ГИС.СМОЛЕНСК"</t>
  </si>
  <si>
    <t>ООО «2ГИС СИСТЕМА»</t>
  </si>
  <si>
    <r>
      <rPr>
        <b/>
        <sz val="16"/>
        <rFont val="Calibri"/>
        <family val="2"/>
        <charset val="204"/>
        <scheme val="minor"/>
      </rPr>
      <t>ИНН</t>
    </r>
    <r>
      <rPr>
        <sz val="16"/>
        <rFont val="Calibri"/>
        <family val="2"/>
        <charset val="204"/>
        <scheme val="minor"/>
      </rPr>
      <t xml:space="preserve"> 1657249846</t>
    </r>
  </si>
  <si>
    <r>
      <t>ОГРН</t>
    </r>
    <r>
      <rPr>
        <sz val="16"/>
        <rFont val="Calibri"/>
        <family val="2"/>
        <charset val="204"/>
        <scheme val="minor"/>
      </rPr>
      <t xml:space="preserve"> 1181690087952</t>
    </r>
  </si>
  <si>
    <t>"2ГИС.СОЧИ"</t>
  </si>
  <si>
    <t>"2ГИС.СТАВРОПОЛЬ"</t>
  </si>
  <si>
    <t xml:space="preserve">ООО «ДубльГИС-Ставрополь» </t>
  </si>
  <si>
    <r>
      <rPr>
        <b/>
        <sz val="16"/>
        <rFont val="Calibri"/>
        <family val="2"/>
        <charset val="204"/>
        <scheme val="minor"/>
      </rPr>
      <t>ИНН</t>
    </r>
    <r>
      <rPr>
        <sz val="16"/>
        <rFont val="Calibri"/>
        <family val="2"/>
        <charset val="204"/>
        <scheme val="minor"/>
      </rPr>
      <t xml:space="preserve"> 2635808404</t>
    </r>
  </si>
  <si>
    <r>
      <rPr>
        <b/>
        <sz val="16"/>
        <rFont val="Calibri"/>
        <family val="2"/>
        <charset val="204"/>
        <scheme val="minor"/>
      </rPr>
      <t>ОГРН</t>
    </r>
    <r>
      <rPr>
        <sz val="16"/>
        <rFont val="Calibri"/>
        <family val="2"/>
        <charset val="204"/>
        <scheme val="minor"/>
      </rPr>
      <t xml:space="preserve"> 1112651032966</t>
    </r>
  </si>
  <si>
    <t>*Стоимость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признается равной половине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Михайловск, Ставропольский край; при этом, в городе Ставрополь офиса рекламируемого предприятия нет.</t>
  </si>
  <si>
    <t>"2ГИС.СТАРЫЙ ОСКОЛ"</t>
  </si>
  <si>
    <t>"2ГИС.СТЕРЛИТАМАК"</t>
  </si>
  <si>
    <t>ООО "2ГИС.С"</t>
  </si>
  <si>
    <r>
      <rPr>
        <b/>
        <sz val="16"/>
        <rFont val="Calibri"/>
        <family val="2"/>
        <charset val="204"/>
        <scheme val="minor"/>
      </rPr>
      <t>ИНН</t>
    </r>
    <r>
      <rPr>
        <sz val="16"/>
        <rFont val="Calibri"/>
        <family val="2"/>
        <charset val="204"/>
        <scheme val="minor"/>
      </rPr>
      <t xml:space="preserve"> 0268081155</t>
    </r>
  </si>
  <si>
    <r>
      <rPr>
        <b/>
        <sz val="16"/>
        <rFont val="Calibri"/>
        <family val="2"/>
        <charset val="204"/>
        <scheme val="minor"/>
      </rPr>
      <t>ОГРН</t>
    </r>
    <r>
      <rPr>
        <sz val="16"/>
        <rFont val="Calibri"/>
        <family val="2"/>
        <charset val="204"/>
        <scheme val="minor"/>
      </rPr>
      <t xml:space="preserve"> 1170280048047</t>
    </r>
  </si>
  <si>
    <t>* Стоимость за месяц размещения (в т.ч. НДС, руб.) на рекламных позициях: Пакет «Лайт»; Пакет «Старт»; Подключение в другие рубрики; Пакет «Дополнительный»; Приоритет в рубрике 1-го порядка для объявления в поисковой выдаче (позиция доступна для любого порядка); Дополнительная рубрика; Рекламная ссылка; Рекламная ссылка к компании; Двойная рекламная ссылка к компании; Тройная рекламная ссылка к компании; Рекламная статья (до 120 Кб), Логотип на карте в детальных масштабах во всех рубриках; Логотип на карте во всех масштабах в одной рубрике; Логотип на карте во всех масштабах в рубрике 1-го уровня; Логотип на карте; Логотипы на карте; признается равной 70% от стоимости за месяц размещения, указанной для соответствующей рекламной позиции в настоящем Прайс-листе, в случае если у рекламируемого предприятия фактический адрес местонахождения – г. Салават,  Республика Башкортостан, г. Ишимбай, Республика Башкортостан; при этом, в городе Стерлитамак офиса рекламируемого предприятия нет.</t>
  </si>
  <si>
    <t>"2ГИС.СУРГУТ"</t>
  </si>
  <si>
    <t>Интернет-площадка aBZount.2gis.com</t>
  </si>
  <si>
    <t>ООО «ДубльГИС-Сургут»</t>
  </si>
  <si>
    <r>
      <rPr>
        <b/>
        <sz val="16"/>
        <color indexed="8"/>
        <rFont val="Calibri"/>
        <family val="2"/>
        <charset val="204"/>
        <scheme val="minor"/>
      </rPr>
      <t>ИНН</t>
    </r>
    <r>
      <rPr>
        <sz val="16"/>
        <color indexed="8"/>
        <rFont val="Calibri"/>
        <family val="2"/>
        <charset val="204"/>
        <scheme val="minor"/>
      </rPr>
      <t xml:space="preserve"> 8602177987</t>
    </r>
  </si>
  <si>
    <r>
      <rPr>
        <b/>
        <sz val="16"/>
        <color indexed="8"/>
        <rFont val="Calibri"/>
        <family val="2"/>
        <charset val="204"/>
        <scheme val="minor"/>
      </rPr>
      <t>ОГРН</t>
    </r>
    <r>
      <rPr>
        <sz val="16"/>
        <color indexed="8"/>
        <rFont val="Calibri"/>
        <family val="2"/>
        <charset val="204"/>
        <scheme val="minor"/>
      </rPr>
      <t xml:space="preserve"> 1118602000990</t>
    </r>
  </si>
  <si>
    <t>"2ГИС.СЫКТЫВКАР"</t>
  </si>
  <si>
    <t>Интернет-площадка aCAount.2gis.com</t>
  </si>
  <si>
    <t>Smart-баннер VIP2</t>
  </si>
  <si>
    <t xml:space="preserve">ООО «ДубльГИС-Ульяновск» </t>
  </si>
  <si>
    <r>
      <rPr>
        <b/>
        <sz val="16"/>
        <rFont val="Calibri"/>
        <family val="2"/>
        <charset val="204"/>
        <scheme val="minor"/>
      </rPr>
      <t>ИНН</t>
    </r>
    <r>
      <rPr>
        <sz val="16"/>
        <rFont val="Calibri"/>
        <family val="2"/>
        <charset val="204"/>
        <scheme val="minor"/>
      </rPr>
      <t xml:space="preserve"> 7325107415</t>
    </r>
  </si>
  <si>
    <r>
      <rPr>
        <b/>
        <sz val="16"/>
        <rFont val="Calibri"/>
        <family val="2"/>
        <charset val="204"/>
        <scheme val="minor"/>
      </rPr>
      <t>ОГРН</t>
    </r>
    <r>
      <rPr>
        <sz val="16"/>
        <rFont val="Calibri"/>
        <family val="2"/>
        <charset val="204"/>
        <scheme val="minor"/>
      </rPr>
      <t xml:space="preserve"> 1117325006578</t>
    </r>
  </si>
  <si>
    <r>
      <rPr>
        <vertAlign val="superscript"/>
        <sz val="14"/>
        <rFont val="Calibri"/>
        <family val="2"/>
        <charset val="204"/>
        <scheme val="minor"/>
      </rPr>
      <t xml:space="preserve">17 </t>
    </r>
    <r>
      <rPr>
        <sz val="14"/>
        <rFont val="Calibri"/>
        <family val="2"/>
        <charset val="204"/>
        <scheme val="minor"/>
      </rPr>
      <t>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</si>
  <si>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"2ГИС.ТАГАНРОГ</t>
  </si>
  <si>
    <t>"2ГИС.ТАМБОВ"</t>
  </si>
  <si>
    <t xml:space="preserve">ООО «2ГИС-Тамбов» </t>
  </si>
  <si>
    <r>
      <rPr>
        <b/>
        <sz val="16"/>
        <rFont val="Calibri"/>
        <family val="2"/>
        <charset val="204"/>
        <scheme val="minor"/>
      </rPr>
      <t>ИНН</t>
    </r>
    <r>
      <rPr>
        <sz val="16"/>
        <rFont val="Calibri"/>
        <family val="2"/>
        <charset val="204"/>
        <scheme val="minor"/>
      </rPr>
      <t xml:space="preserve"> 6234107470</t>
    </r>
  </si>
  <si>
    <r>
      <rPr>
        <b/>
        <sz val="16"/>
        <rFont val="Calibri"/>
        <family val="2"/>
        <charset val="204"/>
        <scheme val="minor"/>
      </rPr>
      <t>ОГРН</t>
    </r>
    <r>
      <rPr>
        <sz val="16"/>
        <rFont val="Calibri"/>
        <family val="2"/>
        <charset val="204"/>
        <scheme val="minor"/>
      </rPr>
      <t xml:space="preserve"> 1126234010176</t>
    </r>
  </si>
  <si>
    <t>"2ГИС.ТВЕРЬ"</t>
  </si>
  <si>
    <t>"2ГИС.ТОБОЛЬСК"</t>
  </si>
  <si>
    <t>"2ГИС.ТОЛЬЯТТИ"</t>
  </si>
  <si>
    <t>Интернет-площадка accoCFnt.2gis.com</t>
  </si>
  <si>
    <t>"2ГИС.ТОМСК"</t>
  </si>
  <si>
    <t xml:space="preserve">ООО «МикроCис» </t>
  </si>
  <si>
    <r>
      <rPr>
        <b/>
        <sz val="16"/>
        <color indexed="8"/>
        <rFont val="Calibri"/>
        <family val="2"/>
        <charset val="204"/>
        <scheme val="minor"/>
      </rPr>
      <t>ИНН</t>
    </r>
    <r>
      <rPr>
        <sz val="16"/>
        <color indexed="8"/>
        <rFont val="Calibri"/>
        <family val="2"/>
        <charset val="204"/>
        <scheme val="minor"/>
      </rPr>
      <t xml:space="preserve"> 7017090069</t>
    </r>
  </si>
  <si>
    <r>
      <rPr>
        <b/>
        <sz val="16"/>
        <color indexed="8"/>
        <rFont val="Calibri"/>
        <family val="2"/>
        <charset val="204"/>
        <scheme val="minor"/>
      </rPr>
      <t>ОГРН</t>
    </r>
    <r>
      <rPr>
        <sz val="16"/>
        <color indexed="8"/>
        <rFont val="Calibri"/>
        <family val="2"/>
        <charset val="204"/>
        <scheme val="minor"/>
      </rPr>
      <t xml:space="preserve"> 1047000097572</t>
    </r>
  </si>
  <si>
    <t>"2ГИС.ТУЛА"</t>
  </si>
  <si>
    <t>"2ГИС.ТЮМЕНЬ"</t>
  </si>
  <si>
    <t xml:space="preserve">ООО «ДубльГИС-Тюмень» </t>
  </si>
  <si>
    <r>
      <rPr>
        <b/>
        <sz val="16"/>
        <rFont val="Calibri"/>
        <family val="2"/>
        <charset val="204"/>
        <scheme val="minor"/>
      </rPr>
      <t>ИНН</t>
    </r>
    <r>
      <rPr>
        <sz val="16"/>
        <rFont val="Calibri"/>
        <family val="2"/>
        <charset val="204"/>
        <scheme val="minor"/>
      </rPr>
      <t xml:space="preserve"> 7203179370</t>
    </r>
  </si>
  <si>
    <r>
      <rPr>
        <b/>
        <sz val="16"/>
        <rFont val="Calibri"/>
        <family val="2"/>
        <charset val="204"/>
        <scheme val="minor"/>
      </rPr>
      <t>ОГРН</t>
    </r>
    <r>
      <rPr>
        <sz val="16"/>
        <rFont val="Calibri"/>
        <family val="2"/>
        <charset val="204"/>
        <scheme val="minor"/>
      </rPr>
      <t xml:space="preserve"> 1067203328510</t>
    </r>
  </si>
  <si>
    <t>"2ГИС.УЛАН-УДЭ"</t>
  </si>
  <si>
    <t xml:space="preserve">ООО «2ГИС – Улан-Удэ» </t>
  </si>
  <si>
    <r>
      <rPr>
        <b/>
        <sz val="16"/>
        <rFont val="Calibri"/>
        <family val="2"/>
        <charset val="204"/>
        <scheme val="minor"/>
      </rPr>
      <t>ИНН</t>
    </r>
    <r>
      <rPr>
        <sz val="16"/>
        <rFont val="Calibri"/>
        <family val="2"/>
        <charset val="204"/>
        <scheme val="minor"/>
      </rPr>
      <t xml:space="preserve"> 0326542143</t>
    </r>
  </si>
  <si>
    <r>
      <rPr>
        <b/>
        <sz val="16"/>
        <rFont val="Calibri"/>
        <family val="2"/>
        <charset val="204"/>
        <scheme val="minor"/>
      </rPr>
      <t>ОГРН</t>
    </r>
    <r>
      <rPr>
        <sz val="16"/>
        <rFont val="Calibri"/>
        <family val="2"/>
        <charset val="204"/>
        <scheme val="minor"/>
      </rPr>
      <t xml:space="preserve"> 1150327013210</t>
    </r>
  </si>
  <si>
    <t>"2ГИС.УЛЬЯНОВСК"</t>
  </si>
  <si>
    <t>"2ГИС.УССУРИЙСК"</t>
  </si>
  <si>
    <t>ООО «ДубльГИС-Владивосток»</t>
  </si>
  <si>
    <t>"2ГИС.УХТА"</t>
  </si>
  <si>
    <r>
      <rPr>
        <vertAlign val="superscript"/>
        <sz val="14"/>
        <rFont val="Calibri"/>
        <family val="2"/>
        <charset val="204"/>
        <scheme val="minor"/>
      </rPr>
      <t xml:space="preserve">16 </t>
    </r>
    <r>
      <rPr>
        <sz val="14"/>
        <rFont val="Calibri"/>
        <family val="2"/>
        <charset val="204"/>
        <scheme val="minor"/>
      </rPr>
      <t>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
При приобретении Пакета «Базовый+» (Пакета «Базовый+» VIP) одновременно на срок размещения Пакета «Базовый+» (Пакета «Базовый+» VIP), предоставляется Рекламная позиция «Подключение в другие рубрики для пакета «Базовый+» («Подключение в другие рубрики для пакета «Базовый+» VIP), стоимость которой дополнительно не взимается и включена в стоимость Пакета «Базовый+» (Пакета «Базовый+» VIP)</t>
    </r>
  </si>
  <si>
    <r>
      <rPr>
        <vertAlign val="superscript"/>
        <sz val="14"/>
        <rFont val="Calibri"/>
        <family val="2"/>
        <charset val="204"/>
        <scheme val="minor"/>
      </rPr>
      <t>17</t>
    </r>
    <r>
      <rPr>
        <sz val="14"/>
        <rFont val="Calibri"/>
        <family val="2"/>
        <charset val="204"/>
        <scheme val="minor"/>
      </rPr>
      <t xml:space="preserve">  При приобретении Пакета «Стандарт» одновременно на срок размещения Пакета «Стандарт» предоставляется Рекламная позиция «Подключение в другие рубрики для пакета «Стандарт», стоимость которой дополнительно не взимается и включена в стоимость Пакета «Стандарт»</t>
    </r>
  </si>
  <si>
    <t>"2ГИС.УФА"</t>
  </si>
  <si>
    <t>АКЦИЯ</t>
  </si>
  <si>
    <t>Интернет-площадка accoCMnt.2gis.com</t>
  </si>
  <si>
    <t>"2ГИС.ХАБАРОВСК"</t>
  </si>
  <si>
    <t>ООО «2ГИС-Хабаровск»</t>
  </si>
  <si>
    <r>
      <rPr>
        <b/>
        <sz val="16"/>
        <rFont val="Calibri"/>
        <family val="2"/>
        <charset val="204"/>
        <scheme val="minor"/>
      </rPr>
      <t>ИНН</t>
    </r>
    <r>
      <rPr>
        <sz val="16"/>
        <rFont val="Calibri"/>
        <family val="2"/>
        <charset val="204"/>
        <scheme val="minor"/>
      </rPr>
      <t xml:space="preserve"> 2722077430</t>
    </r>
  </si>
  <si>
    <r>
      <rPr>
        <b/>
        <sz val="16"/>
        <rFont val="Calibri"/>
        <family val="2"/>
        <charset val="204"/>
        <scheme val="minor"/>
      </rPr>
      <t>ОГРН</t>
    </r>
    <r>
      <rPr>
        <sz val="16"/>
        <rFont val="Calibri"/>
        <family val="2"/>
        <charset val="204"/>
        <scheme val="minor"/>
      </rPr>
      <t xml:space="preserve"> 1162724086623</t>
    </r>
  </si>
  <si>
    <t>"2ГИС.ЧЕБОКСАРЫ"</t>
  </si>
  <si>
    <t>"2ГИС.ХАНТЫ-МАНСИЙСК"</t>
  </si>
  <si>
    <t>"2ГИС.ЧЕЛЯБИНСК"</t>
  </si>
  <si>
    <t>Интернет-площадка accoCRnt.2gis.com</t>
  </si>
  <si>
    <t>"2ГИС.ЧИТА"</t>
  </si>
  <si>
    <t xml:space="preserve">ООО «ДубльГИС-Чита» </t>
  </si>
  <si>
    <r>
      <rPr>
        <b/>
        <sz val="16"/>
        <rFont val="Calibri"/>
        <family val="2"/>
        <charset val="204"/>
        <scheme val="minor"/>
      </rPr>
      <t>ИНН</t>
    </r>
    <r>
      <rPr>
        <sz val="16"/>
        <rFont val="Calibri"/>
        <family val="2"/>
        <charset val="204"/>
        <scheme val="minor"/>
      </rPr>
      <t xml:space="preserve"> 7536126431</t>
    </r>
  </si>
  <si>
    <r>
      <rPr>
        <b/>
        <sz val="16"/>
        <rFont val="Calibri"/>
        <family val="2"/>
        <charset val="204"/>
        <scheme val="minor"/>
      </rPr>
      <t>ОГРН</t>
    </r>
    <r>
      <rPr>
        <sz val="16"/>
        <rFont val="Calibri"/>
        <family val="2"/>
        <charset val="204"/>
        <scheme val="minor"/>
      </rPr>
      <t xml:space="preserve"> 1127536002571</t>
    </r>
  </si>
  <si>
    <t>"2ГИС.ШЕРЕГЕШ"</t>
  </si>
  <si>
    <t>"2ГИС.ЮЖНО-САХАЛИНСК"</t>
  </si>
  <si>
    <t xml:space="preserve">ща </t>
  </si>
  <si>
    <t xml:space="preserve">ООО «2ГИС РЕГИОН» </t>
  </si>
  <si>
    <r>
      <rPr>
        <b/>
        <sz val="16"/>
        <rFont val="Calibri"/>
        <family val="2"/>
        <charset val="204"/>
        <scheme val="minor"/>
      </rPr>
      <t>ИНН</t>
    </r>
    <r>
      <rPr>
        <sz val="16"/>
        <rFont val="Calibri"/>
        <family val="2"/>
        <charset val="204"/>
        <scheme val="minor"/>
      </rPr>
      <t xml:space="preserve"> 1435305105</t>
    </r>
  </si>
  <si>
    <r>
      <rPr>
        <b/>
        <sz val="16"/>
        <color indexed="8"/>
        <rFont val="Calibri"/>
        <family val="2"/>
        <charset val="204"/>
        <scheme val="minor"/>
      </rPr>
      <t>ОГРН</t>
    </r>
    <r>
      <rPr>
        <sz val="16"/>
        <color indexed="8"/>
        <rFont val="Calibri"/>
        <family val="2"/>
        <charset val="204"/>
        <scheme val="minor"/>
      </rPr>
      <t xml:space="preserve"> 1161447052645</t>
    </r>
  </si>
  <si>
    <t>"2ГИС.ЯКУТСК"</t>
  </si>
  <si>
    <t>"2ГИС.ЯРОСЛАВЛЬ"</t>
  </si>
  <si>
    <t>"2ГИС.МОСКВА"</t>
  </si>
  <si>
    <r>
      <t>Пакет Лайт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</si>
  <si>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r>
      <t>Пакет Старт</t>
    </r>
    <r>
      <rPr>
        <b/>
        <vertAlign val="superscript"/>
        <sz val="16"/>
        <rFont val="Calibri"/>
        <family val="2"/>
        <charset val="204"/>
        <scheme val="minor"/>
      </rPr>
      <t>1.5</t>
    </r>
    <r>
      <rPr>
        <b/>
        <sz val="16"/>
        <rFont val="Calibri"/>
        <family val="2"/>
        <charset val="204"/>
        <scheme val="minor"/>
      </rPr>
      <t xml:space="preserve"> VIP</t>
    </r>
    <r>
      <rPr>
        <b/>
        <vertAlign val="superscript"/>
        <sz val="16"/>
        <rFont val="Calibri"/>
        <family val="2"/>
        <charset val="204"/>
        <scheme val="minor"/>
      </rPr>
      <t>2</t>
    </r>
  </si>
  <si>
    <t>Электронный справочник на основе Справочника организаций "2ГИС.МОСКВА" (версия для ПК)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</si>
</sst>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р_._-;\-* #,##0.00_р_._-;_-* \-??_р_._-;_-@_-"/>
    <numFmt numFmtId="165" formatCode="_-* #,##0_р_._-;\-* #,##0_р_._-;_-* \-??_р_._-;_-@_-"/>
  </numFmts>
  <fonts count="35" x14ac:knownFonts="1">
    <font>
      <sz val="10"/>
      <name val="Arial"/>
      <family val="2"/>
      <charset val="204"/>
    </font>
    <font>
      <sz val="10"/>
      <name val="Arial Cyr"/>
      <family val="2"/>
      <charset val="204"/>
    </font>
    <font>
      <sz val="22"/>
      <name val="Calibri"/>
      <family val="2"/>
      <charset val="204"/>
      <scheme val="minor"/>
    </font>
    <font>
      <u/>
      <sz val="10"/>
      <color indexed="12"/>
      <name val="Arial"/>
      <family val="2"/>
      <charset val="204"/>
    </font>
    <font>
      <b/>
      <sz val="22"/>
      <name val="Calibri"/>
      <family val="2"/>
      <charset val="204"/>
      <scheme val="minor"/>
    </font>
    <font>
      <b/>
      <sz val="24"/>
      <name val="Calibri"/>
      <family val="2"/>
      <charset val="204"/>
      <scheme val="minor"/>
    </font>
    <font>
      <b/>
      <sz val="16"/>
      <name val="Calibri"/>
      <family val="2"/>
      <charset val="204"/>
      <scheme val="minor"/>
    </font>
    <font>
      <b/>
      <sz val="24"/>
      <color indexed="21"/>
      <name val="Calibri"/>
      <family val="2"/>
      <charset val="204"/>
      <scheme val="minor"/>
    </font>
    <font>
      <b/>
      <sz val="20"/>
      <name val="Calibri"/>
      <family val="2"/>
      <charset val="204"/>
      <scheme val="minor"/>
    </font>
    <font>
      <sz val="24"/>
      <name val="Calibri"/>
      <family val="2"/>
      <charset val="204"/>
      <scheme val="minor"/>
    </font>
    <font>
      <sz val="10"/>
      <name val="Arial"/>
      <family val="2"/>
      <charset val="204"/>
    </font>
    <font>
      <sz val="16"/>
      <name val="Calibri"/>
      <family val="2"/>
      <charset val="204"/>
      <scheme val="minor"/>
    </font>
    <font>
      <sz val="20"/>
      <name val="Calibri"/>
      <family val="2"/>
      <charset val="204"/>
      <scheme val="minor"/>
    </font>
    <font>
      <b/>
      <sz val="18"/>
      <name val="Calibri"/>
      <family val="2"/>
      <charset val="204"/>
      <scheme val="minor"/>
    </font>
    <font>
      <sz val="18"/>
      <name val="Calibri"/>
      <family val="2"/>
      <charset val="204"/>
      <scheme val="minor"/>
    </font>
    <font>
      <b/>
      <vertAlign val="superscript"/>
      <sz val="16"/>
      <name val="Calibri"/>
      <family val="2"/>
      <charset val="204"/>
      <scheme val="minor"/>
    </font>
    <font>
      <vertAlign val="superscript"/>
      <sz val="16"/>
      <name val="Calibri"/>
      <family val="2"/>
      <charset val="204"/>
      <scheme val="minor"/>
    </font>
    <font>
      <sz val="11"/>
      <color theme="1"/>
      <name val="Calibri"/>
      <family val="2"/>
      <scheme val="minor"/>
    </font>
    <font>
      <vertAlign val="superscript"/>
      <sz val="22"/>
      <name val="Calibri"/>
      <family val="2"/>
      <charset val="204"/>
      <scheme val="minor"/>
    </font>
    <font>
      <b/>
      <sz val="16"/>
      <color theme="0"/>
      <name val="Calibri"/>
      <family val="2"/>
      <charset val="204"/>
      <scheme val="minor"/>
    </font>
    <font>
      <b/>
      <sz val="16"/>
      <color theme="1"/>
      <name val="Calibri"/>
      <family val="2"/>
      <charset val="204"/>
      <scheme val="minor"/>
    </font>
    <font>
      <sz val="10"/>
      <name val="Calibri"/>
      <family val="2"/>
      <charset val="204"/>
      <scheme val="minor"/>
    </font>
    <font>
      <sz val="14"/>
      <name val="Calibri"/>
      <family val="2"/>
      <charset val="204"/>
      <scheme val="minor"/>
    </font>
    <font>
      <b/>
      <i/>
      <sz val="16"/>
      <name val="Calibri"/>
      <family val="2"/>
      <charset val="204"/>
      <scheme val="minor"/>
    </font>
    <font>
      <sz val="16"/>
      <color indexed="8"/>
      <name val="Calibri"/>
      <family val="2"/>
      <charset val="204"/>
      <scheme val="minor"/>
    </font>
    <font>
      <b/>
      <sz val="16"/>
      <color indexed="8"/>
      <name val="Calibri"/>
      <family val="2"/>
      <charset val="204"/>
      <scheme val="minor"/>
    </font>
    <font>
      <sz val="20"/>
      <name val="Arial"/>
      <family val="2"/>
      <charset val="204"/>
    </font>
    <font>
      <vertAlign val="superscript"/>
      <sz val="14"/>
      <name val="Calibri"/>
      <family val="2"/>
      <charset val="204"/>
      <scheme val="minor"/>
    </font>
    <font>
      <b/>
      <sz val="20"/>
      <name val="Calibri"/>
      <family val="2"/>
      <charset val="204"/>
    </font>
    <font>
      <sz val="16"/>
      <name val="Calibri"/>
      <family val="2"/>
      <charset val="204"/>
    </font>
    <font>
      <b/>
      <sz val="16"/>
      <name val="Calibri"/>
      <family val="2"/>
      <charset val="204"/>
    </font>
    <font>
      <b/>
      <vertAlign val="superscript"/>
      <sz val="20"/>
      <name val="Calibri"/>
      <family val="2"/>
      <charset val="204"/>
      <scheme val="minor"/>
    </font>
    <font>
      <sz val="14"/>
      <name val="Calibri"/>
      <family val="2"/>
      <charset val="204"/>
    </font>
    <font>
      <sz val="16"/>
      <color theme="1"/>
      <name val="Calibri"/>
      <family val="2"/>
      <charset val="204"/>
      <scheme val="minor"/>
    </font>
    <font>
      <sz val="11"/>
      <name val="Calibri"/>
      <family val="2"/>
      <charset val="204"/>
    </font>
  </fonts>
  <fills count="18">
    <fill>
      <patternFill patternType="none"/>
    </fill>
    <fill>
      <patternFill patternType="gray125"/>
    </fill>
    <fill>
      <patternFill patternType="solid">
        <fgColor indexed="9"/>
        <bgColor indexed="41"/>
      </patternFill>
    </fill>
    <fill>
      <patternFill patternType="solid">
        <fgColor indexed="9"/>
        <bgColor indexed="64"/>
      </patternFill>
    </fill>
    <fill>
      <patternFill patternType="solid">
        <fgColor indexed="13"/>
        <bgColor indexed="34"/>
      </patternFill>
    </fill>
    <fill>
      <patternFill patternType="solid">
        <fgColor rgb="FF00B0F0"/>
        <bgColor indexed="34"/>
      </patternFill>
    </fill>
    <fill>
      <patternFill patternType="solid">
        <fgColor rgb="FF99CC00"/>
        <bgColor indexed="51"/>
      </patternFill>
    </fill>
    <fill>
      <patternFill patternType="solid">
        <fgColor theme="0"/>
        <bgColor indexed="41"/>
      </patternFill>
    </fill>
    <fill>
      <patternFill patternType="solid">
        <fgColor theme="0"/>
        <bgColor indexed="27"/>
      </patternFill>
    </fill>
    <fill>
      <patternFill patternType="solid">
        <fgColor indexed="50"/>
        <bgColor indexed="51"/>
      </patternFill>
    </fill>
    <fill>
      <patternFill patternType="solid">
        <fgColor rgb="FFFFFF00"/>
        <bgColor indexed="64"/>
      </patternFill>
    </fill>
    <fill>
      <patternFill patternType="solid">
        <fgColor rgb="FF99CC00"/>
        <bgColor indexed="64"/>
      </patternFill>
    </fill>
    <fill>
      <patternFill patternType="solid">
        <fgColor theme="9" tint="0.79998168889431442"/>
        <bgColor indexed="64"/>
      </patternFill>
    </fill>
    <fill>
      <patternFill patternType="solid">
        <fgColor theme="0"/>
        <bgColor indexed="34"/>
      </patternFill>
    </fill>
    <fill>
      <patternFill patternType="solid">
        <fgColor rgb="FF00B050"/>
        <bgColor indexed="41"/>
      </patternFill>
    </fill>
    <fill>
      <patternFill patternType="solid">
        <fgColor theme="0"/>
        <bgColor indexed="64"/>
      </patternFill>
    </fill>
    <fill>
      <patternFill patternType="solid">
        <fgColor rgb="FFFFFF00"/>
        <bgColor rgb="FFFFFF00"/>
      </patternFill>
    </fill>
    <fill>
      <patternFill patternType="solid">
        <fgColor rgb="FFFFFFFF"/>
        <bgColor rgb="FFCCFFFF"/>
      </patternFill>
    </fill>
  </fills>
  <borders count="144">
    <border>
      <left/>
      <right/>
      <top/>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diagonal/>
    </border>
    <border>
      <left style="thin">
        <color indexed="8"/>
      </left>
      <right/>
      <top style="medium">
        <color indexed="64"/>
      </top>
      <bottom/>
      <diagonal/>
    </border>
    <border>
      <left style="thin">
        <color indexed="8"/>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style="medium">
        <color indexed="8"/>
      </left>
      <right/>
      <top/>
      <bottom/>
      <diagonal/>
    </border>
    <border>
      <left/>
      <right style="medium">
        <color indexed="8"/>
      </right>
      <top/>
      <bottom/>
      <diagonal/>
    </border>
    <border>
      <left style="medium">
        <color indexed="8"/>
      </left>
      <right style="medium">
        <color indexed="8"/>
      </right>
      <top/>
      <bottom/>
      <diagonal/>
    </border>
    <border>
      <left style="medium">
        <color indexed="8"/>
      </left>
      <right style="medium">
        <color indexed="64"/>
      </right>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8"/>
      </left>
      <right/>
      <top style="medium">
        <color indexed="64"/>
      </top>
      <bottom/>
      <diagonal/>
    </border>
    <border>
      <left/>
      <right style="medium">
        <color indexed="8"/>
      </right>
      <top style="medium">
        <color indexed="64"/>
      </top>
      <bottom/>
      <diagonal/>
    </border>
    <border>
      <left style="medium">
        <color indexed="8"/>
      </left>
      <right style="medium">
        <color indexed="8"/>
      </right>
      <top style="medium">
        <color indexed="64"/>
      </top>
      <bottom/>
      <diagonal/>
    </border>
    <border>
      <left style="medium">
        <color indexed="8"/>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8"/>
      </right>
      <top/>
      <bottom style="medium">
        <color indexed="64"/>
      </bottom>
      <diagonal/>
    </border>
    <border>
      <left style="medium">
        <color indexed="8"/>
      </left>
      <right style="medium">
        <color indexed="8"/>
      </right>
      <top/>
      <bottom style="medium">
        <color indexed="64"/>
      </bottom>
      <diagonal/>
    </border>
    <border>
      <left style="medium">
        <color indexed="8"/>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8"/>
      </right>
      <top style="medium">
        <color indexed="64"/>
      </top>
      <bottom style="medium">
        <color indexed="64"/>
      </bottom>
      <diagonal/>
    </border>
    <border>
      <left style="medium">
        <color indexed="8"/>
      </left>
      <right style="medium">
        <color indexed="8"/>
      </right>
      <top style="medium">
        <color indexed="64"/>
      </top>
      <bottom style="medium">
        <color indexed="64"/>
      </bottom>
      <diagonal/>
    </border>
    <border>
      <left style="medium">
        <color indexed="8"/>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8"/>
      </left>
      <right/>
      <top/>
      <bottom style="medium">
        <color indexed="64"/>
      </bottom>
      <diagonal/>
    </border>
    <border>
      <left/>
      <right style="thin">
        <color indexed="64"/>
      </right>
      <top style="thin">
        <color indexed="64"/>
      </top>
      <bottom/>
      <diagonal/>
    </border>
    <border>
      <left style="medium">
        <color indexed="8"/>
      </left>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8"/>
      </right>
      <top/>
      <bottom style="thin">
        <color indexed="8"/>
      </bottom>
      <diagonal/>
    </border>
    <border>
      <left style="medium">
        <color indexed="8"/>
      </left>
      <right style="medium">
        <color indexed="8"/>
      </right>
      <top/>
      <bottom style="thin">
        <color indexed="8"/>
      </bottom>
      <diagonal/>
    </border>
    <border>
      <left style="thin">
        <color indexed="64"/>
      </left>
      <right style="thin">
        <color indexed="64"/>
      </right>
      <top/>
      <bottom style="thin">
        <color indexed="64"/>
      </bottom>
      <diagonal/>
    </border>
    <border>
      <left style="medium">
        <color indexed="64"/>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8"/>
      </top>
      <bottom style="thin">
        <color indexed="8"/>
      </bottom>
      <diagonal/>
    </border>
    <border>
      <left/>
      <right/>
      <top style="thin">
        <color indexed="8"/>
      </top>
      <bottom style="thin">
        <color indexed="8"/>
      </bottom>
      <diagonal/>
    </border>
    <border>
      <left/>
      <right/>
      <top style="thin">
        <color indexed="64"/>
      </top>
      <bottom style="thin">
        <color indexed="64"/>
      </bottom>
      <diagonal/>
    </border>
    <border>
      <left style="medium">
        <color indexed="8"/>
      </left>
      <right/>
      <top style="thin">
        <color indexed="8"/>
      </top>
      <bottom style="thin">
        <color indexed="8"/>
      </bottom>
      <diagonal/>
    </border>
    <border>
      <left style="medium">
        <color indexed="64"/>
      </left>
      <right/>
      <top style="thin">
        <color indexed="8"/>
      </top>
      <bottom style="medium">
        <color indexed="64"/>
      </bottom>
      <diagonal/>
    </border>
    <border>
      <left/>
      <right/>
      <top style="thin">
        <color indexed="8"/>
      </top>
      <bottom style="medium">
        <color indexed="64"/>
      </bottom>
      <diagonal/>
    </border>
    <border>
      <left/>
      <right/>
      <top style="thin">
        <color indexed="64"/>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thin">
        <color indexed="8"/>
      </top>
      <bottom style="thin">
        <color indexed="8"/>
      </bottom>
      <diagonal/>
    </border>
    <border>
      <left style="medium">
        <color indexed="64"/>
      </left>
      <right style="medium">
        <color indexed="8"/>
      </right>
      <top style="thin">
        <color indexed="8"/>
      </top>
      <bottom/>
      <diagonal/>
    </border>
    <border>
      <left style="medium">
        <color indexed="8"/>
      </left>
      <right/>
      <top style="thin">
        <color indexed="8"/>
      </top>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bottom style="medium">
        <color indexed="8"/>
      </bottom>
      <diagonal/>
    </border>
    <border>
      <left style="medium">
        <color indexed="64"/>
      </left>
      <right/>
      <top style="medium">
        <color indexed="8"/>
      </top>
      <bottom/>
      <diagonal/>
    </border>
    <border>
      <left style="medium">
        <color indexed="8"/>
      </left>
      <right style="medium">
        <color indexed="64"/>
      </right>
      <top style="thin">
        <color indexed="8"/>
      </top>
      <bottom style="thin">
        <color indexed="8"/>
      </bottom>
      <diagonal/>
    </border>
    <border>
      <left style="medium">
        <color indexed="8"/>
      </left>
      <right style="medium">
        <color indexed="64"/>
      </right>
      <top style="thin">
        <color indexed="8"/>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top style="thin">
        <color indexed="8"/>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8"/>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8"/>
      </left>
      <right/>
      <top/>
      <bottom style="thin">
        <color indexed="8"/>
      </bottom>
      <diagonal/>
    </border>
    <border>
      <left style="medium">
        <color indexed="64"/>
      </left>
      <right/>
      <top style="thin">
        <color indexed="64"/>
      </top>
      <bottom style="thin">
        <color indexed="8"/>
      </bottom>
      <diagonal/>
    </border>
    <border>
      <left/>
      <right style="medium">
        <color indexed="64"/>
      </right>
      <top style="thin">
        <color indexed="64"/>
      </top>
      <bottom style="thin">
        <color indexed="8"/>
      </bottom>
      <diagonal/>
    </border>
    <border>
      <left style="medium">
        <color indexed="64"/>
      </left>
      <right/>
      <top style="thin">
        <color indexed="8"/>
      </top>
      <bottom style="thin">
        <color indexed="64"/>
      </bottom>
      <diagonal/>
    </border>
    <border>
      <left/>
      <right style="medium">
        <color indexed="64"/>
      </right>
      <top style="thin">
        <color indexed="8"/>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8"/>
      </right>
      <top/>
      <bottom style="medium">
        <color indexed="8"/>
      </bottom>
      <diagonal/>
    </border>
    <border>
      <left/>
      <right style="medium">
        <color indexed="8"/>
      </right>
      <top style="thin">
        <color indexed="8"/>
      </top>
      <bottom style="thin">
        <color indexed="8"/>
      </bottom>
      <diagonal/>
    </border>
    <border>
      <left/>
      <right style="medium">
        <color indexed="8"/>
      </right>
      <top style="thin">
        <color indexed="8"/>
      </top>
      <bottom style="medium">
        <color indexed="64"/>
      </bottom>
      <diagonal/>
    </border>
    <border>
      <left style="medium">
        <color indexed="8"/>
      </left>
      <right style="medium">
        <color indexed="64"/>
      </right>
      <top style="thin">
        <color indexed="8"/>
      </top>
      <bottom style="medium">
        <color indexed="64"/>
      </bottom>
      <diagonal/>
    </border>
    <border>
      <left style="medium">
        <color indexed="64"/>
      </left>
      <right/>
      <top style="medium">
        <color indexed="64"/>
      </top>
      <bottom style="thin">
        <color indexed="8"/>
      </bottom>
      <diagonal/>
    </border>
    <border>
      <left/>
      <right style="medium">
        <color indexed="64"/>
      </right>
      <top style="medium">
        <color indexed="64"/>
      </top>
      <bottom style="thin">
        <color indexed="8"/>
      </bottom>
      <diagonal/>
    </border>
    <border>
      <left/>
      <right/>
      <top style="medium">
        <color indexed="64"/>
      </top>
      <bottom style="thin">
        <color indexed="8"/>
      </bottom>
      <diagonal/>
    </border>
    <border>
      <left/>
      <right style="medium">
        <color indexed="64"/>
      </right>
      <top style="thin">
        <color indexed="8"/>
      </top>
      <bottom style="medium">
        <color indexed="64"/>
      </bottom>
      <diagonal/>
    </border>
    <border>
      <left/>
      <right style="medium">
        <color rgb="FF000000"/>
      </right>
      <top style="medium">
        <color indexed="64"/>
      </top>
      <bottom style="medium">
        <color indexed="64"/>
      </bottom>
      <diagonal/>
    </border>
    <border>
      <left/>
      <right style="medium">
        <color indexed="8"/>
      </right>
      <top style="medium">
        <color indexed="64"/>
      </top>
      <bottom style="thin">
        <color indexed="8"/>
      </bottom>
      <diagonal/>
    </border>
    <border>
      <left style="medium">
        <color indexed="8"/>
      </left>
      <right style="medium">
        <color indexed="64"/>
      </right>
      <top style="medium">
        <color indexed="64"/>
      </top>
      <bottom style="thin">
        <color indexed="8"/>
      </bottom>
      <diagonal/>
    </border>
    <border>
      <left/>
      <right style="thin">
        <color indexed="8"/>
      </right>
      <top style="medium">
        <color indexed="64"/>
      </top>
      <bottom/>
      <diagonal/>
    </border>
    <border>
      <left style="medium">
        <color indexed="64"/>
      </left>
      <right/>
      <top/>
      <bottom style="thin">
        <color indexed="8"/>
      </bottom>
      <diagonal/>
    </border>
    <border>
      <left/>
      <right style="medium">
        <color indexed="64"/>
      </right>
      <top/>
      <bottom style="thin">
        <color indexed="8"/>
      </bottom>
      <diagonal/>
    </border>
    <border>
      <left style="medium">
        <color indexed="64"/>
      </left>
      <right style="medium">
        <color indexed="64"/>
      </right>
      <top style="medium">
        <color indexed="8"/>
      </top>
      <bottom/>
      <diagonal/>
    </border>
    <border>
      <left/>
      <right/>
      <top/>
      <bottom style="thin">
        <color indexed="8"/>
      </bottom>
      <diagonal/>
    </border>
    <border>
      <left style="medium">
        <color indexed="8"/>
      </left>
      <right style="medium">
        <color indexed="8"/>
      </right>
      <top style="thin">
        <color indexed="8"/>
      </top>
      <bottom/>
      <diagonal/>
    </border>
  </borders>
  <cellStyleXfs count="6">
    <xf numFmtId="0" fontId="0" fillId="0" borderId="0"/>
    <xf numFmtId="0" fontId="1" fillId="0" borderId="0"/>
    <xf numFmtId="0" fontId="3" fillId="0" borderId="0"/>
    <xf numFmtId="164" fontId="1" fillId="0" borderId="0"/>
    <xf numFmtId="0" fontId="10" fillId="0" borderId="0"/>
    <xf numFmtId="0" fontId="17" fillId="0" borderId="0"/>
  </cellStyleXfs>
  <cellXfs count="830">
    <xf numFmtId="0" fontId="0" fillId="0" borderId="0" xfId="0"/>
    <xf numFmtId="0" fontId="2" fillId="2" borderId="0" xfId="1" applyNumberFormat="1" applyFont="1" applyFill="1" applyAlignment="1">
      <alignment vertical="center"/>
    </xf>
    <xf numFmtId="0" fontId="4" fillId="2" borderId="0" xfId="2" applyNumberFormat="1" applyFont="1" applyFill="1" applyBorder="1" applyAlignment="1" applyProtection="1">
      <alignment vertical="center" wrapText="1"/>
    </xf>
    <xf numFmtId="0" fontId="5" fillId="2" borderId="0" xfId="2" applyNumberFormat="1" applyFont="1" applyFill="1" applyBorder="1" applyAlignment="1" applyProtection="1">
      <alignment horizontal="center" vertical="center" wrapText="1"/>
    </xf>
    <xf numFmtId="0" fontId="2" fillId="2" borderId="0" xfId="1" applyFont="1" applyFill="1" applyAlignment="1">
      <alignment vertical="center"/>
    </xf>
    <xf numFmtId="0" fontId="6" fillId="3"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horizontal="center" vertical="center" wrapText="1"/>
    </xf>
    <xf numFmtId="0" fontId="8" fillId="2" borderId="0" xfId="2" applyNumberFormat="1" applyFont="1" applyFill="1" applyBorder="1" applyAlignment="1" applyProtection="1">
      <alignment vertical="center" wrapText="1"/>
    </xf>
    <xf numFmtId="0" fontId="7" fillId="2" borderId="0" xfId="2" applyNumberFormat="1" applyFont="1" applyFill="1" applyBorder="1" applyAlignment="1" applyProtection="1">
      <alignment vertical="center" wrapText="1"/>
    </xf>
    <xf numFmtId="0" fontId="9" fillId="2" borderId="0" xfId="1" applyFont="1" applyFill="1" applyAlignment="1">
      <alignment vertical="center"/>
    </xf>
    <xf numFmtId="0" fontId="11" fillId="0" borderId="0" xfId="0" applyNumberFormat="1" applyFont="1" applyAlignment="1">
      <alignment horizontal="left" vertical="center"/>
    </xf>
    <xf numFmtId="0" fontId="11" fillId="2" borderId="0" xfId="2" applyNumberFormat="1" applyFont="1" applyFill="1" applyBorder="1" applyAlignment="1" applyProtection="1">
      <alignment horizontal="left" vertical="center" wrapText="1"/>
    </xf>
    <xf numFmtId="0" fontId="11" fillId="2" borderId="0" xfId="2" applyNumberFormat="1" applyFont="1" applyFill="1" applyBorder="1" applyAlignment="1" applyProtection="1">
      <alignment horizontal="center" vertical="center" wrapText="1"/>
    </xf>
    <xf numFmtId="0" fontId="6" fillId="2" borderId="0" xfId="2" applyNumberFormat="1" applyFont="1" applyFill="1" applyBorder="1" applyAlignment="1" applyProtection="1">
      <alignment vertical="center" wrapText="1"/>
    </xf>
    <xf numFmtId="0" fontId="11" fillId="2" borderId="0" xfId="2" applyNumberFormat="1" applyFont="1" applyFill="1" applyBorder="1" applyAlignment="1" applyProtection="1">
      <alignment vertical="center" wrapText="1"/>
    </xf>
    <xf numFmtId="0" fontId="11" fillId="2" borderId="0" xfId="1" applyFont="1" applyFill="1" applyAlignment="1">
      <alignment vertical="center"/>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3" xfId="2" applyNumberFormat="1" applyFont="1" applyFill="1" applyBorder="1" applyAlignment="1" applyProtection="1">
      <alignment horizontal="center" vertical="center" wrapText="1"/>
    </xf>
    <xf numFmtId="0" fontId="12" fillId="2" borderId="0" xfId="1" applyFont="1" applyFill="1" applyAlignment="1">
      <alignment horizontal="center" vertical="center"/>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0" fontId="14" fillId="2" borderId="0" xfId="1" applyFont="1" applyFill="1" applyAlignment="1">
      <alignment horizontal="center" vertical="center"/>
    </xf>
    <xf numFmtId="0" fontId="11" fillId="2" borderId="18" xfId="3" applyNumberFormat="1" applyFont="1" applyFill="1" applyBorder="1" applyAlignment="1" applyProtection="1">
      <alignment horizontal="left"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0" borderId="20" xfId="4" applyFont="1" applyBorder="1" applyAlignment="1">
      <alignment horizontal="justify" vertical="center" wrapText="1"/>
    </xf>
    <xf numFmtId="0" fontId="11" fillId="2" borderId="20" xfId="3" applyNumberFormat="1" applyFont="1" applyFill="1" applyBorder="1" applyAlignment="1" applyProtection="1">
      <alignment vertical="center" wrapText="1"/>
      <protection locked="0"/>
    </xf>
    <xf numFmtId="0" fontId="6" fillId="6" borderId="24" xfId="3" applyNumberFormat="1" applyFont="1" applyFill="1" applyBorder="1" applyAlignment="1" applyProtection="1">
      <alignment horizontal="left" vertical="center" wrapText="1"/>
    </xf>
    <xf numFmtId="165" fontId="6" fillId="6" borderId="25" xfId="3" applyNumberFormat="1" applyFont="1" applyFill="1" applyBorder="1" applyAlignment="1" applyProtection="1">
      <alignment horizontal="left" vertical="center" wrapText="1"/>
    </xf>
    <xf numFmtId="165" fontId="6" fillId="6" borderId="0" xfId="3" applyNumberFormat="1" applyFont="1" applyFill="1" applyBorder="1" applyAlignment="1" applyProtection="1">
      <alignment horizontal="center" vertical="center" wrapText="1"/>
    </xf>
    <xf numFmtId="0" fontId="11" fillId="0" borderId="18" xfId="4" applyFont="1" applyBorder="1" applyAlignment="1">
      <alignment horizontal="justify" vertical="center" wrapText="1"/>
    </xf>
    <xf numFmtId="0" fontId="11" fillId="2" borderId="18" xfId="3" applyNumberFormat="1" applyFont="1" applyFill="1" applyBorder="1" applyAlignment="1" applyProtection="1">
      <alignment vertical="center" wrapText="1"/>
      <protection locked="0"/>
    </xf>
    <xf numFmtId="3" fontId="11" fillId="2" borderId="20" xfId="3" applyNumberFormat="1" applyFont="1" applyFill="1" applyBorder="1" applyAlignment="1" applyProtection="1">
      <alignment horizontal="center" vertical="center" wrapText="1"/>
    </xf>
    <xf numFmtId="165" fontId="6" fillId="6" borderId="0" xfId="3" applyNumberFormat="1" applyFont="1" applyFill="1" applyBorder="1" applyAlignment="1" applyProtection="1">
      <alignment horizontal="left" vertical="center" wrapText="1"/>
    </xf>
    <xf numFmtId="4" fontId="6" fillId="6" borderId="0" xfId="3" applyNumberFormat="1" applyFont="1" applyFill="1" applyBorder="1" applyAlignment="1" applyProtection="1">
      <alignment horizontal="center" vertical="center" wrapText="1"/>
    </xf>
    <xf numFmtId="4" fontId="6" fillId="6" borderId="34"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left" vertical="center" wrapText="1"/>
      <protection locked="0"/>
    </xf>
    <xf numFmtId="0" fontId="11" fillId="2" borderId="36"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horizontal="left" vertical="center" wrapText="1"/>
      <protection locked="0"/>
    </xf>
    <xf numFmtId="0" fontId="6" fillId="6" borderId="5" xfId="3" applyNumberFormat="1" applyFont="1" applyFill="1" applyBorder="1" applyAlignment="1" applyProtection="1">
      <alignment horizontal="left" vertical="center" wrapText="1"/>
    </xf>
    <xf numFmtId="165" fontId="6" fillId="6" borderId="43" xfId="3" applyNumberFormat="1" applyFont="1" applyFill="1" applyBorder="1" applyAlignment="1" applyProtection="1">
      <alignment horizontal="left" vertical="center" wrapText="1"/>
    </xf>
    <xf numFmtId="165" fontId="6" fillId="6" borderId="37" xfId="3" applyNumberFormat="1" applyFont="1" applyFill="1" applyBorder="1" applyAlignment="1" applyProtection="1">
      <alignment horizontal="center" vertical="center" wrapText="1"/>
    </xf>
    <xf numFmtId="0" fontId="11" fillId="0" borderId="40" xfId="4" applyFont="1" applyBorder="1" applyAlignment="1">
      <alignment horizontal="justify" vertical="center" wrapText="1"/>
    </xf>
    <xf numFmtId="0" fontId="11" fillId="2" borderId="23" xfId="3" applyNumberFormat="1" applyFont="1" applyFill="1" applyBorder="1" applyAlignment="1" applyProtection="1">
      <alignment vertical="center" wrapText="1"/>
      <protection locked="0"/>
    </xf>
    <xf numFmtId="0" fontId="11" fillId="2" borderId="15" xfId="3" applyNumberFormat="1" applyFont="1" applyFill="1" applyBorder="1" applyAlignment="1" applyProtection="1">
      <alignment horizontal="left" vertical="center" wrapText="1"/>
      <protection locked="0"/>
    </xf>
    <xf numFmtId="0" fontId="11" fillId="2" borderId="54" xfId="3" applyNumberFormat="1" applyFont="1" applyFill="1" applyBorder="1" applyAlignment="1" applyProtection="1">
      <alignment horizontal="center" vertical="center" wrapText="1"/>
      <protection locked="0"/>
    </xf>
    <xf numFmtId="0" fontId="11" fillId="0" borderId="21" xfId="4" applyFont="1" applyBorder="1" applyAlignment="1">
      <alignment horizontal="justify" vertical="center" wrapText="1"/>
    </xf>
    <xf numFmtId="0" fontId="11" fillId="2" borderId="55" xfId="3" applyNumberFormat="1" applyFont="1" applyFill="1" applyBorder="1" applyAlignment="1" applyProtection="1">
      <alignment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vertical="center" wrapText="1"/>
      <protection locked="0"/>
    </xf>
    <xf numFmtId="3" fontId="11" fillId="2" borderId="57" xfId="3" applyNumberFormat="1" applyFont="1" applyFill="1" applyBorder="1" applyAlignment="1" applyProtection="1">
      <alignment horizontal="center" vertical="center" wrapText="1"/>
    </xf>
    <xf numFmtId="0" fontId="6" fillId="6" borderId="35" xfId="3" applyNumberFormat="1" applyFont="1" applyFill="1" applyBorder="1" applyAlignment="1" applyProtection="1">
      <alignment horizontal="left" vertical="center" wrapText="1"/>
    </xf>
    <xf numFmtId="0" fontId="11" fillId="2" borderId="17" xfId="3" applyNumberFormat="1" applyFont="1" applyFill="1" applyBorder="1" applyAlignment="1" applyProtection="1">
      <alignment horizontal="center" vertical="center" wrapText="1"/>
      <protection locked="0"/>
    </xf>
    <xf numFmtId="0" fontId="11" fillId="2" borderId="39" xfId="3" applyNumberFormat="1" applyFont="1" applyFill="1" applyBorder="1" applyAlignment="1" applyProtection="1">
      <alignment horizontal="left" vertical="center" wrapText="1"/>
      <protection locked="0"/>
    </xf>
    <xf numFmtId="165" fontId="6" fillId="6" borderId="65" xfId="3" applyNumberFormat="1" applyFont="1" applyFill="1" applyBorder="1" applyAlignment="1" applyProtection="1">
      <alignment horizontal="left" vertical="center" wrapText="1"/>
    </xf>
    <xf numFmtId="165" fontId="6" fillId="6" borderId="41" xfId="3" applyNumberFormat="1" applyFont="1" applyFill="1" applyBorder="1" applyAlignment="1" applyProtection="1">
      <alignment horizontal="center" vertical="center" wrapText="1"/>
    </xf>
    <xf numFmtId="0" fontId="11" fillId="0" borderId="39" xfId="4" applyFont="1" applyBorder="1" applyAlignment="1">
      <alignment horizontal="justify" vertical="center" wrapText="1"/>
    </xf>
    <xf numFmtId="3" fontId="11" fillId="2" borderId="39" xfId="3" applyNumberFormat="1" applyFont="1" applyFill="1" applyBorder="1" applyAlignment="1" applyProtection="1">
      <alignment horizontal="center" vertical="center" wrapText="1"/>
    </xf>
    <xf numFmtId="165" fontId="6" fillId="6" borderId="67"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center" vertical="center" wrapText="1"/>
    </xf>
    <xf numFmtId="0" fontId="11" fillId="2" borderId="36" xfId="3" applyNumberFormat="1" applyFont="1" applyFill="1" applyBorder="1" applyAlignment="1" applyProtection="1">
      <alignment horizontal="center"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horizontal="center" vertical="center" wrapText="1"/>
      <protection locked="0"/>
    </xf>
    <xf numFmtId="0" fontId="11" fillId="2" borderId="57" xfId="3" applyNumberFormat="1" applyFont="1" applyFill="1" applyBorder="1" applyAlignment="1" applyProtection="1">
      <alignment vertical="center" wrapText="1"/>
      <protection locked="0"/>
    </xf>
    <xf numFmtId="0" fontId="11" fillId="0" borderId="24" xfId="5" applyNumberFormat="1" applyFont="1" applyBorder="1" applyAlignment="1">
      <alignment horizontal="left" vertical="center" wrapText="1"/>
    </xf>
    <xf numFmtId="0" fontId="11" fillId="0" borderId="74" xfId="4" applyFont="1" applyBorder="1" applyAlignment="1">
      <alignment horizontal="justify" vertical="center" wrapText="1"/>
    </xf>
    <xf numFmtId="0" fontId="11" fillId="2" borderId="9" xfId="3" applyNumberFormat="1" applyFont="1" applyFill="1" applyBorder="1" applyAlignment="1" applyProtection="1">
      <alignment vertical="center" wrapText="1"/>
      <protection locked="0"/>
    </xf>
    <xf numFmtId="0" fontId="11" fillId="8" borderId="87" xfId="3" applyNumberFormat="1" applyFont="1" applyFill="1" applyBorder="1" applyAlignment="1" applyProtection="1">
      <alignment horizontal="center" vertical="center" wrapText="1"/>
      <protection locked="0"/>
    </xf>
    <xf numFmtId="0" fontId="13" fillId="5" borderId="6" xfId="2"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3" fontId="11" fillId="2" borderId="8" xfId="3" applyNumberFormat="1" applyFont="1" applyFill="1" applyBorder="1" applyAlignment="1" applyProtection="1">
      <alignment horizontal="center" vertical="center" wrapText="1"/>
    </xf>
    <xf numFmtId="3" fontId="11" fillId="2" borderId="13" xfId="3" applyNumberFormat="1" applyFont="1" applyFill="1" applyBorder="1" applyAlignment="1" applyProtection="1">
      <alignment horizontal="center" vertical="center" wrapText="1"/>
    </xf>
    <xf numFmtId="3" fontId="11" fillId="2" borderId="18" xfId="3"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41" xfId="2" applyNumberFormat="1" applyFont="1" applyFill="1" applyBorder="1" applyAlignment="1" applyProtection="1">
      <alignment horizontal="center"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3" fontId="11" fillId="2" borderId="91" xfId="3" applyNumberFormat="1" applyFont="1" applyFill="1" applyBorder="1" applyAlignment="1" applyProtection="1">
      <alignment horizontal="center" vertical="center" wrapText="1"/>
      <protection locked="0"/>
    </xf>
    <xf numFmtId="0" fontId="21" fillId="2" borderId="0" xfId="1" applyNumberFormat="1" applyFont="1" applyFill="1" applyAlignment="1">
      <alignment horizontal="left" vertical="center"/>
    </xf>
    <xf numFmtId="0" fontId="21" fillId="2" borderId="0" xfId="1" applyFont="1" applyFill="1" applyAlignment="1">
      <alignment horizontal="left" vertical="center"/>
    </xf>
    <xf numFmtId="0" fontId="21" fillId="2" borderId="0" xfId="1" applyFont="1" applyFill="1" applyAlignment="1">
      <alignment horizontal="center" vertical="center"/>
    </xf>
    <xf numFmtId="0" fontId="21" fillId="2" borderId="0" xfId="1" applyFont="1" applyFill="1" applyAlignment="1">
      <alignment vertical="center"/>
    </xf>
    <xf numFmtId="0" fontId="11" fillId="2" borderId="0" xfId="1" applyNumberFormat="1" applyFont="1" applyFill="1" applyBorder="1" applyAlignment="1">
      <alignment horizontal="left" vertical="center"/>
    </xf>
    <xf numFmtId="0" fontId="6" fillId="2" borderId="0" xfId="1" applyFont="1" applyFill="1" applyBorder="1" applyAlignment="1">
      <alignment horizontal="right" vertical="center"/>
    </xf>
    <xf numFmtId="0" fontId="11" fillId="2" borderId="0" xfId="1" applyFont="1" applyFill="1" applyBorder="1" applyAlignment="1">
      <alignment horizontal="left" vertical="center"/>
    </xf>
    <xf numFmtId="0" fontId="21" fillId="0" borderId="0" xfId="1" applyFont="1" applyFill="1" applyAlignment="1">
      <alignment vertical="center"/>
    </xf>
    <xf numFmtId="0" fontId="13"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left" vertical="center" wrapText="1"/>
    </xf>
    <xf numFmtId="0" fontId="14" fillId="2" borderId="0" xfId="1" applyFont="1" applyFill="1" applyAlignment="1">
      <alignment horizontal="left" vertical="center"/>
    </xf>
    <xf numFmtId="0" fontId="1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left" vertical="center" wrapText="1"/>
    </xf>
    <xf numFmtId="0" fontId="22" fillId="2" borderId="0" xfId="2" applyNumberFormat="1" applyFont="1" applyFill="1" applyBorder="1" applyAlignment="1" applyProtection="1">
      <alignment horizontal="center" vertical="center" wrapText="1"/>
    </xf>
    <xf numFmtId="0" fontId="13" fillId="2" borderId="0" xfId="2" applyNumberFormat="1" applyFont="1" applyFill="1" applyBorder="1" applyAlignment="1" applyProtection="1">
      <alignment vertical="center" wrapText="1"/>
    </xf>
    <xf numFmtId="0" fontId="14"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horizontal="center" vertical="center" wrapText="1"/>
    </xf>
    <xf numFmtId="0" fontId="14" fillId="2" borderId="0" xfId="1" applyFont="1" applyFill="1" applyAlignment="1">
      <alignment vertical="center"/>
    </xf>
    <xf numFmtId="0" fontId="14" fillId="2" borderId="0" xfId="1" applyFont="1" applyFill="1" applyAlignment="1">
      <alignment horizontal="left" vertical="center" wrapText="1"/>
    </xf>
    <xf numFmtId="0" fontId="14" fillId="2" borderId="0" xfId="1" applyFont="1" applyFill="1" applyAlignment="1">
      <alignment vertical="center" wrapText="1"/>
    </xf>
    <xf numFmtId="0" fontId="22" fillId="2" borderId="0" xfId="1" applyFont="1" applyFill="1" applyAlignment="1">
      <alignment horizontal="left" vertical="center" wrapText="1"/>
    </xf>
    <xf numFmtId="0" fontId="22" fillId="2" borderId="0" xfId="1" applyFont="1" applyFill="1" applyAlignment="1">
      <alignment vertical="center" wrapText="1"/>
    </xf>
    <xf numFmtId="0" fontId="6" fillId="10" borderId="93" xfId="0" applyFont="1" applyFill="1" applyBorder="1" applyAlignment="1">
      <alignment horizontal="center" vertical="center" wrapText="1"/>
    </xf>
    <xf numFmtId="0" fontId="22" fillId="2" borderId="0" xfId="1" applyFont="1" applyFill="1" applyAlignment="1">
      <alignment horizontal="center" vertical="center" wrapText="1"/>
    </xf>
    <xf numFmtId="0" fontId="11" fillId="3" borderId="11"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4" fillId="2" borderId="0" xfId="1" applyFont="1" applyFill="1" applyAlignment="1">
      <alignment horizontal="left" vertical="center" wrapText="1"/>
    </xf>
    <xf numFmtId="0" fontId="21" fillId="2" borderId="0" xfId="1" applyFont="1" applyFill="1" applyAlignment="1">
      <alignment vertical="center" wrapText="1"/>
    </xf>
    <xf numFmtId="0" fontId="6" fillId="11" borderId="5" xfId="0" applyFont="1" applyFill="1" applyBorder="1" applyAlignment="1">
      <alignment horizontal="center" vertical="center"/>
    </xf>
    <xf numFmtId="0" fontId="6" fillId="11" borderId="87" xfId="0" applyFont="1" applyFill="1" applyBorder="1" applyAlignment="1">
      <alignment horizontal="center" vertical="center"/>
    </xf>
    <xf numFmtId="0" fontId="6" fillId="11" borderId="6" xfId="0" applyFont="1" applyFill="1" applyBorder="1" applyAlignment="1">
      <alignment horizontal="center" vertical="center"/>
    </xf>
    <xf numFmtId="0" fontId="6" fillId="11" borderId="7" xfId="0" applyFont="1" applyFill="1" applyBorder="1" applyAlignment="1">
      <alignment horizontal="center" vertical="center"/>
    </xf>
    <xf numFmtId="0" fontId="11" fillId="2" borderId="71"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0" fontId="11" fillId="8" borderId="22" xfId="3" applyNumberFormat="1" applyFont="1" applyFill="1" applyBorder="1" applyAlignment="1" applyProtection="1">
      <alignment horizontal="center" vertical="center" wrapText="1"/>
      <protection locked="0"/>
    </xf>
    <xf numFmtId="165" fontId="6" fillId="6" borderId="6" xfId="3" applyNumberFormat="1" applyFont="1" applyFill="1" applyBorder="1" applyAlignment="1" applyProtection="1">
      <alignment horizontal="center" vertical="center" wrapText="1"/>
    </xf>
    <xf numFmtId="3" fontId="11" fillId="2" borderId="36" xfId="3" applyNumberFormat="1" applyFont="1" applyFill="1" applyBorder="1" applyAlignment="1" applyProtection="1">
      <alignment horizontal="center" vertical="center" wrapText="1"/>
    </xf>
    <xf numFmtId="3" fontId="11" fillId="2" borderId="87" xfId="3" applyNumberFormat="1" applyFont="1" applyFill="1" applyBorder="1" applyAlignment="1" applyProtection="1">
      <alignment horizontal="center" vertical="center" wrapText="1"/>
    </xf>
    <xf numFmtId="0" fontId="11" fillId="2" borderId="14" xfId="3" applyNumberFormat="1" applyFont="1" applyFill="1" applyBorder="1" applyAlignment="1" applyProtection="1">
      <alignment horizontal="center" vertical="center" wrapText="1"/>
      <protection locked="0"/>
    </xf>
    <xf numFmtId="3" fontId="11" fillId="2" borderId="14" xfId="3" applyNumberFormat="1" applyFont="1" applyFill="1" applyBorder="1" applyAlignment="1" applyProtection="1">
      <alignment horizontal="center" vertical="center" wrapText="1"/>
      <protection locked="0"/>
    </xf>
    <xf numFmtId="0" fontId="11" fillId="0" borderId="0" xfId="1" applyFont="1" applyBorder="1" applyAlignment="1">
      <alignment horizontal="left" vertical="center" wrapText="1"/>
    </xf>
    <xf numFmtId="0" fontId="6" fillId="10" borderId="103" xfId="0" applyFont="1" applyFill="1" applyBorder="1" applyAlignment="1">
      <alignment horizontal="center" vertical="center" wrapText="1"/>
    </xf>
    <xf numFmtId="0" fontId="11" fillId="3" borderId="16"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2" xfId="0" applyFont="1" applyFill="1" applyBorder="1" applyAlignment="1">
      <alignment horizontal="center" vertical="center" wrapText="1"/>
    </xf>
    <xf numFmtId="0" fontId="8" fillId="2" borderId="0" xfId="2" applyNumberFormat="1" applyFont="1" applyFill="1" applyBorder="1" applyAlignment="1" applyProtection="1">
      <alignment horizontal="left" vertical="center" wrapText="1"/>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110" xfId="2" applyNumberFormat="1" applyFont="1" applyFill="1" applyBorder="1" applyAlignment="1" applyProtection="1">
      <alignment horizontal="center" vertical="center" wrapText="1"/>
    </xf>
    <xf numFmtId="0" fontId="13" fillId="5" borderId="6" xfId="2" applyNumberFormat="1" applyFont="1" applyFill="1" applyBorder="1" applyAlignment="1" applyProtection="1">
      <alignment vertical="center" wrapText="1"/>
    </xf>
    <xf numFmtId="0" fontId="13" fillId="5" borderId="7" xfId="2" applyNumberFormat="1" applyFont="1" applyFill="1" applyBorder="1" applyAlignment="1" applyProtection="1">
      <alignment vertical="center" wrapText="1"/>
    </xf>
    <xf numFmtId="0" fontId="6" fillId="6" borderId="5" xfId="3" applyNumberFormat="1" applyFont="1" applyFill="1" applyBorder="1" applyAlignment="1" applyProtection="1">
      <alignment vertical="center" wrapText="1"/>
    </xf>
    <xf numFmtId="0" fontId="6" fillId="6" borderId="6" xfId="3" applyNumberFormat="1" applyFont="1" applyFill="1" applyBorder="1" applyAlignment="1" applyProtection="1">
      <alignment vertical="center" wrapText="1"/>
    </xf>
    <xf numFmtId="0" fontId="6" fillId="11" borderId="0" xfId="0" applyFont="1" applyFill="1" applyBorder="1" applyAlignment="1">
      <alignment horizontal="center" vertical="center"/>
    </xf>
    <xf numFmtId="0" fontId="6" fillId="11" borderId="34" xfId="0" applyFont="1" applyFill="1" applyBorder="1" applyAlignment="1">
      <alignment horizontal="center" vertical="center"/>
    </xf>
    <xf numFmtId="0" fontId="6" fillId="2" borderId="0" xfId="1" applyFont="1" applyFill="1" applyAlignment="1">
      <alignment vertical="center"/>
    </xf>
    <xf numFmtId="0" fontId="11" fillId="2" borderId="91" xfId="3" applyNumberFormat="1" applyFont="1" applyFill="1" applyBorder="1" applyAlignment="1" applyProtection="1">
      <alignment horizontal="left" vertical="center" wrapText="1"/>
      <protection locked="0"/>
    </xf>
    <xf numFmtId="0" fontId="11" fillId="0" borderId="62" xfId="4" applyFont="1" applyBorder="1" applyAlignment="1">
      <alignment horizontal="justify" vertical="center" wrapText="1"/>
    </xf>
    <xf numFmtId="0" fontId="11" fillId="2" borderId="117" xfId="3" applyNumberFormat="1" applyFont="1" applyFill="1" applyBorder="1" applyAlignment="1" applyProtection="1">
      <alignment vertical="center" wrapText="1"/>
      <protection locked="0"/>
    </xf>
    <xf numFmtId="3" fontId="11" fillId="2" borderId="118"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left" vertical="center" wrapText="1"/>
      <protection locked="0"/>
    </xf>
    <xf numFmtId="0" fontId="11" fillId="2" borderId="13" xfId="3" applyNumberFormat="1" applyFont="1" applyFill="1" applyBorder="1" applyAlignment="1" applyProtection="1">
      <alignment horizontal="left" vertical="center" wrapText="1"/>
      <protection locked="0"/>
    </xf>
    <xf numFmtId="4" fontId="6" fillId="4" borderId="5" xfId="1" applyNumberFormat="1" applyFont="1" applyFill="1" applyBorder="1" applyAlignment="1">
      <alignment vertical="center"/>
    </xf>
    <xf numFmtId="0" fontId="11" fillId="2" borderId="35" xfId="3" applyNumberFormat="1" applyFont="1" applyFill="1" applyBorder="1" applyAlignment="1" applyProtection="1">
      <alignment vertical="center" wrapText="1"/>
      <protection locked="0"/>
    </xf>
    <xf numFmtId="4" fontId="6" fillId="2" borderId="0" xfId="1" applyNumberFormat="1" applyFont="1" applyFill="1" applyBorder="1" applyAlignment="1">
      <alignment vertical="center"/>
    </xf>
    <xf numFmtId="0" fontId="11" fillId="2" borderId="7" xfId="3" applyNumberFormat="1" applyFont="1" applyFill="1" applyBorder="1" applyAlignment="1" applyProtection="1">
      <alignment vertical="center" wrapText="1"/>
      <protection locked="0"/>
    </xf>
    <xf numFmtId="0" fontId="11" fillId="2" borderId="13" xfId="3" applyNumberFormat="1" applyFont="1" applyFill="1" applyBorder="1" applyAlignment="1" applyProtection="1">
      <alignment horizontal="center" vertical="center" wrapText="1"/>
      <protection locked="0"/>
    </xf>
    <xf numFmtId="3" fontId="11" fillId="2" borderId="61" xfId="3" applyNumberFormat="1" applyFont="1" applyFill="1" applyBorder="1" applyAlignment="1" applyProtection="1">
      <alignment horizontal="center" vertical="center" wrapText="1"/>
    </xf>
    <xf numFmtId="0" fontId="11" fillId="2" borderId="19" xfId="3" applyNumberFormat="1" applyFont="1" applyFill="1" applyBorder="1" applyAlignment="1" applyProtection="1">
      <alignment vertical="center" wrapText="1"/>
      <protection locked="0"/>
    </xf>
    <xf numFmtId="165" fontId="6" fillId="6" borderId="0" xfId="3" applyNumberFormat="1" applyFont="1" applyFill="1" applyBorder="1" applyAlignment="1" applyProtection="1">
      <alignment horizontal="center" vertical="center" wrapText="1"/>
    </xf>
    <xf numFmtId="0" fontId="6" fillId="10" borderId="124" xfId="0" applyFont="1" applyFill="1" applyBorder="1" applyAlignment="1">
      <alignment horizontal="center" vertical="center" wrapText="1"/>
    </xf>
    <xf numFmtId="0" fontId="6" fillId="10" borderId="94" xfId="0" applyFont="1" applyFill="1" applyBorder="1" applyAlignment="1">
      <alignment horizontal="center" vertical="center" wrapText="1"/>
    </xf>
    <xf numFmtId="4" fontId="11" fillId="3" borderId="16" xfId="0" applyNumberFormat="1" applyFont="1" applyFill="1" applyBorder="1" applyAlignment="1">
      <alignment horizontal="center" vertical="center" wrapText="1"/>
    </xf>
    <xf numFmtId="0" fontId="11" fillId="3" borderId="126"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54" xfId="0" applyFont="1" applyFill="1" applyBorder="1" applyAlignment="1">
      <alignment horizontal="center" vertical="center" wrapText="1"/>
    </xf>
    <xf numFmtId="0" fontId="11" fillId="3" borderId="17" xfId="0" applyFont="1" applyFill="1" applyBorder="1" applyAlignment="1">
      <alignment horizontal="center" vertical="center" wrapText="1"/>
    </xf>
    <xf numFmtId="3" fontId="11" fillId="2" borderId="18" xfId="3" applyNumberFormat="1" applyFont="1" applyFill="1" applyBorder="1" applyAlignment="1" applyProtection="1">
      <alignment horizontal="left" vertical="center" wrapText="1"/>
    </xf>
    <xf numFmtId="0" fontId="6" fillId="6" borderId="127" xfId="3" applyNumberFormat="1" applyFont="1" applyFill="1" applyBorder="1" applyAlignment="1" applyProtection="1">
      <alignment horizontal="left" vertical="center" wrapText="1"/>
    </xf>
    <xf numFmtId="165" fontId="6" fillId="6" borderId="27" xfId="3" applyNumberFormat="1" applyFont="1" applyFill="1" applyBorder="1" applyAlignment="1" applyProtection="1">
      <alignment horizontal="left" vertical="center" wrapText="1"/>
    </xf>
    <xf numFmtId="165" fontId="6" fillId="6" borderId="28" xfId="3" applyNumberFormat="1" applyFont="1" applyFill="1" applyBorder="1" applyAlignment="1" applyProtection="1">
      <alignment horizontal="center" vertical="center" wrapText="1"/>
    </xf>
    <xf numFmtId="0" fontId="11" fillId="0" borderId="19" xfId="4" applyFont="1" applyBorder="1" applyAlignment="1">
      <alignment horizontal="justify" vertical="center" wrapText="1"/>
    </xf>
    <xf numFmtId="0" fontId="11" fillId="0" borderId="10" xfId="5" applyNumberFormat="1" applyFont="1" applyBorder="1" applyAlignment="1">
      <alignment horizontal="left" vertical="center" wrapText="1"/>
    </xf>
    <xf numFmtId="0" fontId="11" fillId="0" borderId="11" xfId="4" applyFont="1" applyBorder="1" applyAlignment="1">
      <alignment horizontal="justify" vertical="center" wrapText="1"/>
    </xf>
    <xf numFmtId="0" fontId="11" fillId="2" borderId="11" xfId="3" applyNumberFormat="1" applyFont="1" applyFill="1" applyBorder="1" applyAlignment="1" applyProtection="1">
      <alignment vertical="center" wrapText="1"/>
      <protection locked="0"/>
    </xf>
    <xf numFmtId="0" fontId="13" fillId="5" borderId="41" xfId="2" applyNumberFormat="1" applyFont="1" applyFill="1" applyBorder="1" applyAlignment="1" applyProtection="1">
      <alignment horizontal="center" vertical="center" wrapText="1"/>
    </xf>
    <xf numFmtId="0" fontId="11" fillId="2" borderId="11" xfId="3" applyNumberFormat="1" applyFont="1" applyFill="1" applyBorder="1" applyAlignment="1" applyProtection="1">
      <alignment horizontal="center" vertical="center" wrapText="1"/>
      <protection locked="0"/>
    </xf>
    <xf numFmtId="165" fontId="6" fillId="6" borderId="9" xfId="3" applyNumberFormat="1" applyFont="1" applyFill="1" applyBorder="1" applyAlignment="1" applyProtection="1">
      <alignment horizontal="left" vertical="center" wrapText="1"/>
    </xf>
    <xf numFmtId="165" fontId="6" fillId="6" borderId="6" xfId="3" applyNumberFormat="1" applyFont="1" applyFill="1" applyBorder="1" applyAlignment="1" applyProtection="1">
      <alignment horizontal="left" vertical="center" wrapText="1"/>
    </xf>
    <xf numFmtId="0" fontId="6" fillId="6" borderId="40" xfId="3" applyNumberFormat="1" applyFont="1" applyFill="1" applyBorder="1" applyAlignment="1" applyProtection="1">
      <alignment horizontal="left" vertical="center" wrapText="1"/>
    </xf>
    <xf numFmtId="0" fontId="6" fillId="11" borderId="40" xfId="0" applyFont="1" applyFill="1" applyBorder="1" applyAlignment="1">
      <alignment horizontal="center" vertical="center"/>
    </xf>
    <xf numFmtId="0" fontId="6" fillId="11" borderId="32" xfId="0" applyFont="1" applyFill="1" applyBorder="1" applyAlignment="1">
      <alignment horizontal="center" vertical="center"/>
    </xf>
    <xf numFmtId="0" fontId="6" fillId="11" borderId="41" xfId="0" applyFont="1" applyFill="1" applyBorder="1" applyAlignment="1">
      <alignment horizontal="center" vertical="center"/>
    </xf>
    <xf numFmtId="0" fontId="6" fillId="11" borderId="42" xfId="0" applyFont="1" applyFill="1" applyBorder="1" applyAlignment="1">
      <alignment horizontal="center" vertical="center"/>
    </xf>
    <xf numFmtId="0" fontId="26" fillId="12" borderId="16" xfId="0" applyFont="1" applyFill="1" applyBorder="1" applyAlignment="1">
      <alignment horizontal="left"/>
    </xf>
    <xf numFmtId="0" fontId="26" fillId="0" borderId="16" xfId="0" applyFont="1" applyBorder="1" applyAlignment="1">
      <alignment horizontal="center"/>
    </xf>
    <xf numFmtId="0" fontId="11" fillId="3" borderId="63" xfId="0" applyFont="1" applyFill="1" applyBorder="1" applyAlignment="1">
      <alignment horizontal="center" vertical="center" wrapText="1"/>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0" fontId="8" fillId="4" borderId="93" xfId="2" applyNumberFormat="1" applyFont="1" applyFill="1" applyBorder="1" applyAlignment="1" applyProtection="1">
      <alignment horizontal="center" vertical="center" wrapText="1"/>
    </xf>
    <xf numFmtId="0" fontId="21" fillId="14" borderId="5" xfId="1" applyNumberFormat="1" applyFont="1" applyFill="1" applyBorder="1" applyAlignment="1">
      <alignment horizontal="left" vertical="center"/>
    </xf>
    <xf numFmtId="0" fontId="21" fillId="14" borderId="6" xfId="1" applyFont="1" applyFill="1" applyBorder="1" applyAlignment="1">
      <alignment horizontal="left" vertical="center"/>
    </xf>
    <xf numFmtId="0" fontId="21" fillId="14" borderId="6" xfId="1" applyFont="1" applyFill="1" applyBorder="1" applyAlignment="1">
      <alignment horizontal="center" vertical="center"/>
    </xf>
    <xf numFmtId="0" fontId="21" fillId="14" borderId="7" xfId="1" applyFont="1" applyFill="1" applyBorder="1" applyAlignment="1">
      <alignment vertical="center"/>
    </xf>
    <xf numFmtId="0" fontId="14" fillId="2" borderId="0" xfId="2" applyNumberFormat="1" applyFont="1" applyFill="1" applyBorder="1" applyAlignment="1" applyProtection="1">
      <alignment horizontal="right" vertical="center" wrapText="1"/>
    </xf>
    <xf numFmtId="4" fontId="6" fillId="6" borderId="7" xfId="3" applyNumberFormat="1" applyFont="1" applyFill="1" applyBorder="1" applyAlignment="1" applyProtection="1">
      <alignment horizontal="center" vertical="center" wrapText="1"/>
    </xf>
    <xf numFmtId="165" fontId="6" fillId="6" borderId="7" xfId="3" applyNumberFormat="1" applyFont="1" applyFill="1" applyBorder="1" applyAlignment="1" applyProtection="1">
      <alignment horizontal="center" vertical="center" wrapText="1"/>
    </xf>
    <xf numFmtId="0" fontId="6" fillId="6" borderId="7" xfId="3" applyNumberFormat="1" applyFont="1" applyFill="1" applyBorder="1" applyAlignment="1" applyProtection="1">
      <alignment vertical="center" wrapText="1"/>
    </xf>
    <xf numFmtId="0" fontId="11" fillId="2" borderId="49" xfId="3" applyNumberFormat="1" applyFont="1" applyFill="1" applyBorder="1" applyAlignment="1" applyProtection="1">
      <alignment horizontal="left" vertical="center" wrapText="1"/>
      <protection locked="0"/>
    </xf>
    <xf numFmtId="0" fontId="11" fillId="2" borderId="91" xfId="3" applyNumberFormat="1" applyFont="1" applyFill="1" applyBorder="1" applyAlignment="1" applyProtection="1">
      <alignment horizontal="center" vertical="center" wrapText="1"/>
      <protection locked="0"/>
    </xf>
    <xf numFmtId="165" fontId="6" fillId="6" borderId="6" xfId="3" applyNumberFormat="1" applyFont="1" applyFill="1" applyBorder="1" applyAlignment="1" applyProtection="1">
      <alignment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3" fontId="11" fillId="2" borderId="91" xfId="3" applyNumberFormat="1" applyFont="1" applyFill="1" applyBorder="1" applyAlignment="1" applyProtection="1">
      <alignment horizontal="center" vertical="center" wrapText="1"/>
    </xf>
    <xf numFmtId="0" fontId="6" fillId="10" borderId="48" xfId="0" applyFont="1" applyFill="1" applyBorder="1" applyAlignment="1">
      <alignment horizontal="center" vertical="center" wrapText="1"/>
    </xf>
    <xf numFmtId="0" fontId="11" fillId="3" borderId="17" xfId="0" applyFont="1" applyFill="1" applyBorder="1" applyAlignment="1">
      <alignment horizontal="left" vertical="center" wrapText="1"/>
    </xf>
    <xf numFmtId="0" fontId="11" fillId="3" borderId="23" xfId="0" applyFont="1" applyFill="1" applyBorder="1" applyAlignment="1">
      <alignment horizontal="center" vertical="center" wrapText="1"/>
    </xf>
    <xf numFmtId="0" fontId="22" fillId="2" borderId="0" xfId="1" applyFont="1" applyFill="1" applyAlignment="1">
      <alignment horizontal="left" vertical="center" wrapText="1"/>
    </xf>
    <xf numFmtId="0" fontId="22" fillId="2" borderId="0" xfId="1" applyFont="1" applyFill="1" applyAlignment="1">
      <alignment vertical="center"/>
    </xf>
    <xf numFmtId="0" fontId="14" fillId="2" borderId="0" xfId="2" applyNumberFormat="1" applyFont="1" applyFill="1" applyBorder="1" applyAlignment="1" applyProtection="1">
      <alignment horizontal="left" vertical="center" wrapText="1"/>
    </xf>
    <xf numFmtId="0" fontId="2" fillId="2" borderId="0" xfId="2" applyNumberFormat="1" applyFont="1" applyFill="1" applyBorder="1" applyAlignment="1" applyProtection="1">
      <alignment vertical="center" wrapText="1"/>
    </xf>
    <xf numFmtId="0" fontId="12" fillId="2" borderId="0" xfId="2" applyNumberFormat="1" applyFont="1" applyFill="1" applyBorder="1" applyAlignment="1" applyProtection="1">
      <alignment vertical="center" wrapText="1"/>
    </xf>
    <xf numFmtId="0" fontId="11" fillId="2" borderId="35" xfId="3" applyNumberFormat="1" applyFont="1" applyFill="1" applyBorder="1" applyAlignment="1" applyProtection="1">
      <alignment horizontal="center" vertical="center" wrapText="1"/>
      <protection locked="0"/>
    </xf>
    <xf numFmtId="3" fontId="11" fillId="2" borderId="14" xfId="3" applyNumberFormat="1" applyFont="1" applyFill="1" applyBorder="1" applyAlignment="1" applyProtection="1">
      <alignment horizontal="center" vertical="center" wrapText="1"/>
    </xf>
    <xf numFmtId="165" fontId="6" fillId="6" borderId="5" xfId="3" applyNumberFormat="1" applyFont="1" applyFill="1" applyBorder="1" applyAlignment="1" applyProtection="1">
      <alignment vertical="center" wrapText="1"/>
    </xf>
    <xf numFmtId="165" fontId="6" fillId="6" borderId="87"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vertical="center" wrapText="1"/>
    </xf>
    <xf numFmtId="4" fontId="6" fillId="6" borderId="7" xfId="3" applyNumberFormat="1" applyFont="1" applyFill="1" applyBorder="1" applyAlignment="1" applyProtection="1">
      <alignment vertical="center" wrapText="1"/>
    </xf>
    <xf numFmtId="0" fontId="6" fillId="2" borderId="0"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left" vertical="center" wrapText="1"/>
      <protection locked="0"/>
    </xf>
    <xf numFmtId="3" fontId="11" fillId="2" borderId="0" xfId="3" applyNumberFormat="1" applyFont="1" applyFill="1" applyBorder="1" applyAlignment="1" applyProtection="1">
      <alignment horizontal="center" vertical="center" wrapText="1"/>
    </xf>
    <xf numFmtId="0" fontId="11" fillId="2" borderId="25" xfId="3" applyNumberFormat="1" applyFont="1" applyFill="1" applyBorder="1" applyAlignment="1" applyProtection="1">
      <alignment horizontal="center" vertical="center" wrapText="1"/>
      <protection locked="0"/>
    </xf>
    <xf numFmtId="0" fontId="11" fillId="2" borderId="10" xfId="3" applyNumberFormat="1" applyFont="1" applyFill="1" applyBorder="1" applyAlignment="1" applyProtection="1">
      <alignment horizontal="left" vertical="center" wrapText="1"/>
      <protection locked="0"/>
    </xf>
    <xf numFmtId="0" fontId="11" fillId="0" borderId="126" xfId="4" applyFont="1" applyBorder="1" applyAlignment="1">
      <alignment horizontal="justify" vertical="center" wrapText="1"/>
    </xf>
    <xf numFmtId="0" fontId="8" fillId="4" borderId="9" xfId="2" applyNumberFormat="1" applyFont="1" applyFill="1" applyBorder="1" applyAlignment="1" applyProtection="1">
      <alignment horizontal="center" vertical="center" wrapText="1"/>
    </xf>
    <xf numFmtId="0" fontId="6" fillId="11" borderId="34" xfId="0" applyFont="1" applyFill="1" applyBorder="1" applyAlignment="1">
      <alignment vertical="center"/>
    </xf>
    <xf numFmtId="4" fontId="6" fillId="6" borderId="26"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51" xfId="3" applyNumberFormat="1" applyFont="1" applyFill="1" applyBorder="1" applyAlignment="1" applyProtection="1">
      <alignment horizontal="center" vertical="center" wrapText="1"/>
    </xf>
    <xf numFmtId="4" fontId="6" fillId="6" borderId="58" xfId="3" applyNumberFormat="1" applyFont="1" applyFill="1" applyBorder="1" applyAlignment="1" applyProtection="1">
      <alignment horizontal="center" vertical="center" wrapText="1"/>
    </xf>
    <xf numFmtId="4" fontId="6" fillId="4" borderId="7" xfId="1" applyNumberFormat="1" applyFont="1" applyFill="1" applyBorder="1" applyAlignment="1">
      <alignment horizontal="center" vertical="center"/>
    </xf>
    <xf numFmtId="4" fontId="6" fillId="2" borderId="14"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0" fontId="13" fillId="5" borderId="42" xfId="2" applyNumberFormat="1" applyFont="1" applyFill="1" applyBorder="1" applyAlignment="1" applyProtection="1">
      <alignment horizontal="center" vertical="center" wrapText="1"/>
    </xf>
    <xf numFmtId="4" fontId="19" fillId="2" borderId="36" xfId="1" applyNumberFormat="1" applyFont="1" applyFill="1" applyBorder="1" applyAlignment="1">
      <alignment horizontal="center" vertical="center"/>
    </xf>
    <xf numFmtId="165" fontId="13" fillId="9" borderId="9" xfId="3" applyNumberFormat="1" applyFont="1" applyFill="1" applyBorder="1" applyAlignment="1">
      <alignment horizontal="center" vertical="center" wrapText="1"/>
    </xf>
    <xf numFmtId="4" fontId="6" fillId="2" borderId="36" xfId="1" applyNumberFormat="1" applyFont="1" applyFill="1" applyBorder="1" applyAlignment="1">
      <alignment horizontal="center" vertical="center"/>
    </xf>
    <xf numFmtId="4" fontId="19" fillId="2" borderId="20" xfId="1" applyNumberFormat="1" applyFont="1" applyFill="1" applyBorder="1" applyAlignment="1">
      <alignment horizontal="center" vertical="center"/>
    </xf>
    <xf numFmtId="165" fontId="13" fillId="9" borderId="32" xfId="3" applyNumberFormat="1" applyFont="1" applyFill="1" applyBorder="1" applyAlignment="1">
      <alignment horizontal="center" vertical="center" wrapText="1"/>
    </xf>
    <xf numFmtId="4" fontId="6" fillId="2" borderId="20" xfId="1" applyNumberFormat="1" applyFont="1" applyFill="1" applyBorder="1" applyAlignment="1">
      <alignment horizontal="center" vertical="center"/>
    </xf>
    <xf numFmtId="4" fontId="6" fillId="6" borderId="42" xfId="3" applyNumberFormat="1" applyFont="1" applyFill="1" applyBorder="1" applyAlignment="1" applyProtection="1">
      <alignment vertical="center" wrapText="1"/>
    </xf>
    <xf numFmtId="4" fontId="6" fillId="2" borderId="56" xfId="1" applyNumberFormat="1" applyFont="1" applyFill="1" applyBorder="1" applyAlignment="1">
      <alignment horizontal="center" vertical="center"/>
    </xf>
    <xf numFmtId="4" fontId="6" fillId="2" borderId="39" xfId="1" applyNumberFormat="1" applyFont="1" applyFill="1" applyBorder="1" applyAlignment="1">
      <alignment horizontal="center" vertical="center"/>
    </xf>
    <xf numFmtId="0" fontId="8" fillId="4" borderId="103" xfId="2"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vertical="center" wrapText="1"/>
    </xf>
    <xf numFmtId="0" fontId="11" fillId="3" borderId="55" xfId="0" applyFont="1" applyFill="1" applyBorder="1" applyAlignment="1">
      <alignment horizontal="center" vertical="center" wrapText="1"/>
    </xf>
    <xf numFmtId="165" fontId="6" fillId="6" borderId="5" xfId="3" applyNumberFormat="1" applyFont="1" applyFill="1" applyBorder="1" applyAlignment="1" applyProtection="1">
      <alignment horizontal="center" vertical="center" wrapText="1"/>
    </xf>
    <xf numFmtId="0" fontId="6" fillId="0" borderId="0" xfId="1" applyFont="1" applyBorder="1" applyAlignment="1">
      <alignment horizontal="left" vertical="center" wrapText="1"/>
    </xf>
    <xf numFmtId="0" fontId="11" fillId="2" borderId="0" xfId="1" applyFont="1" applyFill="1" applyAlignment="1">
      <alignment horizontal="left" vertical="center" wrapText="1"/>
    </xf>
    <xf numFmtId="0" fontId="13" fillId="2" borderId="0" xfId="2" applyNumberFormat="1" applyFont="1" applyFill="1" applyBorder="1" applyAlignment="1" applyProtection="1">
      <alignment horizontal="center" vertical="center" wrapText="1"/>
    </xf>
    <xf numFmtId="0" fontId="11" fillId="3" borderId="22" xfId="0" applyFont="1" applyFill="1" applyBorder="1" applyAlignment="1">
      <alignment horizontal="left" vertical="center" wrapText="1"/>
    </xf>
    <xf numFmtId="0" fontId="6" fillId="4" borderId="5" xfId="1" applyFont="1" applyFill="1" applyBorder="1" applyAlignment="1">
      <alignment vertical="center"/>
    </xf>
    <xf numFmtId="0" fontId="6" fillId="4" borderId="67" xfId="1" applyFont="1" applyFill="1" applyBorder="1" applyAlignment="1">
      <alignment vertical="center"/>
    </xf>
    <xf numFmtId="0" fontId="6" fillId="4" borderId="43" xfId="1" applyFont="1" applyFill="1" applyBorder="1" applyAlignment="1">
      <alignment vertical="center"/>
    </xf>
    <xf numFmtId="0" fontId="6" fillId="0" borderId="0" xfId="1" applyFont="1" applyBorder="1" applyAlignment="1">
      <alignment horizontal="center" vertical="center" wrapText="1"/>
    </xf>
    <xf numFmtId="0" fontId="11" fillId="0" borderId="0" xfId="1" applyFont="1" applyBorder="1" applyAlignment="1">
      <alignment horizontal="center" vertical="center" wrapText="1"/>
    </xf>
    <xf numFmtId="0" fontId="11" fillId="2" borderId="61" xfId="3" applyNumberFormat="1" applyFont="1" applyFill="1" applyBorder="1" applyAlignment="1" applyProtection="1">
      <alignment horizontal="left" vertical="center" wrapText="1"/>
      <protection locked="0"/>
    </xf>
    <xf numFmtId="0" fontId="11" fillId="2" borderId="39" xfId="3" applyNumberFormat="1" applyFont="1" applyFill="1" applyBorder="1" applyAlignment="1" applyProtection="1">
      <alignment horizontal="center" vertical="center" wrapText="1"/>
      <protection locked="0"/>
    </xf>
    <xf numFmtId="0" fontId="6" fillId="6" borderId="9" xfId="3" applyNumberFormat="1" applyFont="1" applyFill="1" applyBorder="1" applyAlignment="1" applyProtection="1">
      <alignment horizontal="left" vertical="center" wrapText="1"/>
    </xf>
    <xf numFmtId="0" fontId="6" fillId="6" borderId="32" xfId="3" applyNumberFormat="1" applyFont="1" applyFill="1" applyBorder="1" applyAlignment="1" applyProtection="1">
      <alignment horizontal="left" vertical="center" wrapText="1"/>
    </xf>
    <xf numFmtId="0" fontId="11" fillId="2" borderId="0" xfId="1" applyFont="1" applyFill="1" applyBorder="1" applyAlignment="1">
      <alignment horizontal="left" vertical="top" wrapText="1"/>
    </xf>
    <xf numFmtId="0" fontId="11" fillId="2" borderId="0" xfId="1" applyFont="1" applyFill="1" applyBorder="1" applyAlignment="1">
      <alignment vertical="top"/>
    </xf>
    <xf numFmtId="0" fontId="11" fillId="3" borderId="0" xfId="0" applyFont="1" applyFill="1" applyBorder="1" applyAlignment="1">
      <alignment horizontal="center" vertical="center" wrapText="1"/>
    </xf>
    <xf numFmtId="0" fontId="23" fillId="10" borderId="0" xfId="0" applyFont="1" applyFill="1" applyBorder="1" applyAlignment="1">
      <alignment horizontal="center" vertical="center" wrapText="1"/>
    </xf>
    <xf numFmtId="0" fontId="6" fillId="10" borderId="0" xfId="0" applyFont="1" applyFill="1" applyBorder="1" applyAlignment="1">
      <alignment horizontal="center" vertical="center" wrapText="1"/>
    </xf>
    <xf numFmtId="0" fontId="11" fillId="3" borderId="23" xfId="0" applyFont="1" applyFill="1" applyBorder="1" applyAlignment="1">
      <alignment vertical="center" wrapText="1"/>
    </xf>
    <xf numFmtId="0" fontId="11" fillId="0" borderId="0" xfId="1" applyFont="1" applyFill="1" applyAlignment="1">
      <alignment horizontal="left" vertical="center" wrapText="1"/>
    </xf>
    <xf numFmtId="0" fontId="24" fillId="0" borderId="0" xfId="1" applyFont="1" applyBorder="1" applyAlignment="1">
      <alignment horizontal="left" vertical="center" wrapText="1"/>
    </xf>
    <xf numFmtId="0" fontId="6" fillId="11" borderId="35" xfId="0" applyFont="1" applyFill="1" applyBorder="1" applyAlignment="1">
      <alignment horizontal="center" vertical="center"/>
    </xf>
    <xf numFmtId="0" fontId="6" fillId="11" borderId="9" xfId="0" applyFont="1" applyFill="1" applyBorder="1" applyAlignment="1">
      <alignment horizontal="center" vertical="center"/>
    </xf>
    <xf numFmtId="0" fontId="6" fillId="11" borderId="37" xfId="0" applyFont="1" applyFill="1" applyBorder="1" applyAlignment="1">
      <alignment horizontal="center" vertical="center"/>
    </xf>
    <xf numFmtId="0" fontId="6" fillId="11" borderId="38" xfId="0" applyFont="1" applyFill="1" applyBorder="1" applyAlignment="1">
      <alignment horizontal="center" vertical="center"/>
    </xf>
    <xf numFmtId="0" fontId="11" fillId="2" borderId="91" xfId="3" applyNumberFormat="1" applyFont="1" applyFill="1" applyBorder="1" applyAlignment="1" applyProtection="1">
      <alignment vertical="center" wrapText="1"/>
      <protection locked="0"/>
    </xf>
    <xf numFmtId="0" fontId="5" fillId="0" borderId="0" xfId="2" applyNumberFormat="1" applyFont="1" applyFill="1" applyBorder="1" applyAlignment="1" applyProtection="1">
      <alignment horizontal="center" vertical="center" wrapText="1"/>
    </xf>
    <xf numFmtId="0" fontId="8" fillId="4" borderId="92" xfId="2" applyNumberFormat="1" applyFont="1" applyFill="1" applyBorder="1" applyAlignment="1" applyProtection="1">
      <alignment horizontal="center" vertical="center" wrapText="1"/>
    </xf>
    <xf numFmtId="0" fontId="11" fillId="0" borderId="36" xfId="4" applyFont="1" applyBorder="1" applyAlignment="1">
      <alignment horizontal="justify" vertical="center" wrapText="1"/>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6" borderId="35"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3" fontId="11" fillId="2" borderId="9" xfId="3" applyNumberFormat="1" applyFont="1" applyFill="1" applyBorder="1" applyAlignment="1" applyProtection="1">
      <alignment horizontal="center" vertical="center" wrapText="1"/>
    </xf>
    <xf numFmtId="0" fontId="6" fillId="10" borderId="103" xfId="0" applyFont="1" applyFill="1" applyBorder="1" applyAlignment="1">
      <alignment horizontal="center" vertical="center" wrapText="1"/>
    </xf>
    <xf numFmtId="0" fontId="6" fillId="6" borderId="35" xfId="3" applyNumberFormat="1" applyFont="1" applyFill="1" applyBorder="1" applyAlignment="1" applyProtection="1">
      <alignment vertical="center" wrapText="1"/>
    </xf>
    <xf numFmtId="0" fontId="6" fillId="6" borderId="37" xfId="3" applyNumberFormat="1" applyFont="1" applyFill="1" applyBorder="1" applyAlignment="1" applyProtection="1">
      <alignment vertical="center" wrapText="1"/>
    </xf>
    <xf numFmtId="3" fontId="11" fillId="7" borderId="18" xfId="3" applyNumberFormat="1" applyFont="1" applyFill="1" applyBorder="1" applyAlignment="1" applyProtection="1">
      <alignment horizontal="center" vertical="center" wrapText="1"/>
    </xf>
    <xf numFmtId="0" fontId="11" fillId="0" borderId="49" xfId="5" applyNumberFormat="1" applyFont="1" applyBorder="1" applyAlignment="1">
      <alignment horizontal="left" vertical="center" wrapText="1"/>
    </xf>
    <xf numFmtId="4" fontId="6" fillId="6" borderId="6"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83" xfId="3" applyNumberFormat="1" applyFont="1" applyFill="1" applyBorder="1" applyAlignment="1" applyProtection="1">
      <alignment horizontal="center" vertical="center" wrapText="1"/>
    </xf>
    <xf numFmtId="4" fontId="6" fillId="2" borderId="57" xfId="1" applyNumberFormat="1" applyFont="1" applyFill="1" applyBorder="1" applyAlignment="1">
      <alignment horizontal="center" vertical="center"/>
    </xf>
    <xf numFmtId="0" fontId="11" fillId="8" borderId="55" xfId="3" applyNumberFormat="1" applyFont="1" applyFill="1" applyBorder="1" applyAlignment="1" applyProtection="1">
      <alignment horizontal="center" vertical="center" wrapText="1"/>
      <protection locked="0"/>
    </xf>
    <xf numFmtId="4" fontId="6" fillId="2" borderId="87" xfId="1" applyNumberFormat="1" applyFont="1" applyFill="1" applyBorder="1" applyAlignment="1">
      <alignment horizontal="center" vertical="center"/>
    </xf>
    <xf numFmtId="165" fontId="13" fillId="9" borderId="87" xfId="3" applyNumberFormat="1" applyFont="1" applyFill="1" applyBorder="1" applyAlignment="1">
      <alignment horizontal="center" vertical="center" wrapText="1"/>
    </xf>
    <xf numFmtId="4" fontId="6" fillId="2" borderId="31" xfId="1" applyNumberFormat="1" applyFont="1" applyFill="1" applyBorder="1" applyAlignment="1">
      <alignment horizontal="center" vertical="center"/>
    </xf>
    <xf numFmtId="0" fontId="8" fillId="4" borderId="87" xfId="2" applyNumberFormat="1" applyFont="1" applyFill="1" applyBorder="1" applyAlignment="1" applyProtection="1">
      <alignment horizontal="center" vertical="center" wrapText="1"/>
    </xf>
    <xf numFmtId="0" fontId="11" fillId="2" borderId="17" xfId="3" applyNumberFormat="1" applyFont="1" applyFill="1" applyBorder="1" applyAlignment="1" applyProtection="1">
      <alignment horizontal="center" vertical="center" wrapText="1"/>
      <protection locked="0"/>
    </xf>
    <xf numFmtId="165" fontId="6" fillId="6" borderId="37" xfId="3" applyNumberFormat="1" applyFont="1" applyFill="1" applyBorder="1" applyAlignment="1" applyProtection="1">
      <alignment horizontal="left" vertical="center" wrapText="1"/>
    </xf>
    <xf numFmtId="0" fontId="11" fillId="2" borderId="54" xfId="3" applyNumberFormat="1" applyFont="1" applyFill="1" applyBorder="1" applyAlignment="1" applyProtection="1">
      <alignment horizontal="center" vertical="center" wrapText="1"/>
      <protection locked="0"/>
    </xf>
    <xf numFmtId="3" fontId="11" fillId="2" borderId="55"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vertical="center" wrapText="1"/>
      <protection locked="0"/>
    </xf>
    <xf numFmtId="0" fontId="8" fillId="4" borderId="124" xfId="2" applyNumberFormat="1" applyFont="1" applyFill="1" applyBorder="1" applyAlignment="1" applyProtection="1">
      <alignment horizontal="center" vertical="center" wrapText="1"/>
    </xf>
    <xf numFmtId="0" fontId="11" fillId="3" borderId="0" xfId="0" applyFont="1" applyFill="1" applyBorder="1" applyAlignment="1">
      <alignment horizontal="left" vertical="center" wrapText="1"/>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0" fontId="11" fillId="2" borderId="8" xfId="3" applyNumberFormat="1" applyFont="1" applyFill="1" applyBorder="1" applyAlignment="1" applyProtection="1">
      <alignment horizontal="center" vertical="center" wrapText="1"/>
      <protection locked="0"/>
    </xf>
    <xf numFmtId="3" fontId="11" fillId="2" borderId="5" xfId="3" applyNumberFormat="1" applyFont="1" applyFill="1" applyBorder="1" applyAlignment="1" applyProtection="1">
      <alignment horizontal="center" vertical="center" wrapText="1"/>
    </xf>
    <xf numFmtId="0" fontId="8" fillId="4" borderId="86" xfId="2" applyNumberFormat="1" applyFont="1" applyFill="1" applyBorder="1" applyAlignment="1" applyProtection="1">
      <alignment horizontal="center" vertical="center" wrapText="1"/>
    </xf>
    <xf numFmtId="0" fontId="11" fillId="2" borderId="49" xfId="3" applyNumberFormat="1" applyFont="1" applyFill="1" applyBorder="1" applyAlignment="1" applyProtection="1">
      <alignment vertical="center" wrapText="1"/>
      <protection locked="0"/>
    </xf>
    <xf numFmtId="0" fontId="11" fillId="2" borderId="15" xfId="3" applyNumberFormat="1" applyFont="1" applyFill="1" applyBorder="1" applyAlignment="1" applyProtection="1">
      <alignment vertical="center" wrapText="1"/>
      <protection locked="0"/>
    </xf>
    <xf numFmtId="0" fontId="11" fillId="2" borderId="62" xfId="3" applyNumberFormat="1" applyFont="1" applyFill="1" applyBorder="1" applyAlignment="1" applyProtection="1">
      <alignment vertical="center" wrapText="1"/>
      <protection locked="0"/>
    </xf>
    <xf numFmtId="4" fontId="6" fillId="6" borderId="38" xfId="3" applyNumberFormat="1" applyFont="1" applyFill="1" applyBorder="1" applyAlignment="1" applyProtection="1">
      <alignment horizontal="center" vertical="center" wrapText="1"/>
    </xf>
    <xf numFmtId="4" fontId="6" fillId="2" borderId="22" xfId="1" applyNumberFormat="1" applyFont="1" applyFill="1" applyBorder="1" applyAlignment="1">
      <alignment horizontal="center" vertical="center"/>
    </xf>
    <xf numFmtId="0" fontId="11" fillId="2" borderId="12" xfId="3" applyNumberFormat="1" applyFont="1" applyFill="1" applyBorder="1" applyAlignment="1" applyProtection="1">
      <alignment horizontal="center" vertical="center" wrapText="1"/>
      <protection locked="0"/>
    </xf>
    <xf numFmtId="0" fontId="11" fillId="2" borderId="13" xfId="3" applyNumberFormat="1" applyFont="1" applyFill="1" applyBorder="1" applyAlignment="1" applyProtection="1">
      <alignment vertical="center" wrapText="1"/>
      <protection locked="0"/>
    </xf>
    <xf numFmtId="3" fontId="11" fillId="2" borderId="19" xfId="3" applyNumberFormat="1" applyFont="1" applyFill="1" applyBorder="1" applyAlignment="1" applyProtection="1">
      <alignment horizontal="center" vertical="center" wrapText="1"/>
    </xf>
    <xf numFmtId="0" fontId="11" fillId="8" borderId="63" xfId="3" applyNumberFormat="1" applyFont="1" applyFill="1" applyBorder="1" applyAlignment="1" applyProtection="1">
      <alignment horizontal="center" vertical="center" wrapText="1"/>
      <protection locked="0"/>
    </xf>
    <xf numFmtId="0" fontId="11" fillId="3" borderId="50" xfId="0" applyFont="1" applyFill="1" applyBorder="1" applyAlignment="1">
      <alignment horizontal="center" vertical="center" wrapText="1"/>
    </xf>
    <xf numFmtId="0" fontId="11" fillId="3" borderId="16" xfId="0" applyFont="1" applyFill="1" applyBorder="1" applyAlignment="1">
      <alignment vertical="center" wrapText="1"/>
    </xf>
    <xf numFmtId="0" fontId="11" fillId="2" borderId="36" xfId="3" applyNumberFormat="1" applyFont="1" applyFill="1" applyBorder="1" applyAlignment="1" applyProtection="1">
      <alignment horizontal="left" vertical="center" wrapText="1"/>
      <protection locked="0"/>
    </xf>
    <xf numFmtId="4" fontId="6" fillId="2" borderId="13" xfId="1" applyNumberFormat="1" applyFont="1" applyFill="1" applyBorder="1" applyAlignment="1">
      <alignment horizontal="center" vertical="center"/>
    </xf>
    <xf numFmtId="3" fontId="11" fillId="2" borderId="32" xfId="3" applyNumberFormat="1" applyFont="1" applyFill="1" applyBorder="1" applyAlignment="1" applyProtection="1">
      <alignment horizontal="center" vertical="center" wrapText="1"/>
      <protection locked="0"/>
    </xf>
    <xf numFmtId="0" fontId="6" fillId="6" borderId="127" xfId="3" applyNumberFormat="1" applyFont="1" applyFill="1" applyBorder="1" applyAlignment="1" applyProtection="1">
      <alignment horizontal="center" vertical="center" wrapText="1"/>
    </xf>
    <xf numFmtId="165" fontId="6" fillId="6" borderId="27" xfId="3" applyNumberFormat="1" applyFont="1" applyFill="1" applyBorder="1" applyAlignment="1" applyProtection="1">
      <alignment horizontal="center" vertical="center" wrapText="1"/>
    </xf>
    <xf numFmtId="0" fontId="6" fillId="2" borderId="0" xfId="1" applyFont="1" applyFill="1" applyAlignment="1">
      <alignment horizontal="center" vertical="center"/>
    </xf>
    <xf numFmtId="0" fontId="21" fillId="2" borderId="0" xfId="1" applyNumberFormat="1" applyFont="1" applyFill="1" applyAlignment="1">
      <alignment vertical="center"/>
    </xf>
    <xf numFmtId="0" fontId="11" fillId="2" borderId="0" xfId="1" applyFont="1" applyFill="1" applyAlignment="1">
      <alignment horizontal="left" vertical="top" wrapText="1"/>
    </xf>
    <xf numFmtId="0" fontId="14" fillId="2" borderId="0" xfId="1" applyFont="1" applyFill="1" applyAlignment="1">
      <alignment horizontal="left" vertical="center" wrapText="1"/>
    </xf>
    <xf numFmtId="0" fontId="11" fillId="3" borderId="15" xfId="0" applyFont="1" applyFill="1" applyBorder="1" applyAlignment="1">
      <alignment horizontal="center" vertical="center" wrapText="1"/>
    </xf>
    <xf numFmtId="0" fontId="11" fillId="3" borderId="16"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0" xfId="0" applyFont="1" applyFill="1" applyBorder="1" applyAlignment="1">
      <alignment horizontal="left" vertical="center" wrapText="1"/>
    </xf>
    <xf numFmtId="0" fontId="11" fillId="3" borderId="11" xfId="0" applyFont="1" applyFill="1" applyBorder="1" applyAlignment="1">
      <alignment horizontal="left"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15" xfId="0" applyFont="1" applyFill="1" applyBorder="1" applyAlignment="1">
      <alignment horizontal="left" vertical="center" wrapText="1"/>
    </xf>
    <xf numFmtId="0" fontId="11" fillId="3" borderId="16" xfId="0" applyFont="1" applyFill="1" applyBorder="1" applyAlignment="1">
      <alignment horizontal="left" vertical="center" wrapText="1"/>
    </xf>
    <xf numFmtId="0" fontId="11" fillId="2" borderId="0" xfId="1" applyFont="1" applyFill="1" applyAlignment="1">
      <alignment horizontal="left" vertical="center" wrapText="1"/>
    </xf>
    <xf numFmtId="0" fontId="13" fillId="2" borderId="41" xfId="2" applyNumberFormat="1" applyFont="1" applyFill="1" applyBorder="1" applyAlignment="1" applyProtection="1">
      <alignment horizontal="center" vertical="center" wrapText="1"/>
    </xf>
    <xf numFmtId="0" fontId="23" fillId="10" borderId="92" xfId="0" applyFont="1" applyFill="1" applyBorder="1" applyAlignment="1">
      <alignment horizontal="center" vertical="center" wrapText="1"/>
    </xf>
    <xf numFmtId="0" fontId="23" fillId="10" borderId="93" xfId="0" applyFont="1" applyFill="1" applyBorder="1" applyAlignment="1">
      <alignment horizontal="center" vertical="center" wrapText="1"/>
    </xf>
    <xf numFmtId="0" fontId="23" fillId="10" borderId="94" xfId="0" applyFont="1" applyFill="1" applyBorder="1" applyAlignment="1">
      <alignment horizontal="center" vertical="center" wrapText="1"/>
    </xf>
    <xf numFmtId="0" fontId="6" fillId="10" borderId="92" xfId="0" applyFont="1" applyFill="1" applyBorder="1" applyAlignment="1">
      <alignment horizontal="center" vertical="center" wrapText="1"/>
    </xf>
    <xf numFmtId="0" fontId="6" fillId="10" borderId="93" xfId="0" applyFont="1" applyFill="1" applyBorder="1" applyAlignment="1">
      <alignment horizontal="center" vertical="center" wrapText="1"/>
    </xf>
    <xf numFmtId="0" fontId="6" fillId="10" borderId="94" xfId="0" applyFont="1" applyFill="1" applyBorder="1" applyAlignment="1">
      <alignment horizontal="center" vertical="center" wrapText="1"/>
    </xf>
    <xf numFmtId="0" fontId="22" fillId="2" borderId="0" xfId="2" applyNumberFormat="1" applyFont="1" applyFill="1" applyBorder="1" applyAlignment="1" applyProtection="1">
      <alignment horizontal="left" vertical="center" wrapText="1"/>
    </xf>
    <xf numFmtId="0" fontId="11" fillId="0" borderId="0" xfId="1" applyFont="1" applyBorder="1" applyAlignment="1">
      <alignment horizontal="left" vertical="center" wrapText="1"/>
    </xf>
    <xf numFmtId="0" fontId="6" fillId="0" borderId="0" xfId="1" applyFont="1" applyBorder="1" applyAlignment="1">
      <alignment horizontal="left" vertical="center" wrapText="1"/>
    </xf>
    <xf numFmtId="0" fontId="11" fillId="0" borderId="0" xfId="1" applyNumberFormat="1" applyFont="1" applyFill="1" applyBorder="1" applyAlignment="1">
      <alignment horizontal="left" vertical="top" wrapText="1"/>
    </xf>
    <xf numFmtId="0" fontId="12" fillId="2" borderId="0" xfId="2" applyNumberFormat="1" applyFont="1" applyFill="1" applyBorder="1" applyAlignment="1" applyProtection="1">
      <alignment horizontal="left" vertical="center" wrapText="1"/>
    </xf>
    <xf numFmtId="3" fontId="11" fillId="2" borderId="72" xfId="3" applyNumberFormat="1" applyFont="1" applyFill="1" applyBorder="1" applyAlignment="1" applyProtection="1">
      <alignment horizontal="left" vertical="center" wrapText="1"/>
    </xf>
    <xf numFmtId="3" fontId="11" fillId="2" borderId="80" xfId="3" applyNumberFormat="1" applyFont="1" applyFill="1" applyBorder="1" applyAlignment="1" applyProtection="1">
      <alignment horizontal="left" vertical="center" wrapText="1"/>
    </xf>
    <xf numFmtId="4" fontId="6" fillId="2" borderId="15" xfId="1" applyNumberFormat="1" applyFont="1" applyFill="1" applyBorder="1" applyAlignment="1">
      <alignment horizontal="center" vertical="center"/>
    </xf>
    <xf numFmtId="4" fontId="6" fillId="2" borderId="16" xfId="1" applyNumberFormat="1" applyFont="1" applyFill="1" applyBorder="1" applyAlignment="1">
      <alignment horizontal="center" vertical="center"/>
    </xf>
    <xf numFmtId="4" fontId="6" fillId="2" borderId="17" xfId="1" applyNumberFormat="1" applyFont="1" applyFill="1" applyBorder="1" applyAlignment="1">
      <alignment horizontal="center" vertical="center"/>
    </xf>
    <xf numFmtId="165" fontId="6" fillId="6" borderId="40" xfId="3" applyNumberFormat="1" applyFont="1" applyFill="1" applyBorder="1" applyAlignment="1" applyProtection="1">
      <alignment horizontal="center" vertical="center" wrapText="1"/>
    </xf>
    <xf numFmtId="165" fontId="6" fillId="6" borderId="41" xfId="3" applyNumberFormat="1" applyFont="1" applyFill="1" applyBorder="1" applyAlignment="1" applyProtection="1">
      <alignment horizontal="center" vertical="center" wrapText="1"/>
    </xf>
    <xf numFmtId="4" fontId="6" fillId="6" borderId="41" xfId="3" applyNumberFormat="1" applyFont="1" applyFill="1" applyBorder="1" applyAlignment="1" applyProtection="1">
      <alignment horizontal="center" vertical="center" wrapText="1"/>
    </xf>
    <xf numFmtId="4" fontId="6" fillId="6" borderId="42" xfId="3" applyNumberFormat="1" applyFont="1" applyFill="1" applyBorder="1" applyAlignment="1" applyProtection="1">
      <alignment horizontal="center" vertical="center" wrapText="1"/>
    </xf>
    <xf numFmtId="4" fontId="6" fillId="2" borderId="31" xfId="1" applyNumberFormat="1" applyFont="1" applyFill="1" applyBorder="1" applyAlignment="1">
      <alignment horizontal="center" vertical="center"/>
    </xf>
    <xf numFmtId="0" fontId="13" fillId="5" borderId="5"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left" vertical="center" wrapText="1"/>
    </xf>
    <xf numFmtId="0" fontId="13" fillId="5" borderId="6" xfId="2" applyNumberFormat="1" applyFont="1" applyFill="1" applyBorder="1" applyAlignment="1" applyProtection="1">
      <alignment horizontal="center" vertical="center" wrapText="1"/>
    </xf>
    <xf numFmtId="0" fontId="13" fillId="5" borderId="7" xfId="2" applyNumberFormat="1" applyFont="1" applyFill="1" applyBorder="1" applyAlignment="1" applyProtection="1">
      <alignment horizontal="center" vertical="center" wrapText="1"/>
    </xf>
    <xf numFmtId="3" fontId="11" fillId="2" borderId="9" xfId="3" applyNumberFormat="1" applyFont="1" applyFill="1" applyBorder="1" applyAlignment="1" applyProtection="1">
      <alignment horizontal="center" vertical="center" wrapText="1"/>
    </xf>
    <xf numFmtId="3" fontId="11" fillId="2" borderId="30" xfId="3" applyNumberFormat="1" applyFont="1" applyFill="1" applyBorder="1" applyAlignment="1" applyProtection="1">
      <alignment horizontal="center" vertical="center" wrapText="1"/>
    </xf>
    <xf numFmtId="3" fontId="11" fillId="2" borderId="32" xfId="3" applyNumberFormat="1" applyFont="1" applyFill="1" applyBorder="1" applyAlignment="1" applyProtection="1">
      <alignment horizontal="center" vertical="center" wrapText="1"/>
    </xf>
    <xf numFmtId="3" fontId="11" fillId="2" borderId="89" xfId="3" applyNumberFormat="1" applyFont="1" applyFill="1" applyBorder="1" applyAlignment="1" applyProtection="1">
      <alignment horizontal="left" vertical="center" wrapText="1"/>
    </xf>
    <xf numFmtId="3" fontId="11" fillId="2" borderId="90" xfId="3" applyNumberFormat="1" applyFont="1" applyFill="1" applyBorder="1" applyAlignment="1" applyProtection="1">
      <alignment horizontal="left" vertical="center" wrapText="1"/>
    </xf>
    <xf numFmtId="4" fontId="6" fillId="2" borderId="66" xfId="1" applyNumberFormat="1" applyFont="1" applyFill="1" applyBorder="1" applyAlignment="1">
      <alignment horizontal="center" vertical="center"/>
    </xf>
    <xf numFmtId="4" fontId="6" fillId="2" borderId="63" xfId="1" applyNumberFormat="1" applyFont="1" applyFill="1" applyBorder="1" applyAlignment="1">
      <alignment horizontal="center" vertical="center"/>
    </xf>
    <xf numFmtId="4" fontId="6" fillId="2" borderId="64" xfId="1" applyNumberFormat="1" applyFont="1" applyFill="1" applyBorder="1" applyAlignment="1">
      <alignment horizontal="center" vertical="center"/>
    </xf>
    <xf numFmtId="4" fontId="6" fillId="2" borderId="21" xfId="1" applyNumberFormat="1" applyFont="1" applyFill="1" applyBorder="1" applyAlignment="1">
      <alignment horizontal="center" vertical="center"/>
    </xf>
    <xf numFmtId="4" fontId="6" fillId="2" borderId="22" xfId="1" applyNumberFormat="1" applyFont="1" applyFill="1" applyBorder="1" applyAlignment="1">
      <alignment horizontal="center" vertical="center"/>
    </xf>
    <xf numFmtId="4" fontId="6" fillId="2" borderId="23" xfId="1" applyNumberFormat="1" applyFont="1" applyFill="1" applyBorder="1" applyAlignment="1">
      <alignment horizontal="center" vertical="center"/>
    </xf>
    <xf numFmtId="3" fontId="11" fillId="2" borderId="77" xfId="3" applyNumberFormat="1" applyFont="1" applyFill="1" applyBorder="1" applyAlignment="1" applyProtection="1">
      <alignment horizontal="left" vertical="center" wrapText="1"/>
    </xf>
    <xf numFmtId="3" fontId="11" fillId="2" borderId="88" xfId="3" applyNumberFormat="1" applyFont="1" applyFill="1" applyBorder="1" applyAlignment="1" applyProtection="1">
      <alignment horizontal="left" vertical="center" wrapText="1"/>
    </xf>
    <xf numFmtId="4" fontId="6" fillId="2" borderId="62" xfId="1" applyNumberFormat="1" applyFont="1" applyFill="1" applyBorder="1" applyAlignment="1">
      <alignment horizontal="center" vertical="center"/>
    </xf>
    <xf numFmtId="3" fontId="11" fillId="2" borderId="16" xfId="3" applyNumberFormat="1" applyFont="1" applyFill="1" applyBorder="1" applyAlignment="1" applyProtection="1">
      <alignment horizontal="left" vertical="center" wrapText="1"/>
    </xf>
    <xf numFmtId="3" fontId="11" fillId="2" borderId="54" xfId="3" applyNumberFormat="1" applyFont="1" applyFill="1" applyBorder="1" applyAlignment="1" applyProtection="1">
      <alignment horizontal="left" vertical="center" wrapText="1"/>
    </xf>
    <xf numFmtId="4" fontId="6" fillId="2" borderId="10" xfId="1" applyNumberFormat="1" applyFont="1" applyFill="1" applyBorder="1" applyAlignment="1">
      <alignment horizontal="center" vertical="center"/>
    </xf>
    <xf numFmtId="4" fontId="6" fillId="2" borderId="11" xfId="1" applyNumberFormat="1" applyFont="1" applyFill="1" applyBorder="1" applyAlignment="1">
      <alignment horizontal="center" vertical="center"/>
    </xf>
    <xf numFmtId="4" fontId="6" fillId="2" borderId="12" xfId="1" applyNumberFormat="1" applyFont="1" applyFill="1" applyBorder="1" applyAlignment="1">
      <alignment horizontal="center" vertical="center"/>
    </xf>
    <xf numFmtId="3" fontId="11" fillId="2" borderId="16" xfId="3" applyNumberFormat="1" applyFont="1" applyFill="1" applyBorder="1" applyAlignment="1">
      <alignment horizontal="left" vertical="center" wrapText="1"/>
    </xf>
    <xf numFmtId="3" fontId="11" fillId="2" borderId="54" xfId="3" applyNumberFormat="1" applyFont="1" applyFill="1" applyBorder="1" applyAlignment="1">
      <alignment horizontal="left" vertical="center" wrapText="1"/>
    </xf>
    <xf numFmtId="4" fontId="20" fillId="2" borderId="79" xfId="1" applyNumberFormat="1" applyFont="1" applyFill="1" applyBorder="1" applyAlignment="1">
      <alignment horizontal="center" vertical="center"/>
    </xf>
    <xf numFmtId="4" fontId="20" fillId="2" borderId="56" xfId="1" applyNumberFormat="1" applyFont="1" applyFill="1" applyBorder="1" applyAlignment="1">
      <alignment horizontal="center" vertical="center"/>
    </xf>
    <xf numFmtId="3" fontId="2" fillId="2" borderId="72" xfId="3" applyNumberFormat="1" applyFont="1" applyFill="1" applyBorder="1" applyAlignment="1">
      <alignment horizontal="left" vertical="center" wrapText="1"/>
    </xf>
    <xf numFmtId="3" fontId="2" fillId="2" borderId="80" xfId="3" applyNumberFormat="1" applyFont="1" applyFill="1" applyBorder="1" applyAlignment="1">
      <alignment horizontal="left" vertical="center" wrapText="1"/>
    </xf>
    <xf numFmtId="4" fontId="19" fillId="2" borderId="79" xfId="1" applyNumberFormat="1" applyFont="1" applyFill="1" applyBorder="1" applyAlignment="1">
      <alignment horizontal="center" vertical="center"/>
    </xf>
    <xf numFmtId="4" fontId="19" fillId="2" borderId="56" xfId="1" applyNumberFormat="1" applyFont="1" applyFill="1" applyBorder="1" applyAlignment="1">
      <alignment horizontal="center" vertical="center"/>
    </xf>
    <xf numFmtId="165" fontId="11" fillId="9" borderId="35" xfId="3" applyNumberFormat="1" applyFont="1" applyFill="1" applyBorder="1" applyAlignment="1">
      <alignment horizontal="center" vertical="center" wrapText="1"/>
    </xf>
    <xf numFmtId="165" fontId="11" fillId="9" borderId="37" xfId="3" applyNumberFormat="1" applyFont="1" applyFill="1" applyBorder="1" applyAlignment="1">
      <alignment horizontal="center" vertical="center" wrapText="1"/>
    </xf>
    <xf numFmtId="165" fontId="13" fillId="9" borderId="58" xfId="3" applyNumberFormat="1" applyFont="1" applyFill="1" applyBorder="1" applyAlignment="1">
      <alignment horizontal="center" vertical="center" wrapText="1"/>
    </xf>
    <xf numFmtId="165" fontId="13" fillId="9" borderId="59" xfId="3" applyNumberFormat="1" applyFont="1" applyFill="1" applyBorder="1" applyAlignment="1">
      <alignment horizontal="center" vertical="center" wrapText="1"/>
    </xf>
    <xf numFmtId="165" fontId="13" fillId="9" borderId="60" xfId="3" applyNumberFormat="1" applyFont="1" applyFill="1" applyBorder="1" applyAlignment="1">
      <alignment horizontal="center" vertical="center" wrapText="1"/>
    </xf>
    <xf numFmtId="4" fontId="6" fillId="2" borderId="79" xfId="1" applyNumberFormat="1" applyFont="1" applyFill="1" applyBorder="1" applyAlignment="1">
      <alignment horizontal="center" vertical="center"/>
    </xf>
    <xf numFmtId="4" fontId="6" fillId="2" borderId="56" xfId="1" applyNumberFormat="1" applyFont="1" applyFill="1" applyBorder="1" applyAlignment="1">
      <alignment horizontal="center" vertical="center"/>
    </xf>
    <xf numFmtId="165" fontId="6" fillId="6" borderId="35" xfId="3" applyNumberFormat="1" applyFont="1" applyFill="1" applyBorder="1" applyAlignment="1" applyProtection="1">
      <alignment horizontal="center" vertical="center" wrapText="1"/>
    </xf>
    <xf numFmtId="165" fontId="6" fillId="6" borderId="37" xfId="3" applyNumberFormat="1" applyFont="1" applyFill="1" applyBorder="1" applyAlignment="1" applyProtection="1">
      <alignment horizontal="center" vertical="center" wrapText="1"/>
    </xf>
    <xf numFmtId="4" fontId="6" fillId="6" borderId="37" xfId="3" applyNumberFormat="1" applyFont="1" applyFill="1" applyBorder="1" applyAlignment="1" applyProtection="1">
      <alignment horizontal="center" vertical="center" wrapText="1"/>
    </xf>
    <xf numFmtId="4" fontId="6" fillId="6" borderId="38" xfId="3" applyNumberFormat="1" applyFont="1" applyFill="1" applyBorder="1" applyAlignment="1" applyProtection="1">
      <alignment horizontal="center" vertical="center" wrapText="1"/>
    </xf>
    <xf numFmtId="3" fontId="11" fillId="2" borderId="9" xfId="3" applyNumberFormat="1" applyFont="1" applyFill="1" applyBorder="1" applyAlignment="1">
      <alignment horizontal="center" vertical="center" wrapText="1"/>
    </xf>
    <xf numFmtId="3" fontId="11" fillId="2" borderId="30" xfId="3" applyNumberFormat="1" applyFont="1" applyFill="1" applyBorder="1" applyAlignment="1">
      <alignment horizontal="center" vertical="center" wrapText="1"/>
    </xf>
    <xf numFmtId="3" fontId="11" fillId="2" borderId="32" xfId="3" applyNumberFormat="1" applyFont="1" applyFill="1" applyBorder="1" applyAlignment="1">
      <alignment horizontal="center" vertical="center" wrapText="1"/>
    </xf>
    <xf numFmtId="3" fontId="11" fillId="2" borderId="81" xfId="3" applyNumberFormat="1" applyFont="1" applyFill="1" applyBorder="1" applyAlignment="1" applyProtection="1">
      <alignment horizontal="left" vertical="center" wrapText="1"/>
    </xf>
    <xf numFmtId="3" fontId="11" fillId="2" borderId="82" xfId="3" applyNumberFormat="1" applyFont="1" applyFill="1" applyBorder="1" applyAlignment="1" applyProtection="1">
      <alignment horizontal="left" vertical="center" wrapText="1"/>
    </xf>
    <xf numFmtId="4" fontId="6" fillId="2" borderId="83" xfId="1" applyNumberFormat="1" applyFont="1" applyFill="1" applyBorder="1" applyAlignment="1">
      <alignment horizontal="center" vertical="center"/>
    </xf>
    <xf numFmtId="4" fontId="6" fillId="2" borderId="57" xfId="1" applyNumberFormat="1" applyFont="1" applyFill="1" applyBorder="1" applyAlignment="1">
      <alignment horizontal="center" vertical="center"/>
    </xf>
    <xf numFmtId="0" fontId="6" fillId="4" borderId="5" xfId="1" applyFont="1" applyFill="1" applyBorder="1" applyAlignment="1">
      <alignment horizontal="left" vertical="center"/>
    </xf>
    <xf numFmtId="0" fontId="6" fillId="4" borderId="67" xfId="1" applyFont="1" applyFill="1" applyBorder="1" applyAlignment="1">
      <alignment horizontal="left" vertical="center"/>
    </xf>
    <xf numFmtId="0" fontId="8" fillId="4" borderId="84" xfId="2" applyNumberFormat="1" applyFont="1" applyFill="1" applyBorder="1" applyAlignment="1" applyProtection="1">
      <alignment horizontal="center" vertical="center" wrapText="1"/>
    </xf>
    <xf numFmtId="0" fontId="8" fillId="4" borderId="85" xfId="2" applyNumberFormat="1" applyFont="1" applyFill="1" applyBorder="1" applyAlignment="1" applyProtection="1">
      <alignment horizontal="center" vertical="center" wrapText="1"/>
    </xf>
    <xf numFmtId="0" fontId="8" fillId="4" borderId="86" xfId="2" applyNumberFormat="1" applyFont="1" applyFill="1" applyBorder="1" applyAlignment="1" applyProtection="1">
      <alignment horizontal="center" vertical="center" wrapText="1"/>
    </xf>
    <xf numFmtId="3" fontId="11" fillId="2" borderId="5" xfId="3" applyNumberFormat="1" applyFont="1" applyFill="1" applyBorder="1" applyAlignment="1" applyProtection="1">
      <alignment horizontal="left" vertical="center" wrapText="1"/>
    </xf>
    <xf numFmtId="3" fontId="11" fillId="2" borderId="6" xfId="3" applyNumberFormat="1" applyFont="1" applyFill="1" applyBorder="1" applyAlignment="1" applyProtection="1">
      <alignment horizontal="left" vertical="center" wrapText="1"/>
    </xf>
    <xf numFmtId="3" fontId="11" fillId="2" borderId="78" xfId="3" applyNumberFormat="1" applyFont="1" applyFill="1" applyBorder="1" applyAlignment="1" applyProtection="1">
      <alignment horizontal="left" vertical="center" wrapText="1"/>
    </xf>
    <xf numFmtId="0" fontId="11" fillId="2" borderId="72" xfId="3" applyNumberFormat="1" applyFont="1" applyFill="1" applyBorder="1" applyAlignment="1" applyProtection="1">
      <alignment horizontal="left" vertical="center" wrapText="1"/>
      <protection locked="0"/>
    </xf>
    <xf numFmtId="0" fontId="11" fillId="2" borderId="73" xfId="3" applyNumberFormat="1" applyFont="1" applyFill="1" applyBorder="1" applyAlignment="1" applyProtection="1">
      <alignment horizontal="left" vertical="center" wrapText="1"/>
      <protection locked="0"/>
    </xf>
    <xf numFmtId="4" fontId="6" fillId="4" borderId="58" xfId="1" applyNumberFormat="1" applyFont="1" applyFill="1" applyBorder="1" applyAlignment="1">
      <alignment horizontal="center" vertical="center"/>
    </xf>
    <xf numFmtId="4" fontId="6" fillId="4" borderId="59" xfId="1" applyNumberFormat="1" applyFont="1" applyFill="1" applyBorder="1" applyAlignment="1">
      <alignment horizontal="center" vertical="center"/>
    </xf>
    <xf numFmtId="4" fontId="6" fillId="4" borderId="60" xfId="1" applyNumberFormat="1" applyFont="1" applyFill="1" applyBorder="1" applyAlignment="1">
      <alignment horizontal="center" vertical="center"/>
    </xf>
    <xf numFmtId="4" fontId="6" fillId="2" borderId="75" xfId="1" applyNumberFormat="1" applyFont="1" applyFill="1" applyBorder="1" applyAlignment="1">
      <alignment horizontal="center" vertical="center"/>
    </xf>
    <xf numFmtId="4" fontId="6" fillId="2" borderId="76" xfId="1" applyNumberFormat="1" applyFont="1" applyFill="1" applyBorder="1" applyAlignment="1">
      <alignment horizontal="center" vertical="center"/>
    </xf>
    <xf numFmtId="0" fontId="11" fillId="8" borderId="39" xfId="3" applyNumberFormat="1" applyFont="1" applyFill="1" applyBorder="1" applyAlignment="1" applyProtection="1">
      <alignment horizontal="center" vertical="center" wrapText="1"/>
      <protection locked="0"/>
    </xf>
    <xf numFmtId="0" fontId="11" fillId="8" borderId="30" xfId="3" applyNumberFormat="1" applyFont="1" applyFill="1" applyBorder="1" applyAlignment="1" applyProtection="1">
      <alignment horizontal="center" vertical="center" wrapText="1"/>
      <protection locked="0"/>
    </xf>
    <xf numFmtId="0" fontId="11" fillId="8" borderId="32" xfId="3" applyNumberFormat="1" applyFont="1" applyFill="1" applyBorder="1" applyAlignment="1" applyProtection="1">
      <alignment horizontal="center" vertical="center" wrapText="1"/>
      <protection locked="0"/>
    </xf>
    <xf numFmtId="0" fontId="11" fillId="2" borderId="69" xfId="3" applyNumberFormat="1" applyFont="1" applyFill="1" applyBorder="1" applyAlignment="1" applyProtection="1">
      <alignment horizontal="left" vertical="center" wrapText="1"/>
      <protection locked="0"/>
    </xf>
    <xf numFmtId="0" fontId="11" fillId="2" borderId="70" xfId="3" applyNumberFormat="1" applyFont="1" applyFill="1" applyBorder="1" applyAlignment="1" applyProtection="1">
      <alignment horizontal="left" vertical="center" wrapText="1"/>
      <protection locked="0"/>
    </xf>
    <xf numFmtId="0" fontId="11" fillId="2" borderId="25" xfId="3" applyNumberFormat="1" applyFont="1" applyFill="1" applyBorder="1" applyAlignment="1" applyProtection="1">
      <alignment horizontal="center" vertical="center" wrapText="1"/>
      <protection locked="0"/>
    </xf>
    <xf numFmtId="4" fontId="6" fillId="2" borderId="49" xfId="1" applyNumberFormat="1" applyFont="1" applyFill="1" applyBorder="1" applyAlignment="1">
      <alignment horizontal="center" vertical="center"/>
    </xf>
    <xf numFmtId="4" fontId="6" fillId="2" borderId="71" xfId="1" applyNumberFormat="1" applyFont="1" applyFill="1" applyBorder="1" applyAlignment="1">
      <alignment horizontal="center" vertical="center"/>
    </xf>
    <xf numFmtId="4" fontId="6" fillId="2" borderId="50" xfId="1" applyNumberFormat="1" applyFont="1" applyFill="1" applyBorder="1" applyAlignment="1">
      <alignment horizontal="center" vertical="center"/>
    </xf>
    <xf numFmtId="4" fontId="6" fillId="6" borderId="58" xfId="3" applyNumberFormat="1" applyFont="1" applyFill="1" applyBorder="1" applyAlignment="1" applyProtection="1">
      <alignment horizontal="center" vertical="center" wrapText="1"/>
    </xf>
    <xf numFmtId="4" fontId="6" fillId="6" borderId="59" xfId="3" applyNumberFormat="1" applyFont="1" applyFill="1" applyBorder="1" applyAlignment="1" applyProtection="1">
      <alignment horizontal="center" vertical="center" wrapText="1"/>
    </xf>
    <xf numFmtId="4" fontId="6" fillId="6" borderId="60" xfId="3" applyNumberFormat="1" applyFont="1" applyFill="1" applyBorder="1" applyAlignment="1" applyProtection="1">
      <alignment horizontal="center" vertical="center" wrapText="1"/>
    </xf>
    <xf numFmtId="0" fontId="6" fillId="2" borderId="35" xfId="3" applyNumberFormat="1" applyFont="1" applyFill="1" applyBorder="1" applyAlignment="1" applyProtection="1">
      <alignment horizontal="center" vertical="center" wrapText="1"/>
      <protection locked="0"/>
    </xf>
    <xf numFmtId="0" fontId="6" fillId="2" borderId="24" xfId="3" applyNumberFormat="1" applyFont="1" applyFill="1" applyBorder="1" applyAlignment="1" applyProtection="1">
      <alignment horizontal="center" vertical="center" wrapText="1"/>
      <protection locked="0"/>
    </xf>
    <xf numFmtId="0" fontId="6" fillId="2" borderId="40" xfId="3" applyNumberFormat="1" applyFont="1" applyFill="1" applyBorder="1" applyAlignment="1" applyProtection="1">
      <alignment horizontal="center" vertical="center" wrapText="1"/>
      <protection locked="0"/>
    </xf>
    <xf numFmtId="0" fontId="11" fillId="2" borderId="36" xfId="3" applyNumberFormat="1" applyFont="1" applyFill="1" applyBorder="1" applyAlignment="1" applyProtection="1">
      <alignment horizontal="center" vertical="center" wrapText="1"/>
      <protection locked="0"/>
    </xf>
    <xf numFmtId="0" fontId="11" fillId="2" borderId="18" xfId="3" applyNumberFormat="1" applyFont="1" applyFill="1" applyBorder="1" applyAlignment="1" applyProtection="1">
      <alignment horizontal="center" vertical="center" wrapText="1"/>
      <protection locked="0"/>
    </xf>
    <xf numFmtId="0" fontId="11" fillId="2" borderId="68" xfId="3" applyNumberFormat="1" applyFont="1" applyFill="1" applyBorder="1" applyAlignment="1" applyProtection="1">
      <alignment horizontal="center" vertical="center" wrapText="1"/>
      <protection locked="0"/>
    </xf>
    <xf numFmtId="0" fontId="11" fillId="2" borderId="56" xfId="3" applyNumberFormat="1" applyFont="1" applyFill="1" applyBorder="1" applyAlignment="1" applyProtection="1">
      <alignment horizontal="center" vertical="center" wrapText="1"/>
      <protection locked="0"/>
    </xf>
    <xf numFmtId="4" fontId="6" fillId="7" borderId="37" xfId="1" applyNumberFormat="1" applyFont="1" applyFill="1" applyBorder="1" applyAlignment="1">
      <alignment horizontal="center" vertical="center"/>
    </xf>
    <xf numFmtId="4" fontId="6" fillId="7" borderId="38" xfId="1" applyNumberFormat="1" applyFont="1" applyFill="1" applyBorder="1" applyAlignment="1">
      <alignment horizontal="center" vertical="center"/>
    </xf>
    <xf numFmtId="4" fontId="6" fillId="7" borderId="0" xfId="1" applyNumberFormat="1" applyFont="1" applyFill="1" applyBorder="1" applyAlignment="1">
      <alignment horizontal="center" vertical="center"/>
    </xf>
    <xf numFmtId="4" fontId="6" fillId="7" borderId="34" xfId="1" applyNumberFormat="1" applyFont="1" applyFill="1" applyBorder="1" applyAlignment="1">
      <alignment horizontal="center" vertical="center"/>
    </xf>
    <xf numFmtId="4" fontId="6" fillId="7" borderId="41" xfId="1" applyNumberFormat="1" applyFont="1" applyFill="1" applyBorder="1" applyAlignment="1">
      <alignment horizontal="center" vertical="center"/>
    </xf>
    <xf numFmtId="4" fontId="6" fillId="7" borderId="42" xfId="1" applyNumberFormat="1" applyFont="1" applyFill="1" applyBorder="1" applyAlignment="1">
      <alignment horizontal="center" vertical="center"/>
    </xf>
    <xf numFmtId="0" fontId="6" fillId="2" borderId="9" xfId="3" applyNumberFormat="1" applyFont="1" applyFill="1" applyBorder="1" applyAlignment="1" applyProtection="1">
      <alignment horizontal="center" vertical="center" wrapText="1"/>
      <protection locked="0"/>
    </xf>
    <xf numFmtId="0" fontId="6" fillId="2" borderId="30" xfId="3" applyNumberFormat="1" applyFont="1" applyFill="1" applyBorder="1" applyAlignment="1" applyProtection="1">
      <alignment horizontal="center" vertical="center" wrapText="1"/>
      <protection locked="0"/>
    </xf>
    <xf numFmtId="0" fontId="11" fillId="2" borderId="9" xfId="3" applyNumberFormat="1" applyFont="1" applyFill="1" applyBorder="1" applyAlignment="1" applyProtection="1">
      <alignment horizontal="left" vertical="center" wrapText="1"/>
      <protection locked="0"/>
    </xf>
    <xf numFmtId="0" fontId="11" fillId="2" borderId="14" xfId="3" applyNumberFormat="1" applyFont="1" applyFill="1" applyBorder="1" applyAlignment="1" applyProtection="1">
      <alignment horizontal="left" vertical="center" wrapText="1"/>
      <protection locked="0"/>
    </xf>
    <xf numFmtId="0" fontId="11" fillId="2" borderId="9" xfId="3" applyNumberFormat="1" applyFont="1" applyFill="1" applyBorder="1" applyAlignment="1" applyProtection="1">
      <alignment horizontal="center" vertical="center" wrapText="1"/>
      <protection locked="0"/>
    </xf>
    <xf numFmtId="0" fontId="11" fillId="2" borderId="14" xfId="3" applyNumberFormat="1" applyFont="1" applyFill="1" applyBorder="1" applyAlignment="1" applyProtection="1">
      <alignment horizontal="center" vertical="center" wrapText="1"/>
      <protection locked="0"/>
    </xf>
    <xf numFmtId="4" fontId="6" fillId="2" borderId="29" xfId="1" applyNumberFormat="1" applyFont="1" applyFill="1" applyBorder="1" applyAlignment="1">
      <alignment horizontal="center" vertical="center"/>
    </xf>
    <xf numFmtId="4" fontId="6" fillId="6" borderId="26" xfId="3" applyNumberFormat="1" applyFont="1" applyFill="1" applyBorder="1" applyAlignment="1" applyProtection="1">
      <alignment horizontal="center" vertical="center" wrapText="1"/>
    </xf>
    <xf numFmtId="4" fontId="6" fillId="6" borderId="27" xfId="3" applyNumberFormat="1" applyFont="1" applyFill="1" applyBorder="1" applyAlignment="1" applyProtection="1">
      <alignment horizontal="center" vertical="center" wrapText="1"/>
    </xf>
    <xf numFmtId="4" fontId="6" fillId="6" borderId="28" xfId="3" applyNumberFormat="1" applyFont="1" applyFill="1" applyBorder="1" applyAlignment="1" applyProtection="1">
      <alignment horizontal="center" vertical="center" wrapText="1"/>
    </xf>
    <xf numFmtId="0" fontId="6" fillId="2" borderId="8" xfId="3" applyNumberFormat="1" applyFont="1" applyFill="1" applyBorder="1" applyAlignment="1" applyProtection="1">
      <alignment horizontal="center" vertical="center" wrapText="1"/>
      <protection locked="0"/>
    </xf>
    <xf numFmtId="0" fontId="6" fillId="2" borderId="13" xfId="3" applyNumberFormat="1" applyFont="1" applyFill="1" applyBorder="1" applyAlignment="1" applyProtection="1">
      <alignment horizontal="center" vertical="center" wrapText="1"/>
      <protection locked="0"/>
    </xf>
    <xf numFmtId="0" fontId="6" fillId="2" borderId="61" xfId="3" applyNumberFormat="1" applyFont="1" applyFill="1" applyBorder="1" applyAlignment="1" applyProtection="1">
      <alignment horizontal="center" vertical="center" wrapText="1"/>
      <protection locked="0"/>
    </xf>
    <xf numFmtId="0" fontId="6" fillId="2" borderId="19" xfId="3" applyNumberFormat="1" applyFont="1" applyFill="1" applyBorder="1" applyAlignment="1" applyProtection="1">
      <alignment horizontal="center" vertical="center" wrapText="1"/>
      <protection locked="0"/>
    </xf>
    <xf numFmtId="4" fontId="6" fillId="2" borderId="35" xfId="1" applyNumberFormat="1" applyFont="1" applyFill="1" applyBorder="1" applyAlignment="1">
      <alignment horizontal="center" vertical="center"/>
    </xf>
    <xf numFmtId="4" fontId="6" fillId="2" borderId="37" xfId="1" applyNumberFormat="1" applyFont="1" applyFill="1" applyBorder="1" applyAlignment="1">
      <alignment horizontal="center" vertical="center"/>
    </xf>
    <xf numFmtId="4" fontId="6" fillId="2" borderId="38" xfId="1" applyNumberFormat="1" applyFont="1" applyFill="1" applyBorder="1" applyAlignment="1">
      <alignment horizontal="center" vertical="center"/>
    </xf>
    <xf numFmtId="4" fontId="6" fillId="2" borderId="24" xfId="1" applyNumberFormat="1" applyFont="1" applyFill="1" applyBorder="1" applyAlignment="1">
      <alignment horizontal="center" vertical="center"/>
    </xf>
    <xf numFmtId="4" fontId="6" fillId="2" borderId="0" xfId="1" applyNumberFormat="1" applyFont="1" applyFill="1" applyBorder="1" applyAlignment="1">
      <alignment horizontal="center" vertical="center"/>
    </xf>
    <xf numFmtId="4" fontId="6" fillId="2" borderId="34" xfId="1" applyNumberFormat="1" applyFont="1" applyFill="1" applyBorder="1" applyAlignment="1">
      <alignment horizontal="center" vertical="center"/>
    </xf>
    <xf numFmtId="4" fontId="6" fillId="2" borderId="40" xfId="1" applyNumberFormat="1" applyFont="1" applyFill="1" applyBorder="1" applyAlignment="1">
      <alignment horizontal="center" vertical="center"/>
    </xf>
    <xf numFmtId="4" fontId="6" fillId="2" borderId="41" xfId="1" applyNumberFormat="1" applyFont="1" applyFill="1" applyBorder="1" applyAlignment="1">
      <alignment horizontal="center" vertical="center"/>
    </xf>
    <xf numFmtId="4" fontId="6" fillId="2" borderId="42" xfId="1" applyNumberFormat="1" applyFont="1" applyFill="1" applyBorder="1" applyAlignment="1">
      <alignment horizontal="center" vertical="center"/>
    </xf>
    <xf numFmtId="0" fontId="11" fillId="2" borderId="39" xfId="3" applyNumberFormat="1" applyFont="1" applyFill="1" applyBorder="1" applyAlignment="1" applyProtection="1">
      <alignment horizontal="center" vertical="center" wrapText="1"/>
      <protection locked="0"/>
    </xf>
    <xf numFmtId="0" fontId="11" fillId="2" borderId="47" xfId="3" applyNumberFormat="1" applyFont="1" applyFill="1" applyBorder="1" applyAlignment="1" applyProtection="1">
      <alignment horizontal="center" vertical="center" wrapText="1"/>
      <protection locked="0"/>
    </xf>
    <xf numFmtId="0" fontId="11" fillId="2" borderId="49" xfId="3" applyNumberFormat="1" applyFont="1" applyFill="1" applyBorder="1" applyAlignment="1" applyProtection="1">
      <alignment horizontal="center" vertical="center" wrapText="1"/>
      <protection locked="0"/>
    </xf>
    <xf numFmtId="0" fontId="11" fillId="2" borderId="48" xfId="3" applyNumberFormat="1" applyFont="1" applyFill="1" applyBorder="1" applyAlignment="1" applyProtection="1">
      <alignment horizontal="center" vertical="center" wrapText="1"/>
      <protection locked="0"/>
    </xf>
    <xf numFmtId="0" fontId="11" fillId="2" borderId="50" xfId="3" applyNumberFormat="1" applyFont="1" applyFill="1" applyBorder="1" applyAlignment="1" applyProtection="1">
      <alignment horizontal="center" vertical="center" wrapText="1"/>
      <protection locked="0"/>
    </xf>
    <xf numFmtId="4" fontId="6" fillId="7" borderId="35" xfId="1" applyNumberFormat="1" applyFont="1" applyFill="1" applyBorder="1" applyAlignment="1">
      <alignment horizontal="center" vertical="center"/>
    </xf>
    <xf numFmtId="4" fontId="6" fillId="7" borderId="24" xfId="1" applyNumberFormat="1" applyFont="1" applyFill="1" applyBorder="1" applyAlignment="1">
      <alignment horizontal="center" vertical="center"/>
    </xf>
    <xf numFmtId="4" fontId="6" fillId="7" borderId="40" xfId="1" applyNumberFormat="1" applyFont="1" applyFill="1" applyBorder="1" applyAlignment="1">
      <alignment horizontal="center" vertical="center"/>
    </xf>
    <xf numFmtId="4" fontId="6" fillId="2" borderId="33" xfId="1" applyNumberFormat="1" applyFont="1" applyFill="1" applyBorder="1" applyAlignment="1">
      <alignment horizontal="center" vertical="center"/>
    </xf>
    <xf numFmtId="4" fontId="6" fillId="6" borderId="51" xfId="3" applyNumberFormat="1" applyFont="1" applyFill="1" applyBorder="1" applyAlignment="1" applyProtection="1">
      <alignment horizontal="center" vertical="center" wrapText="1"/>
    </xf>
    <xf numFmtId="4" fontId="6" fillId="6" borderId="52" xfId="3" applyNumberFormat="1" applyFont="1" applyFill="1" applyBorder="1" applyAlignment="1" applyProtection="1">
      <alignment horizontal="center" vertical="center" wrapText="1"/>
    </xf>
    <xf numFmtId="4" fontId="6" fillId="6" borderId="53" xfId="3" applyNumberFormat="1" applyFont="1" applyFill="1" applyBorder="1" applyAlignment="1" applyProtection="1">
      <alignment horizontal="center" vertical="center" wrapText="1"/>
    </xf>
    <xf numFmtId="4" fontId="6" fillId="6" borderId="44" xfId="3" applyNumberFormat="1" applyFont="1" applyFill="1" applyBorder="1" applyAlignment="1" applyProtection="1">
      <alignment horizontal="center" vertical="center" wrapText="1"/>
    </xf>
    <xf numFmtId="4" fontId="6" fillId="6" borderId="45" xfId="3" applyNumberFormat="1" applyFont="1" applyFill="1" applyBorder="1" applyAlignment="1" applyProtection="1">
      <alignment horizontal="center" vertical="center" wrapText="1"/>
    </xf>
    <xf numFmtId="4" fontId="6" fillId="6" borderId="46" xfId="3" applyNumberFormat="1" applyFont="1" applyFill="1" applyBorder="1" applyAlignment="1" applyProtection="1">
      <alignment horizontal="center" vertical="center" wrapText="1"/>
    </xf>
    <xf numFmtId="0" fontId="6" fillId="2" borderId="32" xfId="3" applyNumberFormat="1" applyFont="1" applyFill="1" applyBorder="1" applyAlignment="1" applyProtection="1">
      <alignment horizontal="center" vertical="center" wrapText="1"/>
      <protection locked="0"/>
    </xf>
    <xf numFmtId="0" fontId="8" fillId="4" borderId="1" xfId="2" applyNumberFormat="1" applyFont="1" applyFill="1" applyBorder="1" applyAlignment="1" applyProtection="1">
      <alignment horizontal="center" vertical="center" wrapText="1"/>
    </xf>
    <xf numFmtId="0" fontId="8" fillId="4" borderId="2" xfId="2" applyNumberFormat="1" applyFont="1" applyFill="1" applyBorder="1" applyAlignment="1" applyProtection="1">
      <alignment horizontal="center" vertical="center" wrapText="1"/>
    </xf>
    <xf numFmtId="0" fontId="8" fillId="4" borderId="4" xfId="2" applyNumberFormat="1" applyFont="1" applyFill="1" applyBorder="1" applyAlignment="1" applyProtection="1">
      <alignment horizontal="center" vertical="center" wrapText="1"/>
    </xf>
    <xf numFmtId="0" fontId="11" fillId="0" borderId="0" xfId="1" applyFont="1" applyFill="1" applyAlignment="1">
      <alignment horizontal="left" vertical="center" wrapText="1"/>
    </xf>
    <xf numFmtId="0" fontId="11" fillId="3" borderId="17"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11" fillId="3" borderId="22" xfId="0" applyFont="1" applyFill="1" applyBorder="1" applyAlignment="1">
      <alignment horizontal="left" vertical="center" wrapText="1"/>
    </xf>
    <xf numFmtId="0" fontId="11" fillId="3" borderId="22" xfId="0" applyFont="1" applyFill="1" applyBorder="1" applyAlignment="1">
      <alignment horizontal="center" vertical="center" wrapText="1"/>
    </xf>
    <xf numFmtId="0" fontId="11" fillId="3" borderId="23" xfId="0" applyFont="1" applyFill="1" applyBorder="1" applyAlignment="1">
      <alignment horizontal="center" vertical="center" wrapText="1"/>
    </xf>
    <xf numFmtId="0" fontId="23" fillId="10" borderId="5" xfId="0" applyFont="1" applyFill="1" applyBorder="1" applyAlignment="1">
      <alignment horizontal="center" vertical="center" wrapText="1"/>
    </xf>
    <xf numFmtId="0" fontId="23" fillId="10" borderId="6" xfId="0" applyFont="1" applyFill="1" applyBorder="1" applyAlignment="1">
      <alignment horizontal="center" vertical="center" wrapText="1"/>
    </xf>
    <xf numFmtId="0" fontId="23" fillId="10" borderId="7" xfId="0" applyFont="1" applyFill="1" applyBorder="1" applyAlignment="1">
      <alignment horizontal="center" vertical="center" wrapText="1"/>
    </xf>
    <xf numFmtId="0" fontId="6" fillId="10" borderId="35" xfId="0" applyFont="1" applyFill="1" applyBorder="1" applyAlignment="1">
      <alignment horizontal="center" vertical="center" wrapText="1"/>
    </xf>
    <xf numFmtId="0" fontId="6" fillId="10" borderId="108" xfId="0" applyFont="1" applyFill="1" applyBorder="1" applyAlignment="1">
      <alignment horizontal="center" vertical="center" wrapText="1"/>
    </xf>
    <xf numFmtId="0" fontId="6" fillId="10" borderId="109" xfId="0" applyFont="1" applyFill="1" applyBorder="1" applyAlignment="1">
      <alignment horizontal="center" vertical="center" wrapText="1"/>
    </xf>
    <xf numFmtId="0" fontId="6" fillId="10" borderId="38" xfId="0" applyFont="1" applyFill="1" applyBorder="1" applyAlignment="1">
      <alignment horizontal="center" vertical="center" wrapText="1"/>
    </xf>
    <xf numFmtId="0" fontId="8" fillId="4" borderId="47" xfId="2" applyNumberFormat="1" applyFont="1" applyFill="1" applyBorder="1" applyAlignment="1" applyProtection="1">
      <alignment horizontal="center" vertical="center" wrapText="1"/>
    </xf>
    <xf numFmtId="0" fontId="8" fillId="4" borderId="103" xfId="2" applyNumberFormat="1" applyFont="1" applyFill="1" applyBorder="1" applyAlignment="1" applyProtection="1">
      <alignment horizontal="center" vertical="center" wrapText="1"/>
    </xf>
    <xf numFmtId="0" fontId="8" fillId="4" borderId="48" xfId="2" applyNumberFormat="1" applyFont="1" applyFill="1" applyBorder="1" applyAlignment="1" applyProtection="1">
      <alignment horizontal="center" vertical="center" wrapText="1"/>
    </xf>
    <xf numFmtId="3" fontId="11" fillId="2" borderId="104" xfId="3" applyNumberFormat="1" applyFont="1" applyFill="1" applyBorder="1" applyAlignment="1" applyProtection="1">
      <alignment horizontal="left" vertical="center" wrapText="1"/>
    </xf>
    <xf numFmtId="3" fontId="11" fillId="2" borderId="105" xfId="3" applyNumberFormat="1" applyFont="1" applyFill="1" applyBorder="1" applyAlignment="1" applyProtection="1">
      <alignment horizontal="left" vertical="center" wrapText="1"/>
    </xf>
    <xf numFmtId="4" fontId="6" fillId="2" borderId="8" xfId="1" applyNumberFormat="1" applyFont="1" applyFill="1" applyBorder="1" applyAlignment="1">
      <alignment horizontal="center" vertical="center"/>
    </xf>
    <xf numFmtId="4" fontId="6" fillId="2" borderId="102" xfId="1" applyNumberFormat="1" applyFont="1" applyFill="1" applyBorder="1" applyAlignment="1">
      <alignment horizontal="center" vertical="center"/>
    </xf>
    <xf numFmtId="4" fontId="6" fillId="2" borderId="68" xfId="1" applyNumberFormat="1" applyFont="1" applyFill="1" applyBorder="1" applyAlignment="1">
      <alignment horizontal="center" vertical="center"/>
    </xf>
    <xf numFmtId="3" fontId="11" fillId="2" borderId="106" xfId="3" applyNumberFormat="1" applyFont="1" applyFill="1" applyBorder="1" applyAlignment="1" applyProtection="1">
      <alignment horizontal="left" vertical="center" wrapText="1"/>
    </xf>
    <xf numFmtId="3" fontId="11" fillId="2" borderId="107" xfId="3" applyNumberFormat="1" applyFont="1" applyFill="1" applyBorder="1" applyAlignment="1" applyProtection="1">
      <alignment horizontal="left" vertical="center" wrapText="1"/>
    </xf>
    <xf numFmtId="4" fontId="6" fillId="2" borderId="19" xfId="1" applyNumberFormat="1" applyFont="1" applyFill="1" applyBorder="1" applyAlignment="1">
      <alignment horizontal="center" vertical="center"/>
    </xf>
    <xf numFmtId="4" fontId="6" fillId="2" borderId="13" xfId="1" applyNumberFormat="1" applyFont="1" applyFill="1" applyBorder="1" applyAlignment="1">
      <alignment horizontal="center" vertical="center"/>
    </xf>
    <xf numFmtId="165" fontId="6" fillId="6" borderId="5" xfId="3" applyNumberFormat="1" applyFont="1" applyFill="1" applyBorder="1" applyAlignment="1" applyProtection="1">
      <alignment horizontal="center" vertical="center" wrapText="1"/>
    </xf>
    <xf numFmtId="165" fontId="6" fillId="6" borderId="6" xfId="3" applyNumberFormat="1" applyFont="1" applyFill="1" applyBorder="1" applyAlignment="1" applyProtection="1">
      <alignment horizontal="center" vertical="center" wrapText="1"/>
    </xf>
    <xf numFmtId="4" fontId="6" fillId="6" borderId="6" xfId="3" applyNumberFormat="1" applyFont="1" applyFill="1" applyBorder="1" applyAlignment="1" applyProtection="1">
      <alignment horizontal="center" vertical="center" wrapText="1"/>
    </xf>
    <xf numFmtId="4" fontId="6" fillId="6" borderId="7" xfId="3" applyNumberFormat="1" applyFont="1" applyFill="1" applyBorder="1" applyAlignment="1" applyProtection="1">
      <alignment horizontal="center" vertical="center" wrapText="1"/>
    </xf>
    <xf numFmtId="3" fontId="11" fillId="2" borderId="100" xfId="3" applyNumberFormat="1" applyFont="1" applyFill="1" applyBorder="1" applyAlignment="1" applyProtection="1">
      <alignment horizontal="left" vertical="center" wrapText="1"/>
    </xf>
    <xf numFmtId="3" fontId="11" fillId="2" borderId="101" xfId="3" applyNumberFormat="1" applyFont="1" applyFill="1" applyBorder="1" applyAlignment="1" applyProtection="1">
      <alignment horizontal="left" vertical="center" wrapText="1"/>
    </xf>
    <xf numFmtId="3" fontId="11" fillId="2" borderId="21" xfId="3" applyNumberFormat="1" applyFont="1" applyFill="1" applyBorder="1" applyAlignment="1" applyProtection="1">
      <alignment horizontal="left" vertical="center" wrapText="1"/>
    </xf>
    <xf numFmtId="3" fontId="11" fillId="2" borderId="22" xfId="3" applyNumberFormat="1" applyFont="1" applyFill="1" applyBorder="1" applyAlignment="1" applyProtection="1">
      <alignment horizontal="left" vertical="center" wrapText="1"/>
    </xf>
    <xf numFmtId="0" fontId="11" fillId="2" borderId="43" xfId="3" applyNumberFormat="1" applyFont="1" applyFill="1" applyBorder="1" applyAlignment="1" applyProtection="1">
      <alignment horizontal="center" vertical="center" wrapText="1"/>
      <protection locked="0"/>
    </xf>
    <xf numFmtId="4" fontId="6" fillId="7" borderId="61" xfId="1" applyNumberFormat="1" applyFont="1" applyFill="1" applyBorder="1" applyAlignment="1">
      <alignment horizontal="center" vertical="center"/>
    </xf>
    <xf numFmtId="4" fontId="6" fillId="7" borderId="95" xfId="1" applyNumberFormat="1" applyFont="1" applyFill="1" applyBorder="1" applyAlignment="1">
      <alignment horizontal="center" vertical="center"/>
    </xf>
    <xf numFmtId="4" fontId="6" fillId="7" borderId="66" xfId="1" applyNumberFormat="1" applyFont="1" applyFill="1" applyBorder="1" applyAlignment="1">
      <alignment horizontal="center" vertical="center"/>
    </xf>
    <xf numFmtId="4" fontId="6" fillId="7" borderId="96" xfId="1" applyNumberFormat="1" applyFont="1" applyFill="1" applyBorder="1" applyAlignment="1">
      <alignment horizontal="center" vertical="center"/>
    </xf>
    <xf numFmtId="4" fontId="6" fillId="7" borderId="91" xfId="1" applyNumberFormat="1" applyFont="1" applyFill="1" applyBorder="1" applyAlignment="1">
      <alignment horizontal="center" vertical="center"/>
    </xf>
    <xf numFmtId="4" fontId="6" fillId="7" borderId="75" xfId="1" applyNumberFormat="1" applyFont="1" applyFill="1" applyBorder="1" applyAlignment="1">
      <alignment horizontal="center" vertical="center"/>
    </xf>
    <xf numFmtId="4" fontId="6" fillId="7" borderId="97" xfId="1" applyNumberFormat="1" applyFont="1" applyFill="1" applyBorder="1" applyAlignment="1">
      <alignment horizontal="center" vertical="center"/>
    </xf>
    <xf numFmtId="0" fontId="6" fillId="2" borderId="99" xfId="3" applyNumberFormat="1" applyFont="1" applyFill="1" applyBorder="1" applyAlignment="1" applyProtection="1">
      <alignment horizontal="center" vertical="center" wrapText="1"/>
      <protection locked="0"/>
    </xf>
    <xf numFmtId="0" fontId="6" fillId="2" borderId="98" xfId="3" applyNumberFormat="1" applyFont="1" applyFill="1" applyBorder="1" applyAlignment="1" applyProtection="1">
      <alignment horizontal="center" vertical="center" wrapText="1"/>
      <protection locked="0"/>
    </xf>
    <xf numFmtId="4" fontId="6" fillId="2" borderId="9" xfId="1" applyNumberFormat="1" applyFont="1" applyFill="1" applyBorder="1" applyAlignment="1">
      <alignment horizontal="center" vertical="center"/>
    </xf>
    <xf numFmtId="4" fontId="6" fillId="2" borderId="30" xfId="1" applyNumberFormat="1" applyFont="1" applyFill="1" applyBorder="1" applyAlignment="1">
      <alignment horizontal="center" vertical="center"/>
    </xf>
    <xf numFmtId="0" fontId="6" fillId="10" borderId="5" xfId="0" applyFont="1" applyFill="1" applyBorder="1" applyAlignment="1">
      <alignment horizontal="center" vertical="center" wrapText="1"/>
    </xf>
    <xf numFmtId="0" fontId="6" fillId="10" borderId="125" xfId="0" applyFont="1" applyFill="1" applyBorder="1" applyAlignment="1">
      <alignment horizontal="center" vertical="center" wrapText="1"/>
    </xf>
    <xf numFmtId="0" fontId="23" fillId="10" borderId="124" xfId="0" applyFont="1" applyFill="1" applyBorder="1" applyAlignment="1">
      <alignment horizontal="center" vertical="center" wrapText="1"/>
    </xf>
    <xf numFmtId="0" fontId="24" fillId="0" borderId="0" xfId="1" applyFont="1" applyBorder="1" applyAlignment="1">
      <alignment horizontal="left" vertical="center" wrapText="1"/>
    </xf>
    <xf numFmtId="165" fontId="6" fillId="6" borderId="0" xfId="3" applyNumberFormat="1" applyFont="1" applyFill="1" applyBorder="1" applyAlignment="1" applyProtection="1">
      <alignment horizontal="center" vertical="center" wrapText="1"/>
    </xf>
    <xf numFmtId="0" fontId="13" fillId="5" borderId="35" xfId="2" applyNumberFormat="1" applyFont="1" applyFill="1" applyBorder="1" applyAlignment="1" applyProtection="1">
      <alignment horizontal="center" vertical="center" wrapText="1"/>
    </xf>
    <xf numFmtId="0" fontId="13" fillId="5" borderId="0" xfId="2" applyNumberFormat="1" applyFont="1" applyFill="1" applyBorder="1" applyAlignment="1" applyProtection="1">
      <alignment horizontal="center" vertical="center" wrapText="1"/>
    </xf>
    <xf numFmtId="0" fontId="13" fillId="5" borderId="34" xfId="2" applyNumberFormat="1" applyFont="1" applyFill="1" applyBorder="1" applyAlignment="1" applyProtection="1">
      <alignment horizontal="center" vertical="center" wrapText="1"/>
    </xf>
    <xf numFmtId="0" fontId="13" fillId="5" borderId="37" xfId="2" applyNumberFormat="1" applyFont="1" applyFill="1" applyBorder="1" applyAlignment="1" applyProtection="1">
      <alignment horizontal="center" vertical="center" wrapText="1"/>
    </xf>
    <xf numFmtId="0" fontId="13" fillId="5" borderId="38" xfId="2" applyNumberFormat="1" applyFont="1" applyFill="1" applyBorder="1" applyAlignment="1" applyProtection="1">
      <alignment horizontal="center" vertical="center" wrapText="1"/>
    </xf>
    <xf numFmtId="3" fontId="11" fillId="2" borderId="35" xfId="3" applyNumberFormat="1" applyFont="1" applyFill="1" applyBorder="1" applyAlignment="1" applyProtection="1">
      <alignment horizontal="center" vertical="center" wrapText="1"/>
    </xf>
    <xf numFmtId="3" fontId="11" fillId="2" borderId="24" xfId="3" applyNumberFormat="1" applyFont="1" applyFill="1" applyBorder="1" applyAlignment="1" applyProtection="1">
      <alignment horizontal="center" vertical="center" wrapText="1"/>
    </xf>
    <xf numFmtId="3" fontId="11" fillId="2" borderId="40" xfId="3" applyNumberFormat="1" applyFont="1" applyFill="1" applyBorder="1" applyAlignment="1" applyProtection="1">
      <alignment horizontal="center" vertical="center" wrapText="1"/>
    </xf>
    <xf numFmtId="3" fontId="11" fillId="2" borderId="15" xfId="3" applyNumberFormat="1" applyFont="1" applyFill="1" applyBorder="1" applyAlignment="1">
      <alignment horizontal="left" vertical="center" wrapText="1"/>
    </xf>
    <xf numFmtId="3" fontId="11" fillId="2" borderId="17" xfId="3" applyNumberFormat="1" applyFont="1" applyFill="1" applyBorder="1" applyAlignment="1">
      <alignment horizontal="left" vertical="center" wrapText="1"/>
    </xf>
    <xf numFmtId="3" fontId="11" fillId="2" borderId="23" xfId="3" applyNumberFormat="1" applyFont="1" applyFill="1" applyBorder="1" applyAlignment="1" applyProtection="1">
      <alignment horizontal="left" vertical="center" wrapText="1"/>
    </xf>
    <xf numFmtId="3" fontId="11" fillId="2" borderId="10" xfId="3" applyNumberFormat="1" applyFont="1" applyFill="1" applyBorder="1" applyAlignment="1">
      <alignment horizontal="left" vertical="center" wrapText="1"/>
    </xf>
    <xf numFmtId="3" fontId="11" fillId="2" borderId="12" xfId="3" applyNumberFormat="1" applyFont="1" applyFill="1" applyBorder="1" applyAlignment="1">
      <alignment horizontal="left" vertical="center" wrapText="1"/>
    </xf>
    <xf numFmtId="4" fontId="19" fillId="7" borderId="15" xfId="1" applyNumberFormat="1" applyFont="1" applyFill="1" applyBorder="1" applyAlignment="1">
      <alignment horizontal="center" vertical="center"/>
    </xf>
    <xf numFmtId="4" fontId="19" fillId="7" borderId="16" xfId="1" applyNumberFormat="1" applyFont="1" applyFill="1" applyBorder="1" applyAlignment="1">
      <alignment horizontal="center" vertical="center"/>
    </xf>
    <xf numFmtId="4" fontId="19" fillId="7" borderId="17" xfId="1" applyNumberFormat="1" applyFont="1" applyFill="1" applyBorder="1" applyAlignment="1">
      <alignment horizontal="center" vertical="center"/>
    </xf>
    <xf numFmtId="165" fontId="13" fillId="9" borderId="15" xfId="3" applyNumberFormat="1" applyFont="1" applyFill="1" applyBorder="1" applyAlignment="1">
      <alignment horizontal="center" vertical="center" wrapText="1"/>
    </xf>
    <xf numFmtId="165" fontId="13" fillId="9" borderId="16" xfId="3" applyNumberFormat="1" applyFont="1" applyFill="1" applyBorder="1" applyAlignment="1">
      <alignment horizontal="center" vertical="center" wrapText="1"/>
    </xf>
    <xf numFmtId="165" fontId="13" fillId="9" borderId="17" xfId="3" applyNumberFormat="1" applyFont="1" applyFill="1" applyBorder="1" applyAlignment="1">
      <alignment horizontal="center" vertical="center" wrapText="1"/>
    </xf>
    <xf numFmtId="4" fontId="6" fillId="2" borderId="5" xfId="1" applyNumberFormat="1" applyFont="1" applyFill="1" applyBorder="1" applyAlignment="1">
      <alignment horizontal="center" vertical="center"/>
    </xf>
    <xf numFmtId="4" fontId="6" fillId="2" borderId="6" xfId="1" applyNumberFormat="1" applyFont="1" applyFill="1" applyBorder="1" applyAlignment="1">
      <alignment horizontal="center" vertical="center"/>
    </xf>
    <xf numFmtId="4" fontId="6" fillId="2" borderId="7" xfId="1" applyNumberFormat="1" applyFont="1" applyFill="1" applyBorder="1" applyAlignment="1">
      <alignment horizontal="center" vertical="center"/>
    </xf>
    <xf numFmtId="165" fontId="6" fillId="6" borderId="38" xfId="3" applyNumberFormat="1" applyFont="1" applyFill="1" applyBorder="1" applyAlignment="1" applyProtection="1">
      <alignment horizontal="center" vertical="center" wrapText="1"/>
    </xf>
    <xf numFmtId="3" fontId="2" fillId="2" borderId="69" xfId="3" applyNumberFormat="1" applyFont="1" applyFill="1" applyBorder="1" applyAlignment="1">
      <alignment horizontal="left" vertical="center" wrapText="1"/>
    </xf>
    <xf numFmtId="3" fontId="2" fillId="2" borderId="119" xfId="3" applyNumberFormat="1" applyFont="1" applyFill="1" applyBorder="1" applyAlignment="1">
      <alignment horizontal="left" vertical="center" wrapText="1"/>
    </xf>
    <xf numFmtId="3" fontId="11" fillId="2" borderId="34" xfId="3" applyNumberFormat="1" applyFont="1" applyFill="1" applyBorder="1" applyAlignment="1">
      <alignment horizontal="center" vertical="center" wrapText="1"/>
    </xf>
    <xf numFmtId="3" fontId="11" fillId="2" borderId="42" xfId="3" applyNumberFormat="1" applyFont="1" applyFill="1" applyBorder="1" applyAlignment="1">
      <alignment horizontal="center" vertical="center" wrapText="1"/>
    </xf>
    <xf numFmtId="4" fontId="19" fillId="2" borderId="10" xfId="1" applyNumberFormat="1" applyFont="1" applyFill="1" applyBorder="1" applyAlignment="1">
      <alignment horizontal="center" vertical="center"/>
    </xf>
    <xf numFmtId="4" fontId="19" fillId="2" borderId="11" xfId="1" applyNumberFormat="1" applyFont="1" applyFill="1" applyBorder="1" applyAlignment="1">
      <alignment horizontal="center" vertical="center"/>
    </xf>
    <xf numFmtId="4" fontId="19" fillId="2" borderId="12" xfId="1" applyNumberFormat="1" applyFont="1" applyFill="1" applyBorder="1" applyAlignment="1">
      <alignment horizontal="center" vertical="center"/>
    </xf>
    <xf numFmtId="3" fontId="11" fillId="2" borderId="13" xfId="3" applyNumberFormat="1" applyFont="1" applyFill="1" applyBorder="1" applyAlignment="1" applyProtection="1">
      <alignment horizontal="left" vertical="center" wrapText="1"/>
    </xf>
    <xf numFmtId="3" fontId="11" fillId="2" borderId="56" xfId="3" applyNumberFormat="1" applyFont="1" applyFill="1" applyBorder="1" applyAlignment="1" applyProtection="1">
      <alignment horizontal="left" vertical="center" wrapText="1"/>
    </xf>
    <xf numFmtId="3" fontId="11" fillId="2" borderId="19" xfId="3" applyNumberFormat="1" applyFont="1" applyFill="1" applyBorder="1" applyAlignment="1" applyProtection="1">
      <alignment horizontal="left" vertical="center" wrapText="1"/>
    </xf>
    <xf numFmtId="3" fontId="11" fillId="2" borderId="57" xfId="3" applyNumberFormat="1" applyFont="1" applyFill="1" applyBorder="1" applyAlignment="1" applyProtection="1">
      <alignment horizontal="left" vertical="center" wrapText="1"/>
    </xf>
    <xf numFmtId="0" fontId="8" fillId="4" borderId="6" xfId="2" applyNumberFormat="1" applyFont="1" applyFill="1" applyBorder="1" applyAlignment="1" applyProtection="1">
      <alignment horizontal="center" vertical="center" wrapText="1"/>
    </xf>
    <xf numFmtId="0" fontId="8" fillId="4" borderId="7" xfId="2" applyNumberFormat="1" applyFont="1" applyFill="1" applyBorder="1" applyAlignment="1" applyProtection="1">
      <alignment horizontal="center" vertical="center" wrapText="1"/>
    </xf>
    <xf numFmtId="0" fontId="11" fillId="8" borderId="61" xfId="3" applyNumberFormat="1" applyFont="1" applyFill="1" applyBorder="1" applyAlignment="1" applyProtection="1">
      <alignment horizontal="center" vertical="center" wrapText="1"/>
      <protection locked="0"/>
    </xf>
    <xf numFmtId="0" fontId="11" fillId="8" borderId="24" xfId="3" applyNumberFormat="1" applyFont="1" applyFill="1" applyBorder="1" applyAlignment="1" applyProtection="1">
      <alignment horizontal="center" vertical="center" wrapText="1"/>
      <protection locked="0"/>
    </xf>
    <xf numFmtId="0" fontId="11" fillId="8" borderId="40" xfId="3" applyNumberFormat="1" applyFont="1" applyFill="1" applyBorder="1" applyAlignment="1" applyProtection="1">
      <alignment horizontal="center" vertical="center" wrapText="1"/>
      <protection locked="0"/>
    </xf>
    <xf numFmtId="3" fontId="11" fillId="2" borderId="120" xfId="3" applyNumberFormat="1" applyFont="1" applyFill="1" applyBorder="1" applyAlignment="1" applyProtection="1">
      <alignment horizontal="left" vertical="center" wrapText="1"/>
    </xf>
    <xf numFmtId="3" fontId="11" fillId="2" borderId="121" xfId="3" applyNumberFormat="1" applyFont="1" applyFill="1" applyBorder="1" applyAlignment="1" applyProtection="1">
      <alignment horizontal="left" vertical="center" wrapText="1"/>
    </xf>
    <xf numFmtId="3" fontId="11" fillId="2" borderId="122" xfId="3" applyNumberFormat="1" applyFont="1" applyFill="1" applyBorder="1" applyAlignment="1" applyProtection="1">
      <alignment horizontal="left" vertical="center" wrapText="1"/>
    </xf>
    <xf numFmtId="3" fontId="11" fillId="2" borderId="123" xfId="3" applyNumberFormat="1" applyFont="1" applyFill="1" applyBorder="1" applyAlignment="1" applyProtection="1">
      <alignment horizontal="left" vertical="center" wrapText="1"/>
    </xf>
    <xf numFmtId="0" fontId="11" fillId="2" borderId="80" xfId="3" applyNumberFormat="1" applyFont="1" applyFill="1" applyBorder="1" applyAlignment="1" applyProtection="1">
      <alignment horizontal="left" vertical="center" wrapText="1"/>
      <protection locked="0"/>
    </xf>
    <xf numFmtId="4" fontId="6" fillId="4" borderId="35" xfId="1" applyNumberFormat="1" applyFont="1" applyFill="1" applyBorder="1" applyAlignment="1">
      <alignment horizontal="center" vertical="center"/>
    </xf>
    <xf numFmtId="4" fontId="6" fillId="4" borderId="37" xfId="1" applyNumberFormat="1" applyFont="1" applyFill="1" applyBorder="1" applyAlignment="1">
      <alignment horizontal="center" vertical="center"/>
    </xf>
    <xf numFmtId="4" fontId="6" fillId="4" borderId="38" xfId="1" applyNumberFormat="1" applyFont="1" applyFill="1" applyBorder="1" applyAlignment="1">
      <alignment horizontal="center" vertical="center"/>
    </xf>
    <xf numFmtId="0" fontId="6" fillId="6" borderId="5" xfId="3" applyNumberFormat="1" applyFont="1" applyFill="1" applyBorder="1" applyAlignment="1" applyProtection="1">
      <alignment horizontal="center" vertical="center" wrapText="1"/>
    </xf>
    <xf numFmtId="0" fontId="6" fillId="6" borderId="6" xfId="3" applyNumberFormat="1" applyFont="1" applyFill="1" applyBorder="1" applyAlignment="1" applyProtection="1">
      <alignment horizontal="center" vertical="center" wrapText="1"/>
    </xf>
    <xf numFmtId="0" fontId="6" fillId="6" borderId="37" xfId="3" applyNumberFormat="1" applyFont="1" applyFill="1" applyBorder="1" applyAlignment="1" applyProtection="1">
      <alignment horizontal="center" vertical="center" wrapText="1"/>
    </xf>
    <xf numFmtId="0" fontId="6" fillId="6" borderId="38" xfId="3" applyNumberFormat="1" applyFont="1" applyFill="1" applyBorder="1" applyAlignment="1" applyProtection="1">
      <alignment horizontal="center" vertical="center" wrapText="1"/>
    </xf>
    <xf numFmtId="0" fontId="6" fillId="4" borderId="5" xfId="1" applyFont="1" applyFill="1" applyBorder="1" applyAlignment="1">
      <alignment horizontal="center" vertical="center"/>
    </xf>
    <xf numFmtId="0" fontId="6" fillId="4" borderId="6" xfId="1" applyFont="1" applyFill="1" applyBorder="1" applyAlignment="1">
      <alignment horizontal="center" vertical="center"/>
    </xf>
    <xf numFmtId="4" fontId="6" fillId="4" borderId="6" xfId="1" applyNumberFormat="1" applyFont="1" applyFill="1" applyBorder="1" applyAlignment="1">
      <alignment horizontal="center" vertical="center"/>
    </xf>
    <xf numFmtId="4" fontId="6" fillId="4" borderId="7" xfId="1" applyNumberFormat="1" applyFont="1" applyFill="1" applyBorder="1" applyAlignment="1">
      <alignment horizontal="center" vertical="center"/>
    </xf>
    <xf numFmtId="0" fontId="11" fillId="2" borderId="119" xfId="3" applyNumberFormat="1" applyFont="1" applyFill="1" applyBorder="1" applyAlignment="1" applyProtection="1">
      <alignment horizontal="left" vertical="center" wrapText="1"/>
      <protection locked="0"/>
    </xf>
    <xf numFmtId="0" fontId="11" fillId="2" borderId="30" xfId="3" applyNumberFormat="1" applyFont="1" applyFill="1" applyBorder="1" applyAlignment="1" applyProtection="1">
      <alignment horizontal="center" vertical="center" wrapText="1"/>
      <protection locked="0"/>
    </xf>
    <xf numFmtId="0" fontId="11" fillId="2" borderId="32" xfId="3" applyNumberFormat="1" applyFont="1" applyFill="1" applyBorder="1" applyAlignment="1" applyProtection="1">
      <alignment horizontal="center" vertical="center" wrapText="1"/>
      <protection locked="0"/>
    </xf>
    <xf numFmtId="4" fontId="6" fillId="2" borderId="97" xfId="1" applyNumberFormat="1" applyFont="1" applyFill="1" applyBorder="1" applyAlignment="1">
      <alignment horizontal="center" vertical="center"/>
    </xf>
    <xf numFmtId="4" fontId="6" fillId="2" borderId="103" xfId="1" applyNumberFormat="1" applyFont="1" applyFill="1" applyBorder="1" applyAlignment="1">
      <alignment horizontal="center" vertical="center"/>
    </xf>
    <xf numFmtId="4" fontId="6" fillId="2" borderId="112" xfId="1" applyNumberFormat="1" applyFont="1" applyFill="1" applyBorder="1" applyAlignment="1">
      <alignment horizontal="center" vertical="center"/>
    </xf>
    <xf numFmtId="4" fontId="6" fillId="2" borderId="115" xfId="1" applyNumberFormat="1" applyFont="1" applyFill="1" applyBorder="1" applyAlignment="1">
      <alignment horizontal="center" vertical="center"/>
    </xf>
    <xf numFmtId="4" fontId="6" fillId="2" borderId="48" xfId="1" applyNumberFormat="1" applyFont="1" applyFill="1" applyBorder="1" applyAlignment="1">
      <alignment horizontal="center" vertical="center"/>
    </xf>
    <xf numFmtId="4" fontId="6" fillId="2" borderId="113" xfId="1" applyNumberFormat="1" applyFont="1" applyFill="1" applyBorder="1" applyAlignment="1">
      <alignment horizontal="center" vertical="center"/>
    </xf>
    <xf numFmtId="4" fontId="6" fillId="2" borderId="116" xfId="1" applyNumberFormat="1" applyFont="1" applyFill="1" applyBorder="1" applyAlignment="1">
      <alignment horizontal="center" vertical="center"/>
    </xf>
    <xf numFmtId="0" fontId="11" fillId="2" borderId="8" xfId="3" applyNumberFormat="1" applyFont="1" applyFill="1" applyBorder="1" applyAlignment="1" applyProtection="1">
      <alignment horizontal="left" vertical="center" wrapText="1"/>
      <protection locked="0"/>
    </xf>
    <xf numFmtId="0" fontId="11" fillId="2" borderId="13" xfId="3" applyNumberFormat="1" applyFont="1" applyFill="1" applyBorder="1" applyAlignment="1" applyProtection="1">
      <alignment horizontal="left" vertical="center" wrapText="1"/>
      <protection locked="0"/>
    </xf>
    <xf numFmtId="4" fontId="6" fillId="2" borderId="32" xfId="1" applyNumberFormat="1" applyFont="1" applyFill="1" applyBorder="1" applyAlignment="1">
      <alignment horizontal="center" vertical="center"/>
    </xf>
    <xf numFmtId="4" fontId="6" fillId="2" borderId="47" xfId="1" applyNumberFormat="1" applyFont="1" applyFill="1" applyBorder="1" applyAlignment="1">
      <alignment horizontal="center" vertical="center"/>
    </xf>
    <xf numFmtId="4" fontId="6" fillId="2" borderId="111" xfId="1" applyNumberFormat="1" applyFont="1" applyFill="1" applyBorder="1" applyAlignment="1">
      <alignment horizontal="center" vertical="center"/>
    </xf>
    <xf numFmtId="4" fontId="6" fillId="2" borderId="114" xfId="1" applyNumberFormat="1" applyFont="1" applyFill="1" applyBorder="1" applyAlignment="1">
      <alignment horizontal="center" vertical="center"/>
    </xf>
    <xf numFmtId="0" fontId="6" fillId="6" borderId="7" xfId="3" applyNumberFormat="1" applyFont="1" applyFill="1" applyBorder="1" applyAlignment="1" applyProtection="1">
      <alignment horizontal="center" vertical="center" wrapText="1"/>
    </xf>
    <xf numFmtId="0" fontId="11" fillId="2" borderId="111" xfId="3" applyNumberFormat="1" applyFont="1" applyFill="1" applyBorder="1" applyAlignment="1" applyProtection="1">
      <alignment horizontal="center" vertical="center" wrapText="1"/>
      <protection locked="0"/>
    </xf>
    <xf numFmtId="0" fontId="11" fillId="2" borderId="113" xfId="3" applyNumberFormat="1" applyFont="1" applyFill="1" applyBorder="1" applyAlignment="1" applyProtection="1">
      <alignment horizontal="center" vertical="center" wrapText="1"/>
      <protection locked="0"/>
    </xf>
    <xf numFmtId="0" fontId="11" fillId="3" borderId="19" xfId="0" applyFont="1" applyFill="1" applyBorder="1" applyAlignment="1">
      <alignment horizontal="left" vertical="center" wrapText="1"/>
    </xf>
    <xf numFmtId="0" fontId="11" fillId="3" borderId="33" xfId="0" applyFont="1" applyFill="1" applyBorder="1" applyAlignment="1">
      <alignment horizontal="left" vertical="center" wrapText="1"/>
    </xf>
    <xf numFmtId="0" fontId="11" fillId="3" borderId="55" xfId="0" applyFont="1" applyFill="1" applyBorder="1" applyAlignment="1">
      <alignment horizontal="center" vertical="center" wrapText="1"/>
    </xf>
    <xf numFmtId="0" fontId="11" fillId="3" borderId="57" xfId="0" applyFont="1" applyFill="1" applyBorder="1" applyAlignment="1">
      <alignment horizontal="center" vertical="center" wrapText="1"/>
    </xf>
    <xf numFmtId="0" fontId="6" fillId="10" borderId="124" xfId="0" applyFont="1" applyFill="1" applyBorder="1" applyAlignment="1">
      <alignment horizontal="center" vertical="center" wrapText="1"/>
    </xf>
    <xf numFmtId="0" fontId="6" fillId="10" borderId="7" xfId="0" applyFont="1" applyFill="1" applyBorder="1" applyAlignment="1">
      <alignment horizontal="center" vertical="center" wrapText="1"/>
    </xf>
    <xf numFmtId="0" fontId="8" fillId="4" borderId="93" xfId="2" applyNumberFormat="1" applyFont="1" applyFill="1" applyBorder="1" applyAlignment="1" applyProtection="1">
      <alignment horizontal="center" vertical="center" wrapText="1"/>
    </xf>
    <xf numFmtId="3" fontId="11" fillId="2" borderId="15" xfId="3" applyNumberFormat="1" applyFont="1" applyFill="1" applyBorder="1" applyAlignment="1" applyProtection="1">
      <alignment horizontal="left" vertical="center" wrapText="1"/>
    </xf>
    <xf numFmtId="0" fontId="13" fillId="5" borderId="40"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left" vertical="center" wrapText="1"/>
    </xf>
    <xf numFmtId="0" fontId="13" fillId="5" borderId="41" xfId="2" applyNumberFormat="1" applyFont="1" applyFill="1" applyBorder="1" applyAlignment="1" applyProtection="1">
      <alignment horizontal="center" vertical="center" wrapText="1"/>
    </xf>
    <xf numFmtId="0" fontId="13" fillId="5" borderId="42" xfId="2" applyNumberFormat="1" applyFont="1" applyFill="1" applyBorder="1" applyAlignment="1" applyProtection="1">
      <alignment horizontal="center" vertical="center" wrapText="1"/>
    </xf>
    <xf numFmtId="0" fontId="6" fillId="4" borderId="35" xfId="1" applyFont="1" applyFill="1" applyBorder="1" applyAlignment="1">
      <alignment horizontal="left" vertical="center"/>
    </xf>
    <xf numFmtId="0" fontId="6" fillId="4" borderId="43" xfId="1" applyFont="1" applyFill="1" applyBorder="1" applyAlignment="1">
      <alignment horizontal="left" vertical="center"/>
    </xf>
    <xf numFmtId="4" fontId="6" fillId="4" borderId="44" xfId="1" applyNumberFormat="1" applyFont="1" applyFill="1" applyBorder="1" applyAlignment="1">
      <alignment horizontal="center" vertical="center"/>
    </xf>
    <xf numFmtId="4" fontId="6" fillId="4" borderId="45" xfId="1" applyNumberFormat="1" applyFont="1" applyFill="1" applyBorder="1" applyAlignment="1">
      <alignment horizontal="center" vertical="center"/>
    </xf>
    <xf numFmtId="4" fontId="6" fillId="4" borderId="46" xfId="1" applyNumberFormat="1" applyFont="1" applyFill="1" applyBorder="1" applyAlignment="1">
      <alignment horizontal="center" vertical="center"/>
    </xf>
    <xf numFmtId="0" fontId="11" fillId="8" borderId="16" xfId="3" applyNumberFormat="1" applyFont="1" applyFill="1" applyBorder="1" applyAlignment="1" applyProtection="1">
      <alignment horizontal="center" vertical="center" wrapText="1"/>
      <protection locked="0"/>
    </xf>
    <xf numFmtId="0" fontId="26" fillId="0" borderId="54" xfId="0" applyFont="1" applyBorder="1" applyAlignment="1">
      <alignment horizontal="center"/>
    </xf>
    <xf numFmtId="0" fontId="26" fillId="0" borderId="31" xfId="0" applyFont="1" applyBorder="1" applyAlignment="1">
      <alignment horizontal="center"/>
    </xf>
    <xf numFmtId="0" fontId="26" fillId="12" borderId="54" xfId="0" applyFont="1" applyFill="1" applyBorder="1" applyAlignment="1">
      <alignment horizontal="center"/>
    </xf>
    <xf numFmtId="0" fontId="26" fillId="12" borderId="31" xfId="0" applyFont="1" applyFill="1" applyBorder="1" applyAlignment="1">
      <alignment horizontal="center"/>
    </xf>
    <xf numFmtId="0" fontId="14" fillId="0" borderId="0" xfId="1" applyFont="1" applyFill="1" applyAlignment="1">
      <alignment horizontal="left" vertical="center" wrapText="1"/>
    </xf>
    <xf numFmtId="4" fontId="11" fillId="3" borderId="16" xfId="0" applyNumberFormat="1" applyFont="1" applyFill="1" applyBorder="1" applyAlignment="1">
      <alignment horizontal="center" vertical="center" wrapText="1"/>
    </xf>
    <xf numFmtId="4" fontId="11" fillId="3" borderId="11" xfId="0" applyNumberFormat="1" applyFont="1" applyFill="1" applyBorder="1" applyAlignment="1">
      <alignment horizontal="center" vertical="center" wrapText="1"/>
    </xf>
    <xf numFmtId="4" fontId="6" fillId="4" borderId="51" xfId="1" applyNumberFormat="1" applyFont="1" applyFill="1" applyBorder="1" applyAlignment="1">
      <alignment horizontal="center" vertical="center"/>
    </xf>
    <xf numFmtId="4" fontId="6" fillId="4" borderId="52" xfId="1" applyNumberFormat="1" applyFont="1" applyFill="1" applyBorder="1" applyAlignment="1">
      <alignment horizontal="center" vertical="center"/>
    </xf>
    <xf numFmtId="4" fontId="6" fillId="4" borderId="53" xfId="1" applyNumberFormat="1" applyFont="1" applyFill="1" applyBorder="1" applyAlignment="1">
      <alignment horizontal="center" vertical="center"/>
    </xf>
    <xf numFmtId="165" fontId="6" fillId="6" borderId="7" xfId="3" applyNumberFormat="1" applyFont="1" applyFill="1" applyBorder="1" applyAlignment="1" applyProtection="1">
      <alignment horizontal="center" vertical="center" wrapText="1"/>
    </xf>
    <xf numFmtId="0" fontId="11" fillId="3" borderId="13" xfId="0" applyFont="1" applyFill="1" applyBorder="1" applyAlignment="1">
      <alignment horizontal="left" vertical="center" wrapText="1"/>
    </xf>
    <xf numFmtId="0" fontId="11" fillId="3" borderId="31" xfId="0" applyFont="1" applyFill="1" applyBorder="1" applyAlignment="1">
      <alignment horizontal="left" vertical="center" wrapText="1"/>
    </xf>
    <xf numFmtId="0" fontId="11" fillId="3" borderId="54" xfId="0" applyFont="1" applyFill="1" applyBorder="1" applyAlignment="1">
      <alignment horizontal="center" vertical="center" wrapText="1"/>
    </xf>
    <xf numFmtId="0" fontId="11" fillId="3" borderId="56" xfId="0" applyFont="1" applyFill="1" applyBorder="1" applyAlignment="1">
      <alignment horizontal="center" vertical="center" wrapText="1"/>
    </xf>
    <xf numFmtId="0" fontId="11" fillId="3" borderId="62" xfId="0" applyFont="1" applyFill="1" applyBorder="1" applyAlignment="1">
      <alignment horizontal="left" vertical="center" wrapText="1"/>
    </xf>
    <xf numFmtId="0" fontId="11" fillId="3" borderId="63" xfId="0" applyFont="1" applyFill="1" applyBorder="1" applyAlignment="1">
      <alignment horizontal="left" vertical="center" wrapText="1"/>
    </xf>
    <xf numFmtId="0" fontId="11" fillId="3" borderId="63" xfId="0" applyFont="1" applyFill="1" applyBorder="1" applyAlignment="1">
      <alignment horizontal="center" vertical="center" wrapText="1"/>
    </xf>
    <xf numFmtId="0" fontId="11" fillId="3" borderId="64" xfId="0" applyFont="1" applyFill="1" applyBorder="1" applyAlignment="1">
      <alignment horizontal="center" vertical="center" wrapText="1"/>
    </xf>
    <xf numFmtId="0" fontId="8" fillId="4" borderId="5" xfId="2" applyNumberFormat="1" applyFont="1" applyFill="1" applyBorder="1" applyAlignment="1" applyProtection="1">
      <alignment horizontal="center" vertical="center" wrapText="1"/>
    </xf>
    <xf numFmtId="0" fontId="8" fillId="4" borderId="125" xfId="2" applyNumberFormat="1" applyFont="1" applyFill="1" applyBorder="1" applyAlignment="1" applyProtection="1">
      <alignment horizontal="center" vertical="center" wrapText="1"/>
    </xf>
    <xf numFmtId="0" fontId="14" fillId="13" borderId="9" xfId="2" applyNumberFormat="1" applyFont="1" applyFill="1" applyBorder="1" applyAlignment="1" applyProtection="1">
      <alignment horizontal="center" vertical="center" wrapText="1"/>
    </xf>
    <xf numFmtId="0" fontId="14" fillId="13" borderId="30" xfId="2" applyNumberFormat="1" applyFont="1" applyFill="1" applyBorder="1" applyAlignment="1" applyProtection="1">
      <alignment horizontal="center" vertical="center" wrapText="1"/>
    </xf>
    <xf numFmtId="0" fontId="14" fillId="13" borderId="32" xfId="2" applyNumberFormat="1" applyFont="1" applyFill="1" applyBorder="1" applyAlignment="1" applyProtection="1">
      <alignment horizontal="center" vertical="center" wrapText="1"/>
    </xf>
    <xf numFmtId="0" fontId="6" fillId="10" borderId="126" xfId="0" applyFont="1" applyFill="1" applyBorder="1" applyAlignment="1">
      <alignment horizontal="center" vertical="center" wrapText="1"/>
    </xf>
    <xf numFmtId="0" fontId="6" fillId="10" borderId="68" xfId="0" applyFont="1" applyFill="1" applyBorder="1" applyAlignment="1">
      <alignment horizontal="center" vertical="center" wrapText="1"/>
    </xf>
    <xf numFmtId="0" fontId="11" fillId="2" borderId="89" xfId="3" applyNumberFormat="1" applyFont="1" applyFill="1" applyBorder="1" applyAlignment="1" applyProtection="1">
      <alignment horizontal="left" vertical="center" wrapText="1"/>
      <protection locked="0"/>
    </xf>
    <xf numFmtId="0" fontId="11" fillId="2" borderId="90" xfId="3" applyNumberFormat="1" applyFont="1" applyFill="1" applyBorder="1" applyAlignment="1" applyProtection="1">
      <alignment horizontal="left" vertical="center" wrapText="1"/>
      <protection locked="0"/>
    </xf>
    <xf numFmtId="0" fontId="13" fillId="5" borderId="40" xfId="2" applyNumberFormat="1" applyFont="1" applyFill="1" applyBorder="1" applyAlignment="1" applyProtection="1">
      <alignment horizontal="center" vertical="center" wrapText="1"/>
    </xf>
    <xf numFmtId="3" fontId="11" fillId="2" borderId="55" xfId="3" applyNumberFormat="1" applyFont="1" applyFill="1" applyBorder="1" applyAlignment="1" applyProtection="1">
      <alignment horizontal="left" vertical="center" wrapText="1"/>
    </xf>
    <xf numFmtId="4" fontId="6" fillId="2" borderId="36" xfId="1" applyNumberFormat="1" applyFont="1" applyFill="1" applyBorder="1" applyAlignment="1">
      <alignment horizontal="center" vertical="center"/>
    </xf>
    <xf numFmtId="4" fontId="6" fillId="2" borderId="18" xfId="1" applyNumberFormat="1" applyFont="1" applyFill="1" applyBorder="1" applyAlignment="1">
      <alignment horizontal="center" vertical="center"/>
    </xf>
    <xf numFmtId="4" fontId="6" fillId="2" borderId="20" xfId="1" applyNumberFormat="1" applyFont="1" applyFill="1" applyBorder="1" applyAlignment="1">
      <alignment horizontal="center" vertical="center"/>
    </xf>
    <xf numFmtId="0" fontId="11" fillId="2" borderId="65" xfId="3" applyNumberFormat="1" applyFont="1" applyFill="1" applyBorder="1" applyAlignment="1" applyProtection="1">
      <alignment horizontal="center" vertical="center" wrapText="1"/>
      <protection locked="0"/>
    </xf>
    <xf numFmtId="0" fontId="24" fillId="15" borderId="0" xfId="1" applyFont="1" applyFill="1" applyBorder="1" applyAlignment="1">
      <alignment horizontal="left" vertical="center" wrapText="1"/>
    </xf>
    <xf numFmtId="0" fontId="11" fillId="15" borderId="0" xfId="1" applyFont="1" applyFill="1" applyBorder="1" applyAlignment="1">
      <alignment horizontal="left" vertical="center" wrapText="1"/>
    </xf>
    <xf numFmtId="0" fontId="22" fillId="2" borderId="0" xfId="1" applyFont="1" applyFill="1" applyAlignment="1">
      <alignment horizontal="left" vertical="center" wrapText="1"/>
    </xf>
    <xf numFmtId="0" fontId="22" fillId="2" borderId="0" xfId="1" applyFont="1" applyFill="1" applyAlignment="1">
      <alignment horizontal="left" vertical="center"/>
    </xf>
    <xf numFmtId="0" fontId="11" fillId="2" borderId="46" xfId="3" applyNumberFormat="1" applyFont="1" applyFill="1" applyBorder="1" applyAlignment="1" applyProtection="1">
      <alignment horizontal="center" vertical="center" wrapText="1"/>
      <protection locked="0"/>
    </xf>
    <xf numFmtId="0" fontId="11" fillId="2" borderId="28" xfId="3" applyNumberFormat="1" applyFont="1" applyFill="1" applyBorder="1" applyAlignment="1" applyProtection="1">
      <alignment horizontal="center" vertical="center" wrapText="1"/>
      <protection locked="0"/>
    </xf>
    <xf numFmtId="0" fontId="11" fillId="2" borderId="53" xfId="3" applyNumberFormat="1" applyFont="1" applyFill="1" applyBorder="1" applyAlignment="1" applyProtection="1">
      <alignment horizontal="center" vertical="center" wrapText="1"/>
      <protection locked="0"/>
    </xf>
    <xf numFmtId="4" fontId="6" fillId="6" borderId="83" xfId="3" applyNumberFormat="1" applyFont="1" applyFill="1" applyBorder="1" applyAlignment="1" applyProtection="1">
      <alignment horizontal="center" vertical="center" wrapText="1"/>
    </xf>
    <xf numFmtId="4" fontId="6" fillId="6" borderId="57" xfId="3" applyNumberFormat="1" applyFont="1" applyFill="1" applyBorder="1" applyAlignment="1" applyProtection="1">
      <alignment horizontal="center" vertical="center" wrapText="1"/>
    </xf>
    <xf numFmtId="4" fontId="6" fillId="6" borderId="102" xfId="3" applyNumberFormat="1" applyFont="1" applyFill="1" applyBorder="1" applyAlignment="1" applyProtection="1">
      <alignment horizontal="center" vertical="center" wrapText="1"/>
    </xf>
    <xf numFmtId="4" fontId="6" fillId="6" borderId="68" xfId="3" applyNumberFormat="1" applyFont="1" applyFill="1" applyBorder="1" applyAlignment="1" applyProtection="1">
      <alignment horizontal="center" vertical="center" wrapText="1"/>
    </xf>
    <xf numFmtId="3" fontId="11" fillId="2" borderId="69" xfId="3" applyNumberFormat="1" applyFont="1" applyFill="1" applyBorder="1" applyAlignment="1" applyProtection="1">
      <alignment horizontal="left" vertical="center" wrapText="1"/>
    </xf>
    <xf numFmtId="3" fontId="11" fillId="2" borderId="119" xfId="3" applyNumberFormat="1" applyFont="1" applyFill="1" applyBorder="1" applyAlignment="1" applyProtection="1">
      <alignment horizontal="left" vertical="center" wrapText="1"/>
    </xf>
    <xf numFmtId="4" fontId="6" fillId="2" borderId="91" xfId="1" applyNumberFormat="1" applyFont="1" applyFill="1" applyBorder="1" applyAlignment="1">
      <alignment horizontal="center" vertical="center"/>
    </xf>
    <xf numFmtId="0" fontId="14" fillId="2" borderId="0" xfId="2" applyNumberFormat="1" applyFont="1" applyFill="1" applyBorder="1" applyAlignment="1" applyProtection="1">
      <alignment horizontal="left" vertical="center" wrapText="1"/>
    </xf>
    <xf numFmtId="0" fontId="14" fillId="2" borderId="0" xfId="2" applyNumberFormat="1" applyFont="1" applyFill="1" applyBorder="1" applyAlignment="1" applyProtection="1">
      <alignment horizontal="center" vertical="center" wrapText="1"/>
    </xf>
    <xf numFmtId="3" fontId="11" fillId="2" borderId="131" xfId="3" applyNumberFormat="1" applyFont="1" applyFill="1" applyBorder="1" applyAlignment="1" applyProtection="1">
      <alignment horizontal="left" vertical="center" wrapText="1"/>
    </xf>
    <xf numFmtId="3" fontId="11" fillId="2" borderId="132" xfId="3" applyNumberFormat="1" applyFont="1" applyFill="1" applyBorder="1" applyAlignment="1" applyProtection="1">
      <alignment horizontal="left" vertical="center" wrapText="1"/>
    </xf>
    <xf numFmtId="3" fontId="11" fillId="2" borderId="130" xfId="3" applyNumberFormat="1" applyFont="1" applyFill="1" applyBorder="1" applyAlignment="1" applyProtection="1">
      <alignment horizontal="left" vertical="center" wrapText="1"/>
    </xf>
    <xf numFmtId="0" fontId="11" fillId="2" borderId="77" xfId="3" applyNumberFormat="1" applyFont="1" applyFill="1" applyBorder="1" applyAlignment="1" applyProtection="1">
      <alignment horizontal="left" vertical="center" wrapText="1"/>
      <protection locked="0"/>
    </xf>
    <xf numFmtId="0" fontId="11" fillId="2" borderId="128" xfId="3" applyNumberFormat="1" applyFont="1" applyFill="1" applyBorder="1" applyAlignment="1" applyProtection="1">
      <alignment horizontal="left" vertical="center" wrapText="1"/>
      <protection locked="0"/>
    </xf>
    <xf numFmtId="0" fontId="11" fillId="2" borderId="81" xfId="3" applyNumberFormat="1" applyFont="1" applyFill="1" applyBorder="1" applyAlignment="1" applyProtection="1">
      <alignment horizontal="left" vertical="center" wrapText="1"/>
      <protection locked="0"/>
    </xf>
    <xf numFmtId="0" fontId="11" fillId="2" borderId="129" xfId="3" applyNumberFormat="1" applyFont="1" applyFill="1" applyBorder="1" applyAlignment="1" applyProtection="1">
      <alignment horizontal="left" vertical="center" wrapText="1"/>
      <protection locked="0"/>
    </xf>
    <xf numFmtId="0" fontId="11" fillId="8" borderId="14" xfId="3" applyNumberFormat="1" applyFont="1" applyFill="1" applyBorder="1" applyAlignment="1" applyProtection="1">
      <alignment horizontal="center" vertical="center" wrapText="1"/>
      <protection locked="0"/>
    </xf>
    <xf numFmtId="0" fontId="11" fillId="2" borderId="78" xfId="3" applyNumberFormat="1" applyFont="1" applyFill="1" applyBorder="1" applyAlignment="1" applyProtection="1">
      <alignment horizontal="left" vertical="center" wrapText="1"/>
      <protection locked="0"/>
    </xf>
    <xf numFmtId="0" fontId="11" fillId="8" borderId="9" xfId="3" applyNumberFormat="1" applyFont="1" applyFill="1" applyBorder="1" applyAlignment="1" applyProtection="1">
      <alignment horizontal="center" vertical="center" wrapText="1"/>
      <protection locked="0"/>
    </xf>
    <xf numFmtId="0" fontId="13" fillId="5" borderId="7" xfId="2" applyNumberFormat="1" applyFont="1" applyFill="1" applyBorder="1" applyAlignment="1" applyProtection="1">
      <alignment horizontal="left" vertical="center" wrapText="1"/>
    </xf>
    <xf numFmtId="3" fontId="11" fillId="2" borderId="24" xfId="3" applyNumberFormat="1" applyFont="1" applyFill="1" applyBorder="1" applyAlignment="1">
      <alignment horizontal="center" vertical="center" wrapText="1"/>
    </xf>
    <xf numFmtId="0" fontId="11" fillId="8" borderId="11" xfId="3" applyNumberFormat="1" applyFont="1" applyFill="1" applyBorder="1" applyAlignment="1" applyProtection="1">
      <alignment horizontal="center" vertical="center" wrapText="1"/>
      <protection locked="0"/>
    </xf>
    <xf numFmtId="0" fontId="11" fillId="3" borderId="71" xfId="0" applyFont="1" applyFill="1" applyBorder="1" applyAlignment="1">
      <alignment horizontal="center" vertical="center" wrapText="1"/>
    </xf>
    <xf numFmtId="0" fontId="11" fillId="3" borderId="50" xfId="0" applyFont="1" applyFill="1" applyBorder="1" applyAlignment="1">
      <alignment horizontal="center" vertical="center" wrapText="1"/>
    </xf>
    <xf numFmtId="0" fontId="13" fillId="2" borderId="0" xfId="2" applyNumberFormat="1" applyFont="1" applyFill="1" applyBorder="1" applyAlignment="1" applyProtection="1">
      <alignment horizontal="center" vertical="center" wrapText="1"/>
    </xf>
    <xf numFmtId="4" fontId="6" fillId="6" borderId="5" xfId="3" applyNumberFormat="1" applyFont="1" applyFill="1" applyBorder="1" applyAlignment="1" applyProtection="1">
      <alignment horizontal="center" vertical="center" wrapText="1"/>
    </xf>
    <xf numFmtId="0" fontId="13" fillId="5" borderId="5" xfId="2" applyNumberFormat="1" applyFont="1" applyFill="1" applyBorder="1" applyAlignment="1" applyProtection="1">
      <alignment horizontal="center" vertical="center" wrapText="1"/>
    </xf>
    <xf numFmtId="4" fontId="6" fillId="4" borderId="5" xfId="1" applyNumberFormat="1" applyFont="1" applyFill="1" applyBorder="1" applyAlignment="1">
      <alignment horizontal="left" vertical="center"/>
    </xf>
    <xf numFmtId="4" fontId="6" fillId="4" borderId="6" xfId="1" applyNumberFormat="1" applyFont="1" applyFill="1" applyBorder="1" applyAlignment="1">
      <alignment horizontal="left" vertical="center"/>
    </xf>
    <xf numFmtId="0" fontId="11" fillId="2" borderId="131" xfId="3" applyNumberFormat="1" applyFont="1" applyFill="1" applyBorder="1" applyAlignment="1" applyProtection="1">
      <alignment horizontal="left" vertical="center" wrapText="1"/>
      <protection locked="0"/>
    </xf>
    <xf numFmtId="0" fontId="11" fillId="2" borderId="133" xfId="3" applyNumberFormat="1" applyFont="1" applyFill="1" applyBorder="1" applyAlignment="1" applyProtection="1">
      <alignment horizontal="left" vertical="center" wrapText="1"/>
      <protection locked="0"/>
    </xf>
    <xf numFmtId="0" fontId="11" fillId="3" borderId="23" xfId="0" applyFont="1" applyFill="1" applyBorder="1" applyAlignment="1">
      <alignment horizontal="left" vertical="center" wrapText="1"/>
    </xf>
    <xf numFmtId="4" fontId="6" fillId="2" borderId="54" xfId="1" applyNumberFormat="1" applyFont="1" applyFill="1" applyBorder="1" applyAlignment="1">
      <alignment horizontal="center" vertical="center"/>
    </xf>
    <xf numFmtId="0" fontId="29" fillId="0" borderId="5" xfId="0" applyFont="1" applyBorder="1" applyAlignment="1">
      <alignment horizontal="center" vertical="center" wrapText="1"/>
    </xf>
    <xf numFmtId="0" fontId="29" fillId="0" borderId="135" xfId="0" applyFont="1" applyBorder="1" applyAlignment="1">
      <alignment horizontal="center" vertical="center" wrapText="1"/>
    </xf>
    <xf numFmtId="4" fontId="30" fillId="17" borderId="5" xfId="0" applyNumberFormat="1" applyFont="1" applyFill="1" applyBorder="1" applyAlignment="1">
      <alignment horizontal="center" vertical="center"/>
    </xf>
    <xf numFmtId="4" fontId="30" fillId="17" borderId="6" xfId="0" applyNumberFormat="1" applyFont="1" applyFill="1" applyBorder="1" applyAlignment="1">
      <alignment horizontal="center" vertical="center"/>
    </xf>
    <xf numFmtId="4" fontId="30" fillId="17" borderId="135" xfId="0" applyNumberFormat="1" applyFont="1" applyFill="1" applyBorder="1" applyAlignment="1">
      <alignment horizontal="center" vertical="center"/>
    </xf>
    <xf numFmtId="3" fontId="11" fillId="2" borderId="81" xfId="3" applyNumberFormat="1" applyFont="1" applyFill="1" applyBorder="1" applyAlignment="1" applyProtection="1">
      <alignment horizontal="center" vertical="center" wrapText="1"/>
    </xf>
    <xf numFmtId="3" fontId="11" fillId="2" borderId="134" xfId="3" applyNumberFormat="1" applyFont="1" applyFill="1" applyBorder="1" applyAlignment="1" applyProtection="1">
      <alignment horizontal="center" vertical="center" wrapText="1"/>
    </xf>
    <xf numFmtId="0" fontId="28" fillId="16" borderId="124" xfId="0" applyFont="1" applyFill="1" applyBorder="1" applyAlignment="1">
      <alignment horizontal="center" vertical="center" wrapText="1"/>
    </xf>
    <xf numFmtId="0" fontId="28" fillId="16" borderId="6" xfId="0" applyFont="1" applyFill="1" applyBorder="1" applyAlignment="1">
      <alignment horizontal="center" vertical="center" wrapText="1"/>
    </xf>
    <xf numFmtId="0" fontId="28" fillId="16" borderId="135" xfId="0" applyFont="1" applyFill="1" applyBorder="1" applyAlignment="1">
      <alignment horizontal="center" vertical="center" wrapText="1"/>
    </xf>
    <xf numFmtId="3" fontId="11" fillId="2" borderId="134" xfId="3" applyNumberFormat="1" applyFont="1" applyFill="1" applyBorder="1" applyAlignment="1" applyProtection="1">
      <alignment horizontal="left" vertical="center" wrapText="1"/>
    </xf>
    <xf numFmtId="0" fontId="11" fillId="2" borderId="0" xfId="1" applyFont="1" applyFill="1" applyBorder="1" applyAlignment="1">
      <alignment horizontal="left" vertical="top" wrapText="1"/>
    </xf>
    <xf numFmtId="4" fontId="6" fillId="2" borderId="95" xfId="1" applyNumberFormat="1" applyFont="1" applyFill="1" applyBorder="1" applyAlignment="1">
      <alignment horizontal="center" vertical="center"/>
    </xf>
    <xf numFmtId="4" fontId="6" fillId="2" borderId="118" xfId="1" applyNumberFormat="1" applyFont="1" applyFill="1" applyBorder="1" applyAlignment="1">
      <alignment horizontal="center" vertical="center"/>
    </xf>
    <xf numFmtId="4" fontId="19" fillId="2" borderId="19" xfId="1" applyNumberFormat="1" applyFont="1" applyFill="1" applyBorder="1" applyAlignment="1">
      <alignment horizontal="center" vertical="center"/>
    </xf>
    <xf numFmtId="4" fontId="19" fillId="2" borderId="83" xfId="1" applyNumberFormat="1" applyFont="1" applyFill="1" applyBorder="1" applyAlignment="1">
      <alignment horizontal="center" vertical="center"/>
    </xf>
    <xf numFmtId="4" fontId="19" fillId="2" borderId="57" xfId="1" applyNumberFormat="1" applyFont="1" applyFill="1" applyBorder="1" applyAlignment="1">
      <alignment horizontal="center" vertical="center"/>
    </xf>
    <xf numFmtId="165" fontId="13" fillId="9" borderId="5" xfId="3" applyNumberFormat="1" applyFont="1" applyFill="1" applyBorder="1" applyAlignment="1">
      <alignment horizontal="center" vertical="center" wrapText="1"/>
    </xf>
    <xf numFmtId="165" fontId="13" fillId="9" borderId="6" xfId="3" applyNumberFormat="1" applyFont="1" applyFill="1" applyBorder="1" applyAlignment="1">
      <alignment horizontal="center" vertical="center" wrapText="1"/>
    </xf>
    <xf numFmtId="165" fontId="13" fillId="9" borderId="7" xfId="3" applyNumberFormat="1" applyFont="1" applyFill="1" applyBorder="1" applyAlignment="1">
      <alignment horizontal="center" vertical="center" wrapText="1"/>
    </xf>
    <xf numFmtId="0" fontId="6" fillId="4" borderId="6" xfId="1" applyFont="1" applyFill="1" applyBorder="1" applyAlignment="1">
      <alignment horizontal="left" vertical="center"/>
    </xf>
    <xf numFmtId="0" fontId="11" fillId="2" borderId="136" xfId="3" applyNumberFormat="1" applyFont="1" applyFill="1" applyBorder="1" applyAlignment="1" applyProtection="1">
      <alignment horizontal="left" vertical="center" wrapText="1"/>
      <protection locked="0"/>
    </xf>
    <xf numFmtId="0" fontId="6" fillId="10" borderId="47" xfId="0" applyFont="1" applyFill="1" applyBorder="1" applyAlignment="1">
      <alignment horizontal="center" vertical="center" wrapText="1"/>
    </xf>
    <xf numFmtId="0" fontId="6" fillId="10" borderId="103" xfId="0" applyFont="1" applyFill="1" applyBorder="1" applyAlignment="1">
      <alignment horizontal="center" vertical="center" wrapText="1"/>
    </xf>
    <xf numFmtId="16" fontId="22" fillId="0" borderId="0" xfId="2" applyNumberFormat="1" applyFont="1" applyFill="1" applyBorder="1" applyAlignment="1" applyProtection="1">
      <alignment horizontal="left" vertical="top" wrapText="1"/>
    </xf>
    <xf numFmtId="0" fontId="22" fillId="0" borderId="0" xfId="2" applyNumberFormat="1" applyFont="1" applyFill="1" applyBorder="1" applyAlignment="1" applyProtection="1">
      <alignment horizontal="left" vertical="top" wrapText="1"/>
    </xf>
    <xf numFmtId="3" fontId="11" fillId="2" borderId="39" xfId="3" applyNumberFormat="1" applyFont="1" applyFill="1" applyBorder="1" applyAlignment="1" applyProtection="1">
      <alignment horizontal="center" vertical="center" wrapText="1"/>
    </xf>
    <xf numFmtId="0" fontId="11" fillId="2" borderId="38" xfId="3" applyNumberFormat="1" applyFont="1" applyFill="1" applyBorder="1" applyAlignment="1" applyProtection="1">
      <alignment horizontal="center" vertical="center" wrapText="1"/>
      <protection locked="0"/>
    </xf>
    <xf numFmtId="0" fontId="11" fillId="2" borderId="34" xfId="3" applyNumberFormat="1" applyFont="1" applyFill="1" applyBorder="1" applyAlignment="1" applyProtection="1">
      <alignment horizontal="center" vertical="center" wrapText="1"/>
      <protection locked="0"/>
    </xf>
    <xf numFmtId="0" fontId="11" fillId="2" borderId="42" xfId="3" applyNumberFormat="1" applyFont="1" applyFill="1" applyBorder="1" applyAlignment="1" applyProtection="1">
      <alignment horizontal="center" vertical="center" wrapText="1"/>
      <protection locked="0"/>
    </xf>
    <xf numFmtId="0" fontId="11" fillId="0" borderId="39" xfId="4" applyFont="1" applyBorder="1" applyAlignment="1">
      <alignment horizontal="left" vertical="center" wrapText="1"/>
    </xf>
    <xf numFmtId="0" fontId="11" fillId="0" borderId="14" xfId="4" applyFont="1" applyBorder="1" applyAlignment="1">
      <alignment horizontal="left" vertical="center" wrapText="1"/>
    </xf>
    <xf numFmtId="0" fontId="11" fillId="2" borderId="35" xfId="3" applyNumberFormat="1" applyFont="1" applyFill="1" applyBorder="1" applyAlignment="1" applyProtection="1">
      <alignment horizontal="center" vertical="center" wrapText="1"/>
      <protection locked="0"/>
    </xf>
    <xf numFmtId="0" fontId="11" fillId="0" borderId="39" xfId="4" applyFont="1" applyBorder="1" applyAlignment="1">
      <alignment horizontal="center" vertical="center" wrapText="1"/>
    </xf>
    <xf numFmtId="0" fontId="11" fillId="0" borderId="32" xfId="4" applyFont="1" applyBorder="1" applyAlignment="1">
      <alignment horizontal="center" vertical="center" wrapText="1"/>
    </xf>
    <xf numFmtId="4" fontId="6" fillId="6" borderId="95" xfId="3" applyNumberFormat="1" applyFont="1" applyFill="1" applyBorder="1" applyAlignment="1" applyProtection="1">
      <alignment horizontal="center" vertical="center" wrapText="1"/>
    </xf>
    <xf numFmtId="4" fontId="6" fillId="6" borderId="118" xfId="3" applyNumberFormat="1" applyFont="1" applyFill="1" applyBorder="1" applyAlignment="1" applyProtection="1">
      <alignment horizontal="center" vertical="center" wrapText="1"/>
    </xf>
    <xf numFmtId="0" fontId="8" fillId="4" borderId="124" xfId="2" applyNumberFormat="1" applyFont="1" applyFill="1" applyBorder="1" applyAlignment="1" applyProtection="1">
      <alignment horizontal="center" vertical="center" wrapText="1"/>
    </xf>
    <xf numFmtId="0" fontId="11" fillId="2" borderId="37" xfId="3" applyNumberFormat="1" applyFont="1" applyFill="1" applyBorder="1" applyAlignment="1" applyProtection="1">
      <alignment horizontal="center" vertical="center" wrapText="1"/>
      <protection locked="0"/>
    </xf>
    <xf numFmtId="0" fontId="11" fillId="2" borderId="0" xfId="3" applyNumberFormat="1" applyFont="1" applyFill="1" applyBorder="1" applyAlignment="1" applyProtection="1">
      <alignment horizontal="center" vertical="center" wrapText="1"/>
      <protection locked="0"/>
    </xf>
    <xf numFmtId="0" fontId="11" fillId="2" borderId="41" xfId="3" applyNumberFormat="1" applyFont="1" applyFill="1" applyBorder="1" applyAlignment="1" applyProtection="1">
      <alignment horizontal="center" vertical="center" wrapText="1"/>
      <protection locked="0"/>
    </xf>
    <xf numFmtId="0" fontId="11" fillId="3" borderId="124" xfId="0" applyFont="1" applyFill="1" applyBorder="1" applyAlignment="1">
      <alignment horizontal="center" vertical="center" wrapText="1"/>
    </xf>
    <xf numFmtId="0" fontId="11" fillId="3" borderId="6"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11" fillId="3" borderId="79" xfId="0" applyFont="1" applyFill="1" applyBorder="1" applyAlignment="1">
      <alignment horizontal="center" vertical="center" wrapText="1"/>
    </xf>
    <xf numFmtId="0" fontId="11" fillId="3" borderId="83" xfId="0" applyFont="1" applyFill="1" applyBorder="1" applyAlignment="1">
      <alignment horizontal="center" vertical="center" wrapText="1"/>
    </xf>
    <xf numFmtId="4" fontId="11" fillId="3" borderId="54" xfId="0" applyNumberFormat="1" applyFont="1" applyFill="1" applyBorder="1" applyAlignment="1">
      <alignment horizontal="center" vertical="center" wrapText="1"/>
    </xf>
    <xf numFmtId="4" fontId="11" fillId="3" borderId="79" xfId="0" applyNumberFormat="1" applyFont="1" applyFill="1" applyBorder="1" applyAlignment="1">
      <alignment horizontal="center" vertical="center" wrapText="1"/>
    </xf>
    <xf numFmtId="4" fontId="11" fillId="3" borderId="56" xfId="0" applyNumberFormat="1" applyFont="1" applyFill="1" applyBorder="1" applyAlignment="1">
      <alignment horizontal="center" vertical="center" wrapText="1"/>
    </xf>
    <xf numFmtId="0" fontId="6" fillId="10" borderId="6" xfId="0" applyFont="1" applyFill="1" applyBorder="1" applyAlignment="1">
      <alignment horizontal="center" vertical="center" wrapText="1"/>
    </xf>
    <xf numFmtId="4" fontId="11" fillId="3" borderId="126" xfId="0" applyNumberFormat="1" applyFont="1" applyFill="1" applyBorder="1" applyAlignment="1">
      <alignment horizontal="center" vertical="center" wrapText="1"/>
    </xf>
    <xf numFmtId="4" fontId="11" fillId="3" borderId="102" xfId="0" applyNumberFormat="1" applyFont="1" applyFill="1" applyBorder="1" applyAlignment="1">
      <alignment horizontal="center" vertical="center" wrapText="1"/>
    </xf>
    <xf numFmtId="4" fontId="11" fillId="3" borderId="68" xfId="0" applyNumberFormat="1" applyFont="1" applyFill="1" applyBorder="1" applyAlignment="1">
      <alignment horizontal="center" vertical="center" wrapText="1"/>
    </xf>
    <xf numFmtId="4" fontId="6" fillId="2" borderId="125" xfId="1" applyNumberFormat="1" applyFont="1" applyFill="1" applyBorder="1" applyAlignment="1">
      <alignment horizontal="center" vertical="center"/>
    </xf>
    <xf numFmtId="4" fontId="6" fillId="2" borderId="93" xfId="1" applyNumberFormat="1" applyFont="1" applyFill="1" applyBorder="1" applyAlignment="1">
      <alignment horizontal="center" vertical="center"/>
    </xf>
    <xf numFmtId="4" fontId="6" fillId="2" borderId="94" xfId="1" applyNumberFormat="1" applyFont="1" applyFill="1" applyBorder="1" applyAlignment="1">
      <alignment horizontal="center" vertical="center"/>
    </xf>
    <xf numFmtId="0" fontId="11" fillId="2" borderId="54" xfId="3" applyNumberFormat="1" applyFont="1" applyFill="1" applyBorder="1" applyAlignment="1" applyProtection="1">
      <alignment horizontal="center" vertical="center" wrapText="1"/>
      <protection locked="0"/>
    </xf>
    <xf numFmtId="0" fontId="11" fillId="0" borderId="15" xfId="4" applyFont="1" applyBorder="1" applyAlignment="1">
      <alignment horizontal="center" vertical="center" wrapText="1"/>
    </xf>
    <xf numFmtId="0" fontId="11" fillId="2" borderId="15" xfId="3" applyNumberFormat="1" applyFont="1" applyFill="1" applyBorder="1" applyAlignment="1" applyProtection="1">
      <alignment horizontal="center" vertical="center" wrapText="1"/>
      <protection locked="0"/>
    </xf>
    <xf numFmtId="0" fontId="11" fillId="2" borderId="17" xfId="3" applyNumberFormat="1" applyFont="1" applyFill="1" applyBorder="1" applyAlignment="1" applyProtection="1">
      <alignment horizontal="center" vertical="center" wrapText="1"/>
      <protection locked="0"/>
    </xf>
    <xf numFmtId="0" fontId="11" fillId="0" borderId="62" xfId="4" applyFont="1" applyBorder="1" applyAlignment="1">
      <alignment horizontal="center" vertical="center" wrapText="1"/>
    </xf>
    <xf numFmtId="0" fontId="11" fillId="0" borderId="114" xfId="4" applyFont="1" applyBorder="1" applyAlignment="1">
      <alignment horizontal="center" vertical="center" wrapText="1"/>
    </xf>
    <xf numFmtId="0" fontId="11" fillId="2" borderId="64" xfId="3" applyNumberFormat="1" applyFont="1" applyFill="1" applyBorder="1" applyAlignment="1" applyProtection="1">
      <alignment horizontal="center" vertical="center" wrapText="1"/>
      <protection locked="0"/>
    </xf>
    <xf numFmtId="0" fontId="11" fillId="2" borderId="116" xfId="3" applyNumberFormat="1" applyFont="1" applyFill="1" applyBorder="1" applyAlignment="1" applyProtection="1">
      <alignment horizontal="center" vertical="center" wrapText="1"/>
      <protection locked="0"/>
    </xf>
    <xf numFmtId="0" fontId="32" fillId="0" borderId="0" xfId="0" applyFont="1" applyAlignment="1">
      <alignment horizontal="left" vertical="top" wrapText="1"/>
    </xf>
    <xf numFmtId="0" fontId="11" fillId="2" borderId="100" xfId="3" applyNumberFormat="1" applyFont="1" applyFill="1" applyBorder="1" applyAlignment="1" applyProtection="1">
      <alignment horizontal="left" vertical="center" wrapText="1"/>
      <protection locked="0"/>
    </xf>
    <xf numFmtId="0" fontId="11" fillId="2" borderId="106" xfId="3" applyNumberFormat="1" applyFont="1" applyFill="1" applyBorder="1" applyAlignment="1" applyProtection="1">
      <alignment horizontal="left" vertical="center" wrapText="1"/>
      <protection locked="0"/>
    </xf>
    <xf numFmtId="0" fontId="11" fillId="2" borderId="130" xfId="3" applyNumberFormat="1" applyFont="1" applyFill="1" applyBorder="1" applyAlignment="1" applyProtection="1">
      <alignment horizontal="left" vertical="center" wrapText="1"/>
      <protection locked="0"/>
    </xf>
    <xf numFmtId="0" fontId="11" fillId="2" borderId="88" xfId="3" applyNumberFormat="1" applyFont="1" applyFill="1" applyBorder="1" applyAlignment="1" applyProtection="1">
      <alignment horizontal="left" vertical="center" wrapText="1"/>
      <protection locked="0"/>
    </xf>
    <xf numFmtId="0" fontId="11" fillId="2" borderId="104" xfId="3" applyNumberFormat="1" applyFont="1" applyFill="1" applyBorder="1" applyAlignment="1" applyProtection="1">
      <alignment horizontal="left" vertical="center" wrapText="1"/>
      <protection locked="0"/>
    </xf>
    <xf numFmtId="0" fontId="11" fillId="2" borderId="137" xfId="3" applyNumberFormat="1" applyFont="1" applyFill="1" applyBorder="1" applyAlignment="1" applyProtection="1">
      <alignment horizontal="left" vertical="center" wrapText="1"/>
      <protection locked="0"/>
    </xf>
    <xf numFmtId="0" fontId="8" fillId="4" borderId="138" xfId="2" applyNumberFormat="1" applyFont="1" applyFill="1" applyBorder="1" applyAlignment="1" applyProtection="1">
      <alignment horizontal="center" vertical="center" wrapText="1"/>
    </xf>
    <xf numFmtId="0" fontId="33" fillId="2" borderId="50" xfId="3" applyNumberFormat="1" applyFont="1" applyFill="1" applyBorder="1" applyAlignment="1" applyProtection="1">
      <alignment horizontal="center" vertical="center" wrapText="1"/>
      <protection locked="0"/>
    </xf>
    <xf numFmtId="0" fontId="33" fillId="2" borderId="17" xfId="3" applyNumberFormat="1" applyFont="1" applyFill="1" applyBorder="1" applyAlignment="1" applyProtection="1">
      <alignment horizontal="center" vertical="center" wrapText="1"/>
      <protection locked="0"/>
    </xf>
    <xf numFmtId="0" fontId="33" fillId="2" borderId="64" xfId="3" applyNumberFormat="1" applyFont="1" applyFill="1" applyBorder="1" applyAlignment="1" applyProtection="1">
      <alignment horizontal="center" vertical="center" wrapText="1"/>
      <protection locked="0"/>
    </xf>
    <xf numFmtId="0" fontId="33" fillId="2" borderId="24" xfId="3" applyNumberFormat="1" applyFont="1" applyFill="1" applyBorder="1" applyAlignment="1" applyProtection="1">
      <alignment horizontal="center" vertical="center" wrapText="1"/>
      <protection locked="0"/>
    </xf>
    <xf numFmtId="4" fontId="6" fillId="4" borderId="26" xfId="1" applyNumberFormat="1" applyFont="1" applyFill="1" applyBorder="1" applyAlignment="1">
      <alignment horizontal="center" vertical="center"/>
    </xf>
    <xf numFmtId="4" fontId="6" fillId="4" borderId="27" xfId="1" applyNumberFormat="1" applyFont="1" applyFill="1" applyBorder="1" applyAlignment="1">
      <alignment horizontal="center" vertical="center"/>
    </xf>
    <xf numFmtId="4" fontId="6" fillId="4" borderId="28" xfId="1" applyNumberFormat="1" applyFont="1" applyFill="1" applyBorder="1" applyAlignment="1">
      <alignment horizontal="center" vertical="center"/>
    </xf>
    <xf numFmtId="0" fontId="6" fillId="0" borderId="0" xfId="1" applyFont="1" applyFill="1" applyBorder="1" applyAlignment="1">
      <alignment horizontal="left" vertical="center" wrapText="1"/>
    </xf>
    <xf numFmtId="0" fontId="11" fillId="3" borderId="8" xfId="0" applyFont="1" applyFill="1" applyBorder="1" applyAlignment="1">
      <alignment horizontal="left" vertical="center" wrapText="1"/>
    </xf>
    <xf numFmtId="0" fontId="11" fillId="3" borderId="29" xfId="0" applyFont="1" applyFill="1" applyBorder="1" applyAlignment="1">
      <alignment horizontal="left" vertical="center" wrapText="1"/>
    </xf>
    <xf numFmtId="0" fontId="11" fillId="3" borderId="126" xfId="0" applyFont="1" applyFill="1" applyBorder="1" applyAlignment="1">
      <alignment horizontal="center" vertical="center" wrapText="1"/>
    </xf>
    <xf numFmtId="0" fontId="11" fillId="3" borderId="68" xfId="0" applyFont="1" applyFill="1" applyBorder="1" applyAlignment="1">
      <alignment horizontal="center" vertical="center" wrapText="1"/>
    </xf>
    <xf numFmtId="0" fontId="11" fillId="3" borderId="54" xfId="0" applyFont="1" applyFill="1" applyBorder="1" applyAlignment="1">
      <alignment horizontal="left" vertical="center" wrapText="1"/>
    </xf>
    <xf numFmtId="0" fontId="11" fillId="3" borderId="21" xfId="0" applyFont="1" applyFill="1" applyBorder="1" applyAlignment="1">
      <alignment horizontal="center" vertical="center" wrapText="1"/>
    </xf>
    <xf numFmtId="0" fontId="11" fillId="3" borderId="36"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34" fillId="0" borderId="0" xfId="0" applyFont="1" applyAlignment="1">
      <alignment horizontal="left" vertical="center" wrapText="1"/>
    </xf>
    <xf numFmtId="4" fontId="6" fillId="7" borderId="9" xfId="1" applyNumberFormat="1" applyFont="1" applyFill="1" applyBorder="1" applyAlignment="1">
      <alignment horizontal="center" vertical="center"/>
    </xf>
    <xf numFmtId="4" fontId="6" fillId="7" borderId="32" xfId="1" applyNumberFormat="1" applyFont="1" applyFill="1" applyBorder="1" applyAlignment="1">
      <alignment horizontal="center" vertical="center"/>
    </xf>
    <xf numFmtId="3" fontId="11" fillId="2" borderId="139" xfId="3" applyNumberFormat="1" applyFont="1" applyFill="1" applyBorder="1" applyAlignment="1" applyProtection="1">
      <alignment horizontal="left" vertical="center" wrapText="1"/>
    </xf>
    <xf numFmtId="3" fontId="11" fillId="2" borderId="140" xfId="3" applyNumberFormat="1" applyFont="1" applyFill="1" applyBorder="1" applyAlignment="1" applyProtection="1">
      <alignment horizontal="left" vertical="center" wrapText="1"/>
    </xf>
    <xf numFmtId="0" fontId="11" fillId="3" borderId="5" xfId="0" applyFont="1" applyFill="1" applyBorder="1" applyAlignment="1">
      <alignment horizontal="left" vertical="center" wrapText="1"/>
    </xf>
    <xf numFmtId="0" fontId="11" fillId="3" borderId="125" xfId="0" applyFont="1" applyFill="1" applyBorder="1" applyAlignment="1">
      <alignment horizontal="left" vertical="center" wrapText="1"/>
    </xf>
    <xf numFmtId="0" fontId="14" fillId="2" borderId="37" xfId="1" applyFont="1" applyFill="1" applyBorder="1" applyAlignment="1">
      <alignment horizontal="left" vertical="center" wrapText="1"/>
    </xf>
    <xf numFmtId="3" fontId="11" fillId="2" borderId="31" xfId="3" applyNumberFormat="1" applyFont="1" applyFill="1" applyBorder="1" applyAlignment="1" applyProtection="1">
      <alignment horizontal="left" vertical="center" wrapText="1"/>
    </xf>
    <xf numFmtId="3" fontId="11" fillId="2" borderId="61" xfId="3" applyNumberFormat="1" applyFont="1" applyFill="1" applyBorder="1" applyAlignment="1" applyProtection="1">
      <alignment horizontal="left" vertical="center" wrapText="1"/>
    </xf>
    <xf numFmtId="3" fontId="11" fillId="2" borderId="66" xfId="3" applyNumberFormat="1" applyFont="1" applyFill="1" applyBorder="1" applyAlignment="1" applyProtection="1">
      <alignment horizontal="left" vertical="center" wrapText="1"/>
    </xf>
    <xf numFmtId="0" fontId="11" fillId="8" borderId="63" xfId="3" applyNumberFormat="1" applyFont="1" applyFill="1" applyBorder="1" applyAlignment="1" applyProtection="1">
      <alignment horizontal="center" vertical="center" wrapText="1"/>
      <protection locked="0"/>
    </xf>
    <xf numFmtId="0" fontId="11" fillId="8" borderId="112" xfId="3" applyNumberFormat="1" applyFont="1" applyFill="1" applyBorder="1" applyAlignment="1" applyProtection="1">
      <alignment horizontal="center" vertical="center" wrapText="1"/>
      <protection locked="0"/>
    </xf>
    <xf numFmtId="0" fontId="11" fillId="8" borderId="71" xfId="3" applyNumberFormat="1" applyFont="1" applyFill="1" applyBorder="1" applyAlignment="1" applyProtection="1">
      <alignment horizontal="center" vertical="center" wrapText="1"/>
      <protection locked="0"/>
    </xf>
    <xf numFmtId="0" fontId="11" fillId="2" borderId="139" xfId="3" applyNumberFormat="1" applyFont="1" applyFill="1" applyBorder="1" applyAlignment="1" applyProtection="1">
      <alignment horizontal="left" vertical="center" wrapText="1"/>
      <protection locked="0"/>
    </xf>
    <xf numFmtId="0" fontId="11" fillId="2" borderId="142" xfId="3" applyNumberFormat="1" applyFont="1" applyFill="1" applyBorder="1" applyAlignment="1" applyProtection="1">
      <alignment horizontal="left" vertical="center" wrapText="1"/>
      <protection locked="0"/>
    </xf>
    <xf numFmtId="0" fontId="11" fillId="2" borderId="24" xfId="3" applyNumberFormat="1" applyFont="1" applyFill="1" applyBorder="1" applyAlignment="1" applyProtection="1">
      <alignment horizontal="center" vertical="center" wrapText="1"/>
      <protection locked="0"/>
    </xf>
    <xf numFmtId="0" fontId="11" fillId="2" borderId="91" xfId="3" applyNumberFormat="1" applyFont="1" applyFill="1" applyBorder="1" applyAlignment="1" applyProtection="1">
      <alignment horizontal="center" vertical="center" wrapText="1"/>
      <protection locked="0"/>
    </xf>
    <xf numFmtId="0" fontId="6" fillId="2" borderId="141" xfId="3" applyNumberFormat="1" applyFont="1" applyFill="1" applyBorder="1" applyAlignment="1" applyProtection="1">
      <alignment horizontal="center" vertical="center" wrapText="1"/>
      <protection locked="0"/>
    </xf>
    <xf numFmtId="0" fontId="11" fillId="3" borderId="49" xfId="0" applyFont="1" applyFill="1" applyBorder="1" applyAlignment="1">
      <alignment horizontal="left" vertical="center" wrapText="1"/>
    </xf>
    <xf numFmtId="0" fontId="11" fillId="3" borderId="71" xfId="0" applyFont="1" applyFill="1" applyBorder="1" applyAlignment="1">
      <alignment horizontal="left" vertical="center" wrapText="1"/>
    </xf>
    <xf numFmtId="0" fontId="11" fillId="3" borderId="103" xfId="0" applyFont="1" applyFill="1" applyBorder="1" applyAlignment="1">
      <alignment horizontal="center" vertical="center" wrapText="1"/>
    </xf>
    <xf numFmtId="0" fontId="11" fillId="3" borderId="112" xfId="0" applyFont="1" applyFill="1" applyBorder="1" applyAlignment="1">
      <alignment horizontal="center" vertical="center" wrapText="1"/>
    </xf>
    <xf numFmtId="4" fontId="11" fillId="3" borderId="71" xfId="0" applyNumberFormat="1" applyFont="1" applyFill="1" applyBorder="1" applyAlignment="1">
      <alignment horizontal="center" vertical="center" wrapText="1"/>
    </xf>
    <xf numFmtId="165" fontId="6" fillId="6" borderId="6" xfId="3" applyNumberFormat="1" applyFont="1" applyFill="1" applyBorder="1" applyAlignment="1" applyProtection="1">
      <alignment horizontal="center" wrapText="1"/>
    </xf>
    <xf numFmtId="165" fontId="6" fillId="6" borderId="7" xfId="3" applyNumberFormat="1" applyFont="1" applyFill="1" applyBorder="1" applyAlignment="1" applyProtection="1">
      <alignment horizontal="center" wrapText="1"/>
    </xf>
    <xf numFmtId="0" fontId="11" fillId="2" borderId="40" xfId="3" applyNumberFormat="1" applyFont="1" applyFill="1" applyBorder="1" applyAlignment="1" applyProtection="1">
      <alignment horizontal="center" vertical="center" wrapText="1"/>
      <protection locked="0"/>
    </xf>
    <xf numFmtId="0" fontId="14" fillId="0" borderId="0" xfId="1" applyFont="1" applyFill="1" applyBorder="1" applyAlignment="1">
      <alignment horizontal="left" vertical="center" wrapText="1"/>
    </xf>
    <xf numFmtId="0" fontId="11" fillId="0" borderId="0" xfId="1" applyFont="1" applyFill="1" applyBorder="1" applyAlignment="1">
      <alignment horizontal="left" vertical="center" wrapText="1"/>
    </xf>
    <xf numFmtId="0" fontId="11" fillId="2" borderId="0" xfId="1" applyFont="1" applyFill="1" applyBorder="1" applyAlignment="1">
      <alignment horizontal="left" vertical="center" wrapText="1"/>
    </xf>
    <xf numFmtId="0" fontId="11" fillId="2" borderId="143" xfId="3" applyNumberFormat="1" applyFont="1" applyFill="1" applyBorder="1" applyAlignment="1" applyProtection="1">
      <alignment horizontal="left" vertical="center" wrapText="1"/>
      <protection locked="0"/>
    </xf>
  </cellXfs>
  <cellStyles count="6">
    <cellStyle name="Excel Built-in Normal" xfId="1"/>
    <cellStyle name="Гиперссылка" xfId="2" builtinId="8"/>
    <cellStyle name="Обычный" xfId="0" builtinId="0"/>
    <cellStyle name="Обычный 2" xfId="5"/>
    <cellStyle name="Обычный 2 2" xfId="4"/>
    <cellStyle name="Финансовый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styles" Target="styles.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2" Type="http://schemas.openxmlformats.org/officeDocument/2006/relationships/printerSettings" Target="../printerSettings/printerSettings102.bin"/><Relationship Id="rId1" Type="http://schemas.openxmlformats.org/officeDocument/2006/relationships/hyperlink" Target="mailto:inf@abakan.2gis.ru"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mailto:inf@abakan.2gis.ru" TargetMode="External"/></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199"/>
  <sheetViews>
    <sheetView zoomScale="40" zoomScaleNormal="40" zoomScaleSheetLayoutView="30" workbookViewId="0">
      <pane ySplit="4" topLeftCell="A164" activePane="bottomLeft" state="frozen"/>
      <selection activeCell="D180" sqref="D180:H180"/>
      <selection pane="bottomLeft" activeCell="F176" sqref="F176"/>
    </sheetView>
  </sheetViews>
  <sheetFormatPr defaultColWidth="9.140625" defaultRowHeight="12.75" outlineLevelRow="1" x14ac:dyDescent="0.2"/>
  <cols>
    <col min="1" max="1" width="69"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
        <v>1</v>
      </c>
      <c r="B2" s="6" t="s">
        <v>2</v>
      </c>
      <c r="C2" s="7" t="s">
        <v>3</v>
      </c>
      <c r="D2" s="8"/>
      <c r="E2" s="8"/>
      <c r="F2" s="8"/>
      <c r="G2" s="8"/>
      <c r="H2" s="9"/>
    </row>
    <row r="3" spans="1:8" s="16" customFormat="1" ht="24.95" customHeight="1" thickBot="1" x14ac:dyDescent="0.25">
      <c r="A3" s="11" t="s">
        <v>4</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50.1" customHeight="1" thickBot="1" x14ac:dyDescent="0.25">
      <c r="A5" s="362" t="s">
        <v>9</v>
      </c>
      <c r="B5" s="363"/>
      <c r="C5" s="21"/>
      <c r="D5" s="21"/>
      <c r="E5" s="21"/>
      <c r="F5" s="21"/>
      <c r="G5" s="21"/>
      <c r="H5" s="22"/>
    </row>
    <row r="6" spans="1:8" s="16" customFormat="1" ht="48" customHeight="1" x14ac:dyDescent="0.2">
      <c r="A6" s="461" t="s">
        <v>10</v>
      </c>
      <c r="B6" s="455" t="s">
        <v>11</v>
      </c>
      <c r="C6"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6" s="382">
        <f>F6*1.2</f>
        <v>10440</v>
      </c>
      <c r="E6" s="383">
        <f>F6*1.1</f>
        <v>9570</v>
      </c>
      <c r="F6" s="383">
        <v>8700</v>
      </c>
      <c r="G6" s="383">
        <f>F6*0.75</f>
        <v>6525</v>
      </c>
      <c r="H6" s="384">
        <f>F6*0.5</f>
        <v>4350</v>
      </c>
    </row>
    <row r="7" spans="1:8" s="16" customFormat="1" ht="132" customHeight="1" x14ac:dyDescent="0.2">
      <c r="A7" s="462"/>
      <c r="B7" s="456"/>
      <c r="C7" s="456"/>
      <c r="D7" s="354"/>
      <c r="E7" s="355"/>
      <c r="F7" s="355"/>
      <c r="G7" s="355"/>
      <c r="H7" s="356"/>
    </row>
    <row r="8" spans="1:8" s="16" customFormat="1" ht="97.5" customHeight="1" x14ac:dyDescent="0.2">
      <c r="A8" s="462"/>
      <c r="B8" s="24" t="s">
        <v>12</v>
      </c>
      <c r="C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8" s="354"/>
      <c r="E8" s="355"/>
      <c r="F8" s="355"/>
      <c r="G8" s="355"/>
      <c r="H8" s="356"/>
    </row>
    <row r="9" spans="1:8" s="16" customFormat="1" ht="166.5" customHeight="1" thickBot="1" x14ac:dyDescent="0.25">
      <c r="A9" s="464"/>
      <c r="B9" s="26" t="s">
        <v>13</v>
      </c>
      <c r="C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9" s="374"/>
      <c r="E9" s="375"/>
      <c r="F9" s="375"/>
      <c r="G9" s="375"/>
      <c r="H9" s="376"/>
    </row>
    <row r="10" spans="1:8" s="16" customFormat="1" ht="24.95" customHeight="1" thickBot="1" x14ac:dyDescent="0.25">
      <c r="A10" s="28"/>
      <c r="B10" s="29"/>
      <c r="C10" s="30"/>
      <c r="D10" s="458"/>
      <c r="E10" s="459"/>
      <c r="F10" s="459"/>
      <c r="G10" s="459"/>
      <c r="H10" s="460"/>
    </row>
    <row r="11" spans="1:8" s="16" customFormat="1" ht="48" customHeight="1" x14ac:dyDescent="0.2">
      <c r="A11" s="451" t="s">
        <v>14</v>
      </c>
      <c r="B11" s="455" t="s">
        <v>15</v>
      </c>
      <c r="C1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1" s="457">
        <f>F11*1.2</f>
        <v>11520</v>
      </c>
      <c r="E11" s="383">
        <f>F11*1.1</f>
        <v>10560</v>
      </c>
      <c r="F11" s="383">
        <v>9600</v>
      </c>
      <c r="G11" s="383">
        <f>F11*0.75</f>
        <v>7200</v>
      </c>
      <c r="H11" s="384">
        <f>F11*0.5</f>
        <v>4800</v>
      </c>
    </row>
    <row r="12" spans="1:8" s="16" customFormat="1" ht="132" customHeight="1" x14ac:dyDescent="0.2">
      <c r="A12" s="452"/>
      <c r="B12" s="456"/>
      <c r="C12" s="456"/>
      <c r="D12" s="361"/>
      <c r="E12" s="355"/>
      <c r="F12" s="355"/>
      <c r="G12" s="355"/>
      <c r="H12" s="356"/>
    </row>
    <row r="13" spans="1:8" s="16" customFormat="1" ht="97.5" customHeight="1" x14ac:dyDescent="0.2">
      <c r="A13" s="452"/>
      <c r="B13" s="24" t="s">
        <v>12</v>
      </c>
      <c r="C1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 s="361"/>
      <c r="E13" s="355"/>
      <c r="F13" s="355"/>
      <c r="G13" s="355"/>
      <c r="H13" s="356"/>
    </row>
    <row r="14" spans="1:8" s="16" customFormat="1" ht="166.5" customHeight="1" x14ac:dyDescent="0.2">
      <c r="A14" s="452"/>
      <c r="B14" s="31" t="s">
        <v>13</v>
      </c>
      <c r="C1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4" s="361"/>
      <c r="E14" s="355"/>
      <c r="F14" s="355"/>
      <c r="G14" s="355"/>
      <c r="H14" s="356"/>
    </row>
    <row r="15" spans="1:8" s="16" customFormat="1" ht="92.25" customHeight="1" thickBot="1" x14ac:dyDescent="0.25">
      <c r="A15" s="489"/>
      <c r="B15" s="26" t="s">
        <v>16</v>
      </c>
      <c r="C1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5" s="482"/>
      <c r="E15" s="375"/>
      <c r="F15" s="375"/>
      <c r="G15" s="375"/>
      <c r="H15" s="376"/>
    </row>
    <row r="16" spans="1:8" s="16" customFormat="1" ht="24.95" customHeight="1" thickBot="1" x14ac:dyDescent="0.25">
      <c r="A16" s="28"/>
      <c r="B16" s="34"/>
      <c r="C16" s="30"/>
      <c r="D16" s="35"/>
      <c r="E16" s="35"/>
      <c r="F16" s="35"/>
      <c r="G16" s="35"/>
      <c r="H16" s="36"/>
    </row>
    <row r="17" spans="1:8" s="16" customFormat="1" ht="112.5" customHeight="1" x14ac:dyDescent="0.2">
      <c r="A17" s="438" t="s">
        <v>17</v>
      </c>
      <c r="B17" s="37" t="s">
        <v>18</v>
      </c>
      <c r="C17" s="38"/>
      <c r="D17" s="465">
        <v>1476</v>
      </c>
      <c r="E17" s="466"/>
      <c r="F17" s="466"/>
      <c r="G17" s="466"/>
      <c r="H17" s="467"/>
    </row>
    <row r="18" spans="1:8" s="16" customFormat="1" ht="50.1" customHeight="1" x14ac:dyDescent="0.2">
      <c r="A18" s="439"/>
      <c r="B18" s="39" t="s">
        <v>19</v>
      </c>
      <c r="C18" s="474" t="str">
        <f>"Электронный справочник "&amp;$C$2&amp;" (версия для ПК)"</f>
        <v>Электронный справочник "2ГИС.АБАКАН" (версия для ПК)</v>
      </c>
      <c r="D18" s="468"/>
      <c r="E18" s="469"/>
      <c r="F18" s="469"/>
      <c r="G18" s="469"/>
      <c r="H18" s="470"/>
    </row>
    <row r="19" spans="1:8" s="16" customFormat="1" ht="40.5" customHeight="1" x14ac:dyDescent="0.2">
      <c r="A19" s="439"/>
      <c r="B19" s="39" t="s">
        <v>20</v>
      </c>
      <c r="C19" s="456"/>
      <c r="D19" s="468"/>
      <c r="E19" s="469"/>
      <c r="F19" s="469"/>
      <c r="G19" s="469"/>
      <c r="H19" s="470"/>
    </row>
    <row r="20" spans="1:8" s="16" customFormat="1" ht="75" customHeight="1" thickBot="1" x14ac:dyDescent="0.25">
      <c r="A20" s="440"/>
      <c r="B20" s="39" t="s">
        <v>21</v>
      </c>
      <c r="C2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20" s="471"/>
      <c r="E20" s="472"/>
      <c r="F20" s="472"/>
      <c r="G20" s="472"/>
      <c r="H20" s="473"/>
    </row>
    <row r="21" spans="1:8" s="16" customFormat="1" ht="24.95" customHeight="1" thickBot="1" x14ac:dyDescent="0.25">
      <c r="A21" s="40"/>
      <c r="B21" s="41"/>
      <c r="C21" s="42"/>
      <c r="D21" s="486"/>
      <c r="E21" s="487"/>
      <c r="F21" s="487"/>
      <c r="G21" s="487"/>
      <c r="H21" s="488"/>
    </row>
    <row r="22" spans="1:8" s="16" customFormat="1" ht="50.1" customHeight="1" x14ac:dyDescent="0.2">
      <c r="A22" s="438" t="s">
        <v>22</v>
      </c>
      <c r="B22" s="475" t="s">
        <v>23</v>
      </c>
      <c r="C22"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22" s="479">
        <v>360</v>
      </c>
      <c r="E22" s="445"/>
      <c r="F22" s="445"/>
      <c r="G22" s="445"/>
      <c r="H22" s="446"/>
    </row>
    <row r="23" spans="1:8" s="16" customFormat="1" ht="94.5" customHeight="1" x14ac:dyDescent="0.2">
      <c r="A23" s="439"/>
      <c r="B23" s="476"/>
      <c r="C23" s="478"/>
      <c r="D23" s="480"/>
      <c r="E23" s="447"/>
      <c r="F23" s="447"/>
      <c r="G23" s="447"/>
      <c r="H23" s="448"/>
    </row>
    <row r="24" spans="1:8" s="16" customFormat="1" ht="163.5" customHeight="1" thickBot="1" x14ac:dyDescent="0.25">
      <c r="A24" s="440"/>
      <c r="B24" s="43" t="s">
        <v>13</v>
      </c>
      <c r="C2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4" s="481"/>
      <c r="E24" s="449"/>
      <c r="F24" s="449"/>
      <c r="G24" s="449"/>
      <c r="H24" s="450"/>
    </row>
    <row r="25" spans="1:8" s="16" customFormat="1" ht="24.95" customHeight="1" thickBot="1" x14ac:dyDescent="0.25">
      <c r="A25" s="40"/>
      <c r="B25" s="29"/>
      <c r="C25" s="30"/>
      <c r="D25" s="483"/>
      <c r="E25" s="484"/>
      <c r="F25" s="484"/>
      <c r="G25" s="484"/>
      <c r="H25" s="485"/>
    </row>
    <row r="26" spans="1:8" s="16" customFormat="1" ht="50.1" customHeight="1" x14ac:dyDescent="0.2">
      <c r="A26" s="438" t="s">
        <v>24</v>
      </c>
      <c r="B26" s="455" t="s">
        <v>25</v>
      </c>
      <c r="C26"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6" s="382">
        <f>F26*1.2</f>
        <v>19843.2</v>
      </c>
      <c r="E26" s="383">
        <f>F26*1.1</f>
        <v>18189.600000000002</v>
      </c>
      <c r="F26" s="383">
        <v>16536</v>
      </c>
      <c r="G26" s="383">
        <f>F26*0.75</f>
        <v>12402</v>
      </c>
      <c r="H26" s="384">
        <f>F26*0.5</f>
        <v>8268</v>
      </c>
    </row>
    <row r="27" spans="1:8" s="16" customFormat="1" ht="99.95" customHeight="1" x14ac:dyDescent="0.2">
      <c r="A27" s="439"/>
      <c r="B27" s="456"/>
      <c r="C27" s="456"/>
      <c r="D27" s="354"/>
      <c r="E27" s="355"/>
      <c r="F27" s="355"/>
      <c r="G27" s="355"/>
      <c r="H27" s="356"/>
    </row>
    <row r="28" spans="1:8" s="16" customFormat="1" ht="99.95" customHeight="1" x14ac:dyDescent="0.2">
      <c r="A28" s="439"/>
      <c r="B28" s="45" t="s">
        <v>12</v>
      </c>
      <c r="C2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28" s="354"/>
      <c r="E28" s="355"/>
      <c r="F28" s="355"/>
      <c r="G28" s="355"/>
      <c r="H28" s="356"/>
    </row>
    <row r="29" spans="1:8" s="16" customFormat="1" ht="156.75" customHeight="1" thickBot="1" x14ac:dyDescent="0.25">
      <c r="A29" s="440"/>
      <c r="B29" s="47" t="s">
        <v>13</v>
      </c>
      <c r="C2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29" s="374"/>
      <c r="E29" s="375"/>
      <c r="F29" s="375"/>
      <c r="G29" s="375"/>
      <c r="H29" s="376"/>
    </row>
    <row r="30" spans="1:8" s="16" customFormat="1" ht="24.95" customHeight="1" thickBot="1" x14ac:dyDescent="0.25">
      <c r="A30" s="40"/>
      <c r="B30" s="29"/>
      <c r="C30" s="30"/>
      <c r="D30" s="458"/>
      <c r="E30" s="459"/>
      <c r="F30" s="459"/>
      <c r="G30" s="459"/>
      <c r="H30" s="460"/>
    </row>
    <row r="31" spans="1:8" s="16" customFormat="1" ht="50.1" customHeight="1" x14ac:dyDescent="0.2">
      <c r="A31" s="438" t="s">
        <v>26</v>
      </c>
      <c r="B31" s="455" t="s">
        <v>27</v>
      </c>
      <c r="C3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1" s="457">
        <f>F31*1.2</f>
        <v>21888</v>
      </c>
      <c r="E31" s="383">
        <f>F31*1.1</f>
        <v>20064</v>
      </c>
      <c r="F31" s="383">
        <v>18240</v>
      </c>
      <c r="G31" s="383">
        <f>F31*0.75</f>
        <v>13680</v>
      </c>
      <c r="H31" s="384">
        <f>F31*0.5</f>
        <v>9120</v>
      </c>
    </row>
    <row r="32" spans="1:8" s="16" customFormat="1" ht="99.95" customHeight="1" x14ac:dyDescent="0.2">
      <c r="A32" s="439"/>
      <c r="B32" s="456"/>
      <c r="C32" s="456"/>
      <c r="D32" s="361"/>
      <c r="E32" s="355"/>
      <c r="F32" s="355"/>
      <c r="G32" s="355"/>
      <c r="H32" s="356"/>
    </row>
    <row r="33" spans="1:8" s="16" customFormat="1" ht="99.95" customHeight="1" x14ac:dyDescent="0.2">
      <c r="A33" s="439"/>
      <c r="B33" s="24" t="s">
        <v>12</v>
      </c>
      <c r="C3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33" s="361"/>
      <c r="E33" s="355"/>
      <c r="F33" s="355"/>
      <c r="G33" s="355"/>
      <c r="H33" s="356"/>
    </row>
    <row r="34" spans="1:8" s="16" customFormat="1" ht="156.75" customHeight="1" x14ac:dyDescent="0.2">
      <c r="A34" s="439"/>
      <c r="B34" s="31" t="s">
        <v>13</v>
      </c>
      <c r="C3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4" s="361"/>
      <c r="E34" s="355"/>
      <c r="F34" s="355"/>
      <c r="G34" s="355"/>
      <c r="H34" s="356"/>
    </row>
    <row r="35" spans="1:8" s="16" customFormat="1" ht="92.25" customHeight="1" thickBot="1" x14ac:dyDescent="0.25">
      <c r="A35" s="440"/>
      <c r="B35" s="26" t="s">
        <v>16</v>
      </c>
      <c r="C3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35" s="482"/>
      <c r="E35" s="375"/>
      <c r="F35" s="375"/>
      <c r="G35" s="375"/>
      <c r="H35" s="376"/>
    </row>
    <row r="36" spans="1:8" s="16" customFormat="1" ht="24.95" customHeight="1" thickBot="1" x14ac:dyDescent="0.25">
      <c r="A36" s="52"/>
      <c r="B36" s="34"/>
      <c r="C36" s="30"/>
      <c r="D36" s="35"/>
      <c r="E36" s="35"/>
      <c r="F36" s="35"/>
      <c r="G36" s="35"/>
      <c r="H36" s="36"/>
    </row>
    <row r="37" spans="1:8" s="16" customFormat="1" ht="125.1" customHeight="1" x14ac:dyDescent="0.2">
      <c r="A37" s="438" t="s">
        <v>28</v>
      </c>
      <c r="B37" s="37" t="s">
        <v>29</v>
      </c>
      <c r="C37" s="38"/>
      <c r="D37" s="465">
        <v>2880</v>
      </c>
      <c r="E37" s="466"/>
      <c r="F37" s="466"/>
      <c r="G37" s="466"/>
      <c r="H37" s="467"/>
    </row>
    <row r="38" spans="1:8" s="16" customFormat="1" ht="50.1" customHeight="1" x14ac:dyDescent="0.2">
      <c r="A38" s="439"/>
      <c r="B38" s="39" t="s">
        <v>19</v>
      </c>
      <c r="C38" s="474" t="str">
        <f>"Электронный справочник "&amp;$C$2&amp;" (версия для ПК)"</f>
        <v>Электронный справочник "2ГИС.АБАКАН" (версия для ПК)</v>
      </c>
      <c r="D38" s="468"/>
      <c r="E38" s="469"/>
      <c r="F38" s="469"/>
      <c r="G38" s="469"/>
      <c r="H38" s="470"/>
    </row>
    <row r="39" spans="1:8" s="16" customFormat="1" ht="50.1" customHeight="1" x14ac:dyDescent="0.2">
      <c r="A39" s="439"/>
      <c r="B39" s="39" t="s">
        <v>20</v>
      </c>
      <c r="C39" s="456"/>
      <c r="D39" s="468"/>
      <c r="E39" s="469"/>
      <c r="F39" s="469"/>
      <c r="G39" s="469"/>
      <c r="H39" s="470"/>
    </row>
    <row r="40" spans="1:8" s="16" customFormat="1" ht="75" customHeight="1" thickBot="1" x14ac:dyDescent="0.25">
      <c r="A40" s="440"/>
      <c r="B40" s="39" t="s">
        <v>21</v>
      </c>
      <c r="C4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"2ГИС.АБАКАН"; Электронный справочник "2ГИС.АБАКАН" (мобильная версия 2ГИС 4.0 и выше)</v>
      </c>
      <c r="D40" s="471"/>
      <c r="E40" s="472"/>
      <c r="F40" s="472"/>
      <c r="G40" s="472"/>
      <c r="H40" s="473"/>
    </row>
    <row r="41" spans="1:8" s="16" customFormat="1" ht="24.95" customHeight="1" thickBot="1" x14ac:dyDescent="0.25">
      <c r="A41" s="40"/>
      <c r="B41" s="41"/>
      <c r="C41" s="42"/>
      <c r="D41" s="435"/>
      <c r="E41" s="436"/>
      <c r="F41" s="436"/>
      <c r="G41" s="436"/>
      <c r="H41" s="437"/>
    </row>
    <row r="42" spans="1:8" s="16" customFormat="1" ht="50.1" customHeight="1" x14ac:dyDescent="0.2">
      <c r="A42" s="438" t="s">
        <v>30</v>
      </c>
      <c r="B42" s="475" t="s">
        <v>23</v>
      </c>
      <c r="C42"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v>
      </c>
      <c r="D42" s="479">
        <v>360</v>
      </c>
      <c r="E42" s="445"/>
      <c r="F42" s="445"/>
      <c r="G42" s="445"/>
      <c r="H42" s="446"/>
    </row>
    <row r="43" spans="1:8" s="16" customFormat="1" ht="69.75" customHeight="1" x14ac:dyDescent="0.2">
      <c r="A43" s="439"/>
      <c r="B43" s="476"/>
      <c r="C43" s="478"/>
      <c r="D43" s="480"/>
      <c r="E43" s="447"/>
      <c r="F43" s="447"/>
      <c r="G43" s="447"/>
      <c r="H43" s="448"/>
    </row>
    <row r="44" spans="1:8" s="16" customFormat="1" ht="155.25" customHeight="1" x14ac:dyDescent="0.2">
      <c r="A44" s="439"/>
      <c r="B44" s="45" t="s">
        <v>13</v>
      </c>
      <c r="C4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4" s="480"/>
      <c r="E44" s="447"/>
      <c r="F44" s="447"/>
      <c r="G44" s="447"/>
      <c r="H44" s="448"/>
    </row>
    <row r="45" spans="1:8" s="16" customFormat="1" ht="168.75" customHeight="1" thickBot="1" x14ac:dyDescent="0.25">
      <c r="A45" s="440"/>
      <c r="B45" s="47" t="s">
        <v>13</v>
      </c>
      <c r="C4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45" s="481"/>
      <c r="E45" s="449"/>
      <c r="F45" s="449"/>
      <c r="G45" s="449"/>
      <c r="H45" s="450"/>
    </row>
    <row r="46" spans="1:8" s="16" customFormat="1" ht="24.95" customHeight="1" thickBot="1" x14ac:dyDescent="0.25">
      <c r="A46" s="28"/>
      <c r="B46" s="29"/>
      <c r="C46" s="30"/>
      <c r="D46" s="458"/>
      <c r="E46" s="459"/>
      <c r="F46" s="459"/>
      <c r="G46" s="459"/>
      <c r="H46" s="460"/>
    </row>
    <row r="47" spans="1:8" s="16" customFormat="1" ht="48" customHeight="1" x14ac:dyDescent="0.2">
      <c r="A47" s="461" t="s">
        <v>31</v>
      </c>
      <c r="B47" s="453" t="s">
        <v>32</v>
      </c>
      <c r="C4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7" s="382">
        <f>F47*1.2</f>
        <v>12528</v>
      </c>
      <c r="E47" s="383">
        <f>F47*1.1</f>
        <v>11484.000000000002</v>
      </c>
      <c r="F47" s="383">
        <v>10440</v>
      </c>
      <c r="G47" s="383">
        <f>F47*0.75</f>
        <v>7830</v>
      </c>
      <c r="H47" s="384">
        <f>F47*0.5</f>
        <v>5220</v>
      </c>
    </row>
    <row r="48" spans="1:8" s="16" customFormat="1" ht="132" customHeight="1" x14ac:dyDescent="0.2">
      <c r="A48" s="462"/>
      <c r="B48" s="454"/>
      <c r="C48" s="456"/>
      <c r="D48" s="354"/>
      <c r="E48" s="355"/>
      <c r="F48" s="355"/>
      <c r="G48" s="355"/>
      <c r="H48" s="356"/>
    </row>
    <row r="49" spans="1:8" s="16" customFormat="1" ht="132.6" customHeight="1" x14ac:dyDescent="0.2">
      <c r="A49" s="462"/>
      <c r="B49" s="24" t="s">
        <v>12</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49" s="354"/>
      <c r="E49" s="355"/>
      <c r="F49" s="355"/>
      <c r="G49" s="355"/>
      <c r="H49" s="356"/>
    </row>
    <row r="50" spans="1:8" s="16" customFormat="1" ht="97.5" customHeight="1" thickBot="1" x14ac:dyDescent="0.25">
      <c r="A50" s="463"/>
      <c r="B50" s="54" t="s">
        <v>33</v>
      </c>
      <c r="C5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0" s="379"/>
      <c r="E50" s="372"/>
      <c r="F50" s="372"/>
      <c r="G50" s="372"/>
      <c r="H50" s="373"/>
    </row>
    <row r="51" spans="1:8" s="16" customFormat="1" ht="166.5" customHeight="1" thickBot="1" x14ac:dyDescent="0.25">
      <c r="A51" s="464"/>
      <c r="B51" s="26" t="s">
        <v>34</v>
      </c>
      <c r="C5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1" s="374"/>
      <c r="E51" s="375"/>
      <c r="F51" s="375"/>
      <c r="G51" s="375"/>
      <c r="H51" s="376"/>
    </row>
    <row r="52" spans="1:8" s="16" customFormat="1" ht="24.95" customHeight="1" thickBot="1" x14ac:dyDescent="0.25">
      <c r="A52" s="40"/>
      <c r="B52" s="55"/>
      <c r="C52" s="56"/>
      <c r="D52" s="435"/>
      <c r="E52" s="436"/>
      <c r="F52" s="436"/>
      <c r="G52" s="436"/>
      <c r="H52" s="437"/>
    </row>
    <row r="53" spans="1:8" s="16" customFormat="1" ht="48" customHeight="1" x14ac:dyDescent="0.2">
      <c r="A53" s="451" t="s">
        <v>35</v>
      </c>
      <c r="B53" s="453" t="s">
        <v>32</v>
      </c>
      <c r="C5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3" s="457">
        <f>F53*1.2</f>
        <v>13824</v>
      </c>
      <c r="E53" s="383">
        <f>F53*1.1</f>
        <v>12672.000000000002</v>
      </c>
      <c r="F53" s="383">
        <v>11520</v>
      </c>
      <c r="G53" s="383">
        <f>F53*0.75</f>
        <v>8640</v>
      </c>
      <c r="H53" s="384">
        <f>F53*0.5</f>
        <v>5760</v>
      </c>
    </row>
    <row r="54" spans="1:8" s="16" customFormat="1" ht="132" customHeight="1" x14ac:dyDescent="0.2">
      <c r="A54" s="452"/>
      <c r="B54" s="454"/>
      <c r="C54" s="456"/>
      <c r="D54" s="361"/>
      <c r="E54" s="355"/>
      <c r="F54" s="355"/>
      <c r="G54" s="355"/>
      <c r="H54" s="356"/>
    </row>
    <row r="55" spans="1:8" s="16" customFormat="1" ht="97.5" customHeight="1" x14ac:dyDescent="0.2">
      <c r="A55" s="452"/>
      <c r="B55" s="24" t="s">
        <v>12</v>
      </c>
      <c r="C5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5" s="361"/>
      <c r="E55" s="355"/>
      <c r="F55" s="355"/>
      <c r="G55" s="355"/>
      <c r="H55" s="356"/>
    </row>
    <row r="56" spans="1:8" s="16" customFormat="1" ht="166.5" customHeight="1" x14ac:dyDescent="0.2">
      <c r="A56" s="452"/>
      <c r="B56" s="31" t="s">
        <v>34</v>
      </c>
      <c r="C5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6" s="361"/>
      <c r="E56" s="355"/>
      <c r="F56" s="355"/>
      <c r="G56" s="355"/>
      <c r="H56" s="356"/>
    </row>
    <row r="57" spans="1:8" s="16" customFormat="1" ht="92.25" customHeight="1" thickBot="1" x14ac:dyDescent="0.25">
      <c r="A57" s="452"/>
      <c r="B57" s="57" t="s">
        <v>36</v>
      </c>
      <c r="C57" s="5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57" s="371"/>
      <c r="E57" s="372"/>
      <c r="F57" s="372"/>
      <c r="G57" s="372"/>
      <c r="H57" s="373"/>
    </row>
    <row r="58" spans="1:8" s="16" customFormat="1" ht="24.95" customHeight="1" thickBot="1" x14ac:dyDescent="0.25">
      <c r="A58" s="40"/>
      <c r="B58" s="59"/>
      <c r="C58" s="60"/>
      <c r="D58" s="435"/>
      <c r="E58" s="436"/>
      <c r="F58" s="436"/>
      <c r="G58" s="436"/>
      <c r="H58" s="437"/>
    </row>
    <row r="59" spans="1:8" s="16" customFormat="1" ht="50.1" customHeight="1" x14ac:dyDescent="0.2">
      <c r="A59" s="438" t="s">
        <v>37</v>
      </c>
      <c r="B59" s="441" t="s">
        <v>23</v>
      </c>
      <c r="C59" s="443"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59" s="445">
        <v>360</v>
      </c>
      <c r="E59" s="445"/>
      <c r="F59" s="445"/>
      <c r="G59" s="445"/>
      <c r="H59" s="446"/>
    </row>
    <row r="60" spans="1:8" s="16" customFormat="1" ht="94.5" customHeight="1" x14ac:dyDescent="0.2">
      <c r="A60" s="439"/>
      <c r="B60" s="442"/>
      <c r="C60" s="444"/>
      <c r="D60" s="447"/>
      <c r="E60" s="447"/>
      <c r="F60" s="447"/>
      <c r="G60" s="447"/>
      <c r="H60" s="448"/>
    </row>
    <row r="61" spans="1:8" s="16" customFormat="1" ht="163.5" customHeight="1" thickBot="1" x14ac:dyDescent="0.25">
      <c r="A61" s="440"/>
      <c r="B61" s="26" t="s">
        <v>34</v>
      </c>
      <c r="C61" s="6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61" s="449"/>
      <c r="E61" s="449"/>
      <c r="F61" s="449"/>
      <c r="G61" s="449"/>
      <c r="H61" s="450"/>
    </row>
    <row r="62" spans="1:8" s="16" customFormat="1" ht="24.95" customHeight="1" thickBot="1" x14ac:dyDescent="0.25">
      <c r="A62" s="40"/>
      <c r="B62" s="55"/>
      <c r="C62" s="56"/>
      <c r="D62" s="435"/>
      <c r="E62" s="436"/>
      <c r="F62" s="436"/>
      <c r="G62" s="436"/>
      <c r="H62" s="437"/>
    </row>
    <row r="63" spans="1:8" s="16" customFormat="1" ht="50.1" customHeight="1" thickBot="1" x14ac:dyDescent="0.25">
      <c r="A63" s="411" t="s">
        <v>38</v>
      </c>
      <c r="B63" s="412"/>
      <c r="C63" s="412"/>
      <c r="D63" s="421" t="str">
        <f>"от "&amp;MIN(D64:D83)&amp;" до "&amp;MAX(D64:D83)</f>
        <v>от 1500 до 30000</v>
      </c>
      <c r="E63" s="422"/>
      <c r="F63" s="422"/>
      <c r="G63" s="422"/>
      <c r="H63" s="423"/>
    </row>
    <row r="64" spans="1:8" s="16" customFormat="1" ht="37.5" customHeight="1" outlineLevel="1" x14ac:dyDescent="0.2">
      <c r="A64" s="429" t="s">
        <v>39</v>
      </c>
      <c r="B64" s="430"/>
      <c r="C64" s="431"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64" s="432">
        <v>1500</v>
      </c>
      <c r="E64" s="433"/>
      <c r="F64" s="433"/>
      <c r="G64" s="433"/>
      <c r="H64" s="434"/>
    </row>
    <row r="65" spans="1:8" s="16" customFormat="1" ht="37.5" customHeight="1" outlineLevel="1" x14ac:dyDescent="0.2">
      <c r="A65" s="419" t="s">
        <v>40</v>
      </c>
      <c r="B65" s="420"/>
      <c r="C65" s="431"/>
      <c r="D65" s="354">
        <v>3000</v>
      </c>
      <c r="E65" s="355"/>
      <c r="F65" s="355"/>
      <c r="G65" s="355"/>
      <c r="H65" s="356"/>
    </row>
    <row r="66" spans="1:8" s="16" customFormat="1" ht="37.5" customHeight="1" outlineLevel="1" x14ac:dyDescent="0.2">
      <c r="A66" s="419" t="s">
        <v>41</v>
      </c>
      <c r="B66" s="420"/>
      <c r="C66" s="431"/>
      <c r="D66" s="354">
        <v>4500</v>
      </c>
      <c r="E66" s="355"/>
      <c r="F66" s="355"/>
      <c r="G66" s="355"/>
      <c r="H66" s="356"/>
    </row>
    <row r="67" spans="1:8" s="16" customFormat="1" ht="37.5" customHeight="1" outlineLevel="1" x14ac:dyDescent="0.2">
      <c r="A67" s="419" t="s">
        <v>42</v>
      </c>
      <c r="B67" s="420"/>
      <c r="C67" s="431"/>
      <c r="D67" s="354">
        <v>6000</v>
      </c>
      <c r="E67" s="355"/>
      <c r="F67" s="355"/>
      <c r="G67" s="355"/>
      <c r="H67" s="356"/>
    </row>
    <row r="68" spans="1:8" s="16" customFormat="1" ht="37.5" customHeight="1" outlineLevel="1" x14ac:dyDescent="0.2">
      <c r="A68" s="419" t="s">
        <v>43</v>
      </c>
      <c r="B68" s="420"/>
      <c r="C68" s="431"/>
      <c r="D68" s="354">
        <v>7500</v>
      </c>
      <c r="E68" s="355"/>
      <c r="F68" s="355"/>
      <c r="G68" s="355"/>
      <c r="H68" s="356"/>
    </row>
    <row r="69" spans="1:8" s="16" customFormat="1" ht="37.5" customHeight="1" outlineLevel="1" x14ac:dyDescent="0.2">
      <c r="A69" s="419" t="s">
        <v>44</v>
      </c>
      <c r="B69" s="420"/>
      <c r="C69" s="431"/>
      <c r="D69" s="354">
        <v>9000</v>
      </c>
      <c r="E69" s="355"/>
      <c r="F69" s="355"/>
      <c r="G69" s="355"/>
      <c r="H69" s="356"/>
    </row>
    <row r="70" spans="1:8" s="16" customFormat="1" ht="37.5" customHeight="1" outlineLevel="1" x14ac:dyDescent="0.2">
      <c r="A70" s="419" t="s">
        <v>45</v>
      </c>
      <c r="B70" s="420"/>
      <c r="C70" s="431"/>
      <c r="D70" s="354">
        <v>10500</v>
      </c>
      <c r="E70" s="355"/>
      <c r="F70" s="355"/>
      <c r="G70" s="355"/>
      <c r="H70" s="356"/>
    </row>
    <row r="71" spans="1:8" s="16" customFormat="1" ht="37.5" customHeight="1" outlineLevel="1" x14ac:dyDescent="0.2">
      <c r="A71" s="419" t="s">
        <v>46</v>
      </c>
      <c r="B71" s="420"/>
      <c r="C71" s="431"/>
      <c r="D71" s="354">
        <v>12000</v>
      </c>
      <c r="E71" s="355"/>
      <c r="F71" s="355"/>
      <c r="G71" s="355"/>
      <c r="H71" s="356"/>
    </row>
    <row r="72" spans="1:8" s="16" customFormat="1" ht="37.5" customHeight="1" outlineLevel="1" x14ac:dyDescent="0.2">
      <c r="A72" s="419" t="s">
        <v>47</v>
      </c>
      <c r="B72" s="420"/>
      <c r="C72" s="431"/>
      <c r="D72" s="354">
        <v>13500</v>
      </c>
      <c r="E72" s="355"/>
      <c r="F72" s="355"/>
      <c r="G72" s="355"/>
      <c r="H72" s="356"/>
    </row>
    <row r="73" spans="1:8" s="16" customFormat="1" ht="37.5" customHeight="1" outlineLevel="1" x14ac:dyDescent="0.2">
      <c r="A73" s="419" t="s">
        <v>48</v>
      </c>
      <c r="B73" s="420"/>
      <c r="C73" s="431"/>
      <c r="D73" s="354">
        <v>15000</v>
      </c>
      <c r="E73" s="355"/>
      <c r="F73" s="355"/>
      <c r="G73" s="355"/>
      <c r="H73" s="356"/>
    </row>
    <row r="74" spans="1:8" s="16" customFormat="1" ht="37.5" customHeight="1" outlineLevel="1" x14ac:dyDescent="0.2">
      <c r="A74" s="419" t="s">
        <v>49</v>
      </c>
      <c r="B74" s="420"/>
      <c r="C74" s="431"/>
      <c r="D74" s="354">
        <v>16500</v>
      </c>
      <c r="E74" s="355"/>
      <c r="F74" s="355"/>
      <c r="G74" s="355"/>
      <c r="H74" s="356"/>
    </row>
    <row r="75" spans="1:8" s="16" customFormat="1" ht="37.5" customHeight="1" outlineLevel="1" x14ac:dyDescent="0.2">
      <c r="A75" s="419" t="s">
        <v>50</v>
      </c>
      <c r="B75" s="420"/>
      <c r="C75" s="431"/>
      <c r="D75" s="354">
        <v>18000</v>
      </c>
      <c r="E75" s="355"/>
      <c r="F75" s="355"/>
      <c r="G75" s="355"/>
      <c r="H75" s="356"/>
    </row>
    <row r="76" spans="1:8" s="16" customFormat="1" ht="37.5" customHeight="1" outlineLevel="1" x14ac:dyDescent="0.2">
      <c r="A76" s="419" t="s">
        <v>51</v>
      </c>
      <c r="B76" s="420"/>
      <c r="C76" s="431"/>
      <c r="D76" s="354">
        <v>19500</v>
      </c>
      <c r="E76" s="355"/>
      <c r="F76" s="355"/>
      <c r="G76" s="355"/>
      <c r="H76" s="356"/>
    </row>
    <row r="77" spans="1:8" s="16" customFormat="1" ht="37.5" customHeight="1" outlineLevel="1" x14ac:dyDescent="0.2">
      <c r="A77" s="419" t="s">
        <v>52</v>
      </c>
      <c r="B77" s="420"/>
      <c r="C77" s="431"/>
      <c r="D77" s="354">
        <v>21000</v>
      </c>
      <c r="E77" s="355"/>
      <c r="F77" s="355"/>
      <c r="G77" s="355"/>
      <c r="H77" s="356"/>
    </row>
    <row r="78" spans="1:8" s="16" customFormat="1" ht="37.5" customHeight="1" outlineLevel="1" x14ac:dyDescent="0.2">
      <c r="A78" s="419" t="s">
        <v>53</v>
      </c>
      <c r="B78" s="420"/>
      <c r="C78" s="431"/>
      <c r="D78" s="354">
        <v>22500</v>
      </c>
      <c r="E78" s="355"/>
      <c r="F78" s="355"/>
      <c r="G78" s="355"/>
      <c r="H78" s="356"/>
    </row>
    <row r="79" spans="1:8" s="16" customFormat="1" ht="37.5" customHeight="1" outlineLevel="1" x14ac:dyDescent="0.2">
      <c r="A79" s="419" t="s">
        <v>54</v>
      </c>
      <c r="B79" s="420"/>
      <c r="C79" s="431"/>
      <c r="D79" s="354">
        <v>24000</v>
      </c>
      <c r="E79" s="355"/>
      <c r="F79" s="355"/>
      <c r="G79" s="355"/>
      <c r="H79" s="356"/>
    </row>
    <row r="80" spans="1:8" s="16" customFormat="1" ht="37.5" customHeight="1" outlineLevel="1" x14ac:dyDescent="0.2">
      <c r="A80" s="419" t="s">
        <v>55</v>
      </c>
      <c r="B80" s="420"/>
      <c r="C80" s="431"/>
      <c r="D80" s="354">
        <v>25500</v>
      </c>
      <c r="E80" s="355"/>
      <c r="F80" s="355"/>
      <c r="G80" s="355"/>
      <c r="H80" s="356"/>
    </row>
    <row r="81" spans="1:8" s="16" customFormat="1" ht="37.5" customHeight="1" outlineLevel="1" x14ac:dyDescent="0.2">
      <c r="A81" s="419" t="s">
        <v>56</v>
      </c>
      <c r="B81" s="420"/>
      <c r="C81" s="431"/>
      <c r="D81" s="354">
        <v>27000</v>
      </c>
      <c r="E81" s="355"/>
      <c r="F81" s="355"/>
      <c r="G81" s="355"/>
      <c r="H81" s="356"/>
    </row>
    <row r="82" spans="1:8" s="16" customFormat="1" ht="37.5" customHeight="1" outlineLevel="1" x14ac:dyDescent="0.2">
      <c r="A82" s="419" t="s">
        <v>57</v>
      </c>
      <c r="B82" s="420"/>
      <c r="C82" s="431"/>
      <c r="D82" s="354">
        <v>28500</v>
      </c>
      <c r="E82" s="355"/>
      <c r="F82" s="355"/>
      <c r="G82" s="355"/>
      <c r="H82" s="356"/>
    </row>
    <row r="83" spans="1:8" s="16" customFormat="1" ht="37.5" customHeight="1" outlineLevel="1" thickBot="1" x14ac:dyDescent="0.25">
      <c r="A83" s="419" t="s">
        <v>58</v>
      </c>
      <c r="B83" s="420"/>
      <c r="C83" s="431"/>
      <c r="D83" s="354">
        <v>30000</v>
      </c>
      <c r="E83" s="355"/>
      <c r="F83" s="355"/>
      <c r="G83" s="355"/>
      <c r="H83" s="356"/>
    </row>
    <row r="84" spans="1:8" s="16" customFormat="1" ht="50.1" customHeight="1" thickBot="1" x14ac:dyDescent="0.25">
      <c r="A84" s="411" t="s">
        <v>59</v>
      </c>
      <c r="B84" s="412"/>
      <c r="C84" s="412"/>
      <c r="D84" s="421" t="str">
        <f>"от "&amp;MIN(D85:D94)&amp;" до "&amp;MAX(D85:D94)</f>
        <v>от 90 до 4782</v>
      </c>
      <c r="E84" s="422"/>
      <c r="F84" s="422"/>
      <c r="G84" s="422"/>
      <c r="H84" s="423"/>
    </row>
    <row r="85" spans="1:8" s="16" customFormat="1" ht="159" customHeight="1" x14ac:dyDescent="0.2">
      <c r="A85" s="65" t="s">
        <v>60</v>
      </c>
      <c r="B85" s="66" t="s">
        <v>13</v>
      </c>
      <c r="C85" s="6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85" s="424">
        <v>768</v>
      </c>
      <c r="E85" s="424"/>
      <c r="F85" s="424"/>
      <c r="G85" s="424"/>
      <c r="H85" s="425"/>
    </row>
    <row r="86" spans="1:8" s="16" customFormat="1" ht="37.5" customHeight="1" x14ac:dyDescent="0.2">
      <c r="A86" s="377" t="s">
        <v>61</v>
      </c>
      <c r="B86" s="418"/>
      <c r="C86" s="426"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86" s="398">
        <v>180</v>
      </c>
      <c r="E86" s="398"/>
      <c r="F86" s="398"/>
      <c r="G86" s="398"/>
      <c r="H86" s="399"/>
    </row>
    <row r="87" spans="1:8" s="16" customFormat="1" ht="37.5" customHeight="1" x14ac:dyDescent="0.2">
      <c r="A87" s="377" t="s">
        <v>62</v>
      </c>
      <c r="B87" s="418"/>
      <c r="C87" s="427"/>
      <c r="D87" s="398">
        <v>1302</v>
      </c>
      <c r="E87" s="398"/>
      <c r="F87" s="398"/>
      <c r="G87" s="398"/>
      <c r="H87" s="399"/>
    </row>
    <row r="88" spans="1:8" s="16" customFormat="1" ht="37.5" customHeight="1" x14ac:dyDescent="0.2">
      <c r="A88" s="377" t="s">
        <v>63</v>
      </c>
      <c r="B88" s="418"/>
      <c r="C88" s="427"/>
      <c r="D88" s="398">
        <v>594</v>
      </c>
      <c r="E88" s="398"/>
      <c r="F88" s="398"/>
      <c r="G88" s="398"/>
      <c r="H88" s="399"/>
    </row>
    <row r="89" spans="1:8" s="16" customFormat="1" ht="37.5" customHeight="1" x14ac:dyDescent="0.2">
      <c r="A89" s="352" t="s">
        <v>64</v>
      </c>
      <c r="B89" s="353"/>
      <c r="C89" s="427"/>
      <c r="D89" s="398">
        <v>4782</v>
      </c>
      <c r="E89" s="398"/>
      <c r="F89" s="398"/>
      <c r="G89" s="398"/>
      <c r="H89" s="399"/>
    </row>
    <row r="90" spans="1:8" s="16" customFormat="1" ht="37.5" customHeight="1" x14ac:dyDescent="0.2">
      <c r="A90" s="377" t="s">
        <v>65</v>
      </c>
      <c r="B90" s="418"/>
      <c r="C90" s="427"/>
      <c r="D90" s="398">
        <v>90</v>
      </c>
      <c r="E90" s="398"/>
      <c r="F90" s="398"/>
      <c r="G90" s="398"/>
      <c r="H90" s="399"/>
    </row>
    <row r="91" spans="1:8" s="16" customFormat="1" ht="37.5" customHeight="1" x14ac:dyDescent="0.2">
      <c r="A91" s="377" t="s">
        <v>66</v>
      </c>
      <c r="B91" s="418"/>
      <c r="C91" s="427"/>
      <c r="D91" s="398">
        <v>90</v>
      </c>
      <c r="E91" s="398"/>
      <c r="F91" s="398"/>
      <c r="G91" s="398"/>
      <c r="H91" s="399"/>
    </row>
    <row r="92" spans="1:8" s="16" customFormat="1" ht="37.5" customHeight="1" x14ac:dyDescent="0.2">
      <c r="A92" s="377" t="s">
        <v>67</v>
      </c>
      <c r="B92" s="418"/>
      <c r="C92" s="427"/>
      <c r="D92" s="398">
        <v>180</v>
      </c>
      <c r="E92" s="398"/>
      <c r="F92" s="398"/>
      <c r="G92" s="398"/>
      <c r="H92" s="399"/>
    </row>
    <row r="93" spans="1:8" s="16" customFormat="1" ht="37.5" customHeight="1" x14ac:dyDescent="0.2">
      <c r="A93" s="377" t="s">
        <v>68</v>
      </c>
      <c r="B93" s="418"/>
      <c r="C93" s="427"/>
      <c r="D93" s="398">
        <v>270</v>
      </c>
      <c r="E93" s="398"/>
      <c r="F93" s="398"/>
      <c r="G93" s="398"/>
      <c r="H93" s="399"/>
    </row>
    <row r="94" spans="1:8" s="16" customFormat="1" ht="37.5" customHeight="1" thickBot="1" x14ac:dyDescent="0.25">
      <c r="A94" s="407" t="s">
        <v>69</v>
      </c>
      <c r="B94" s="408"/>
      <c r="C94" s="428"/>
      <c r="D94" s="409">
        <v>594</v>
      </c>
      <c r="E94" s="409"/>
      <c r="F94" s="409"/>
      <c r="G94" s="409"/>
      <c r="H94" s="410"/>
    </row>
    <row r="95" spans="1:8" s="16" customFormat="1" ht="27" customHeight="1" thickBot="1" x14ac:dyDescent="0.25">
      <c r="A95" s="411"/>
      <c r="B95" s="412"/>
      <c r="C95" s="412"/>
      <c r="D95" s="413" t="s">
        <v>70</v>
      </c>
      <c r="E95" s="414"/>
      <c r="F95" s="414"/>
      <c r="G95" s="414"/>
      <c r="H95" s="415"/>
    </row>
    <row r="96" spans="1:8" s="16" customFormat="1" ht="117.75" customHeight="1" thickBot="1" x14ac:dyDescent="0.25">
      <c r="A96" s="416" t="s">
        <v>71</v>
      </c>
      <c r="B96" s="417"/>
      <c r="C96" s="6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96" s="409">
        <v>150</v>
      </c>
      <c r="E96" s="409"/>
      <c r="F96" s="409"/>
      <c r="G96" s="409"/>
      <c r="H96" s="410"/>
    </row>
    <row r="97" spans="1:8" s="23" customFormat="1" ht="50.1" customHeight="1" thickBot="1" x14ac:dyDescent="0.25">
      <c r="A97" s="362" t="s">
        <v>72</v>
      </c>
      <c r="B97" s="363"/>
      <c r="C97" s="21"/>
      <c r="D97" s="364" t="str">
        <f>"от "&amp;MIN(D99,D119:H120,F159,D121:H135)&amp;" до "&amp;MAX(D99,D119:H120,F159,D121:H135)</f>
        <v>от 480 до 11100</v>
      </c>
      <c r="E97" s="364"/>
      <c r="F97" s="364"/>
      <c r="G97" s="364"/>
      <c r="H97" s="365"/>
    </row>
    <row r="98" spans="1:8" s="16" customFormat="1" ht="24.95" customHeight="1" thickBot="1" x14ac:dyDescent="0.25">
      <c r="A98" s="400"/>
      <c r="B98" s="401"/>
      <c r="C98" s="42"/>
      <c r="D98" s="402"/>
      <c r="E98" s="402"/>
      <c r="F98" s="402"/>
      <c r="G98" s="402"/>
      <c r="H98" s="403"/>
    </row>
    <row r="99" spans="1:8" s="16" customFormat="1" ht="62.4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"2ГИС.АБАКАН" (версия для ПК); Интернет-площадка 2gis.kz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http://api.2gis.kz/</v>
      </c>
      <c r="D99" s="391">
        <v>5160</v>
      </c>
      <c r="E99" s="391"/>
      <c r="F99" s="391"/>
      <c r="G99" s="391"/>
      <c r="H99" s="392"/>
    </row>
    <row r="100" spans="1:8" s="16" customFormat="1" ht="62.45" customHeight="1" thickBot="1" x14ac:dyDescent="0.25">
      <c r="A100" s="393" t="s">
        <v>74</v>
      </c>
      <c r="B100" s="394"/>
      <c r="C100" s="405"/>
      <c r="D100" s="395" t="s">
        <v>75</v>
      </c>
      <c r="E100" s="396"/>
      <c r="F100" s="396"/>
      <c r="G100" s="396"/>
      <c r="H100" s="397"/>
    </row>
    <row r="101" spans="1:8" s="16" customFormat="1" ht="62.45" customHeight="1" x14ac:dyDescent="0.2">
      <c r="A101" s="385" t="s">
        <v>76</v>
      </c>
      <c r="B101" s="386"/>
      <c r="C101" s="405"/>
      <c r="D101" s="398">
        <f>D99/4</f>
        <v>1290</v>
      </c>
      <c r="E101" s="398"/>
      <c r="F101" s="398"/>
      <c r="G101" s="398"/>
      <c r="H101" s="399"/>
    </row>
    <row r="102" spans="1:8" s="16" customFormat="1" ht="62.45" customHeight="1" x14ac:dyDescent="0.2">
      <c r="A102" s="385" t="s">
        <v>77</v>
      </c>
      <c r="B102" s="386"/>
      <c r="C102" s="405"/>
      <c r="D102" s="398">
        <f>D99/5</f>
        <v>1032</v>
      </c>
      <c r="E102" s="398"/>
      <c r="F102" s="398"/>
      <c r="G102" s="398"/>
      <c r="H102" s="399"/>
    </row>
    <row r="103" spans="1:8" s="16" customFormat="1" ht="62.45" customHeight="1" x14ac:dyDescent="0.2">
      <c r="A103" s="385" t="s">
        <v>78</v>
      </c>
      <c r="B103" s="386"/>
      <c r="C103" s="405"/>
      <c r="D103" s="398">
        <f>D99/6</f>
        <v>860</v>
      </c>
      <c r="E103" s="398"/>
      <c r="F103" s="398"/>
      <c r="G103" s="398"/>
      <c r="H103" s="399"/>
    </row>
    <row r="104" spans="1:8" s="16" customFormat="1" ht="62.45" customHeight="1" x14ac:dyDescent="0.2">
      <c r="A104" s="385" t="s">
        <v>79</v>
      </c>
      <c r="B104" s="386"/>
      <c r="C104" s="405"/>
      <c r="D104" s="398">
        <f>D99/7</f>
        <v>737.14285714285711</v>
      </c>
      <c r="E104" s="398"/>
      <c r="F104" s="398"/>
      <c r="G104" s="398"/>
      <c r="H104" s="399"/>
    </row>
    <row r="105" spans="1:8" s="16" customFormat="1" ht="62.45" customHeight="1" x14ac:dyDescent="0.2">
      <c r="A105" s="385" t="s">
        <v>80</v>
      </c>
      <c r="B105" s="386"/>
      <c r="C105" s="405"/>
      <c r="D105" s="398">
        <f>D99/8</f>
        <v>645</v>
      </c>
      <c r="E105" s="398"/>
      <c r="F105" s="398"/>
      <c r="G105" s="398"/>
      <c r="H105" s="399"/>
    </row>
    <row r="106" spans="1:8" s="16" customFormat="1" ht="62.45" customHeight="1" x14ac:dyDescent="0.2">
      <c r="A106" s="385" t="s">
        <v>81</v>
      </c>
      <c r="B106" s="386"/>
      <c r="C106" s="405"/>
      <c r="D106" s="398">
        <f>D99/9</f>
        <v>573.33333333333337</v>
      </c>
      <c r="E106" s="398"/>
      <c r="F106" s="398"/>
      <c r="G106" s="398"/>
      <c r="H106" s="399"/>
    </row>
    <row r="107" spans="1:8" s="16" customFormat="1" ht="62.45" customHeight="1" x14ac:dyDescent="0.2">
      <c r="A107" s="385" t="s">
        <v>82</v>
      </c>
      <c r="B107" s="386"/>
      <c r="C107" s="405"/>
      <c r="D107" s="398">
        <f>D99/10</f>
        <v>516</v>
      </c>
      <c r="E107" s="398"/>
      <c r="F107" s="398"/>
      <c r="G107" s="398"/>
      <c r="H107" s="399"/>
    </row>
    <row r="108" spans="1:8" s="16" customFormat="1" ht="62.45" customHeight="1" thickBot="1" x14ac:dyDescent="0.25">
      <c r="A108" s="389" t="s">
        <v>83</v>
      </c>
      <c r="B108" s="390"/>
      <c r="C108" s="405"/>
      <c r="D108" s="391">
        <v>7728</v>
      </c>
      <c r="E108" s="391"/>
      <c r="F108" s="391"/>
      <c r="G108" s="391"/>
      <c r="H108" s="392"/>
    </row>
    <row r="109" spans="1:8" s="16" customFormat="1" ht="62.45" customHeight="1" thickBot="1" x14ac:dyDescent="0.25">
      <c r="A109" s="393" t="s">
        <v>74</v>
      </c>
      <c r="B109" s="394"/>
      <c r="C109" s="405"/>
      <c r="D109" s="395" t="s">
        <v>75</v>
      </c>
      <c r="E109" s="396"/>
      <c r="F109" s="396"/>
      <c r="G109" s="396"/>
      <c r="H109" s="397"/>
    </row>
    <row r="110" spans="1:8" s="16" customFormat="1" ht="62.45" customHeight="1" x14ac:dyDescent="0.2">
      <c r="A110" s="385" t="s">
        <v>76</v>
      </c>
      <c r="B110" s="386"/>
      <c r="C110" s="405"/>
      <c r="D110" s="387">
        <v>1932</v>
      </c>
      <c r="E110" s="387"/>
      <c r="F110" s="387"/>
      <c r="G110" s="387"/>
      <c r="H110" s="388"/>
    </row>
    <row r="111" spans="1:8" s="16" customFormat="1" ht="62.45" customHeight="1" x14ac:dyDescent="0.2">
      <c r="A111" s="385" t="s">
        <v>77</v>
      </c>
      <c r="B111" s="386"/>
      <c r="C111" s="405"/>
      <c r="D111" s="387">
        <v>1545.6</v>
      </c>
      <c r="E111" s="387"/>
      <c r="F111" s="387"/>
      <c r="G111" s="387"/>
      <c r="H111" s="388"/>
    </row>
    <row r="112" spans="1:8" s="16" customFormat="1" ht="62.45" customHeight="1" x14ac:dyDescent="0.2">
      <c r="A112" s="385" t="s">
        <v>78</v>
      </c>
      <c r="B112" s="386"/>
      <c r="C112" s="405"/>
      <c r="D112" s="387">
        <v>1287.9999999999998</v>
      </c>
      <c r="E112" s="387"/>
      <c r="F112" s="387"/>
      <c r="G112" s="387"/>
      <c r="H112" s="388"/>
    </row>
    <row r="113" spans="1:8" s="16" customFormat="1" ht="62.45" customHeight="1" x14ac:dyDescent="0.2">
      <c r="A113" s="385" t="s">
        <v>79</v>
      </c>
      <c r="B113" s="386"/>
      <c r="C113" s="405"/>
      <c r="D113" s="387">
        <v>1104</v>
      </c>
      <c r="E113" s="387"/>
      <c r="F113" s="387"/>
      <c r="G113" s="387"/>
      <c r="H113" s="388"/>
    </row>
    <row r="114" spans="1:8" s="16" customFormat="1" ht="62.45" customHeight="1" x14ac:dyDescent="0.2">
      <c r="A114" s="385" t="s">
        <v>80</v>
      </c>
      <c r="B114" s="386"/>
      <c r="C114" s="405"/>
      <c r="D114" s="387">
        <v>966</v>
      </c>
      <c r="E114" s="387"/>
      <c r="F114" s="387"/>
      <c r="G114" s="387"/>
      <c r="H114" s="388"/>
    </row>
    <row r="115" spans="1:8" s="16" customFormat="1" ht="62.45" customHeight="1" x14ac:dyDescent="0.2">
      <c r="A115" s="385" t="s">
        <v>81</v>
      </c>
      <c r="B115" s="386"/>
      <c r="C115" s="405"/>
      <c r="D115" s="387">
        <v>858.66666666666663</v>
      </c>
      <c r="E115" s="387"/>
      <c r="F115" s="387"/>
      <c r="G115" s="387"/>
      <c r="H115" s="388"/>
    </row>
    <row r="116" spans="1:8" s="16" customFormat="1" ht="62.45" customHeight="1" thickBot="1" x14ac:dyDescent="0.25">
      <c r="A116" s="385" t="s">
        <v>82</v>
      </c>
      <c r="B116" s="386"/>
      <c r="C116" s="406"/>
      <c r="D116" s="387">
        <v>772.8</v>
      </c>
      <c r="E116" s="387"/>
      <c r="F116" s="387"/>
      <c r="G116" s="387"/>
      <c r="H116" s="388"/>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17" s="361">
        <v>15000</v>
      </c>
      <c r="E117" s="355"/>
      <c r="F117" s="355"/>
      <c r="G117" s="355"/>
      <c r="H117" s="355"/>
    </row>
    <row r="118" spans="1:8" s="16" customFormat="1" ht="24.95" customHeight="1" thickBot="1" x14ac:dyDescent="0.25">
      <c r="A118" s="357"/>
      <c r="B118" s="358"/>
      <c r="C118" s="56"/>
      <c r="D118" s="359"/>
      <c r="E118" s="359"/>
      <c r="F118" s="359"/>
      <c r="G118" s="359"/>
      <c r="H118" s="360"/>
    </row>
    <row r="119" spans="1:8" s="16" customFormat="1"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"2ГИС.АБАКАН"</v>
      </c>
      <c r="D119" s="382">
        <v>6990</v>
      </c>
      <c r="E119" s="383"/>
      <c r="F119" s="383"/>
      <c r="G119" s="383"/>
      <c r="H119" s="384"/>
    </row>
    <row r="120" spans="1:8" s="16" customFormat="1"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0" s="379">
        <v>2124</v>
      </c>
      <c r="E120" s="372"/>
      <c r="F120" s="372"/>
      <c r="G120" s="372"/>
      <c r="H120" s="373"/>
    </row>
    <row r="121" spans="1:8" s="16" customFormat="1"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1" s="354">
        <v>3306</v>
      </c>
      <c r="E121" s="355"/>
      <c r="F121" s="355"/>
      <c r="G121" s="355"/>
      <c r="H121" s="356"/>
    </row>
    <row r="122" spans="1:8" s="16" customFormat="1"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"2ГИС.АБАКАН"</v>
      </c>
      <c r="D122" s="354">
        <v>9000</v>
      </c>
      <c r="E122" s="355"/>
      <c r="F122" s="355"/>
      <c r="G122" s="355"/>
      <c r="H122" s="356"/>
    </row>
    <row r="123" spans="1:8" s="16" customFormat="1"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"2ГИС.АБАКАН"</v>
      </c>
      <c r="D123" s="354">
        <v>10800</v>
      </c>
      <c r="E123" s="355"/>
      <c r="F123" s="355"/>
      <c r="G123" s="355"/>
      <c r="H123" s="356"/>
    </row>
    <row r="124" spans="1:8" s="16" customFormat="1"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4" s="354">
        <v>2124</v>
      </c>
      <c r="E124" s="355"/>
      <c r="F124" s="355"/>
      <c r="G124" s="355"/>
      <c r="H124" s="356"/>
    </row>
    <row r="125" spans="1:8" s="16" customFormat="1"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5" s="354">
        <v>2124</v>
      </c>
      <c r="E125" s="355"/>
      <c r="F125" s="355"/>
      <c r="G125" s="355"/>
      <c r="H125" s="356"/>
    </row>
    <row r="126" spans="1:8" s="16" customFormat="1"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26" s="354">
        <v>3540</v>
      </c>
      <c r="E126" s="355"/>
      <c r="F126" s="355"/>
      <c r="G126" s="355"/>
      <c r="H126" s="356"/>
    </row>
    <row r="127" spans="1:8" s="16" customFormat="1" ht="50.1" customHeight="1" x14ac:dyDescent="0.2">
      <c r="A127" s="352" t="s">
        <v>93</v>
      </c>
      <c r="B127" s="353"/>
      <c r="C12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27" s="354">
        <v>4500</v>
      </c>
      <c r="E127" s="355"/>
      <c r="F127" s="355"/>
      <c r="G127" s="355"/>
      <c r="H127" s="356"/>
    </row>
    <row r="128" spans="1:8" s="16" customFormat="1" ht="50.1" customHeight="1" x14ac:dyDescent="0.2">
      <c r="A128" s="352" t="s">
        <v>94</v>
      </c>
      <c r="B128" s="353"/>
      <c r="C128" s="73" t="s">
        <v>95</v>
      </c>
      <c r="D128" s="354">
        <v>3600</v>
      </c>
      <c r="E128" s="355"/>
      <c r="F128" s="355"/>
      <c r="G128" s="355"/>
      <c r="H128" s="356"/>
    </row>
    <row r="129" spans="1:8" s="16" customFormat="1" ht="67.5"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29" s="354">
        <v>1200</v>
      </c>
      <c r="E129" s="355"/>
      <c r="F129" s="355"/>
      <c r="G129" s="355"/>
      <c r="H129" s="356"/>
    </row>
    <row r="130" spans="1:8" s="16" customFormat="1" ht="67.5" customHeight="1" x14ac:dyDescent="0.2">
      <c r="A130" s="352" t="s">
        <v>97</v>
      </c>
      <c r="B130" s="353"/>
      <c r="C130" s="73"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0" s="354">
        <v>960</v>
      </c>
      <c r="E130" s="355"/>
      <c r="F130" s="355"/>
      <c r="G130" s="355"/>
      <c r="H130" s="356"/>
    </row>
    <row r="131" spans="1:8" s="16" customFormat="1" ht="64.5" customHeight="1" x14ac:dyDescent="0.2">
      <c r="A131" s="352" t="s">
        <v>98</v>
      </c>
      <c r="B131" s="353"/>
      <c r="C131" s="73"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1" s="354">
        <v>720</v>
      </c>
      <c r="E131" s="355"/>
      <c r="F131" s="355"/>
      <c r="G131" s="355"/>
      <c r="H131" s="356"/>
    </row>
    <row r="132" spans="1:8" s="16" customFormat="1" ht="64.5" customHeight="1" x14ac:dyDescent="0.2">
      <c r="A132" s="352" t="s">
        <v>99</v>
      </c>
      <c r="B132" s="353"/>
      <c r="C132" s="73" t="str">
        <f t="shared" si="0"/>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2" s="354">
        <v>480</v>
      </c>
      <c r="E132" s="355"/>
      <c r="F132" s="355"/>
      <c r="G132" s="355"/>
      <c r="H132" s="356"/>
    </row>
    <row r="133" spans="1:8" s="16" customFormat="1" ht="75"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3" s="354">
        <v>11100</v>
      </c>
      <c r="E133" s="355"/>
      <c r="F133" s="355"/>
      <c r="G133" s="355"/>
      <c r="H133" s="356"/>
    </row>
    <row r="134" spans="1:8" s="16" customFormat="1" ht="75"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34" s="354">
        <v>4002</v>
      </c>
      <c r="E134" s="355"/>
      <c r="F134" s="355"/>
      <c r="G134" s="355"/>
      <c r="H134" s="356"/>
    </row>
    <row r="135" spans="1:8" s="16" customFormat="1" ht="50.1" customHeight="1" x14ac:dyDescent="0.2">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35" s="354">
        <v>1182</v>
      </c>
      <c r="E135" s="355"/>
      <c r="F135" s="355"/>
      <c r="G135" s="355"/>
      <c r="H135" s="356"/>
    </row>
    <row r="136" spans="1:8" s="16" customFormat="1" ht="102" customHeight="1" x14ac:dyDescent="0.2">
      <c r="A136" s="352" t="s">
        <v>16</v>
      </c>
      <c r="B136" s="353"/>
      <c r="C136"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6" s="354">
        <v>1500</v>
      </c>
      <c r="E136" s="355"/>
      <c r="F136" s="355"/>
      <c r="G136" s="355"/>
      <c r="H136" s="356"/>
    </row>
    <row r="137" spans="1:8" s="16" customFormat="1" ht="102" customHeight="1" x14ac:dyDescent="0.2">
      <c r="A137" s="352" t="s">
        <v>103</v>
      </c>
      <c r="B137" s="353"/>
      <c r="C137"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37" s="354">
        <v>100002</v>
      </c>
      <c r="E137" s="355"/>
      <c r="F137" s="355"/>
      <c r="G137" s="355"/>
      <c r="H137" s="356"/>
    </row>
    <row r="138" spans="1:8" s="16" customFormat="1" ht="126" customHeight="1" x14ac:dyDescent="0.2">
      <c r="A138" s="352" t="s">
        <v>104</v>
      </c>
      <c r="B138" s="353"/>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"2ГИС.АБАКАН" (версия для ПК); 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8" s="354">
        <v>5505</v>
      </c>
      <c r="E138" s="355"/>
      <c r="F138" s="355"/>
      <c r="G138" s="355"/>
      <c r="H138" s="356"/>
    </row>
    <row r="139" spans="1:8" s="16" customFormat="1" ht="12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Интернет-площадки и Веб-приложения на основе Cправочника организаций "2ГИС.АБАКАН", http://api.2gis.ru/</v>
      </c>
      <c r="D139" s="354">
        <v>5010</v>
      </c>
      <c r="E139" s="355"/>
      <c r="F139" s="355"/>
      <c r="G139" s="355"/>
      <c r="H139" s="356"/>
    </row>
    <row r="140" spans="1:8" s="16" customFormat="1" ht="126" customHeight="1" x14ac:dyDescent="0.2">
      <c r="A140" s="377" t="s">
        <v>106</v>
      </c>
      <c r="B140" s="378"/>
      <c r="C14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40" s="354">
        <v>6000</v>
      </c>
      <c r="E140" s="355"/>
      <c r="F140" s="355"/>
      <c r="G140" s="355"/>
      <c r="H140" s="356"/>
    </row>
    <row r="141" spans="1:8" s="16" customFormat="1"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"2ГИС.АБАКАН"</v>
      </c>
      <c r="D141" s="354">
        <v>13320</v>
      </c>
      <c r="E141" s="355"/>
      <c r="F141" s="355"/>
      <c r="G141" s="355"/>
      <c r="H141" s="356"/>
    </row>
    <row r="142" spans="1:8" s="16" customFormat="1" ht="50.1" customHeight="1" x14ac:dyDescent="0.2">
      <c r="A142" s="352" t="s">
        <v>108</v>
      </c>
      <c r="B142" s="353"/>
      <c r="C142" s="73"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42" s="354">
        <v>4080</v>
      </c>
      <c r="E142" s="355"/>
      <c r="F142" s="355"/>
      <c r="G142" s="355"/>
      <c r="H142" s="356"/>
    </row>
    <row r="143" spans="1:8" s="16" customFormat="1" ht="50.1" customHeight="1" x14ac:dyDescent="0.2">
      <c r="A143" s="352" t="s">
        <v>109</v>
      </c>
      <c r="B143" s="353"/>
      <c r="C143" s="73" t="str">
        <f t="shared" si="1"/>
        <v>Электронный справочник на основе Справочника организаций "2ГИС.АБАКАН" (версия для ПК)</v>
      </c>
      <c r="D143" s="354">
        <v>6360</v>
      </c>
      <c r="E143" s="355"/>
      <c r="F143" s="355"/>
      <c r="G143" s="355"/>
      <c r="H143" s="356"/>
    </row>
    <row r="144" spans="1:8" s="16" customFormat="1"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"2ГИС.АБАКАН"</v>
      </c>
      <c r="D144" s="354">
        <v>17160</v>
      </c>
      <c r="E144" s="355"/>
      <c r="F144" s="355"/>
      <c r="G144" s="355"/>
      <c r="H144" s="356"/>
    </row>
    <row r="145" spans="1:8" s="16" customFormat="1"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"2ГИС.АБАКАН"</v>
      </c>
      <c r="D145" s="354">
        <v>20592</v>
      </c>
      <c r="E145" s="355"/>
      <c r="F145" s="355"/>
      <c r="G145" s="355"/>
      <c r="H145" s="356"/>
    </row>
    <row r="146" spans="1:8" s="16" customFormat="1" ht="50.1" customHeight="1" x14ac:dyDescent="0.2">
      <c r="A146" s="352" t="s">
        <v>112</v>
      </c>
      <c r="B146" s="353"/>
      <c r="C146" s="73" t="str">
        <f t="shared" si="1"/>
        <v>Электронный справочник на основе Справочника организаций "2ГИС.АБАКАН" (версия для ПК)</v>
      </c>
      <c r="D146" s="354">
        <v>4080</v>
      </c>
      <c r="E146" s="355"/>
      <c r="F146" s="355"/>
      <c r="G146" s="355"/>
      <c r="H146" s="356"/>
    </row>
    <row r="147" spans="1:8" s="16" customFormat="1" ht="50.1" customHeight="1" x14ac:dyDescent="0.2">
      <c r="A147" s="352" t="s">
        <v>113</v>
      </c>
      <c r="B147" s="353"/>
      <c r="C147" s="73" t="str">
        <f t="shared" si="1"/>
        <v>Электронный справочник на основе Справочника организаций "2ГИС.АБАКАН" (версия для ПК)</v>
      </c>
      <c r="D147" s="354">
        <v>4080</v>
      </c>
      <c r="E147" s="355"/>
      <c r="F147" s="355"/>
      <c r="G147" s="355"/>
      <c r="H147" s="356"/>
    </row>
    <row r="148" spans="1:8" s="16" customFormat="1" ht="50.1" customHeight="1" x14ac:dyDescent="0.2">
      <c r="A148" s="352" t="s">
        <v>114</v>
      </c>
      <c r="B148" s="353"/>
      <c r="C148" s="73" t="str">
        <f t="shared" si="1"/>
        <v>Электронный справочник на основе Справочника организаций "2ГИС.АБАКАН" (версия для ПК)</v>
      </c>
      <c r="D148" s="354">
        <v>6840</v>
      </c>
      <c r="E148" s="355"/>
      <c r="F148" s="355"/>
      <c r="G148" s="355"/>
      <c r="H148" s="356"/>
    </row>
    <row r="149" spans="1:8" s="16" customFormat="1" ht="50.1" customHeight="1" x14ac:dyDescent="0.2">
      <c r="A149" s="352" t="s">
        <v>115</v>
      </c>
      <c r="B149" s="353"/>
      <c r="C149" s="73" t="s">
        <v>95</v>
      </c>
      <c r="D149" s="354">
        <v>6840</v>
      </c>
      <c r="E149" s="355"/>
      <c r="F149" s="355"/>
      <c r="G149" s="355"/>
      <c r="H149" s="356"/>
    </row>
    <row r="150" spans="1:8" s="16" customFormat="1" ht="75"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"2ГИС.АБАКАН" (мобильная версия 2ГИС 4.0 и выше); Интернет-площадка 2gis.ru на основе Cправочника организаций "2ГИС.АБАКАН"</v>
      </c>
      <c r="D150" s="354">
        <v>21120</v>
      </c>
      <c r="E150" s="355"/>
      <c r="F150" s="355"/>
      <c r="G150" s="355"/>
      <c r="H150" s="356"/>
    </row>
    <row r="151" spans="1:8" s="16" customFormat="1" ht="50.1" customHeight="1" thickBot="1" x14ac:dyDescent="0.25">
      <c r="A151" s="352" t="s">
        <v>117</v>
      </c>
      <c r="B151" s="353"/>
      <c r="C151" s="73" t="str">
        <f t="shared" si="1"/>
        <v>Электронный справочник на основе Справочника организаций "2ГИС.АБАКАН" (версия для ПК)</v>
      </c>
      <c r="D151" s="374">
        <v>2280</v>
      </c>
      <c r="E151" s="375"/>
      <c r="F151" s="375"/>
      <c r="G151" s="375"/>
      <c r="H151" s="376"/>
    </row>
    <row r="152" spans="1:8" s="23" customFormat="1" ht="50.1" customHeight="1" thickBot="1" x14ac:dyDescent="0.25">
      <c r="A152" s="362" t="s">
        <v>118</v>
      </c>
      <c r="B152" s="363"/>
      <c r="C152" s="75"/>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"2ГИС.АБАКАН" (мобильная версия)</v>
      </c>
      <c r="D153" s="361">
        <v>2004</v>
      </c>
      <c r="E153" s="355"/>
      <c r="F153" s="355"/>
      <c r="G153" s="355"/>
      <c r="H153" s="356"/>
    </row>
    <row r="154" spans="1:8" s="16" customFormat="1" ht="50.1" customHeight="1" x14ac:dyDescent="0.2">
      <c r="A154" s="369" t="s">
        <v>120</v>
      </c>
      <c r="B154" s="370"/>
      <c r="C154" s="367"/>
      <c r="D154" s="371">
        <v>2004</v>
      </c>
      <c r="E154" s="372"/>
      <c r="F154" s="372"/>
      <c r="G154" s="372"/>
      <c r="H154" s="373"/>
    </row>
    <row r="155" spans="1:8" s="16" customFormat="1" ht="50.1" customHeight="1" x14ac:dyDescent="0.2">
      <c r="A155" s="369" t="s">
        <v>121</v>
      </c>
      <c r="B155" s="370"/>
      <c r="C155" s="367"/>
      <c r="D155" s="361">
        <v>1500</v>
      </c>
      <c r="E155" s="355"/>
      <c r="F155" s="355"/>
      <c r="G155" s="355"/>
      <c r="H155" s="355"/>
    </row>
    <row r="156" spans="1:8" s="16" customFormat="1" ht="50.1" customHeight="1" x14ac:dyDescent="0.2">
      <c r="A156" s="369" t="s">
        <v>122</v>
      </c>
      <c r="B156" s="370"/>
      <c r="C156" s="367"/>
      <c r="D156" s="361">
        <v>150</v>
      </c>
      <c r="E156" s="355"/>
      <c r="F156" s="355"/>
      <c r="G156" s="355"/>
      <c r="H156" s="355"/>
    </row>
    <row r="157" spans="1:8" s="16" customFormat="1" ht="50.1" customHeight="1" thickBot="1" x14ac:dyDescent="0.25">
      <c r="A157" s="369" t="s">
        <v>123</v>
      </c>
      <c r="B157" s="370"/>
      <c r="C157" s="368"/>
      <c r="D157" s="361">
        <v>510</v>
      </c>
      <c r="E157" s="355"/>
      <c r="F157" s="355"/>
      <c r="G157" s="355"/>
      <c r="H157" s="355"/>
    </row>
    <row r="158" spans="1:8" s="16" customFormat="1" ht="50.1" customHeight="1" thickBot="1" x14ac:dyDescent="0.25">
      <c r="A158" s="362" t="s">
        <v>124</v>
      </c>
      <c r="B158" s="363"/>
      <c r="C158" s="76"/>
      <c r="D158" s="364"/>
      <c r="E158" s="364"/>
      <c r="F158" s="364"/>
      <c r="G158" s="364"/>
      <c r="H158" s="365"/>
    </row>
    <row r="159" spans="1:8" s="16" customFormat="1"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59" s="77">
        <f>F159*1.2</f>
        <v>6120</v>
      </c>
      <c r="E159" s="78">
        <f>F159*1.1</f>
        <v>5610</v>
      </c>
      <c r="F159" s="78">
        <v>5100</v>
      </c>
      <c r="G159" s="78">
        <f>F159*0.75</f>
        <v>3825</v>
      </c>
      <c r="H159" s="79">
        <f>F159*0.5</f>
        <v>2550</v>
      </c>
    </row>
    <row r="160" spans="1:8" s="16" customFormat="1"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"2ГИС.АБАКАН"</v>
      </c>
      <c r="D160" s="354">
        <v>3000</v>
      </c>
      <c r="E160" s="355"/>
      <c r="F160" s="355"/>
      <c r="G160" s="355"/>
      <c r="H160" s="356"/>
    </row>
    <row r="161" spans="1:8" s="16" customFormat="1"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1" s="354">
        <v>594</v>
      </c>
      <c r="E161" s="355"/>
      <c r="F161" s="355"/>
      <c r="G161" s="355"/>
      <c r="H161" s="356"/>
    </row>
    <row r="162" spans="1:8" s="16" customFormat="1"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"2ГИС.АБАКАН" (мобильная версия 2ГИС 4.0 и выше)</v>
      </c>
      <c r="D162" s="77">
        <f>F162*1.2</f>
        <v>11664</v>
      </c>
      <c r="E162" s="78">
        <f>F162*1.1</f>
        <v>10692</v>
      </c>
      <c r="F162" s="78">
        <v>9720</v>
      </c>
      <c r="G162" s="78">
        <f>F162*0.75</f>
        <v>7290</v>
      </c>
      <c r="H162" s="79">
        <f>F162*0.5</f>
        <v>4860</v>
      </c>
    </row>
    <row r="163" spans="1:8" s="16" customFormat="1" ht="50.1" customHeight="1" x14ac:dyDescent="0.2">
      <c r="A163" s="352" t="s">
        <v>129</v>
      </c>
      <c r="B163" s="353"/>
      <c r="C163" s="73" t="str">
        <f>"Интернет-площадка 2gis.ru на основе Cправочника организаций "&amp;$C$2&amp;""</f>
        <v>Интернет-площадка 2gis.ru на основе Cправочника организаций "2ГИС.АБАКАН"</v>
      </c>
      <c r="D163" s="354">
        <v>5760</v>
      </c>
      <c r="E163" s="355"/>
      <c r="F163" s="355"/>
      <c r="G163" s="355"/>
      <c r="H163" s="356"/>
    </row>
    <row r="164" spans="1:8" s="16" customFormat="1"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"2ГИС.АБАКАН" (версия для ПК)</v>
      </c>
      <c r="D164" s="354">
        <v>1200</v>
      </c>
      <c r="E164" s="355"/>
      <c r="F164" s="355"/>
      <c r="G164" s="355"/>
      <c r="H164" s="356"/>
    </row>
    <row r="165" spans="1:8" s="16" customFormat="1" ht="93" customHeight="1" x14ac:dyDescent="0.2">
      <c r="A165" s="352" t="s">
        <v>131</v>
      </c>
      <c r="B165" s="353"/>
      <c r="C165" s="80" t="str">
        <f>C160</f>
        <v>Интернет-площадка 2gis.ru на основе Cправочника организаций "2ГИС.АБАКАН"</v>
      </c>
      <c r="D165" s="77">
        <f>F165*1.2</f>
        <v>1699.2</v>
      </c>
      <c r="E165" s="78">
        <f>F165*1.1</f>
        <v>1557.6000000000001</v>
      </c>
      <c r="F165" s="78">
        <v>1416</v>
      </c>
      <c r="G165" s="78">
        <f>F165*0.75</f>
        <v>1062</v>
      </c>
      <c r="H165" s="79">
        <f>F165*0.5</f>
        <v>708</v>
      </c>
    </row>
    <row r="166" spans="1:8" s="16" customFormat="1" ht="93" customHeight="1" thickBot="1" x14ac:dyDescent="0.25">
      <c r="A166" s="352" t="s">
        <v>132</v>
      </c>
      <c r="B166" s="353"/>
      <c r="C16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"2ГИС.АБАКАН"; электронный справочник на основе Справочника организаций "2ГИС.АБАКАН" (мобильная версия 2ГИС 4.0 и выше)</v>
      </c>
      <c r="D166" s="354">
        <v>3822</v>
      </c>
      <c r="E166" s="355" t="s">
        <v>132</v>
      </c>
      <c r="F166" s="355">
        <v>3822</v>
      </c>
      <c r="G166" s="355">
        <v>2334</v>
      </c>
      <c r="H166" s="356">
        <v>1794</v>
      </c>
    </row>
    <row r="167" spans="1:8" s="16" customFormat="1" ht="21.75" thickBot="1" x14ac:dyDescent="0.25">
      <c r="A167" s="357"/>
      <c r="B167" s="358"/>
      <c r="C167" s="56"/>
      <c r="D167" s="359"/>
      <c r="E167" s="359"/>
      <c r="F167" s="359"/>
      <c r="G167" s="359"/>
      <c r="H167" s="360"/>
    </row>
    <row r="168" spans="1:8" ht="12.6" customHeight="1" x14ac:dyDescent="0.2"/>
    <row r="169" spans="1:8" s="87" customFormat="1" ht="24.95" customHeight="1" x14ac:dyDescent="0.2">
      <c r="A169" s="85"/>
      <c r="B169" s="86" t="s">
        <v>133</v>
      </c>
      <c r="C169" s="349" t="s">
        <v>134</v>
      </c>
      <c r="D169" s="349"/>
    </row>
    <row r="170" spans="1:8" s="87" customFormat="1" ht="24.95" customHeight="1" x14ac:dyDescent="0.2">
      <c r="A170" s="85"/>
      <c r="C170" s="348" t="s">
        <v>135</v>
      </c>
      <c r="D170" s="348"/>
    </row>
    <row r="171" spans="1:8" s="87" customFormat="1" ht="24.75" customHeight="1" x14ac:dyDescent="0.2">
      <c r="A171" s="85"/>
      <c r="C171" s="349" t="s">
        <v>136</v>
      </c>
      <c r="D171" s="348"/>
    </row>
    <row r="172" spans="1:8" s="88" customFormat="1" ht="8.25" customHeight="1" x14ac:dyDescent="0.2">
      <c r="A172" s="350"/>
      <c r="B172" s="350"/>
      <c r="C172" s="350"/>
      <c r="D172" s="350"/>
      <c r="E172" s="350"/>
      <c r="F172" s="350"/>
      <c r="G172" s="350"/>
      <c r="H172" s="350"/>
    </row>
    <row r="173" spans="1:8" s="82" customFormat="1" ht="12.6" customHeight="1" x14ac:dyDescent="0.2">
      <c r="A173" s="81"/>
      <c r="C173" s="348"/>
      <c r="D173" s="348"/>
      <c r="E173" s="87"/>
      <c r="F173" s="87"/>
      <c r="G173" s="87"/>
    </row>
    <row r="174" spans="1:8" s="91" customFormat="1" ht="24.95" customHeight="1" x14ac:dyDescent="0.2">
      <c r="A174" s="347" t="s">
        <v>137</v>
      </c>
      <c r="B174" s="347"/>
      <c r="C174" s="347"/>
      <c r="D174" s="89"/>
      <c r="E174" s="89"/>
      <c r="F174" s="90"/>
      <c r="G174" s="351"/>
      <c r="H174" s="351"/>
    </row>
    <row r="175" spans="1:8" s="91" customFormat="1" ht="24.95" customHeight="1" x14ac:dyDescent="0.2">
      <c r="A175" s="347" t="s">
        <v>138</v>
      </c>
      <c r="B175" s="347"/>
      <c r="C175" s="347"/>
      <c r="D175" s="89"/>
      <c r="E175" s="89"/>
      <c r="F175" s="90"/>
      <c r="G175" s="92"/>
      <c r="H175" s="92"/>
    </row>
    <row r="176" spans="1:8" s="91" customFormat="1" ht="24.95" customHeight="1" x14ac:dyDescent="0.2">
      <c r="A176" s="347" t="s">
        <v>139</v>
      </c>
      <c r="B176" s="347"/>
      <c r="C176" s="347"/>
      <c r="D176" s="89"/>
      <c r="E176" s="89"/>
      <c r="F176" s="90"/>
      <c r="G176" s="92"/>
      <c r="H176" s="92"/>
    </row>
    <row r="177" spans="1:8" s="91" customFormat="1" ht="24.95" customHeight="1" x14ac:dyDescent="0.2">
      <c r="A177" s="347" t="s">
        <v>140</v>
      </c>
      <c r="B177" s="347"/>
      <c r="C177" s="347"/>
      <c r="D177" s="89"/>
      <c r="E177" s="90"/>
      <c r="F177" s="90"/>
      <c r="G177" s="92"/>
      <c r="H177" s="92"/>
    </row>
    <row r="178" spans="1:8" s="91" customFormat="1" ht="24.95" customHeight="1" x14ac:dyDescent="0.2">
      <c r="A178" s="347" t="s">
        <v>141</v>
      </c>
      <c r="B178" s="347"/>
      <c r="C178" s="347"/>
      <c r="D178" s="89"/>
      <c r="E178" s="90"/>
      <c r="F178" s="90"/>
      <c r="G178" s="92"/>
      <c r="H178" s="92"/>
    </row>
    <row r="179" spans="1:8" s="91" customFormat="1" ht="24.95" customHeight="1" x14ac:dyDescent="0.2">
      <c r="A179" s="347" t="s">
        <v>142</v>
      </c>
      <c r="B179" s="347"/>
      <c r="C179" s="347"/>
      <c r="D179" s="89"/>
      <c r="E179" s="89"/>
      <c r="F179" s="90"/>
      <c r="G179" s="92"/>
      <c r="H179" s="92"/>
    </row>
    <row r="180" spans="1:8" s="91" customFormat="1" ht="24.95" customHeight="1" x14ac:dyDescent="0.2">
      <c r="A180" s="347" t="s">
        <v>143</v>
      </c>
      <c r="B180" s="347"/>
      <c r="C180" s="347"/>
      <c r="D180" s="89"/>
      <c r="E180" s="89"/>
      <c r="F180" s="90"/>
      <c r="G180" s="92"/>
      <c r="H180" s="92"/>
    </row>
    <row r="181" spans="1:8" s="98" customFormat="1" ht="12.6" customHeight="1" x14ac:dyDescent="0.2">
      <c r="A181" s="93"/>
      <c r="B181" s="93"/>
      <c r="C181" s="94"/>
      <c r="D181" s="95"/>
      <c r="E181" s="95"/>
      <c r="F181" s="96"/>
      <c r="G181" s="97"/>
      <c r="H181" s="97"/>
    </row>
    <row r="182" spans="1:8" ht="24.95" customHeight="1" x14ac:dyDescent="0.2">
      <c r="A182" s="339" t="s">
        <v>144</v>
      </c>
      <c r="B182" s="339"/>
      <c r="C182" s="339"/>
      <c r="D182" s="339"/>
      <c r="E182" s="339"/>
      <c r="F182" s="339"/>
      <c r="G182" s="339"/>
      <c r="H182" s="339"/>
    </row>
    <row r="183" spans="1:8" ht="24.95" customHeight="1" x14ac:dyDescent="0.2">
      <c r="A183" s="339" t="s">
        <v>145</v>
      </c>
      <c r="B183" s="339"/>
      <c r="C183" s="339"/>
      <c r="D183" s="339"/>
      <c r="E183" s="339"/>
      <c r="F183" s="339"/>
      <c r="G183" s="339"/>
      <c r="H183" s="339"/>
    </row>
    <row r="184" spans="1:8" s="98" customFormat="1" ht="12" customHeight="1" x14ac:dyDescent="0.2">
      <c r="A184" s="93"/>
      <c r="B184" s="93"/>
      <c r="C184" s="94"/>
      <c r="D184" s="95"/>
      <c r="E184" s="95"/>
      <c r="F184" s="96"/>
      <c r="G184" s="97"/>
      <c r="H184" s="97"/>
    </row>
    <row r="185" spans="1:8" s="100" customFormat="1" ht="50.1" customHeight="1" thickBot="1" x14ac:dyDescent="0.25">
      <c r="A185" s="340" t="s">
        <v>146</v>
      </c>
      <c r="B185" s="340"/>
      <c r="C185" s="340"/>
      <c r="D185" s="340"/>
      <c r="E185" s="340"/>
      <c r="F185" s="99"/>
      <c r="G185" s="91"/>
    </row>
    <row r="186" spans="1:8" s="102" customFormat="1" ht="50.1" customHeight="1" thickBot="1" x14ac:dyDescent="0.25">
      <c r="A186" s="341" t="s">
        <v>147</v>
      </c>
      <c r="B186" s="342"/>
      <c r="C186" s="342"/>
      <c r="D186" s="342"/>
      <c r="E186" s="343"/>
      <c r="F186" s="101"/>
      <c r="G186" s="82"/>
    </row>
    <row r="187" spans="1:8" ht="103.5" customHeight="1" thickBot="1" x14ac:dyDescent="0.25">
      <c r="A187" s="344" t="s">
        <v>148</v>
      </c>
      <c r="B187" s="345"/>
      <c r="C187" s="103" t="s">
        <v>149</v>
      </c>
      <c r="D187" s="345" t="s">
        <v>150</v>
      </c>
      <c r="E187" s="346"/>
      <c r="F187" s="104"/>
      <c r="G187" s="104"/>
      <c r="H187" s="104"/>
    </row>
    <row r="188" spans="1:8" ht="99.95" customHeight="1" x14ac:dyDescent="0.2">
      <c r="A188" s="333" t="s">
        <v>151</v>
      </c>
      <c r="B188" s="334"/>
      <c r="C188" s="105" t="s">
        <v>152</v>
      </c>
      <c r="D188" s="335" t="s">
        <v>153</v>
      </c>
      <c r="E188" s="336"/>
      <c r="F188" s="104"/>
      <c r="G188" s="104"/>
      <c r="H188" s="104"/>
    </row>
    <row r="189" spans="1:8" ht="75" customHeight="1" x14ac:dyDescent="0.2">
      <c r="A189" s="337" t="s">
        <v>154</v>
      </c>
      <c r="B189" s="338"/>
      <c r="C189" s="106" t="s">
        <v>155</v>
      </c>
      <c r="D189" s="331" t="s">
        <v>156</v>
      </c>
      <c r="E189" s="332"/>
      <c r="F189" s="104"/>
      <c r="G189" s="104"/>
      <c r="H189" s="104"/>
    </row>
    <row r="190" spans="1:8" ht="141.75" customHeight="1" x14ac:dyDescent="0.2">
      <c r="A190" s="330" t="s">
        <v>157</v>
      </c>
      <c r="B190" s="331"/>
      <c r="C190" s="106" t="s">
        <v>158</v>
      </c>
      <c r="D190" s="331" t="s">
        <v>156</v>
      </c>
      <c r="E190" s="332"/>
      <c r="F190" s="104"/>
      <c r="G190" s="104" t="s">
        <v>159</v>
      </c>
      <c r="H190" s="104"/>
    </row>
    <row r="191" spans="1:8" ht="125.25" customHeight="1" x14ac:dyDescent="0.2">
      <c r="A191" s="330" t="s">
        <v>160</v>
      </c>
      <c r="B191" s="331"/>
      <c r="C191" s="106" t="s">
        <v>161</v>
      </c>
      <c r="D191" s="331" t="s">
        <v>156</v>
      </c>
      <c r="E191" s="332"/>
      <c r="F191" s="104"/>
      <c r="G191" s="104"/>
      <c r="H191" s="104"/>
    </row>
    <row r="192" spans="1:8" s="98" customFormat="1" ht="250.5" customHeight="1" x14ac:dyDescent="0.2">
      <c r="A192" s="330" t="s">
        <v>162</v>
      </c>
      <c r="B192" s="331"/>
      <c r="C192" s="106" t="s">
        <v>163</v>
      </c>
      <c r="D192" s="331" t="s">
        <v>156</v>
      </c>
      <c r="E192" s="332"/>
      <c r="F192" s="96"/>
      <c r="G192" s="97"/>
      <c r="H192" s="97"/>
    </row>
    <row r="193" spans="1:8" ht="24.95" customHeight="1" x14ac:dyDescent="0.2">
      <c r="A193" s="329" t="s">
        <v>164</v>
      </c>
      <c r="B193" s="329"/>
      <c r="C193" s="329"/>
      <c r="D193" s="329"/>
      <c r="E193" s="329"/>
      <c r="F193" s="329"/>
      <c r="G193" s="329"/>
      <c r="H193" s="329"/>
    </row>
    <row r="194" spans="1:8" ht="24.95" customHeight="1" x14ac:dyDescent="0.2">
      <c r="A194" s="329" t="s">
        <v>165</v>
      </c>
      <c r="B194" s="329"/>
      <c r="C194" s="329"/>
      <c r="D194" s="329"/>
      <c r="E194" s="329"/>
      <c r="F194" s="329"/>
      <c r="G194" s="329"/>
      <c r="H194" s="329"/>
    </row>
    <row r="195" spans="1:8" s="16" customFormat="1" ht="177" customHeight="1" x14ac:dyDescent="0.2">
      <c r="A195" s="328" t="s">
        <v>166</v>
      </c>
      <c r="B195" s="328"/>
      <c r="C195" s="328"/>
      <c r="D195" s="328"/>
      <c r="E195" s="328"/>
      <c r="F195" s="328"/>
      <c r="G195" s="328"/>
      <c r="H195" s="328"/>
    </row>
    <row r="196" spans="1:8" s="16" customFormat="1" ht="65.25" customHeight="1" x14ac:dyDescent="0.2">
      <c r="A196" s="328" t="s">
        <v>167</v>
      </c>
      <c r="B196" s="328"/>
      <c r="C196" s="328"/>
      <c r="D196" s="328"/>
      <c r="E196" s="328"/>
      <c r="F196" s="328"/>
      <c r="G196" s="328"/>
      <c r="H196" s="328"/>
    </row>
    <row r="197" spans="1:8" ht="24.95" customHeight="1" x14ac:dyDescent="0.2">
      <c r="A197" s="329" t="s">
        <v>168</v>
      </c>
      <c r="B197" s="329"/>
      <c r="C197" s="329"/>
      <c r="D197" s="329"/>
      <c r="E197" s="329"/>
      <c r="F197" s="329"/>
      <c r="G197" s="329"/>
      <c r="H197" s="329"/>
    </row>
    <row r="198" spans="1:8" ht="2.25" customHeight="1" x14ac:dyDescent="0.2"/>
    <row r="199" spans="1:8" s="109" customFormat="1" ht="103.5" customHeight="1" x14ac:dyDescent="0.2">
      <c r="A199" s="329" t="s">
        <v>169</v>
      </c>
      <c r="B199" s="329"/>
      <c r="C199" s="329"/>
      <c r="D199" s="329"/>
      <c r="E199" s="329"/>
      <c r="F199" s="329"/>
      <c r="G199" s="329"/>
      <c r="H199" s="329"/>
    </row>
  </sheetData>
  <sheetProtection selectLockedCells="1" selectUnlockedCells="1"/>
  <mergeCells count="322">
    <mergeCell ref="D4:H4"/>
    <mergeCell ref="A5:B5"/>
    <mergeCell ref="A6:A9"/>
    <mergeCell ref="B6:B7"/>
    <mergeCell ref="C6:C7"/>
    <mergeCell ref="D6:D9"/>
    <mergeCell ref="E6:E9"/>
    <mergeCell ref="F6:F9"/>
    <mergeCell ref="G6:G9"/>
    <mergeCell ref="H6:H9"/>
    <mergeCell ref="A17:A20"/>
    <mergeCell ref="D17:H20"/>
    <mergeCell ref="C18:C19"/>
    <mergeCell ref="D21:H21"/>
    <mergeCell ref="A22:A24"/>
    <mergeCell ref="B22:B23"/>
    <mergeCell ref="C22:C23"/>
    <mergeCell ref="D22:H24"/>
    <mergeCell ref="D10:H10"/>
    <mergeCell ref="A11:A15"/>
    <mergeCell ref="B11:B12"/>
    <mergeCell ref="C11:C12"/>
    <mergeCell ref="D11:D15"/>
    <mergeCell ref="E11:E15"/>
    <mergeCell ref="F11:F15"/>
    <mergeCell ref="G11:G15"/>
    <mergeCell ref="H11:H15"/>
    <mergeCell ref="D25:H25"/>
    <mergeCell ref="A26:A29"/>
    <mergeCell ref="B26:B27"/>
    <mergeCell ref="C26:C27"/>
    <mergeCell ref="D26:D29"/>
    <mergeCell ref="E26:E29"/>
    <mergeCell ref="F26:F29"/>
    <mergeCell ref="G26:G29"/>
    <mergeCell ref="H26:H29"/>
    <mergeCell ref="A37:A40"/>
    <mergeCell ref="D37:H40"/>
    <mergeCell ref="C38:C39"/>
    <mergeCell ref="D41:H41"/>
    <mergeCell ref="A42:A45"/>
    <mergeCell ref="B42:B43"/>
    <mergeCell ref="C42:C43"/>
    <mergeCell ref="D42:H45"/>
    <mergeCell ref="D30:H30"/>
    <mergeCell ref="A31:A35"/>
    <mergeCell ref="B31:B32"/>
    <mergeCell ref="C31:C32"/>
    <mergeCell ref="D31:D35"/>
    <mergeCell ref="E31:E35"/>
    <mergeCell ref="F31:F35"/>
    <mergeCell ref="G31:G35"/>
    <mergeCell ref="H31:H35"/>
    <mergeCell ref="D46:H46"/>
    <mergeCell ref="A47:A51"/>
    <mergeCell ref="B47:B48"/>
    <mergeCell ref="C47:C48"/>
    <mergeCell ref="D47:D51"/>
    <mergeCell ref="E47:E51"/>
    <mergeCell ref="F47:F51"/>
    <mergeCell ref="G47:G51"/>
    <mergeCell ref="H47:H51"/>
    <mergeCell ref="D58:H58"/>
    <mergeCell ref="A59:A61"/>
    <mergeCell ref="B59:B60"/>
    <mergeCell ref="C59:C60"/>
    <mergeCell ref="D59:H61"/>
    <mergeCell ref="D62:H62"/>
    <mergeCell ref="D52:H52"/>
    <mergeCell ref="A53:A57"/>
    <mergeCell ref="B53:B54"/>
    <mergeCell ref="C53:C54"/>
    <mergeCell ref="D53:D57"/>
    <mergeCell ref="E53:E57"/>
    <mergeCell ref="F53:F57"/>
    <mergeCell ref="G53:G57"/>
    <mergeCell ref="H53:H57"/>
    <mergeCell ref="D67:H67"/>
    <mergeCell ref="A68:B68"/>
    <mergeCell ref="D68:H68"/>
    <mergeCell ref="A69:B69"/>
    <mergeCell ref="D69:H69"/>
    <mergeCell ref="A70:B70"/>
    <mergeCell ref="D70:H70"/>
    <mergeCell ref="A63:C63"/>
    <mergeCell ref="D63:H63"/>
    <mergeCell ref="A64:B64"/>
    <mergeCell ref="C64:C83"/>
    <mergeCell ref="D64:H64"/>
    <mergeCell ref="A65:B65"/>
    <mergeCell ref="D65:H65"/>
    <mergeCell ref="A66:B66"/>
    <mergeCell ref="D66:H66"/>
    <mergeCell ref="A67:B67"/>
    <mergeCell ref="A74:B74"/>
    <mergeCell ref="D74:H74"/>
    <mergeCell ref="A75:B75"/>
    <mergeCell ref="D75:H75"/>
    <mergeCell ref="A76:B76"/>
    <mergeCell ref="D76:H76"/>
    <mergeCell ref="A71:B71"/>
    <mergeCell ref="D71:H71"/>
    <mergeCell ref="A72:B72"/>
    <mergeCell ref="D72:H72"/>
    <mergeCell ref="A73:B73"/>
    <mergeCell ref="D73:H73"/>
    <mergeCell ref="A80:B80"/>
    <mergeCell ref="D80:H80"/>
    <mergeCell ref="A81:B81"/>
    <mergeCell ref="D81:H81"/>
    <mergeCell ref="A82:B82"/>
    <mergeCell ref="D82:H82"/>
    <mergeCell ref="A77:B77"/>
    <mergeCell ref="D77:H77"/>
    <mergeCell ref="A78:B78"/>
    <mergeCell ref="D78:H78"/>
    <mergeCell ref="A79:B79"/>
    <mergeCell ref="D79:H79"/>
    <mergeCell ref="A88:B88"/>
    <mergeCell ref="D88:H88"/>
    <mergeCell ref="A89:B89"/>
    <mergeCell ref="D89:H89"/>
    <mergeCell ref="A90:B90"/>
    <mergeCell ref="D90:H90"/>
    <mergeCell ref="A83:B83"/>
    <mergeCell ref="D83:H83"/>
    <mergeCell ref="A84:C84"/>
    <mergeCell ref="D84:H84"/>
    <mergeCell ref="D85:H85"/>
    <mergeCell ref="A86:B86"/>
    <mergeCell ref="C86:C94"/>
    <mergeCell ref="D86:H86"/>
    <mergeCell ref="A87:B87"/>
    <mergeCell ref="D87:H87"/>
    <mergeCell ref="A94:B94"/>
    <mergeCell ref="D94:H94"/>
    <mergeCell ref="A95:C95"/>
    <mergeCell ref="D95:H95"/>
    <mergeCell ref="A96:B96"/>
    <mergeCell ref="D96:H96"/>
    <mergeCell ref="A91:B91"/>
    <mergeCell ref="D91:H91"/>
    <mergeCell ref="A92:B92"/>
    <mergeCell ref="D92:H92"/>
    <mergeCell ref="A93:B93"/>
    <mergeCell ref="D93:H93"/>
    <mergeCell ref="D101:H101"/>
    <mergeCell ref="A102:B102"/>
    <mergeCell ref="D102:H102"/>
    <mergeCell ref="A103:B103"/>
    <mergeCell ref="D103:H103"/>
    <mergeCell ref="A104:B104"/>
    <mergeCell ref="D104:H104"/>
    <mergeCell ref="A97:B97"/>
    <mergeCell ref="D97:H97"/>
    <mergeCell ref="A98:B98"/>
    <mergeCell ref="D98:H98"/>
    <mergeCell ref="A99:B99"/>
    <mergeCell ref="C99:C116"/>
    <mergeCell ref="D99:H99"/>
    <mergeCell ref="A100:B100"/>
    <mergeCell ref="D100:H100"/>
    <mergeCell ref="A101:B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D157:H157"/>
    <mergeCell ref="A158:B158"/>
    <mergeCell ref="D158:H158"/>
    <mergeCell ref="A159:B159"/>
    <mergeCell ref="A160:B160"/>
    <mergeCell ref="D160:H160"/>
    <mergeCell ref="A153:B153"/>
    <mergeCell ref="C153:C157"/>
    <mergeCell ref="D153:H153"/>
    <mergeCell ref="A154:B154"/>
    <mergeCell ref="D154:H154"/>
    <mergeCell ref="A155:B155"/>
    <mergeCell ref="D155:H155"/>
    <mergeCell ref="A156:B156"/>
    <mergeCell ref="D156:H156"/>
    <mergeCell ref="A157:B157"/>
    <mergeCell ref="A165:B165"/>
    <mergeCell ref="A166:B166"/>
    <mergeCell ref="D166:H166"/>
    <mergeCell ref="A167:B167"/>
    <mergeCell ref="D167:H167"/>
    <mergeCell ref="C169:D169"/>
    <mergeCell ref="A161:B161"/>
    <mergeCell ref="D161:H161"/>
    <mergeCell ref="A162:B162"/>
    <mergeCell ref="A163:B163"/>
    <mergeCell ref="D163:H163"/>
    <mergeCell ref="A164:B164"/>
    <mergeCell ref="D164:H164"/>
    <mergeCell ref="A175:C175"/>
    <mergeCell ref="A176:C176"/>
    <mergeCell ref="A177:C177"/>
    <mergeCell ref="A178:C178"/>
    <mergeCell ref="A179:C179"/>
    <mergeCell ref="A180:C180"/>
    <mergeCell ref="C170:D170"/>
    <mergeCell ref="C171:D171"/>
    <mergeCell ref="A172:H172"/>
    <mergeCell ref="C173:D173"/>
    <mergeCell ref="A174:C174"/>
    <mergeCell ref="G174:H174"/>
    <mergeCell ref="A188:B188"/>
    <mergeCell ref="D188:E188"/>
    <mergeCell ref="A189:B189"/>
    <mergeCell ref="D189:E189"/>
    <mergeCell ref="A190:B190"/>
    <mergeCell ref="D190:E190"/>
    <mergeCell ref="A182:H182"/>
    <mergeCell ref="A183:H183"/>
    <mergeCell ref="A185:E185"/>
    <mergeCell ref="A186:E186"/>
    <mergeCell ref="A187:B187"/>
    <mergeCell ref="D187:E187"/>
    <mergeCell ref="A195:H195"/>
    <mergeCell ref="A196:H196"/>
    <mergeCell ref="A197:H197"/>
    <mergeCell ref="A199:H199"/>
    <mergeCell ref="A191:B191"/>
    <mergeCell ref="D191:E191"/>
    <mergeCell ref="A192:B192"/>
    <mergeCell ref="D192:E192"/>
    <mergeCell ref="A193:H193"/>
    <mergeCell ref="A194:H194"/>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30" zoomScaleNormal="60" zoomScaleSheetLayoutView="30" workbookViewId="0">
      <pane ySplit="4" topLeftCell="A51"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307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50.1" customHeight="1" thickBot="1" x14ac:dyDescent="0.25">
      <c r="A5" s="362" t="s">
        <v>9</v>
      </c>
      <c r="B5" s="363"/>
      <c r="C5" s="21"/>
      <c r="D5" s="21"/>
      <c r="E5" s="21"/>
      <c r="F5" s="21"/>
      <c r="G5" s="21"/>
      <c r="H5" s="22"/>
    </row>
    <row r="6" spans="1:8" s="137" customFormat="1" ht="24.9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7" s="382">
        <f>F7*1.2</f>
        <v>12002.4</v>
      </c>
      <c r="E7" s="383">
        <f>F7*1.1</f>
        <v>11002.2</v>
      </c>
      <c r="F7" s="383">
        <v>10002</v>
      </c>
      <c r="G7" s="383">
        <f>F7*0.75</f>
        <v>7501.5</v>
      </c>
      <c r="H7" s="384">
        <f>F7*0.5</f>
        <v>5001</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2" s="457">
        <f>F12*1.2</f>
        <v>13752</v>
      </c>
      <c r="E12" s="383">
        <f>F12*1.1</f>
        <v>12606.000000000002</v>
      </c>
      <c r="F12" s="383">
        <v>11460</v>
      </c>
      <c r="G12" s="383">
        <f>F12*0.75</f>
        <v>8595</v>
      </c>
      <c r="H12" s="384">
        <f>F12*0.5</f>
        <v>5730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2013</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"2ГИС.БЛАГОВЕЩЕНСК"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23" s="527">
        <v>234</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7" s="382">
        <f>F27*1.2</f>
        <v>21614.399999999998</v>
      </c>
      <c r="E27" s="383">
        <f>F27*1.1</f>
        <v>19813.2</v>
      </c>
      <c r="F27" s="383">
        <v>18012</v>
      </c>
      <c r="G27" s="383">
        <f>F27*0.75</f>
        <v>13509</v>
      </c>
      <c r="H27" s="384">
        <f>F27*0.5</f>
        <v>9006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2" s="457">
        <f>F32*1.2</f>
        <v>24753.599999999999</v>
      </c>
      <c r="E32" s="383">
        <f>F32*1.1</f>
        <v>22690.800000000003</v>
      </c>
      <c r="F32" s="383">
        <v>20628</v>
      </c>
      <c r="G32" s="383">
        <f>F32*0.75</f>
        <v>15471</v>
      </c>
      <c r="H32" s="384">
        <f>F32*0.5</f>
        <v>10314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3720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"2ГИС.БЛАГОВЕЩЕНСК"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"2ГИС.БЛАГОВЕЩЕНСК"; Электронный справочник "2ГИС.БЛАГОВЕЩЕНСК"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3" s="445">
        <v>432</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48" s="536">
        <f>F48*1.2</f>
        <v>5184</v>
      </c>
      <c r="E48" s="536">
        <f>F48*1.1</f>
        <v>4752</v>
      </c>
      <c r="F48" s="536">
        <v>4320</v>
      </c>
      <c r="G48" s="536">
        <f>F48*0.75</f>
        <v>3240</v>
      </c>
      <c r="H48" s="536">
        <f>F48*0.5</f>
        <v>2160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52" s="479">
        <v>165</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5" s="382">
        <f>F55*1.2</f>
        <v>13060.8</v>
      </c>
      <c r="E55" s="383">
        <f>F55*1.1</f>
        <v>11972.400000000001</v>
      </c>
      <c r="F55" s="383">
        <v>10884</v>
      </c>
      <c r="G55" s="383">
        <f>F55*0.75</f>
        <v>8163</v>
      </c>
      <c r="H55" s="384">
        <f>F55*0.5</f>
        <v>5442</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1" s="457">
        <f>F61*1.2</f>
        <v>15019.199999999999</v>
      </c>
      <c r="E61" s="383">
        <f>F61*1.1</f>
        <v>13767.6</v>
      </c>
      <c r="F61" s="383">
        <v>12516</v>
      </c>
      <c r="G61" s="383">
        <f>F61*0.75</f>
        <v>9387</v>
      </c>
      <c r="H61" s="384">
        <f>F61*0.5</f>
        <v>6258</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67" s="527">
        <v>204</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2496 до 49920</v>
      </c>
      <c r="E71" s="422"/>
      <c r="F71" s="422"/>
      <c r="G71" s="422"/>
      <c r="H71" s="423"/>
    </row>
    <row r="72" spans="1:8" ht="37.5" customHeight="1" outlineLevel="1" x14ac:dyDescent="0.2">
      <c r="A72" s="429" t="s">
        <v>39</v>
      </c>
      <c r="B72" s="598"/>
      <c r="C72" s="455"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72" s="601">
        <v>2496</v>
      </c>
      <c r="E72" s="433"/>
      <c r="F72" s="433"/>
      <c r="G72" s="433"/>
      <c r="H72" s="434"/>
    </row>
    <row r="73" spans="1:8" ht="37.5" customHeight="1" outlineLevel="1" x14ac:dyDescent="0.2">
      <c r="A73" s="419" t="s">
        <v>40</v>
      </c>
      <c r="B73" s="586"/>
      <c r="C73" s="599"/>
      <c r="D73" s="361">
        <v>4992</v>
      </c>
      <c r="E73" s="355"/>
      <c r="F73" s="355"/>
      <c r="G73" s="355"/>
      <c r="H73" s="356"/>
    </row>
    <row r="74" spans="1:8" ht="37.5" customHeight="1" outlineLevel="1" x14ac:dyDescent="0.2">
      <c r="A74" s="419" t="s">
        <v>41</v>
      </c>
      <c r="B74" s="586"/>
      <c r="C74" s="599"/>
      <c r="D74" s="361">
        <v>7488</v>
      </c>
      <c r="E74" s="355"/>
      <c r="F74" s="355"/>
      <c r="G74" s="355"/>
      <c r="H74" s="356"/>
    </row>
    <row r="75" spans="1:8" ht="37.5" customHeight="1" outlineLevel="1" x14ac:dyDescent="0.2">
      <c r="A75" s="419" t="s">
        <v>42</v>
      </c>
      <c r="B75" s="586"/>
      <c r="C75" s="599"/>
      <c r="D75" s="361">
        <v>9984</v>
      </c>
      <c r="E75" s="355"/>
      <c r="F75" s="355"/>
      <c r="G75" s="355"/>
      <c r="H75" s="356"/>
    </row>
    <row r="76" spans="1:8" ht="37.5" customHeight="1" outlineLevel="1" x14ac:dyDescent="0.2">
      <c r="A76" s="419" t="s">
        <v>43</v>
      </c>
      <c r="B76" s="586"/>
      <c r="C76" s="599"/>
      <c r="D76" s="361">
        <v>12480</v>
      </c>
      <c r="E76" s="355"/>
      <c r="F76" s="355"/>
      <c r="G76" s="355"/>
      <c r="H76" s="356"/>
    </row>
    <row r="77" spans="1:8" ht="37.5" customHeight="1" outlineLevel="1" x14ac:dyDescent="0.2">
      <c r="A77" s="419" t="s">
        <v>44</v>
      </c>
      <c r="B77" s="586"/>
      <c r="C77" s="599"/>
      <c r="D77" s="361">
        <v>14976</v>
      </c>
      <c r="E77" s="355"/>
      <c r="F77" s="355"/>
      <c r="G77" s="355"/>
      <c r="H77" s="356"/>
    </row>
    <row r="78" spans="1:8" ht="37.5" customHeight="1" outlineLevel="1" x14ac:dyDescent="0.2">
      <c r="A78" s="419" t="s">
        <v>45</v>
      </c>
      <c r="B78" s="586"/>
      <c r="C78" s="599"/>
      <c r="D78" s="361">
        <v>17472</v>
      </c>
      <c r="E78" s="355"/>
      <c r="F78" s="355"/>
      <c r="G78" s="355"/>
      <c r="H78" s="356"/>
    </row>
    <row r="79" spans="1:8" ht="37.5" customHeight="1" outlineLevel="1" x14ac:dyDescent="0.2">
      <c r="A79" s="419" t="s">
        <v>46</v>
      </c>
      <c r="B79" s="586"/>
      <c r="C79" s="599"/>
      <c r="D79" s="361">
        <v>19968</v>
      </c>
      <c r="E79" s="355"/>
      <c r="F79" s="355"/>
      <c r="G79" s="355"/>
      <c r="H79" s="356"/>
    </row>
    <row r="80" spans="1:8" ht="37.5" customHeight="1" outlineLevel="1" x14ac:dyDescent="0.2">
      <c r="A80" s="419" t="s">
        <v>47</v>
      </c>
      <c r="B80" s="586"/>
      <c r="C80" s="599"/>
      <c r="D80" s="361">
        <v>22464</v>
      </c>
      <c r="E80" s="355"/>
      <c r="F80" s="355"/>
      <c r="G80" s="355"/>
      <c r="H80" s="356"/>
    </row>
    <row r="81" spans="1:8" ht="37.5" customHeight="1" outlineLevel="1" x14ac:dyDescent="0.2">
      <c r="A81" s="419" t="s">
        <v>48</v>
      </c>
      <c r="B81" s="586"/>
      <c r="C81" s="599"/>
      <c r="D81" s="361">
        <v>24960</v>
      </c>
      <c r="E81" s="355"/>
      <c r="F81" s="355"/>
      <c r="G81" s="355"/>
      <c r="H81" s="356"/>
    </row>
    <row r="82" spans="1:8" ht="37.5" customHeight="1" outlineLevel="1" x14ac:dyDescent="0.2">
      <c r="A82" s="419" t="s">
        <v>49</v>
      </c>
      <c r="B82" s="586"/>
      <c r="C82" s="599"/>
      <c r="D82" s="361">
        <v>27456</v>
      </c>
      <c r="E82" s="355"/>
      <c r="F82" s="355"/>
      <c r="G82" s="355"/>
      <c r="H82" s="356"/>
    </row>
    <row r="83" spans="1:8" ht="37.5" customHeight="1" outlineLevel="1" x14ac:dyDescent="0.2">
      <c r="A83" s="419" t="s">
        <v>50</v>
      </c>
      <c r="B83" s="586"/>
      <c r="C83" s="599"/>
      <c r="D83" s="361">
        <v>29952</v>
      </c>
      <c r="E83" s="355"/>
      <c r="F83" s="355"/>
      <c r="G83" s="355"/>
      <c r="H83" s="356"/>
    </row>
    <row r="84" spans="1:8" ht="37.5" customHeight="1" outlineLevel="1" x14ac:dyDescent="0.2">
      <c r="A84" s="419" t="s">
        <v>51</v>
      </c>
      <c r="B84" s="586"/>
      <c r="C84" s="599"/>
      <c r="D84" s="361">
        <v>32448</v>
      </c>
      <c r="E84" s="355"/>
      <c r="F84" s="355"/>
      <c r="G84" s="355"/>
      <c r="H84" s="356"/>
    </row>
    <row r="85" spans="1:8" ht="37.5" customHeight="1" outlineLevel="1" x14ac:dyDescent="0.2">
      <c r="A85" s="419" t="s">
        <v>52</v>
      </c>
      <c r="B85" s="586"/>
      <c r="C85" s="599"/>
      <c r="D85" s="361">
        <v>34944</v>
      </c>
      <c r="E85" s="355"/>
      <c r="F85" s="355"/>
      <c r="G85" s="355"/>
      <c r="H85" s="356"/>
    </row>
    <row r="86" spans="1:8" ht="37.5" customHeight="1" outlineLevel="1" x14ac:dyDescent="0.2">
      <c r="A86" s="419" t="s">
        <v>53</v>
      </c>
      <c r="B86" s="586"/>
      <c r="C86" s="599"/>
      <c r="D86" s="361">
        <v>37440</v>
      </c>
      <c r="E86" s="355"/>
      <c r="F86" s="355"/>
      <c r="G86" s="355"/>
      <c r="H86" s="356"/>
    </row>
    <row r="87" spans="1:8" ht="37.5" customHeight="1" outlineLevel="1" x14ac:dyDescent="0.2">
      <c r="A87" s="419" t="s">
        <v>54</v>
      </c>
      <c r="B87" s="586"/>
      <c r="C87" s="599"/>
      <c r="D87" s="361">
        <v>39936</v>
      </c>
      <c r="E87" s="355"/>
      <c r="F87" s="355"/>
      <c r="G87" s="355"/>
      <c r="H87" s="356"/>
    </row>
    <row r="88" spans="1:8" ht="37.5" customHeight="1" outlineLevel="1" x14ac:dyDescent="0.2">
      <c r="A88" s="419" t="s">
        <v>55</v>
      </c>
      <c r="B88" s="586"/>
      <c r="C88" s="599"/>
      <c r="D88" s="361">
        <v>42432</v>
      </c>
      <c r="E88" s="355"/>
      <c r="F88" s="355"/>
      <c r="G88" s="355"/>
      <c r="H88" s="356"/>
    </row>
    <row r="89" spans="1:8" ht="37.5" customHeight="1" outlineLevel="1" x14ac:dyDescent="0.2">
      <c r="A89" s="419" t="s">
        <v>56</v>
      </c>
      <c r="B89" s="586"/>
      <c r="C89" s="599"/>
      <c r="D89" s="361">
        <v>44928</v>
      </c>
      <c r="E89" s="355"/>
      <c r="F89" s="355"/>
      <c r="G89" s="355"/>
      <c r="H89" s="356"/>
    </row>
    <row r="90" spans="1:8" ht="37.5" customHeight="1" outlineLevel="1" x14ac:dyDescent="0.2">
      <c r="A90" s="419" t="s">
        <v>57</v>
      </c>
      <c r="B90" s="586"/>
      <c r="C90" s="599"/>
      <c r="D90" s="361">
        <v>47424</v>
      </c>
      <c r="E90" s="355"/>
      <c r="F90" s="355"/>
      <c r="G90" s="355"/>
      <c r="H90" s="356"/>
    </row>
    <row r="91" spans="1:8" ht="37.5" customHeight="1" outlineLevel="1" x14ac:dyDescent="0.2">
      <c r="A91" s="419" t="s">
        <v>58</v>
      </c>
      <c r="B91" s="586"/>
      <c r="C91" s="599"/>
      <c r="D91" s="361">
        <v>49920</v>
      </c>
      <c r="E91" s="355"/>
      <c r="F91" s="355"/>
      <c r="G91" s="355"/>
      <c r="H91" s="356"/>
    </row>
    <row r="92" spans="1:8" ht="37.5" customHeight="1" outlineLevel="1" x14ac:dyDescent="0.2">
      <c r="A92" s="419" t="s">
        <v>181</v>
      </c>
      <c r="B92" s="586"/>
      <c r="C92" s="179"/>
      <c r="D92" s="361">
        <v>52416</v>
      </c>
      <c r="E92" s="355"/>
      <c r="F92" s="355"/>
      <c r="G92" s="355"/>
      <c r="H92" s="356"/>
    </row>
    <row r="93" spans="1:8" ht="37.5" customHeight="1" outlineLevel="1" x14ac:dyDescent="0.2">
      <c r="A93" s="419" t="s">
        <v>182</v>
      </c>
      <c r="B93" s="586"/>
      <c r="C93" s="179"/>
      <c r="D93" s="361">
        <v>54912</v>
      </c>
      <c r="E93" s="355"/>
      <c r="F93" s="355"/>
      <c r="G93" s="355"/>
      <c r="H93" s="356"/>
    </row>
    <row r="94" spans="1:8" ht="37.5" customHeight="1" outlineLevel="1" x14ac:dyDescent="0.2">
      <c r="A94" s="419" t="s">
        <v>183</v>
      </c>
      <c r="B94" s="586"/>
      <c r="C94" s="179"/>
      <c r="D94" s="361">
        <v>57408</v>
      </c>
      <c r="E94" s="355"/>
      <c r="F94" s="355"/>
      <c r="G94" s="355"/>
      <c r="H94" s="356"/>
    </row>
    <row r="95" spans="1:8" ht="37.5" customHeight="1" outlineLevel="1" x14ac:dyDescent="0.2">
      <c r="A95" s="419" t="s">
        <v>184</v>
      </c>
      <c r="B95" s="586"/>
      <c r="C95" s="179"/>
      <c r="D95" s="361">
        <v>59904</v>
      </c>
      <c r="E95" s="355"/>
      <c r="F95" s="355"/>
      <c r="G95" s="355"/>
      <c r="H95" s="356"/>
    </row>
    <row r="96" spans="1:8" ht="37.5" customHeight="1" outlineLevel="1" x14ac:dyDescent="0.2">
      <c r="A96" s="419" t="s">
        <v>185</v>
      </c>
      <c r="B96" s="586"/>
      <c r="C96" s="179"/>
      <c r="D96" s="361">
        <v>62400</v>
      </c>
      <c r="E96" s="355"/>
      <c r="F96" s="355"/>
      <c r="G96" s="355"/>
      <c r="H96" s="356"/>
    </row>
    <row r="97" spans="1:8" ht="37.5" customHeight="1" outlineLevel="1" x14ac:dyDescent="0.2">
      <c r="A97" s="419" t="s">
        <v>186</v>
      </c>
      <c r="B97" s="586"/>
      <c r="C97" s="179"/>
      <c r="D97" s="361">
        <v>64896</v>
      </c>
      <c r="E97" s="355"/>
      <c r="F97" s="355"/>
      <c r="G97" s="355"/>
      <c r="H97" s="356"/>
    </row>
    <row r="98" spans="1:8" ht="37.5" customHeight="1" outlineLevel="1" x14ac:dyDescent="0.2">
      <c r="A98" s="419" t="s">
        <v>187</v>
      </c>
      <c r="B98" s="586"/>
      <c r="C98" s="179"/>
      <c r="D98" s="361">
        <v>67392</v>
      </c>
      <c r="E98" s="355"/>
      <c r="F98" s="355"/>
      <c r="G98" s="355"/>
      <c r="H98" s="356"/>
    </row>
    <row r="99" spans="1:8" ht="37.5" customHeight="1" outlineLevel="1" x14ac:dyDescent="0.2">
      <c r="A99" s="419" t="s">
        <v>188</v>
      </c>
      <c r="B99" s="586"/>
      <c r="C99" s="179"/>
      <c r="D99" s="361">
        <v>69888</v>
      </c>
      <c r="E99" s="355"/>
      <c r="F99" s="355"/>
      <c r="G99" s="355"/>
      <c r="H99" s="356"/>
    </row>
    <row r="100" spans="1:8" ht="37.5" customHeight="1" outlineLevel="1" x14ac:dyDescent="0.2">
      <c r="A100" s="419" t="s">
        <v>189</v>
      </c>
      <c r="B100" s="586"/>
      <c r="C100" s="179"/>
      <c r="D100" s="361">
        <v>72384</v>
      </c>
      <c r="E100" s="355"/>
      <c r="F100" s="355"/>
      <c r="G100" s="355"/>
      <c r="H100" s="356"/>
    </row>
    <row r="101" spans="1:8" ht="37.5" customHeight="1" outlineLevel="1" thickBot="1" x14ac:dyDescent="0.25">
      <c r="A101" s="419" t="s">
        <v>190</v>
      </c>
      <c r="B101" s="586"/>
      <c r="C101" s="180"/>
      <c r="D101" s="361">
        <v>74880</v>
      </c>
      <c r="E101" s="355"/>
      <c r="F101" s="355"/>
      <c r="G101" s="355"/>
      <c r="H101" s="356"/>
    </row>
    <row r="102" spans="1:8" ht="50.1" customHeight="1" thickBot="1" x14ac:dyDescent="0.25">
      <c r="A102" s="411" t="s">
        <v>59</v>
      </c>
      <c r="B102" s="412"/>
      <c r="C102" s="412"/>
      <c r="D102" s="421" t="str">
        <f>"от "&amp;MIN(D103:D112)&amp;" до "&amp;MAX(D103:D112)</f>
        <v>от 297 до 12600</v>
      </c>
      <c r="E102" s="422"/>
      <c r="F102" s="422"/>
      <c r="G102" s="422"/>
      <c r="H102" s="423"/>
    </row>
    <row r="103" spans="1:8" s="16" customFormat="1" ht="159" customHeight="1" x14ac:dyDescent="0.2">
      <c r="A103" s="65" t="s">
        <v>60</v>
      </c>
      <c r="B103" s="66" t="s">
        <v>13</v>
      </c>
      <c r="C103" s="179"/>
      <c r="D103" s="424">
        <v>768</v>
      </c>
      <c r="E103" s="424"/>
      <c r="F103" s="424"/>
      <c r="G103" s="424"/>
      <c r="H103" s="425"/>
    </row>
    <row r="104" spans="1:8" ht="37.5" customHeight="1" x14ac:dyDescent="0.2">
      <c r="A104" s="377" t="s">
        <v>61</v>
      </c>
      <c r="B104" s="418"/>
      <c r="C104" s="426"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04" s="398">
        <v>594</v>
      </c>
      <c r="E104" s="398"/>
      <c r="F104" s="398"/>
      <c r="G104" s="398"/>
      <c r="H104" s="399"/>
    </row>
    <row r="105" spans="1:8" ht="37.5" customHeight="1" x14ac:dyDescent="0.2">
      <c r="A105" s="377" t="s">
        <v>62</v>
      </c>
      <c r="B105" s="418"/>
      <c r="C105" s="427"/>
      <c r="D105" s="398">
        <v>12600</v>
      </c>
      <c r="E105" s="398"/>
      <c r="F105" s="398"/>
      <c r="G105" s="398"/>
      <c r="H105" s="399"/>
    </row>
    <row r="106" spans="1:8" ht="37.5" customHeight="1" x14ac:dyDescent="0.2">
      <c r="A106" s="377" t="s">
        <v>63</v>
      </c>
      <c r="B106" s="418"/>
      <c r="C106" s="427"/>
      <c r="D106" s="398">
        <v>2484</v>
      </c>
      <c r="E106" s="398"/>
      <c r="F106" s="398"/>
      <c r="G106" s="398"/>
      <c r="H106" s="399"/>
    </row>
    <row r="107" spans="1:8" ht="37.5" customHeight="1" x14ac:dyDescent="0.2">
      <c r="A107" s="352" t="s">
        <v>64</v>
      </c>
      <c r="B107" s="353"/>
      <c r="C107" s="427"/>
      <c r="D107" s="398">
        <v>6798</v>
      </c>
      <c r="E107" s="398"/>
      <c r="F107" s="398"/>
      <c r="G107" s="398"/>
      <c r="H107" s="399"/>
    </row>
    <row r="108" spans="1:8" ht="37.5" customHeight="1" x14ac:dyDescent="0.2">
      <c r="A108" s="377" t="s">
        <v>65</v>
      </c>
      <c r="B108" s="418"/>
      <c r="C108" s="427"/>
      <c r="D108" s="398">
        <v>297</v>
      </c>
      <c r="E108" s="398"/>
      <c r="F108" s="398"/>
      <c r="G108" s="398"/>
      <c r="H108" s="399"/>
    </row>
    <row r="109" spans="1:8" ht="37.5" customHeight="1" x14ac:dyDescent="0.2">
      <c r="A109" s="377" t="s">
        <v>66</v>
      </c>
      <c r="B109" s="418"/>
      <c r="C109" s="427"/>
      <c r="D109" s="398">
        <v>297</v>
      </c>
      <c r="E109" s="398"/>
      <c r="F109" s="398"/>
      <c r="G109" s="398"/>
      <c r="H109" s="399"/>
    </row>
    <row r="110" spans="1:8" ht="37.5" customHeight="1" x14ac:dyDescent="0.2">
      <c r="A110" s="377" t="s">
        <v>67</v>
      </c>
      <c r="B110" s="418"/>
      <c r="C110" s="427"/>
      <c r="D110" s="398">
        <v>594</v>
      </c>
      <c r="E110" s="398"/>
      <c r="F110" s="398"/>
      <c r="G110" s="398"/>
      <c r="H110" s="399"/>
    </row>
    <row r="111" spans="1:8" ht="37.5" customHeight="1" x14ac:dyDescent="0.2">
      <c r="A111" s="377" t="s">
        <v>68</v>
      </c>
      <c r="B111" s="418"/>
      <c r="C111" s="427"/>
      <c r="D111" s="398">
        <v>891</v>
      </c>
      <c r="E111" s="398"/>
      <c r="F111" s="398"/>
      <c r="G111" s="398"/>
      <c r="H111" s="399"/>
    </row>
    <row r="112" spans="1:8" ht="37.5" customHeight="1" thickBot="1" x14ac:dyDescent="0.25">
      <c r="A112" s="407" t="s">
        <v>69</v>
      </c>
      <c r="B112" s="408"/>
      <c r="C112" s="428"/>
      <c r="D112" s="409">
        <v>5064</v>
      </c>
      <c r="E112" s="409"/>
      <c r="F112" s="409"/>
      <c r="G112" s="409"/>
      <c r="H112" s="410"/>
    </row>
    <row r="113" spans="1:8" s="16" customFormat="1" ht="117.75" customHeight="1" thickBot="1" x14ac:dyDescent="0.25">
      <c r="A113" s="524" t="s">
        <v>71</v>
      </c>
      <c r="B113" s="525"/>
      <c r="C11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13" s="375">
        <v>30</v>
      </c>
      <c r="E113" s="375"/>
      <c r="F113" s="375"/>
      <c r="G113" s="375"/>
      <c r="H113" s="376"/>
    </row>
    <row r="114" spans="1:8" ht="50.1" customHeight="1" thickBot="1" x14ac:dyDescent="0.25">
      <c r="A114" s="362" t="s">
        <v>72</v>
      </c>
      <c r="B114" s="363"/>
      <c r="C114" s="21"/>
      <c r="D114" s="364" t="str">
        <f>"от "&amp;MIN(D116,D136:H137,F177,D138:H152)&amp;" до "&amp;MAX(D116,D136:H137,F177,D138:H152)</f>
        <v>от 618 до 36636</v>
      </c>
      <c r="E114" s="364"/>
      <c r="F114" s="364"/>
      <c r="G114" s="364"/>
      <c r="H114" s="365"/>
    </row>
    <row r="115" spans="1:8" ht="21.75" thickBot="1" x14ac:dyDescent="0.25">
      <c r="A115" s="518"/>
      <c r="B115" s="519"/>
      <c r="C115" s="60"/>
      <c r="D115" s="520"/>
      <c r="E115" s="520"/>
      <c r="F115" s="520"/>
      <c r="G115" s="520"/>
      <c r="H115" s="521"/>
    </row>
    <row r="116" spans="1:8" ht="70.5" customHeight="1" thickBot="1" x14ac:dyDescent="0.25">
      <c r="A116" s="389" t="s">
        <v>73</v>
      </c>
      <c r="B116" s="390"/>
      <c r="C11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"2ГИС.БЛАГОВЕЩЕНСК" (версия для ПК); Интернет-площадка 2gis.kz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http://api.2gis.kz/</v>
      </c>
      <c r="D116" s="391">
        <v>7656</v>
      </c>
      <c r="E116" s="391"/>
      <c r="F116" s="391"/>
      <c r="G116" s="391"/>
      <c r="H116" s="392"/>
    </row>
    <row r="117" spans="1:8" ht="70.5" customHeight="1" thickBot="1" x14ac:dyDescent="0.25">
      <c r="A117" s="393" t="s">
        <v>74</v>
      </c>
      <c r="B117" s="394"/>
      <c r="C117" s="405"/>
      <c r="D117" s="395" t="s">
        <v>75</v>
      </c>
      <c r="E117" s="396"/>
      <c r="F117" s="396"/>
      <c r="G117" s="396"/>
      <c r="H117" s="397"/>
    </row>
    <row r="118" spans="1:8" ht="70.5" customHeight="1" x14ac:dyDescent="0.2">
      <c r="A118" s="385" t="s">
        <v>76</v>
      </c>
      <c r="B118" s="386"/>
      <c r="C118" s="405"/>
      <c r="D118" s="398">
        <f>D116/4</f>
        <v>1914</v>
      </c>
      <c r="E118" s="398"/>
      <c r="F118" s="398"/>
      <c r="G118" s="398"/>
      <c r="H118" s="399"/>
    </row>
    <row r="119" spans="1:8" ht="70.5" customHeight="1" x14ac:dyDescent="0.2">
      <c r="A119" s="385" t="s">
        <v>77</v>
      </c>
      <c r="B119" s="386"/>
      <c r="C119" s="405"/>
      <c r="D119" s="398">
        <f>D116/5</f>
        <v>1531.2</v>
      </c>
      <c r="E119" s="398"/>
      <c r="F119" s="398"/>
      <c r="G119" s="398"/>
      <c r="H119" s="399"/>
    </row>
    <row r="120" spans="1:8" ht="70.5" customHeight="1" x14ac:dyDescent="0.2">
      <c r="A120" s="385" t="s">
        <v>78</v>
      </c>
      <c r="B120" s="386"/>
      <c r="C120" s="405"/>
      <c r="D120" s="398">
        <f>D116/6</f>
        <v>1276</v>
      </c>
      <c r="E120" s="398"/>
      <c r="F120" s="398"/>
      <c r="G120" s="398"/>
      <c r="H120" s="399"/>
    </row>
    <row r="121" spans="1:8" ht="70.5" customHeight="1" x14ac:dyDescent="0.2">
      <c r="A121" s="385" t="s">
        <v>79</v>
      </c>
      <c r="B121" s="386"/>
      <c r="C121" s="405"/>
      <c r="D121" s="398">
        <f>D116/7</f>
        <v>1093.7142857142858</v>
      </c>
      <c r="E121" s="398"/>
      <c r="F121" s="398"/>
      <c r="G121" s="398"/>
      <c r="H121" s="399"/>
    </row>
    <row r="122" spans="1:8" ht="70.5" customHeight="1" x14ac:dyDescent="0.2">
      <c r="A122" s="385" t="s">
        <v>80</v>
      </c>
      <c r="B122" s="386"/>
      <c r="C122" s="405"/>
      <c r="D122" s="398">
        <f>D116/8</f>
        <v>957</v>
      </c>
      <c r="E122" s="398"/>
      <c r="F122" s="398"/>
      <c r="G122" s="398"/>
      <c r="H122" s="399"/>
    </row>
    <row r="123" spans="1:8" ht="70.5" customHeight="1" x14ac:dyDescent="0.2">
      <c r="A123" s="385" t="s">
        <v>81</v>
      </c>
      <c r="B123" s="386"/>
      <c r="C123" s="405"/>
      <c r="D123" s="398">
        <f>D116/9</f>
        <v>850.66666666666663</v>
      </c>
      <c r="E123" s="398"/>
      <c r="F123" s="398"/>
      <c r="G123" s="398"/>
      <c r="H123" s="399"/>
    </row>
    <row r="124" spans="1:8" ht="70.5" customHeight="1" x14ac:dyDescent="0.2">
      <c r="A124" s="385" t="s">
        <v>82</v>
      </c>
      <c r="B124" s="386"/>
      <c r="C124" s="405"/>
      <c r="D124" s="398">
        <f>D116/10</f>
        <v>765.6</v>
      </c>
      <c r="E124" s="398"/>
      <c r="F124" s="398"/>
      <c r="G124" s="398"/>
      <c r="H124" s="399"/>
    </row>
    <row r="125" spans="1:8" ht="70.5" customHeight="1" thickBot="1" x14ac:dyDescent="0.25">
      <c r="A125" s="389" t="s">
        <v>83</v>
      </c>
      <c r="B125" s="390"/>
      <c r="C125" s="405"/>
      <c r="D125" s="391">
        <v>11856</v>
      </c>
      <c r="E125" s="391"/>
      <c r="F125" s="391"/>
      <c r="G125" s="391"/>
      <c r="H125" s="392"/>
    </row>
    <row r="126" spans="1:8" ht="70.5" customHeight="1" thickBot="1" x14ac:dyDescent="0.25">
      <c r="A126" s="393" t="s">
        <v>74</v>
      </c>
      <c r="B126" s="394"/>
      <c r="C126" s="405"/>
      <c r="D126" s="395" t="s">
        <v>75</v>
      </c>
      <c r="E126" s="396"/>
      <c r="F126" s="396"/>
      <c r="G126" s="396"/>
      <c r="H126" s="397"/>
    </row>
    <row r="127" spans="1:8" ht="70.5" customHeight="1" x14ac:dyDescent="0.2">
      <c r="A127" s="385" t="s">
        <v>76</v>
      </c>
      <c r="B127" s="386"/>
      <c r="C127" s="405"/>
      <c r="D127" s="398">
        <v>2964</v>
      </c>
      <c r="E127" s="398"/>
      <c r="F127" s="398"/>
      <c r="G127" s="398"/>
      <c r="H127" s="399"/>
    </row>
    <row r="128" spans="1:8" ht="70.5" customHeight="1" x14ac:dyDescent="0.2">
      <c r="A128" s="385" t="s">
        <v>77</v>
      </c>
      <c r="B128" s="386"/>
      <c r="C128" s="405"/>
      <c r="D128" s="398">
        <v>2371.1999999999998</v>
      </c>
      <c r="E128" s="398"/>
      <c r="F128" s="398"/>
      <c r="G128" s="398"/>
      <c r="H128" s="399"/>
    </row>
    <row r="129" spans="1:8" ht="70.5" customHeight="1" x14ac:dyDescent="0.2">
      <c r="A129" s="385" t="s">
        <v>78</v>
      </c>
      <c r="B129" s="386"/>
      <c r="C129" s="405"/>
      <c r="D129" s="398">
        <v>1976</v>
      </c>
      <c r="E129" s="398"/>
      <c r="F129" s="398"/>
      <c r="G129" s="398"/>
      <c r="H129" s="399"/>
    </row>
    <row r="130" spans="1:8" ht="70.5" customHeight="1" x14ac:dyDescent="0.2">
      <c r="A130" s="385" t="s">
        <v>79</v>
      </c>
      <c r="B130" s="386"/>
      <c r="C130" s="405"/>
      <c r="D130" s="398">
        <v>1693.7142857142856</v>
      </c>
      <c r="E130" s="398"/>
      <c r="F130" s="398"/>
      <c r="G130" s="398"/>
      <c r="H130" s="399"/>
    </row>
    <row r="131" spans="1:8" ht="70.5" customHeight="1" x14ac:dyDescent="0.2">
      <c r="A131" s="385" t="s">
        <v>80</v>
      </c>
      <c r="B131" s="386"/>
      <c r="C131" s="405"/>
      <c r="D131" s="398">
        <v>1482</v>
      </c>
      <c r="E131" s="398"/>
      <c r="F131" s="398"/>
      <c r="G131" s="398"/>
      <c r="H131" s="399"/>
    </row>
    <row r="132" spans="1:8" ht="70.5" customHeight="1" x14ac:dyDescent="0.2">
      <c r="A132" s="385" t="s">
        <v>81</v>
      </c>
      <c r="B132" s="386"/>
      <c r="C132" s="405"/>
      <c r="D132" s="398">
        <v>1317.3333333333333</v>
      </c>
      <c r="E132" s="398"/>
      <c r="F132" s="398"/>
      <c r="G132" s="398"/>
      <c r="H132" s="399"/>
    </row>
    <row r="133" spans="1:8" ht="70.5" customHeight="1" thickBot="1" x14ac:dyDescent="0.25">
      <c r="A133" s="385" t="s">
        <v>82</v>
      </c>
      <c r="B133" s="386"/>
      <c r="C133" s="406"/>
      <c r="D133" s="398">
        <v>1185.5999999999999</v>
      </c>
      <c r="E133" s="398"/>
      <c r="F133" s="398"/>
      <c r="G133" s="398"/>
      <c r="H133" s="399"/>
    </row>
    <row r="134" spans="1:8" s="16" customFormat="1" ht="62.45" customHeight="1" thickBot="1" x14ac:dyDescent="0.25">
      <c r="A134" s="380" t="s">
        <v>84</v>
      </c>
      <c r="B134" s="381"/>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34" s="374">
        <v>9348</v>
      </c>
      <c r="E134" s="375"/>
      <c r="F134" s="375"/>
      <c r="G134" s="375"/>
      <c r="H134" s="376"/>
    </row>
    <row r="135" spans="1:8" ht="21.75" thickBot="1" x14ac:dyDescent="0.25">
      <c r="A135" s="518"/>
      <c r="B135" s="519"/>
      <c r="C135" s="56"/>
      <c r="D135" s="520"/>
      <c r="E135" s="520"/>
      <c r="F135" s="520"/>
      <c r="G135" s="520"/>
      <c r="H135" s="521"/>
    </row>
    <row r="136" spans="1:8" ht="50.1" customHeight="1" x14ac:dyDescent="0.2">
      <c r="A136" s="352" t="s">
        <v>85</v>
      </c>
      <c r="B136" s="353"/>
      <c r="C136" s="72" t="str">
        <f>"Интернет-площадка 2gis.ru на основе Cправочника организаций "&amp;$C$2&amp;""</f>
        <v>Интернет-площадка 2gis.ru на основе Cправочника организаций "2ГИС.БЛАГОВЕЩЕНСК"</v>
      </c>
      <c r="D136" s="382">
        <v>5250</v>
      </c>
      <c r="E136" s="383"/>
      <c r="F136" s="383"/>
      <c r="G136" s="383"/>
      <c r="H136" s="384"/>
    </row>
    <row r="137" spans="1:8" ht="50.1" customHeight="1" x14ac:dyDescent="0.2">
      <c r="A137" s="352" t="s">
        <v>86</v>
      </c>
      <c r="B137" s="353"/>
      <c r="C137" s="73"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7" s="379">
        <v>4428</v>
      </c>
      <c r="E137" s="372"/>
      <c r="F137" s="372"/>
      <c r="G137" s="372"/>
      <c r="H137" s="373"/>
    </row>
    <row r="138" spans="1:8" ht="50.1" customHeight="1" x14ac:dyDescent="0.2">
      <c r="A138" s="352" t="s">
        <v>87</v>
      </c>
      <c r="B138" s="353"/>
      <c r="C138" s="73"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38" s="354">
        <v>5778</v>
      </c>
      <c r="E138" s="355"/>
      <c r="F138" s="355"/>
      <c r="G138" s="355"/>
      <c r="H138" s="356"/>
    </row>
    <row r="139" spans="1:8" ht="50.1" customHeight="1" x14ac:dyDescent="0.2">
      <c r="A139" s="352" t="s">
        <v>88</v>
      </c>
      <c r="B139" s="353"/>
      <c r="C139" s="73" t="str">
        <f>"Интернет-площадка 2gis.ru на основе Cправочника организаций "&amp;$C$2&amp;""</f>
        <v>Интернет-площадка 2gis.ru на основе Cправочника организаций "2ГИС.БЛАГОВЕЩЕНСК"</v>
      </c>
      <c r="D139" s="354">
        <v>6642</v>
      </c>
      <c r="E139" s="355"/>
      <c r="F139" s="355"/>
      <c r="G139" s="355"/>
      <c r="H139" s="356"/>
    </row>
    <row r="140" spans="1:8" ht="50.1" customHeight="1" x14ac:dyDescent="0.2">
      <c r="A140" s="352" t="s">
        <v>89</v>
      </c>
      <c r="B140" s="353"/>
      <c r="C140" s="73" t="str">
        <f>"Интернет-площадка 2gis.ru на основе Cправочника организаций "&amp;$C$2&amp;""</f>
        <v>Интернет-площадка 2gis.ru на основе Cправочника организаций "2ГИС.БЛАГОВЕЩЕНСК"</v>
      </c>
      <c r="D140" s="354">
        <v>7970.4</v>
      </c>
      <c r="E140" s="355"/>
      <c r="F140" s="355"/>
      <c r="G140" s="355"/>
      <c r="H140" s="356"/>
    </row>
    <row r="141" spans="1:8" ht="50.1" customHeight="1" x14ac:dyDescent="0.2">
      <c r="A141" s="352" t="s">
        <v>90</v>
      </c>
      <c r="B141" s="353"/>
      <c r="C141" s="73"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1" s="354">
        <v>4872</v>
      </c>
      <c r="E141" s="355"/>
      <c r="F141" s="355"/>
      <c r="G141" s="355"/>
      <c r="H141" s="356"/>
    </row>
    <row r="142" spans="1:8" ht="50.1" customHeight="1" x14ac:dyDescent="0.2">
      <c r="A142" s="352" t="s">
        <v>91</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2" s="354">
        <v>4428</v>
      </c>
      <c r="E142" s="355"/>
      <c r="F142" s="355"/>
      <c r="G142" s="355"/>
      <c r="H142" s="356"/>
    </row>
    <row r="143" spans="1:8" ht="50.1" customHeight="1" x14ac:dyDescent="0.2">
      <c r="A143" s="352" t="s">
        <v>92</v>
      </c>
      <c r="B143" s="353"/>
      <c r="C143" s="73"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43" s="354">
        <v>5520</v>
      </c>
      <c r="E143" s="355"/>
      <c r="F143" s="355"/>
      <c r="G143" s="355"/>
      <c r="H143" s="356"/>
    </row>
    <row r="144" spans="1:8" ht="50.1" customHeight="1" x14ac:dyDescent="0.2">
      <c r="A144" s="352" t="s">
        <v>93</v>
      </c>
      <c r="B144" s="353"/>
      <c r="C144"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44" s="354">
        <v>20856</v>
      </c>
      <c r="E144" s="355"/>
      <c r="F144" s="355"/>
      <c r="G144" s="355"/>
      <c r="H144" s="356"/>
    </row>
    <row r="145" spans="1:8" ht="50.1" customHeight="1" x14ac:dyDescent="0.2">
      <c r="A145" s="352" t="s">
        <v>94</v>
      </c>
      <c r="B145" s="353"/>
      <c r="C145" s="73" t="s">
        <v>95</v>
      </c>
      <c r="D145" s="354">
        <v>618</v>
      </c>
      <c r="E145" s="355"/>
      <c r="F145" s="355"/>
      <c r="G145" s="355"/>
      <c r="H145" s="356"/>
    </row>
    <row r="146" spans="1:8" ht="62.45" customHeight="1" x14ac:dyDescent="0.2">
      <c r="A146" s="352" t="s">
        <v>96</v>
      </c>
      <c r="B146" s="353"/>
      <c r="C14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6" s="354">
        <v>7332</v>
      </c>
      <c r="E146" s="355"/>
      <c r="F146" s="355"/>
      <c r="G146" s="355"/>
      <c r="H146" s="356"/>
    </row>
    <row r="147" spans="1:8" ht="62.45" customHeight="1" x14ac:dyDescent="0.2">
      <c r="A147" s="352" t="s">
        <v>97</v>
      </c>
      <c r="B147" s="353"/>
      <c r="C147" s="73" t="str">
        <f t="shared" ref="C147: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7" s="354">
        <v>5340</v>
      </c>
      <c r="E147" s="355"/>
      <c r="F147" s="355"/>
      <c r="G147" s="355"/>
      <c r="H147" s="356"/>
    </row>
    <row r="148" spans="1:8" ht="62.45" customHeight="1" x14ac:dyDescent="0.2">
      <c r="A148" s="352" t="s">
        <v>98</v>
      </c>
      <c r="B148" s="353"/>
      <c r="C148" s="73"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8" s="354">
        <v>6114</v>
      </c>
      <c r="E148" s="355"/>
      <c r="F148" s="355"/>
      <c r="G148" s="355"/>
      <c r="H148" s="356"/>
    </row>
    <row r="149" spans="1:8" ht="62.45" customHeight="1" x14ac:dyDescent="0.2">
      <c r="A149" s="352" t="s">
        <v>99</v>
      </c>
      <c r="B149" s="353"/>
      <c r="C149" s="73"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49" s="354">
        <v>2670</v>
      </c>
      <c r="E149" s="355"/>
      <c r="F149" s="355"/>
      <c r="G149" s="355"/>
      <c r="H149" s="356"/>
    </row>
    <row r="150" spans="1:8" ht="62.45" customHeight="1" x14ac:dyDescent="0.2">
      <c r="A150" s="352" t="s">
        <v>100</v>
      </c>
      <c r="B150" s="353" t="s">
        <v>100</v>
      </c>
      <c r="C150" s="73"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0" s="354">
        <v>36636</v>
      </c>
      <c r="E150" s="355"/>
      <c r="F150" s="355"/>
      <c r="G150" s="355"/>
      <c r="H150" s="356"/>
    </row>
    <row r="151" spans="1:8" ht="62.45" customHeight="1" x14ac:dyDescent="0.2">
      <c r="A151" s="352" t="s">
        <v>101</v>
      </c>
      <c r="B151" s="353" t="s">
        <v>101</v>
      </c>
      <c r="C151" s="73" t="str">
        <f t="shared" si="0"/>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51" s="354">
        <v>16104</v>
      </c>
      <c r="E151" s="355"/>
      <c r="F151" s="355"/>
      <c r="G151" s="355"/>
      <c r="H151" s="356"/>
    </row>
    <row r="152" spans="1:8" ht="50.1" customHeight="1" x14ac:dyDescent="0.2">
      <c r="A152" s="352" t="s">
        <v>102</v>
      </c>
      <c r="B152" s="353"/>
      <c r="C152" s="73"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2" s="354">
        <v>27522</v>
      </c>
      <c r="E152" s="355"/>
      <c r="F152" s="355"/>
      <c r="G152" s="355"/>
      <c r="H152" s="356"/>
    </row>
    <row r="153" spans="1:8" s="16" customFormat="1" ht="102" customHeight="1" x14ac:dyDescent="0.2">
      <c r="A153" s="352" t="s">
        <v>16</v>
      </c>
      <c r="B153" s="353"/>
      <c r="C153"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3" s="354">
        <v>1488</v>
      </c>
      <c r="E153" s="355"/>
      <c r="F153" s="355"/>
      <c r="G153" s="355"/>
      <c r="H153" s="356"/>
    </row>
    <row r="154" spans="1:8" s="16" customFormat="1" ht="102" customHeight="1" x14ac:dyDescent="0.2">
      <c r="A154" s="352" t="s">
        <v>103</v>
      </c>
      <c r="B154" s="353"/>
      <c r="C154"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54" s="354">
        <v>100002</v>
      </c>
      <c r="E154" s="355"/>
      <c r="F154" s="355"/>
      <c r="G154" s="355"/>
      <c r="H154" s="356"/>
    </row>
    <row r="155" spans="1:8" s="16" customFormat="1" ht="126" customHeight="1" x14ac:dyDescent="0.2">
      <c r="A155" s="352" t="s">
        <v>104</v>
      </c>
      <c r="B155" s="353"/>
      <c r="C15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5" s="354">
        <v>10902</v>
      </c>
      <c r="E155" s="355"/>
      <c r="F155" s="355"/>
      <c r="G155" s="355"/>
      <c r="H155" s="356"/>
    </row>
    <row r="156" spans="1:8" s="16" customFormat="1" ht="126" customHeight="1" x14ac:dyDescent="0.2">
      <c r="A156" s="352" t="s">
        <v>105</v>
      </c>
      <c r="B156" s="353"/>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Интернет-площадки и Веб-приложения на основе Cправочника организаций "2ГИС.БЛАГОВЕЩЕНСК", http://api.2gis.ru/</v>
      </c>
      <c r="D156" s="354">
        <v>7902</v>
      </c>
      <c r="E156" s="355"/>
      <c r="F156" s="355"/>
      <c r="G156" s="355"/>
      <c r="H156" s="356"/>
    </row>
    <row r="157" spans="1:8" s="16" customFormat="1" ht="126" customHeight="1" x14ac:dyDescent="0.2">
      <c r="A157" s="377" t="s">
        <v>106</v>
      </c>
      <c r="B157" s="378"/>
      <c r="C15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57" s="354">
        <v>12654</v>
      </c>
      <c r="E157" s="355"/>
      <c r="F157" s="355"/>
      <c r="G157" s="355"/>
      <c r="H157" s="356"/>
    </row>
    <row r="158" spans="1:8" ht="50.1" customHeight="1" x14ac:dyDescent="0.2">
      <c r="A158" s="352" t="s">
        <v>107</v>
      </c>
      <c r="B158" s="353"/>
      <c r="C158" s="73" t="str">
        <f>"Интернет-площадка 2gis.ru на основе Cправочника организаций "&amp;$C$2&amp;""</f>
        <v>Интернет-площадка 2gis.ru на основе Cправочника организаций "2ГИС.БЛАГОВЕЩЕНСК"</v>
      </c>
      <c r="D158" s="354">
        <v>9480</v>
      </c>
      <c r="E158" s="355"/>
      <c r="F158" s="355"/>
      <c r="G158" s="355"/>
      <c r="H158" s="356"/>
    </row>
    <row r="159" spans="1:8" ht="50.1" customHeight="1" x14ac:dyDescent="0.2">
      <c r="A159" s="352" t="s">
        <v>108</v>
      </c>
      <c r="B159" s="353"/>
      <c r="C159" s="73"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59" s="354">
        <v>8040</v>
      </c>
      <c r="E159" s="355"/>
      <c r="F159" s="355"/>
      <c r="G159" s="355"/>
      <c r="H159" s="356"/>
    </row>
    <row r="160" spans="1:8" ht="50.1" customHeight="1" x14ac:dyDescent="0.2">
      <c r="A160" s="352" t="s">
        <v>109</v>
      </c>
      <c r="B160" s="353"/>
      <c r="C160" s="73" t="str">
        <f t="shared" si="1"/>
        <v>Электронный справочник на основе Справочника организаций "2ГИС.БЛАГОВЕЩЕНСК" (версия для ПК)</v>
      </c>
      <c r="D160" s="354">
        <v>10440</v>
      </c>
      <c r="E160" s="355"/>
      <c r="F160" s="355"/>
      <c r="G160" s="355"/>
      <c r="H160" s="356"/>
    </row>
    <row r="161" spans="1:8" ht="50.1" customHeight="1" x14ac:dyDescent="0.2">
      <c r="A161" s="352" t="s">
        <v>110</v>
      </c>
      <c r="B161" s="353"/>
      <c r="C161" s="73" t="str">
        <f>"Интернет-площадка 2gis.ru на основе Cправочника организаций "&amp;$C$2&amp;""</f>
        <v>Интернет-площадка 2gis.ru на основе Cправочника организаций "2ГИС.БЛАГОВЕЩЕНСК"</v>
      </c>
      <c r="D161" s="354">
        <v>12000</v>
      </c>
      <c r="E161" s="355"/>
      <c r="F161" s="355"/>
      <c r="G161" s="355"/>
      <c r="H161" s="356"/>
    </row>
    <row r="162" spans="1:8" ht="50.1" customHeight="1" x14ac:dyDescent="0.2">
      <c r="A162" s="352" t="s">
        <v>111</v>
      </c>
      <c r="B162" s="353"/>
      <c r="C162" s="73" t="str">
        <f>"Интернет-площадка 2gis.ru на основе Cправочника организаций "&amp;$C$2&amp;""</f>
        <v>Интернет-площадка 2gis.ru на основе Cправочника организаций "2ГИС.БЛАГОВЕЩЕНСК"</v>
      </c>
      <c r="D162" s="354">
        <v>14400</v>
      </c>
      <c r="E162" s="355"/>
      <c r="F162" s="355"/>
      <c r="G162" s="355"/>
      <c r="H162" s="356"/>
    </row>
    <row r="163" spans="1:8" ht="50.1" customHeight="1" x14ac:dyDescent="0.2">
      <c r="A163" s="352" t="s">
        <v>112</v>
      </c>
      <c r="B163" s="353"/>
      <c r="C163" s="73" t="str">
        <f t="shared" si="1"/>
        <v>Электронный справочник на основе Справочника организаций "2ГИС.БЛАГОВЕЩЕНСК" (версия для ПК)</v>
      </c>
      <c r="D163" s="354">
        <v>8880</v>
      </c>
      <c r="E163" s="355"/>
      <c r="F163" s="355"/>
      <c r="G163" s="355"/>
      <c r="H163" s="356"/>
    </row>
    <row r="164" spans="1:8" ht="50.1" customHeight="1" x14ac:dyDescent="0.2">
      <c r="A164" s="352" t="s">
        <v>113</v>
      </c>
      <c r="B164" s="353"/>
      <c r="C164" s="73" t="str">
        <f t="shared" si="1"/>
        <v>Электронный справочник на основе Справочника организаций "2ГИС.БЛАГОВЕЩЕНСК" (версия для ПК)</v>
      </c>
      <c r="D164" s="354">
        <v>8040</v>
      </c>
      <c r="E164" s="355"/>
      <c r="F164" s="355"/>
      <c r="G164" s="355"/>
      <c r="H164" s="356"/>
    </row>
    <row r="165" spans="1:8" ht="50.1" customHeight="1" x14ac:dyDescent="0.2">
      <c r="A165" s="352" t="s">
        <v>114</v>
      </c>
      <c r="B165" s="353"/>
      <c r="C165" s="73" t="str">
        <f t="shared" si="1"/>
        <v>Электронный справочник на основе Справочника организаций "2ГИС.БЛАГОВЕЩЕНСК" (версия для ПК)</v>
      </c>
      <c r="D165" s="354">
        <v>9960</v>
      </c>
      <c r="E165" s="355"/>
      <c r="F165" s="355"/>
      <c r="G165" s="355"/>
      <c r="H165" s="356"/>
    </row>
    <row r="166" spans="1:8" ht="50.1" customHeight="1" x14ac:dyDescent="0.2">
      <c r="A166" s="352" t="s">
        <v>115</v>
      </c>
      <c r="B166" s="353"/>
      <c r="C166" s="73" t="s">
        <v>95</v>
      </c>
      <c r="D166" s="354">
        <v>1200</v>
      </c>
      <c r="E166" s="355"/>
      <c r="F166" s="355"/>
      <c r="G166" s="355"/>
      <c r="H166" s="356"/>
    </row>
    <row r="167" spans="1:8" ht="69.75" customHeight="1" x14ac:dyDescent="0.2">
      <c r="A167" s="352" t="s">
        <v>116</v>
      </c>
      <c r="B167" s="353"/>
      <c r="C16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"2ГИС.БЛАГОВЕЩЕНСК" (мобильная версия 2ГИС 4.0 и выше); Интернет-площадка 2gis.ru на основе Cправочника организаций "2ГИС.БЛАГОВЕЩЕНСК"</v>
      </c>
      <c r="D167" s="354">
        <v>66000</v>
      </c>
      <c r="E167" s="355"/>
      <c r="F167" s="355"/>
      <c r="G167" s="355"/>
      <c r="H167" s="356"/>
    </row>
    <row r="168" spans="1:8" ht="50.1" customHeight="1" thickBot="1" x14ac:dyDescent="0.25">
      <c r="A168" s="352" t="s">
        <v>117</v>
      </c>
      <c r="B168" s="353"/>
      <c r="C168" s="73" t="str">
        <f t="shared" si="1"/>
        <v>Электронный справочник на основе Справочника организаций "2ГИС.БЛАГОВЕЩЕНСК" (версия для ПК)</v>
      </c>
      <c r="D168" s="374">
        <v>49560</v>
      </c>
      <c r="E168" s="375"/>
      <c r="F168" s="375"/>
      <c r="G168" s="375"/>
      <c r="H168" s="376"/>
    </row>
    <row r="169" spans="1:8" s="23" customFormat="1" ht="50.1" customHeight="1" thickBot="1" x14ac:dyDescent="0.25">
      <c r="A169" s="362" t="s">
        <v>118</v>
      </c>
      <c r="B169" s="363"/>
      <c r="C169" s="21"/>
      <c r="D169" s="364"/>
      <c r="E169" s="364"/>
      <c r="F169" s="364"/>
      <c r="G169" s="364"/>
      <c r="H169" s="365"/>
    </row>
    <row r="170" spans="1:8" s="23" customFormat="1" ht="50.1" customHeight="1" thickBot="1" x14ac:dyDescent="0.25">
      <c r="A170" s="654" t="s">
        <v>5</v>
      </c>
      <c r="B170" s="655"/>
      <c r="C170" s="181" t="s">
        <v>7</v>
      </c>
      <c r="D170" s="490" t="s">
        <v>8</v>
      </c>
      <c r="E170" s="491"/>
      <c r="F170" s="491"/>
      <c r="G170" s="491"/>
      <c r="H170" s="492"/>
    </row>
    <row r="171" spans="1:8" s="16" customFormat="1" ht="50.1" customHeight="1" x14ac:dyDescent="0.2">
      <c r="A171" s="352" t="s">
        <v>120</v>
      </c>
      <c r="B171" s="353"/>
      <c r="C171" s="656" t="str">
        <f>"Электронный справочник на основе Справочника организаций "&amp;$C$2&amp;" (мобильная версия)"</f>
        <v>Электронный справочник на основе Справочника организаций "2ГИС.БЛАГОВЕЩЕНСК" (мобильная версия)</v>
      </c>
      <c r="D171" s="354">
        <v>8280</v>
      </c>
      <c r="E171" s="355"/>
      <c r="F171" s="355"/>
      <c r="G171" s="355"/>
      <c r="H171" s="356"/>
    </row>
    <row r="172" spans="1:8" s="16" customFormat="1" ht="50.1" customHeight="1" x14ac:dyDescent="0.2">
      <c r="A172" s="352" t="s">
        <v>119</v>
      </c>
      <c r="B172" s="353"/>
      <c r="C172" s="657"/>
      <c r="D172" s="354">
        <v>6330</v>
      </c>
      <c r="E172" s="355"/>
      <c r="F172" s="355"/>
      <c r="G172" s="355"/>
      <c r="H172" s="356"/>
    </row>
    <row r="173" spans="1:8" s="16" customFormat="1" ht="50.1" customHeight="1" x14ac:dyDescent="0.2">
      <c r="A173" s="369" t="s">
        <v>121</v>
      </c>
      <c r="B173" s="370"/>
      <c r="C173" s="657"/>
      <c r="D173" s="517">
        <v>3780</v>
      </c>
      <c r="E173" s="398"/>
      <c r="F173" s="398"/>
      <c r="G173" s="398"/>
      <c r="H173" s="398"/>
    </row>
    <row r="174" spans="1:8" s="16" customFormat="1" ht="50.1" customHeight="1" x14ac:dyDescent="0.2">
      <c r="A174" s="369" t="s">
        <v>122</v>
      </c>
      <c r="B174" s="370"/>
      <c r="C174" s="657"/>
      <c r="D174" s="517">
        <v>378</v>
      </c>
      <c r="E174" s="398"/>
      <c r="F174" s="398"/>
      <c r="G174" s="398"/>
      <c r="H174" s="398"/>
    </row>
    <row r="175" spans="1:8" s="16" customFormat="1" ht="50.1" customHeight="1" thickBot="1" x14ac:dyDescent="0.25">
      <c r="A175" s="369" t="s">
        <v>123</v>
      </c>
      <c r="B175" s="370"/>
      <c r="C175" s="658"/>
      <c r="D175" s="471">
        <v>1332</v>
      </c>
      <c r="E175" s="472"/>
      <c r="F175" s="472"/>
      <c r="G175" s="472"/>
      <c r="H175" s="472"/>
    </row>
    <row r="176" spans="1:8" s="16" customFormat="1" ht="50.1" customHeight="1" thickBot="1" x14ac:dyDescent="0.25">
      <c r="A176" s="362" t="s">
        <v>124</v>
      </c>
      <c r="B176" s="363"/>
      <c r="C176" s="21"/>
      <c r="D176" s="364"/>
      <c r="E176" s="364"/>
      <c r="F176" s="364"/>
      <c r="G176" s="364"/>
      <c r="H176" s="365"/>
    </row>
    <row r="177" spans="1:8" ht="50.1" customHeight="1" x14ac:dyDescent="0.2">
      <c r="A177" s="352" t="s">
        <v>125</v>
      </c>
      <c r="B177" s="353"/>
      <c r="C17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77" s="77">
        <f>F177*1.2</f>
        <v>8157.5999999999995</v>
      </c>
      <c r="E177" s="78">
        <f>F177*1.1</f>
        <v>7477.8</v>
      </c>
      <c r="F177" s="78">
        <v>6798</v>
      </c>
      <c r="G177" s="78">
        <f>F177*0.75</f>
        <v>5098.5</v>
      </c>
      <c r="H177" s="79">
        <f>F177*0.5</f>
        <v>3399</v>
      </c>
    </row>
    <row r="178" spans="1:8" ht="50.1" customHeight="1" x14ac:dyDescent="0.2">
      <c r="A178" s="352" t="s">
        <v>126</v>
      </c>
      <c r="B178" s="353"/>
      <c r="C178" s="73" t="str">
        <f>"Интернет-площадка 2gis.ru на основе Cправочника организаций "&amp;$C$2&amp;""</f>
        <v>Интернет-площадка 2gis.ru на основе Cправочника организаций "2ГИС.БЛАГОВЕЩЕНСК"</v>
      </c>
      <c r="D178" s="354">
        <v>2940</v>
      </c>
      <c r="E178" s="355"/>
      <c r="F178" s="355"/>
      <c r="G178" s="355"/>
      <c r="H178" s="356"/>
    </row>
    <row r="179" spans="1:8" ht="50.1" customHeight="1" x14ac:dyDescent="0.2">
      <c r="A179" s="352" t="s">
        <v>127</v>
      </c>
      <c r="B179" s="353"/>
      <c r="C179" s="73"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79" s="354">
        <v>2214</v>
      </c>
      <c r="E179" s="355"/>
      <c r="F179" s="355"/>
      <c r="G179" s="355"/>
      <c r="H179" s="356"/>
    </row>
    <row r="180" spans="1:8" ht="50.1" customHeight="1" x14ac:dyDescent="0.2">
      <c r="A180" s="352" t="s">
        <v>128</v>
      </c>
      <c r="B180" s="353"/>
      <c r="C18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(мобильная версия 2ГИС 4.0 и выше)</v>
      </c>
      <c r="D180" s="77">
        <f>F180*1.2</f>
        <v>14688</v>
      </c>
      <c r="E180" s="78">
        <f>F180*1.1</f>
        <v>13464.000000000002</v>
      </c>
      <c r="F180" s="78">
        <v>12240</v>
      </c>
      <c r="G180" s="78">
        <f>F180*0.75</f>
        <v>9180</v>
      </c>
      <c r="H180" s="79">
        <f>F180*0.5</f>
        <v>6120</v>
      </c>
    </row>
    <row r="181" spans="1:8" ht="50.1" customHeight="1" x14ac:dyDescent="0.2">
      <c r="A181" s="352" t="s">
        <v>199</v>
      </c>
      <c r="B181" s="353"/>
      <c r="C181" s="73" t="str">
        <f>"Интернет-площадка 2gis.ru на основе Cправочника организаций "&amp;$C$2&amp;""</f>
        <v>Интернет-площадка 2gis.ru на основе Cправочника организаций "2ГИС.БЛАГОВЕЩЕНСК"</v>
      </c>
      <c r="D181" s="354">
        <v>5400</v>
      </c>
      <c r="E181" s="355"/>
      <c r="F181" s="355"/>
      <c r="G181" s="355"/>
      <c r="H181" s="356"/>
    </row>
    <row r="182" spans="1:8" ht="50.1" customHeight="1" x14ac:dyDescent="0.2">
      <c r="A182" s="352" t="s">
        <v>130</v>
      </c>
      <c r="B182" s="353"/>
      <c r="C182" s="73" t="str">
        <f>"Электронный справочник на основе Справочника организаций "&amp;$C$2&amp;" (версия для ПК)"</f>
        <v>Электронный справочник на основе Справочника организаций "2ГИС.БЛАГОВЕЩЕНСК" (версия для ПК)</v>
      </c>
      <c r="D182" s="354">
        <v>4080</v>
      </c>
      <c r="E182" s="355"/>
      <c r="F182" s="355"/>
      <c r="G182" s="355"/>
      <c r="H182" s="356"/>
    </row>
    <row r="183" spans="1:8" s="16" customFormat="1" ht="126" customHeight="1" thickBot="1" x14ac:dyDescent="0.25">
      <c r="A183" s="352" t="s">
        <v>131</v>
      </c>
      <c r="B183" s="353"/>
      <c r="C183" s="80" t="str">
        <f>C178</f>
        <v>Интернет-площадка 2gis.ru на основе Cправочника организаций "2ГИС.БЛАГОВЕЩЕНСК"</v>
      </c>
      <c r="D183" s="77">
        <f>F183*1.2</f>
        <v>6768</v>
      </c>
      <c r="E183" s="78">
        <f>F183*1.1</f>
        <v>6204.0000000000009</v>
      </c>
      <c r="F183" s="78">
        <v>5640</v>
      </c>
      <c r="G183" s="78">
        <f>F183*0.75</f>
        <v>4230</v>
      </c>
      <c r="H183" s="79">
        <f>F183*0.5</f>
        <v>2820</v>
      </c>
    </row>
    <row r="184" spans="1:8" ht="49.5" customHeight="1" thickBot="1" x14ac:dyDescent="0.25">
      <c r="A184" s="362" t="s">
        <v>200</v>
      </c>
      <c r="B184" s="363"/>
      <c r="C184" s="21"/>
      <c r="D184" s="364"/>
      <c r="E184" s="364"/>
      <c r="F184" s="364"/>
      <c r="G184" s="364"/>
      <c r="H184" s="365"/>
    </row>
    <row r="185" spans="1:8" s="20" customFormat="1" ht="30" customHeight="1" thickBot="1" x14ac:dyDescent="0.25">
      <c r="A185" s="507"/>
      <c r="B185" s="507"/>
      <c r="C185" s="623"/>
      <c r="D185" s="507"/>
      <c r="E185" s="507"/>
      <c r="F185" s="507"/>
      <c r="G185" s="507"/>
      <c r="H185" s="508"/>
    </row>
    <row r="186" spans="1:8" s="16" customFormat="1" ht="185.25" customHeight="1" x14ac:dyDescent="0.2">
      <c r="A186" s="352" t="s">
        <v>201</v>
      </c>
      <c r="B186" s="353"/>
      <c r="C18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"2ГИС.БЛАГОВЕЩЕНСК" (версия для ПК); Интернет-площадка 2gis.ru на основе Cправочника организаций "2ГИС.БЛАГОВЕЩЕНСК"; Электронный справочник на основе Справочника организаций "2ГИС.БЛАГОВЕЩЕНСК" (мобильная версия 2ГИС 4.0 и выше)</v>
      </c>
      <c r="D186" s="382">
        <v>10428</v>
      </c>
      <c r="E186" s="383"/>
      <c r="F186" s="383"/>
      <c r="G186" s="383"/>
      <c r="H186" s="384"/>
    </row>
    <row r="187" spans="1:8" s="16" customFormat="1" ht="83.25" customHeight="1" thickBot="1" x14ac:dyDescent="0.25">
      <c r="A187" s="352" t="s">
        <v>202</v>
      </c>
      <c r="B187" s="353"/>
      <c r="C187" s="368"/>
      <c r="D187" s="354">
        <v>10428</v>
      </c>
      <c r="E187" s="355"/>
      <c r="F187" s="355"/>
      <c r="G187" s="355"/>
      <c r="H187" s="356"/>
    </row>
    <row r="188" spans="1:8" ht="21.75" thickBot="1" x14ac:dyDescent="0.25">
      <c r="A188" s="518"/>
      <c r="B188" s="519"/>
      <c r="C188" s="56"/>
      <c r="D188" s="520"/>
      <c r="E188" s="520"/>
      <c r="F188" s="520"/>
      <c r="G188" s="520"/>
      <c r="H188" s="521"/>
    </row>
    <row r="190" spans="1:8" ht="21" x14ac:dyDescent="0.2">
      <c r="A190" s="85"/>
      <c r="B190" s="86" t="s">
        <v>133</v>
      </c>
      <c r="C190" s="349" t="s">
        <v>308</v>
      </c>
      <c r="D190" s="349"/>
      <c r="E190" s="87"/>
      <c r="F190" s="87"/>
      <c r="G190" s="87"/>
      <c r="H190" s="87"/>
    </row>
    <row r="191" spans="1:8" ht="21" x14ac:dyDescent="0.2">
      <c r="A191" s="85"/>
      <c r="B191" s="87"/>
      <c r="C191" s="348" t="s">
        <v>309</v>
      </c>
      <c r="D191" s="348"/>
      <c r="E191" s="87"/>
      <c r="F191" s="87"/>
      <c r="G191" s="87"/>
      <c r="H191" s="87"/>
    </row>
    <row r="192" spans="1:8" ht="21" x14ac:dyDescent="0.2">
      <c r="A192" s="85"/>
      <c r="B192" s="87"/>
      <c r="C192" s="348" t="s">
        <v>310</v>
      </c>
      <c r="D192" s="348"/>
      <c r="E192" s="87"/>
      <c r="F192" s="87"/>
      <c r="G192" s="87"/>
      <c r="H192" s="87"/>
    </row>
    <row r="193" spans="1:8" ht="21" x14ac:dyDescent="0.2">
      <c r="A193" s="85"/>
      <c r="B193" s="87"/>
      <c r="C193" s="122"/>
      <c r="D193" s="122"/>
      <c r="E193" s="87"/>
      <c r="F193" s="87"/>
      <c r="G193" s="87"/>
      <c r="H193" s="87"/>
    </row>
    <row r="194" spans="1:8" s="88" customFormat="1" ht="109.5" customHeight="1" x14ac:dyDescent="0.2">
      <c r="A194" s="350" t="s">
        <v>311</v>
      </c>
      <c r="B194" s="350"/>
      <c r="C194" s="350"/>
      <c r="D194" s="350"/>
      <c r="E194" s="350"/>
      <c r="F194" s="350"/>
      <c r="G194" s="350"/>
      <c r="H194" s="350"/>
    </row>
    <row r="195" spans="1:8" ht="26.25" customHeight="1" x14ac:dyDescent="0.2">
      <c r="A195" s="347" t="str">
        <f>Абакан_юр!A174</f>
        <v>По соглашению сторон в качестве валюты платежа могут выступать украинские гривны, в этом случае курс следующий: 1 руб. = 0,4395 гривен</v>
      </c>
      <c r="B195" s="347"/>
      <c r="C195" s="347"/>
      <c r="D195" s="89"/>
      <c r="E195" s="89"/>
      <c r="F195" s="90"/>
      <c r="G195" s="351"/>
      <c r="H195" s="351"/>
    </row>
    <row r="196" spans="1:8" ht="26.25" customHeight="1" x14ac:dyDescent="0.2">
      <c r="A196" s="347" t="str">
        <f>Абакан_юр!A175</f>
        <v>По соглашению сторон в качестве валюты платежа могут выступать дирхамы ОАЭ, в этом случае курс следующий: 1 руб. = 0,0414 дирхам</v>
      </c>
      <c r="B196" s="347"/>
      <c r="C196" s="347"/>
      <c r="D196" s="89"/>
      <c r="E196" s="89"/>
      <c r="F196" s="90"/>
      <c r="G196" s="92"/>
      <c r="H196" s="92"/>
    </row>
    <row r="197" spans="1:8" ht="26.25" customHeight="1" x14ac:dyDescent="0.2">
      <c r="A197" s="347" t="str">
        <f>Абакан_юр!A176</f>
        <v>По соглашению сторон в качестве валюты платежа могут выступать доллары США, в этом случае курс следующий: 1 руб. = 0,0113 доллара</v>
      </c>
      <c r="B197" s="347"/>
      <c r="C197" s="347"/>
      <c r="D197" s="89"/>
      <c r="E197" s="89"/>
      <c r="F197" s="90"/>
      <c r="G197" s="92"/>
      <c r="H197" s="92"/>
    </row>
    <row r="198" spans="1:8" ht="26.25" customHeight="1" x14ac:dyDescent="0.2">
      <c r="A198" s="347" t="str">
        <f>Абакан_юр!A177</f>
        <v>По соглашению сторон в качестве валюты платежа могут выступать евро, в этом случае курс следующий: 1 руб. = 0,0104 евро</v>
      </c>
      <c r="B198" s="347"/>
      <c r="C198" s="347"/>
      <c r="D198" s="89"/>
      <c r="E198" s="90"/>
      <c r="F198" s="90"/>
      <c r="G198" s="92"/>
      <c r="H198" s="92"/>
    </row>
    <row r="199" spans="1:8" ht="26.25" customHeight="1" x14ac:dyDescent="0.2">
      <c r="A199" s="347" t="str">
        <f>Абакан_юр!A178</f>
        <v>По соглашению сторон в качестве валюты платежа могут выступать чешские кроны, в этом случае курс следующий: 1 руб. = 0,2610 крона</v>
      </c>
      <c r="B199" s="347"/>
      <c r="C199" s="347"/>
      <c r="D199" s="89"/>
      <c r="E199" s="90"/>
      <c r="F199" s="90"/>
      <c r="G199" s="92"/>
      <c r="H199" s="92"/>
    </row>
    <row r="200" spans="1:8" ht="26.25" customHeight="1" x14ac:dyDescent="0.2">
      <c r="A200" s="347" t="str">
        <f>Абакан_юр!A179</f>
        <v>По соглашению сторон в качестве валюты платежа могут выступать киргизские сомы, в этом случае курс следующий: 1 руб. = 1,0094 сом</v>
      </c>
      <c r="B200" s="347"/>
      <c r="C200" s="347"/>
      <c r="D200" s="89"/>
      <c r="E200" s="89"/>
      <c r="F200" s="90"/>
      <c r="G200" s="92"/>
      <c r="H200" s="92"/>
    </row>
    <row r="201" spans="1:8" ht="26.25" customHeight="1" x14ac:dyDescent="0.2">
      <c r="A201"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1" s="347"/>
      <c r="C201" s="347"/>
      <c r="D201" s="89"/>
      <c r="E201" s="89"/>
      <c r="F201" s="90"/>
      <c r="G201" s="92"/>
      <c r="H201" s="92"/>
    </row>
    <row r="202" spans="1:8" ht="26.25" x14ac:dyDescent="0.2">
      <c r="A202" s="93"/>
      <c r="B202" s="93"/>
      <c r="C202" s="94"/>
      <c r="D202" s="95"/>
      <c r="E202" s="95"/>
      <c r="F202" s="96"/>
      <c r="G202" s="97"/>
      <c r="H202" s="97"/>
    </row>
    <row r="203" spans="1:8" ht="21" x14ac:dyDescent="0.2">
      <c r="A203" s="339" t="s">
        <v>144</v>
      </c>
      <c r="B203" s="339"/>
      <c r="C203" s="339"/>
      <c r="D203" s="339"/>
      <c r="E203" s="339"/>
      <c r="F203" s="339"/>
      <c r="G203" s="339"/>
      <c r="H203" s="339"/>
    </row>
    <row r="204" spans="1:8" ht="21" x14ac:dyDescent="0.2">
      <c r="A204" s="339" t="s">
        <v>145</v>
      </c>
      <c r="B204" s="339"/>
      <c r="C204" s="339"/>
      <c r="D204" s="339"/>
      <c r="E204" s="339"/>
      <c r="F204" s="339"/>
      <c r="G204" s="339"/>
      <c r="H204" s="339"/>
    </row>
    <row r="205" spans="1:8" ht="26.25" x14ac:dyDescent="0.2">
      <c r="A205" s="93"/>
      <c r="B205" s="93"/>
      <c r="C205" s="94"/>
      <c r="D205" s="95"/>
      <c r="E205" s="95"/>
      <c r="F205" s="96"/>
      <c r="G205" s="97"/>
      <c r="H205" s="97"/>
    </row>
    <row r="206" spans="1:8" ht="35.25" customHeight="1" thickBot="1" x14ac:dyDescent="0.25">
      <c r="A206" s="340" t="s">
        <v>146</v>
      </c>
      <c r="B206" s="340"/>
      <c r="C206" s="340"/>
      <c r="D206" s="340"/>
      <c r="E206" s="340"/>
      <c r="F206" s="99"/>
      <c r="G206" s="91"/>
      <c r="H206" s="100"/>
    </row>
    <row r="207" spans="1:8" ht="50.1" customHeight="1" thickBot="1" x14ac:dyDescent="0.25">
      <c r="A207" s="341" t="s">
        <v>147</v>
      </c>
      <c r="B207" s="342"/>
      <c r="C207" s="342"/>
      <c r="D207" s="342"/>
      <c r="E207" s="343"/>
      <c r="F207" s="101"/>
      <c r="H207" s="102"/>
    </row>
    <row r="208" spans="1:8" ht="85.5" customHeight="1" thickBot="1" x14ac:dyDescent="0.25">
      <c r="A208" s="344" t="s">
        <v>148</v>
      </c>
      <c r="B208" s="345"/>
      <c r="C208" s="103" t="s">
        <v>149</v>
      </c>
      <c r="D208" s="345" t="s">
        <v>150</v>
      </c>
      <c r="E208" s="346"/>
      <c r="F208" s="104"/>
      <c r="G208" s="104"/>
      <c r="H208" s="104"/>
    </row>
    <row r="209" spans="1:8" ht="100.5" customHeight="1" x14ac:dyDescent="0.2">
      <c r="A209" s="333" t="s">
        <v>151</v>
      </c>
      <c r="B209" s="334"/>
      <c r="C209" s="105" t="s">
        <v>152</v>
      </c>
      <c r="D209" s="335" t="s">
        <v>153</v>
      </c>
      <c r="E209" s="336"/>
      <c r="F209" s="104"/>
      <c r="G209" s="104"/>
      <c r="H209" s="104"/>
    </row>
    <row r="210" spans="1:8" ht="85.5" customHeight="1" x14ac:dyDescent="0.2">
      <c r="A210" s="337" t="s">
        <v>154</v>
      </c>
      <c r="B210" s="338"/>
      <c r="C210" s="106" t="s">
        <v>155</v>
      </c>
      <c r="D210" s="331" t="s">
        <v>156</v>
      </c>
      <c r="E210" s="332"/>
      <c r="F210" s="104"/>
      <c r="G210" s="104"/>
      <c r="H210" s="104"/>
    </row>
    <row r="211" spans="1:8" ht="108.75" customHeight="1" thickBot="1" x14ac:dyDescent="0.25">
      <c r="A211" s="495" t="s">
        <v>157</v>
      </c>
      <c r="B211" s="496"/>
      <c r="C211" s="125" t="s">
        <v>158</v>
      </c>
      <c r="D211" s="497" t="s">
        <v>156</v>
      </c>
      <c r="E211" s="498"/>
      <c r="F211" s="104"/>
      <c r="G211" s="104"/>
      <c r="H211" s="104"/>
    </row>
    <row r="212" spans="1:8" s="82" customFormat="1" ht="125.25" customHeight="1" x14ac:dyDescent="0.2">
      <c r="A212" s="337" t="s">
        <v>160</v>
      </c>
      <c r="B212" s="338"/>
      <c r="C212" s="124" t="s">
        <v>161</v>
      </c>
      <c r="D212" s="338" t="s">
        <v>156</v>
      </c>
      <c r="E212" s="494"/>
      <c r="F212" s="101"/>
      <c r="G212" s="101"/>
      <c r="H212" s="101"/>
    </row>
    <row r="213" spans="1:8" s="98" customFormat="1" ht="222.75" customHeight="1" x14ac:dyDescent="0.2">
      <c r="A213" s="646" t="s">
        <v>162</v>
      </c>
      <c r="B213" s="647"/>
      <c r="C213" s="106" t="s">
        <v>163</v>
      </c>
      <c r="D213" s="648" t="s">
        <v>156</v>
      </c>
      <c r="E213" s="649"/>
      <c r="F213" s="96"/>
      <c r="G213" s="97"/>
      <c r="H213" s="97"/>
    </row>
    <row r="214" spans="1:8" ht="24.75" customHeight="1" x14ac:dyDescent="0.2">
      <c r="A214" s="329" t="s">
        <v>164</v>
      </c>
      <c r="B214" s="329"/>
      <c r="C214" s="329"/>
      <c r="D214" s="329"/>
      <c r="E214" s="329"/>
      <c r="F214" s="329"/>
      <c r="G214" s="329"/>
      <c r="H214" s="329"/>
    </row>
    <row r="215" spans="1:8" ht="30.75" customHeight="1" x14ac:dyDescent="0.2">
      <c r="A215" s="329" t="s">
        <v>165</v>
      </c>
      <c r="B215" s="329"/>
      <c r="C215" s="329"/>
      <c r="D215" s="329"/>
      <c r="E215" s="329"/>
      <c r="F215" s="329"/>
      <c r="G215" s="329"/>
      <c r="H215" s="329"/>
    </row>
    <row r="216" spans="1:8" ht="179.25" customHeight="1" x14ac:dyDescent="0.2">
      <c r="A216"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339"/>
      <c r="C216" s="339"/>
      <c r="D216" s="339"/>
      <c r="E216" s="339"/>
      <c r="F216" s="339"/>
      <c r="G216" s="339"/>
      <c r="H216" s="339"/>
    </row>
    <row r="217" spans="1:8" ht="71.25" customHeight="1" x14ac:dyDescent="0.2">
      <c r="A217" s="339" t="s">
        <v>167</v>
      </c>
      <c r="B217" s="339"/>
      <c r="C217" s="339"/>
      <c r="D217" s="339"/>
      <c r="E217" s="339"/>
      <c r="F217" s="339"/>
      <c r="G217" s="339"/>
      <c r="H217" s="339"/>
    </row>
    <row r="218" spans="1:8" ht="36.75" customHeight="1" x14ac:dyDescent="0.2">
      <c r="A218" s="329" t="s">
        <v>168</v>
      </c>
      <c r="B218" s="329"/>
      <c r="C218" s="329"/>
      <c r="D218" s="329"/>
      <c r="E218" s="329"/>
      <c r="F218" s="329"/>
      <c r="G218" s="329"/>
      <c r="H218" s="329"/>
    </row>
    <row r="219" spans="1:8" s="109" customFormat="1" ht="126" customHeight="1" x14ac:dyDescent="0.2">
      <c r="A219" s="339" t="s">
        <v>169</v>
      </c>
      <c r="B219" s="339"/>
      <c r="C219" s="339"/>
      <c r="D219" s="339"/>
      <c r="E219" s="339"/>
      <c r="F219" s="339"/>
      <c r="G219" s="339"/>
      <c r="H219" s="339"/>
    </row>
  </sheetData>
  <sheetProtection selectLockedCells="1" selectUnlockedCells="1"/>
  <mergeCells count="35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9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D170:H170"/>
    <mergeCell ref="A171:B171"/>
    <mergeCell ref="C171:C175"/>
    <mergeCell ref="D171:H171"/>
    <mergeCell ref="A172:B172"/>
    <mergeCell ref="D172:H172"/>
    <mergeCell ref="A173:B173"/>
    <mergeCell ref="A177:B177"/>
    <mergeCell ref="A178:B178"/>
    <mergeCell ref="D178:H178"/>
    <mergeCell ref="A179:B179"/>
    <mergeCell ref="D179:H179"/>
    <mergeCell ref="A180:B180"/>
    <mergeCell ref="D173:H173"/>
    <mergeCell ref="A174:B174"/>
    <mergeCell ref="D174:H174"/>
    <mergeCell ref="A175:B175"/>
    <mergeCell ref="D175:H175"/>
    <mergeCell ref="A176:B176"/>
    <mergeCell ref="D176:H176"/>
    <mergeCell ref="A185:C185"/>
    <mergeCell ref="D185:H185"/>
    <mergeCell ref="A186:B186"/>
    <mergeCell ref="C186:C187"/>
    <mergeCell ref="D186:H186"/>
    <mergeCell ref="A187:B187"/>
    <mergeCell ref="D187:H187"/>
    <mergeCell ref="A181:B181"/>
    <mergeCell ref="D181:H181"/>
    <mergeCell ref="A182:B182"/>
    <mergeCell ref="D182:H182"/>
    <mergeCell ref="A183:B183"/>
    <mergeCell ref="A184:B184"/>
    <mergeCell ref="D184:H184"/>
    <mergeCell ref="A195:C195"/>
    <mergeCell ref="G195:H195"/>
    <mergeCell ref="A196:C196"/>
    <mergeCell ref="A197:C197"/>
    <mergeCell ref="A198:C198"/>
    <mergeCell ref="A199:C199"/>
    <mergeCell ref="A188:B188"/>
    <mergeCell ref="D188:H188"/>
    <mergeCell ref="C190:D190"/>
    <mergeCell ref="C191:D191"/>
    <mergeCell ref="C192:D192"/>
    <mergeCell ref="A194:H194"/>
    <mergeCell ref="A208:B208"/>
    <mergeCell ref="D208:E208"/>
    <mergeCell ref="A209:B209"/>
    <mergeCell ref="D209:E209"/>
    <mergeCell ref="A210:B210"/>
    <mergeCell ref="D210:E210"/>
    <mergeCell ref="A200:C200"/>
    <mergeCell ref="A201:C201"/>
    <mergeCell ref="A203:H203"/>
    <mergeCell ref="A204:H204"/>
    <mergeCell ref="A206:E206"/>
    <mergeCell ref="A207:E207"/>
    <mergeCell ref="A214:H214"/>
    <mergeCell ref="A215:H215"/>
    <mergeCell ref="A216:H216"/>
    <mergeCell ref="A217:H217"/>
    <mergeCell ref="A218:H218"/>
    <mergeCell ref="A219:E219"/>
    <mergeCell ref="F219:H219"/>
    <mergeCell ref="A211:B211"/>
    <mergeCell ref="D211:E211"/>
    <mergeCell ref="A212:B212"/>
    <mergeCell ref="D212:E212"/>
    <mergeCell ref="A213:B213"/>
    <mergeCell ref="D213:E21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8"/>
  <sheetViews>
    <sheetView view="pageBreakPreview" zoomScale="40" zoomScaleNormal="60" zoomScaleSheetLayoutView="40" workbookViewId="0">
      <pane ySplit="4" topLeftCell="A12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9" width="10.140625" style="84" customWidth="1"/>
    <col min="10"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745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7" s="382">
        <f>F7*1.2</f>
        <v>11793.6</v>
      </c>
      <c r="E7" s="383">
        <f>F7*1.1</f>
        <v>10810.800000000001</v>
      </c>
      <c r="F7" s="383">
        <v>9828</v>
      </c>
      <c r="G7" s="383">
        <f>F7*0.75</f>
        <v>7371</v>
      </c>
      <c r="H7" s="384">
        <f>F7*0.5</f>
        <v>4914</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2" s="457">
        <f>F12*1.2</f>
        <v>13680</v>
      </c>
      <c r="E12" s="383">
        <f>F12*1.1</f>
        <v>12540.000000000002</v>
      </c>
      <c r="F12" s="383">
        <v>11400</v>
      </c>
      <c r="G12" s="383">
        <f>F12*0.75</f>
        <v>8550</v>
      </c>
      <c r="H12" s="384">
        <f>F12*0.5</f>
        <v>5700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2364</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"2ГИС.ЯКУТСК"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23" s="527">
        <v>570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7" s="382">
        <f>F27*1.2</f>
        <v>16516.8</v>
      </c>
      <c r="E27" s="383">
        <f>F27*1.1</f>
        <v>15140.400000000001</v>
      </c>
      <c r="F27" s="383">
        <v>13764</v>
      </c>
      <c r="G27" s="383">
        <f>F27*0.75</f>
        <v>10323</v>
      </c>
      <c r="H27" s="384">
        <f>F27*0.5</f>
        <v>6882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2" s="457">
        <f>F32*1.2</f>
        <v>19152</v>
      </c>
      <c r="E32" s="383">
        <f>F32*1.1</f>
        <v>17556</v>
      </c>
      <c r="F32" s="383">
        <v>15960</v>
      </c>
      <c r="G32" s="383">
        <f>F32*0.75</f>
        <v>11970</v>
      </c>
      <c r="H32" s="384">
        <f>F32*0.5</f>
        <v>7980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3360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"2ГИС.ЯКУТСК"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"2ГИС.ЯКУТСК"; Электронный справочник "2ГИС.ЯКУТСК"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3" s="465">
        <v>804</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46" s="471"/>
      <c r="E46" s="472"/>
      <c r="F46" s="472"/>
      <c r="G46" s="472"/>
      <c r="H46" s="473"/>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48" s="536">
        <f>F48*1.2</f>
        <v>6768</v>
      </c>
      <c r="E48" s="536">
        <f>F48*1.1</f>
        <v>6204.0000000000009</v>
      </c>
      <c r="F48" s="536">
        <v>5640</v>
      </c>
      <c r="G48" s="536">
        <f>F48*0.75</f>
        <v>4230</v>
      </c>
      <c r="H48" s="536">
        <f>F48*0.5</f>
        <v>2820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52" s="479">
        <v>480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5" s="382">
        <f>F55*1.2</f>
        <v>14155.199999999999</v>
      </c>
      <c r="E55" s="383">
        <f>F55*1.1</f>
        <v>12975.6</v>
      </c>
      <c r="F55" s="383">
        <v>11796</v>
      </c>
      <c r="G55" s="383">
        <f>F55*0.75</f>
        <v>8847</v>
      </c>
      <c r="H55" s="384">
        <f>F55*0.5</f>
        <v>5898</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1" s="457">
        <f>F61*1.2</f>
        <v>16416</v>
      </c>
      <c r="E61" s="383">
        <f>F61*1.1</f>
        <v>15048.000000000002</v>
      </c>
      <c r="F61" s="383">
        <v>13680</v>
      </c>
      <c r="G61" s="383">
        <f>F61*0.75</f>
        <v>10260</v>
      </c>
      <c r="H61" s="384">
        <f>F61*0.5</f>
        <v>6840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67" s="527">
        <v>570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"&amp;MIN(D72:D101)&amp;" до "&amp;MAX(D72:D101)</f>
        <v>от 2820 до 163560</v>
      </c>
      <c r="E71" s="422"/>
      <c r="F71" s="422"/>
      <c r="G71" s="422"/>
      <c r="H71" s="423"/>
    </row>
    <row r="72" spans="1:8" ht="37.5" customHeight="1" x14ac:dyDescent="0.2">
      <c r="A72" s="429" t="s">
        <v>39</v>
      </c>
      <c r="B72" s="598"/>
      <c r="C72" s="455"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72" s="601">
        <v>2820</v>
      </c>
      <c r="E72" s="433"/>
      <c r="F72" s="433"/>
      <c r="G72" s="433"/>
      <c r="H72" s="434"/>
    </row>
    <row r="73" spans="1:8" ht="37.5" customHeight="1" x14ac:dyDescent="0.2">
      <c r="A73" s="419" t="s">
        <v>40</v>
      </c>
      <c r="B73" s="586"/>
      <c r="C73" s="599"/>
      <c r="D73" s="361">
        <v>5640</v>
      </c>
      <c r="E73" s="355"/>
      <c r="F73" s="355"/>
      <c r="G73" s="355"/>
      <c r="H73" s="356"/>
    </row>
    <row r="74" spans="1:8" ht="37.5" customHeight="1" x14ac:dyDescent="0.2">
      <c r="A74" s="419" t="s">
        <v>41</v>
      </c>
      <c r="B74" s="586"/>
      <c r="C74" s="599"/>
      <c r="D74" s="361">
        <v>11280</v>
      </c>
      <c r="E74" s="355"/>
      <c r="F74" s="355"/>
      <c r="G74" s="355"/>
      <c r="H74" s="356"/>
    </row>
    <row r="75" spans="1:8" ht="37.5" customHeight="1" x14ac:dyDescent="0.2">
      <c r="A75" s="419" t="s">
        <v>42</v>
      </c>
      <c r="B75" s="586"/>
      <c r="C75" s="599"/>
      <c r="D75" s="361">
        <v>16920</v>
      </c>
      <c r="E75" s="355"/>
      <c r="F75" s="355"/>
      <c r="G75" s="355"/>
      <c r="H75" s="356"/>
    </row>
    <row r="76" spans="1:8" ht="37.5" customHeight="1" x14ac:dyDescent="0.2">
      <c r="A76" s="419" t="s">
        <v>43</v>
      </c>
      <c r="B76" s="586"/>
      <c r="C76" s="599"/>
      <c r="D76" s="361">
        <v>22560</v>
      </c>
      <c r="E76" s="355"/>
      <c r="F76" s="355"/>
      <c r="G76" s="355"/>
      <c r="H76" s="356"/>
    </row>
    <row r="77" spans="1:8" ht="37.5" customHeight="1" x14ac:dyDescent="0.2">
      <c r="A77" s="419" t="s">
        <v>44</v>
      </c>
      <c r="B77" s="586"/>
      <c r="C77" s="599"/>
      <c r="D77" s="361">
        <v>28200</v>
      </c>
      <c r="E77" s="355"/>
      <c r="F77" s="355"/>
      <c r="G77" s="355"/>
      <c r="H77" s="356"/>
    </row>
    <row r="78" spans="1:8" ht="37.5" customHeight="1" x14ac:dyDescent="0.2">
      <c r="A78" s="419" t="s">
        <v>45</v>
      </c>
      <c r="B78" s="586"/>
      <c r="C78" s="599"/>
      <c r="D78" s="361">
        <v>33840</v>
      </c>
      <c r="E78" s="355"/>
      <c r="F78" s="355"/>
      <c r="G78" s="355"/>
      <c r="H78" s="356"/>
    </row>
    <row r="79" spans="1:8" ht="37.5" customHeight="1" x14ac:dyDescent="0.2">
      <c r="A79" s="419" t="s">
        <v>46</v>
      </c>
      <c r="B79" s="586"/>
      <c r="C79" s="599"/>
      <c r="D79" s="361">
        <v>39480</v>
      </c>
      <c r="E79" s="355"/>
      <c r="F79" s="355"/>
      <c r="G79" s="355"/>
      <c r="H79" s="356"/>
    </row>
    <row r="80" spans="1:8" ht="37.5" customHeight="1" x14ac:dyDescent="0.2">
      <c r="A80" s="419" t="s">
        <v>47</v>
      </c>
      <c r="B80" s="586"/>
      <c r="C80" s="599"/>
      <c r="D80" s="361">
        <v>45120</v>
      </c>
      <c r="E80" s="355"/>
      <c r="F80" s="355"/>
      <c r="G80" s="355"/>
      <c r="H80" s="356"/>
    </row>
    <row r="81" spans="1:8" ht="37.5" customHeight="1" x14ac:dyDescent="0.2">
      <c r="A81" s="419" t="s">
        <v>48</v>
      </c>
      <c r="B81" s="586"/>
      <c r="C81" s="599"/>
      <c r="D81" s="361">
        <v>50760</v>
      </c>
      <c r="E81" s="355"/>
      <c r="F81" s="355"/>
      <c r="G81" s="355"/>
      <c r="H81" s="356"/>
    </row>
    <row r="82" spans="1:8" ht="37.5" customHeight="1" x14ac:dyDescent="0.2">
      <c r="A82" s="419" t="s">
        <v>49</v>
      </c>
      <c r="B82" s="586"/>
      <c r="C82" s="599"/>
      <c r="D82" s="361">
        <v>56400</v>
      </c>
      <c r="E82" s="355"/>
      <c r="F82" s="355"/>
      <c r="G82" s="355"/>
      <c r="H82" s="356"/>
    </row>
    <row r="83" spans="1:8" ht="37.5" customHeight="1" x14ac:dyDescent="0.2">
      <c r="A83" s="419" t="s">
        <v>50</v>
      </c>
      <c r="B83" s="586"/>
      <c r="C83" s="599"/>
      <c r="D83" s="361">
        <v>62040</v>
      </c>
      <c r="E83" s="355"/>
      <c r="F83" s="355"/>
      <c r="G83" s="355"/>
      <c r="H83" s="356"/>
    </row>
    <row r="84" spans="1:8" ht="37.5" customHeight="1" x14ac:dyDescent="0.2">
      <c r="A84" s="419" t="s">
        <v>51</v>
      </c>
      <c r="B84" s="586"/>
      <c r="C84" s="599"/>
      <c r="D84" s="361">
        <v>67680</v>
      </c>
      <c r="E84" s="355"/>
      <c r="F84" s="355"/>
      <c r="G84" s="355"/>
      <c r="H84" s="356"/>
    </row>
    <row r="85" spans="1:8" ht="37.5" customHeight="1" x14ac:dyDescent="0.2">
      <c r="A85" s="419" t="s">
        <v>52</v>
      </c>
      <c r="B85" s="586"/>
      <c r="C85" s="599"/>
      <c r="D85" s="361">
        <v>73320</v>
      </c>
      <c r="E85" s="355"/>
      <c r="F85" s="355"/>
      <c r="G85" s="355"/>
      <c r="H85" s="356"/>
    </row>
    <row r="86" spans="1:8" ht="37.5" customHeight="1" x14ac:dyDescent="0.2">
      <c r="A86" s="419" t="s">
        <v>53</v>
      </c>
      <c r="B86" s="586"/>
      <c r="C86" s="599"/>
      <c r="D86" s="361">
        <v>78960</v>
      </c>
      <c r="E86" s="355"/>
      <c r="F86" s="355"/>
      <c r="G86" s="355"/>
      <c r="H86" s="356"/>
    </row>
    <row r="87" spans="1:8" ht="37.5" customHeight="1" x14ac:dyDescent="0.2">
      <c r="A87" s="419" t="s">
        <v>54</v>
      </c>
      <c r="B87" s="586"/>
      <c r="C87" s="599"/>
      <c r="D87" s="361">
        <v>84600</v>
      </c>
      <c r="E87" s="355"/>
      <c r="F87" s="355"/>
      <c r="G87" s="355"/>
      <c r="H87" s="356"/>
    </row>
    <row r="88" spans="1:8" ht="37.5" customHeight="1" x14ac:dyDescent="0.2">
      <c r="A88" s="419" t="s">
        <v>55</v>
      </c>
      <c r="B88" s="586"/>
      <c r="C88" s="599"/>
      <c r="D88" s="361">
        <v>90240</v>
      </c>
      <c r="E88" s="355"/>
      <c r="F88" s="355"/>
      <c r="G88" s="355"/>
      <c r="H88" s="356"/>
    </row>
    <row r="89" spans="1:8" ht="37.5" customHeight="1" x14ac:dyDescent="0.2">
      <c r="A89" s="419" t="s">
        <v>56</v>
      </c>
      <c r="B89" s="586"/>
      <c r="C89" s="599"/>
      <c r="D89" s="361">
        <v>95880</v>
      </c>
      <c r="E89" s="355"/>
      <c r="F89" s="355"/>
      <c r="G89" s="355"/>
      <c r="H89" s="356"/>
    </row>
    <row r="90" spans="1:8" ht="37.5" customHeight="1" x14ac:dyDescent="0.2">
      <c r="A90" s="419" t="s">
        <v>57</v>
      </c>
      <c r="B90" s="586"/>
      <c r="C90" s="599"/>
      <c r="D90" s="361">
        <v>101520</v>
      </c>
      <c r="E90" s="355"/>
      <c r="F90" s="355"/>
      <c r="G90" s="355"/>
      <c r="H90" s="356"/>
    </row>
    <row r="91" spans="1:8" ht="37.5" customHeight="1" x14ac:dyDescent="0.2">
      <c r="A91" s="419" t="s">
        <v>58</v>
      </c>
      <c r="B91" s="586"/>
      <c r="C91" s="599"/>
      <c r="D91" s="361">
        <v>107160</v>
      </c>
      <c r="E91" s="355"/>
      <c r="F91" s="355"/>
      <c r="G91" s="355"/>
      <c r="H91" s="356"/>
    </row>
    <row r="92" spans="1:8" ht="37.5" customHeight="1" x14ac:dyDescent="0.2">
      <c r="A92" s="419" t="s">
        <v>181</v>
      </c>
      <c r="B92" s="586"/>
      <c r="C92" s="599"/>
      <c r="D92" s="361">
        <v>112800</v>
      </c>
      <c r="E92" s="355"/>
      <c r="F92" s="355"/>
      <c r="G92" s="355"/>
      <c r="H92" s="356"/>
    </row>
    <row r="93" spans="1:8" ht="37.5" customHeight="1" x14ac:dyDescent="0.2">
      <c r="A93" s="419" t="s">
        <v>182</v>
      </c>
      <c r="B93" s="586"/>
      <c r="C93" s="599"/>
      <c r="D93" s="361">
        <v>118440</v>
      </c>
      <c r="E93" s="355"/>
      <c r="F93" s="355"/>
      <c r="G93" s="355"/>
      <c r="H93" s="356"/>
    </row>
    <row r="94" spans="1:8" ht="37.5" customHeight="1" x14ac:dyDescent="0.2">
      <c r="A94" s="419" t="s">
        <v>183</v>
      </c>
      <c r="B94" s="586"/>
      <c r="C94" s="599"/>
      <c r="D94" s="361">
        <v>124080</v>
      </c>
      <c r="E94" s="355"/>
      <c r="F94" s="355"/>
      <c r="G94" s="355"/>
      <c r="H94" s="356"/>
    </row>
    <row r="95" spans="1:8" ht="37.5" customHeight="1" x14ac:dyDescent="0.2">
      <c r="A95" s="419" t="s">
        <v>184</v>
      </c>
      <c r="B95" s="586"/>
      <c r="C95" s="599"/>
      <c r="D95" s="361">
        <v>129720</v>
      </c>
      <c r="E95" s="355"/>
      <c r="F95" s="355"/>
      <c r="G95" s="355"/>
      <c r="H95" s="356"/>
    </row>
    <row r="96" spans="1:8" ht="37.5" customHeight="1" x14ac:dyDescent="0.2">
      <c r="A96" s="419" t="s">
        <v>185</v>
      </c>
      <c r="B96" s="586"/>
      <c r="C96" s="599"/>
      <c r="D96" s="361">
        <v>135360</v>
      </c>
      <c r="E96" s="355"/>
      <c r="F96" s="355"/>
      <c r="G96" s="355"/>
      <c r="H96" s="356"/>
    </row>
    <row r="97" spans="1:8" ht="37.5" customHeight="1" x14ac:dyDescent="0.2">
      <c r="A97" s="419" t="s">
        <v>186</v>
      </c>
      <c r="B97" s="586"/>
      <c r="C97" s="599"/>
      <c r="D97" s="361">
        <v>141000</v>
      </c>
      <c r="E97" s="355"/>
      <c r="F97" s="355"/>
      <c r="G97" s="355"/>
      <c r="H97" s="356"/>
    </row>
    <row r="98" spans="1:8" ht="37.5" customHeight="1" x14ac:dyDescent="0.2">
      <c r="A98" s="419" t="s">
        <v>187</v>
      </c>
      <c r="B98" s="586"/>
      <c r="C98" s="599"/>
      <c r="D98" s="361">
        <v>146640</v>
      </c>
      <c r="E98" s="355"/>
      <c r="F98" s="355"/>
      <c r="G98" s="355"/>
      <c r="H98" s="356"/>
    </row>
    <row r="99" spans="1:8" ht="37.5" customHeight="1" x14ac:dyDescent="0.2">
      <c r="A99" s="419" t="s">
        <v>188</v>
      </c>
      <c r="B99" s="586"/>
      <c r="C99" s="599"/>
      <c r="D99" s="361">
        <v>152280</v>
      </c>
      <c r="E99" s="355"/>
      <c r="F99" s="355"/>
      <c r="G99" s="355"/>
      <c r="H99" s="356"/>
    </row>
    <row r="100" spans="1:8" ht="37.5" customHeight="1" x14ac:dyDescent="0.2">
      <c r="A100" s="419" t="s">
        <v>189</v>
      </c>
      <c r="B100" s="586"/>
      <c r="C100" s="599"/>
      <c r="D100" s="361">
        <v>157920</v>
      </c>
      <c r="E100" s="355"/>
      <c r="F100" s="355"/>
      <c r="G100" s="355"/>
      <c r="H100" s="356"/>
    </row>
    <row r="101" spans="1:8" ht="37.5" customHeight="1" x14ac:dyDescent="0.2">
      <c r="A101" s="661" t="s">
        <v>190</v>
      </c>
      <c r="B101" s="662"/>
      <c r="C101" s="599"/>
      <c r="D101" s="361">
        <v>163560</v>
      </c>
      <c r="E101" s="355"/>
      <c r="F101" s="355"/>
      <c r="G101" s="355"/>
      <c r="H101" s="356"/>
    </row>
    <row r="102" spans="1:8" ht="37.5" customHeight="1" x14ac:dyDescent="0.2">
      <c r="A102" s="661" t="s">
        <v>191</v>
      </c>
      <c r="B102" s="662"/>
      <c r="C102" s="599"/>
      <c r="D102" s="361">
        <v>169200</v>
      </c>
      <c r="E102" s="355"/>
      <c r="F102" s="355"/>
      <c r="G102" s="355"/>
      <c r="H102" s="356"/>
    </row>
    <row r="103" spans="1:8" ht="37.5" customHeight="1" x14ac:dyDescent="0.2">
      <c r="A103" s="661" t="s">
        <v>192</v>
      </c>
      <c r="B103" s="662"/>
      <c r="C103" s="599"/>
      <c r="D103" s="361">
        <v>174840</v>
      </c>
      <c r="E103" s="355"/>
      <c r="F103" s="355"/>
      <c r="G103" s="355"/>
      <c r="H103" s="356"/>
    </row>
    <row r="104" spans="1:8" ht="37.5" customHeight="1" x14ac:dyDescent="0.2">
      <c r="A104" s="661" t="s">
        <v>193</v>
      </c>
      <c r="B104" s="662"/>
      <c r="C104" s="599"/>
      <c r="D104" s="361">
        <v>180480</v>
      </c>
      <c r="E104" s="355"/>
      <c r="F104" s="355"/>
      <c r="G104" s="355"/>
      <c r="H104" s="356"/>
    </row>
    <row r="105" spans="1:8" ht="37.5" customHeight="1" x14ac:dyDescent="0.2">
      <c r="A105" s="661" t="s">
        <v>194</v>
      </c>
      <c r="B105" s="662"/>
      <c r="C105" s="599"/>
      <c r="D105" s="361">
        <v>186120</v>
      </c>
      <c r="E105" s="355"/>
      <c r="F105" s="355"/>
      <c r="G105" s="355"/>
      <c r="H105" s="356"/>
    </row>
    <row r="106" spans="1:8" ht="37.5" customHeight="1" x14ac:dyDescent="0.2">
      <c r="A106" s="661" t="s">
        <v>195</v>
      </c>
      <c r="B106" s="662"/>
      <c r="C106" s="599"/>
      <c r="D106" s="361">
        <v>191760</v>
      </c>
      <c r="E106" s="355"/>
      <c r="F106" s="355"/>
      <c r="G106" s="355"/>
      <c r="H106" s="356"/>
    </row>
    <row r="107" spans="1:8" ht="37.5" customHeight="1" x14ac:dyDescent="0.2">
      <c r="A107" s="661" t="s">
        <v>235</v>
      </c>
      <c r="B107" s="662"/>
      <c r="C107" s="599"/>
      <c r="D107" s="361">
        <v>197400</v>
      </c>
      <c r="E107" s="355"/>
      <c r="F107" s="355"/>
      <c r="G107" s="355"/>
      <c r="H107" s="356"/>
    </row>
    <row r="108" spans="1:8" ht="37.5" customHeight="1" x14ac:dyDescent="0.2">
      <c r="A108" s="661" t="s">
        <v>236</v>
      </c>
      <c r="B108" s="662"/>
      <c r="C108" s="599"/>
      <c r="D108" s="361">
        <v>203040</v>
      </c>
      <c r="E108" s="355"/>
      <c r="F108" s="355"/>
      <c r="G108" s="355"/>
      <c r="H108" s="356"/>
    </row>
    <row r="109" spans="1:8" ht="37.5" customHeight="1" x14ac:dyDescent="0.2">
      <c r="A109" s="661" t="s">
        <v>237</v>
      </c>
      <c r="B109" s="662"/>
      <c r="C109" s="599"/>
      <c r="D109" s="361">
        <v>208680</v>
      </c>
      <c r="E109" s="355"/>
      <c r="F109" s="355"/>
      <c r="G109" s="355"/>
      <c r="H109" s="356"/>
    </row>
    <row r="110" spans="1:8" ht="37.5" customHeight="1" x14ac:dyDescent="0.2">
      <c r="A110" s="661" t="s">
        <v>238</v>
      </c>
      <c r="B110" s="662"/>
      <c r="C110" s="599"/>
      <c r="D110" s="361">
        <v>214320</v>
      </c>
      <c r="E110" s="355"/>
      <c r="F110" s="355"/>
      <c r="G110" s="355"/>
      <c r="H110" s="356"/>
    </row>
    <row r="111" spans="1:8" ht="37.5" customHeight="1" x14ac:dyDescent="0.2">
      <c r="A111" s="661" t="s">
        <v>239</v>
      </c>
      <c r="B111" s="662"/>
      <c r="C111" s="599"/>
      <c r="D111" s="361">
        <v>219960</v>
      </c>
      <c r="E111" s="355"/>
      <c r="F111" s="355"/>
      <c r="G111" s="355"/>
      <c r="H111" s="356"/>
    </row>
    <row r="112" spans="1:8" ht="37.5" customHeight="1" x14ac:dyDescent="0.2">
      <c r="A112" s="419" t="s">
        <v>359</v>
      </c>
      <c r="B112" s="586"/>
      <c r="C112" s="599"/>
      <c r="D112" s="361">
        <v>225600</v>
      </c>
      <c r="E112" s="355"/>
      <c r="F112" s="355"/>
      <c r="G112" s="355"/>
      <c r="H112" s="356"/>
    </row>
    <row r="113" spans="1:8" ht="37.5" customHeight="1" x14ac:dyDescent="0.2">
      <c r="A113" s="419" t="s">
        <v>360</v>
      </c>
      <c r="B113" s="586"/>
      <c r="C113" s="599"/>
      <c r="D113" s="361">
        <v>231240</v>
      </c>
      <c r="E113" s="355"/>
      <c r="F113" s="355"/>
      <c r="G113" s="355"/>
      <c r="H113" s="356"/>
    </row>
    <row r="114" spans="1:8" ht="37.5" customHeight="1" x14ac:dyDescent="0.2">
      <c r="A114" s="419" t="s">
        <v>361</v>
      </c>
      <c r="B114" s="586"/>
      <c r="C114" s="599"/>
      <c r="D114" s="361">
        <v>236880</v>
      </c>
      <c r="E114" s="355"/>
      <c r="F114" s="355"/>
      <c r="G114" s="355"/>
      <c r="H114" s="356"/>
    </row>
    <row r="115" spans="1:8" ht="37.5" customHeight="1" x14ac:dyDescent="0.2">
      <c r="A115" s="419" t="s">
        <v>362</v>
      </c>
      <c r="B115" s="586"/>
      <c r="C115" s="599"/>
      <c r="D115" s="361">
        <v>242520</v>
      </c>
      <c r="E115" s="355"/>
      <c r="F115" s="355"/>
      <c r="G115" s="355"/>
      <c r="H115" s="356"/>
    </row>
    <row r="116" spans="1:8" ht="37.5" customHeight="1" x14ac:dyDescent="0.2">
      <c r="A116" s="419" t="s">
        <v>363</v>
      </c>
      <c r="B116" s="586"/>
      <c r="C116" s="599"/>
      <c r="D116" s="361">
        <v>248160</v>
      </c>
      <c r="E116" s="355"/>
      <c r="F116" s="355"/>
      <c r="G116" s="355"/>
      <c r="H116" s="356"/>
    </row>
    <row r="117" spans="1:8" ht="37.5" customHeight="1" x14ac:dyDescent="0.2">
      <c r="A117" s="419" t="s">
        <v>364</v>
      </c>
      <c r="B117" s="586"/>
      <c r="C117" s="599"/>
      <c r="D117" s="361">
        <v>253800</v>
      </c>
      <c r="E117" s="355"/>
      <c r="F117" s="355"/>
      <c r="G117" s="355"/>
      <c r="H117" s="356"/>
    </row>
    <row r="118" spans="1:8" ht="37.5" customHeight="1" x14ac:dyDescent="0.2">
      <c r="A118" s="419" t="s">
        <v>365</v>
      </c>
      <c r="B118" s="586"/>
      <c r="C118" s="599"/>
      <c r="D118" s="361">
        <v>259440</v>
      </c>
      <c r="E118" s="355"/>
      <c r="F118" s="355"/>
      <c r="G118" s="355"/>
      <c r="H118" s="356"/>
    </row>
    <row r="119" spans="1:8" ht="37.5" customHeight="1" x14ac:dyDescent="0.2">
      <c r="A119" s="419" t="s">
        <v>366</v>
      </c>
      <c r="B119" s="586"/>
      <c r="C119" s="599"/>
      <c r="D119" s="361">
        <v>265080</v>
      </c>
      <c r="E119" s="355"/>
      <c r="F119" s="355"/>
      <c r="G119" s="355"/>
      <c r="H119" s="356"/>
    </row>
    <row r="120" spans="1:8" ht="37.5" customHeight="1" x14ac:dyDescent="0.2">
      <c r="A120" s="419" t="s">
        <v>367</v>
      </c>
      <c r="B120" s="586"/>
      <c r="C120" s="599"/>
      <c r="D120" s="361">
        <v>270720</v>
      </c>
      <c r="E120" s="355"/>
      <c r="F120" s="355"/>
      <c r="G120" s="355"/>
      <c r="H120" s="356"/>
    </row>
    <row r="121" spans="1:8" ht="37.5" customHeight="1" thickBot="1" x14ac:dyDescent="0.25">
      <c r="A121" s="419" t="s">
        <v>368</v>
      </c>
      <c r="B121" s="586"/>
      <c r="C121" s="600"/>
      <c r="D121" s="361">
        <v>276360</v>
      </c>
      <c r="E121" s="355"/>
      <c r="F121" s="355"/>
      <c r="G121" s="355"/>
      <c r="H121" s="356"/>
    </row>
    <row r="122" spans="1:8" ht="50.1" customHeight="1" thickBot="1" x14ac:dyDescent="0.25">
      <c r="A122" s="411" t="s">
        <v>59</v>
      </c>
      <c r="B122" s="412"/>
      <c r="C122" s="412"/>
      <c r="D122" s="421" t="str">
        <f>"от "&amp;MIN(D123:D133)&amp;" до "&amp;MAX(D123:D133)</f>
        <v>от 105 до 6432</v>
      </c>
      <c r="E122" s="422"/>
      <c r="F122" s="422"/>
      <c r="G122" s="422"/>
      <c r="H122" s="423"/>
    </row>
    <row r="123" spans="1:8" ht="151.5" x14ac:dyDescent="0.2">
      <c r="A123" s="190" t="s">
        <v>613</v>
      </c>
      <c r="B123" s="66" t="s">
        <v>197</v>
      </c>
      <c r="C123" s="45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23" s="424">
        <v>1788</v>
      </c>
      <c r="E123" s="424"/>
      <c r="F123" s="424"/>
      <c r="G123" s="424"/>
      <c r="H123" s="425"/>
    </row>
    <row r="124" spans="1:8" ht="151.5" x14ac:dyDescent="0.2">
      <c r="A124" s="65" t="s">
        <v>60</v>
      </c>
      <c r="B124" s="66" t="s">
        <v>13</v>
      </c>
      <c r="C124" s="456"/>
      <c r="D124" s="424">
        <v>1788</v>
      </c>
      <c r="E124" s="424"/>
      <c r="F124" s="424"/>
      <c r="G124" s="424"/>
      <c r="H124" s="425"/>
    </row>
    <row r="125" spans="1:8" ht="37.5" customHeight="1" x14ac:dyDescent="0.2">
      <c r="A125" s="377" t="s">
        <v>61</v>
      </c>
      <c r="B125" s="418"/>
      <c r="C125" s="426"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25" s="398">
        <v>105</v>
      </c>
      <c r="E125" s="398"/>
      <c r="F125" s="398"/>
      <c r="G125" s="398"/>
      <c r="H125" s="399"/>
    </row>
    <row r="126" spans="1:8" ht="37.5" customHeight="1" x14ac:dyDescent="0.2">
      <c r="A126" s="377" t="s">
        <v>62</v>
      </c>
      <c r="B126" s="418"/>
      <c r="C126" s="427"/>
      <c r="D126" s="398">
        <v>6252</v>
      </c>
      <c r="E126" s="398"/>
      <c r="F126" s="398"/>
      <c r="G126" s="398"/>
      <c r="H126" s="399"/>
    </row>
    <row r="127" spans="1:8" ht="37.5" customHeight="1" x14ac:dyDescent="0.2">
      <c r="A127" s="377" t="s">
        <v>63</v>
      </c>
      <c r="B127" s="418"/>
      <c r="C127" s="427"/>
      <c r="D127" s="398">
        <v>1242</v>
      </c>
      <c r="E127" s="398"/>
      <c r="F127" s="398"/>
      <c r="G127" s="398"/>
      <c r="H127" s="399"/>
    </row>
    <row r="128" spans="1:8" ht="37.5" customHeight="1" x14ac:dyDescent="0.2">
      <c r="A128" s="352" t="s">
        <v>64</v>
      </c>
      <c r="B128" s="353"/>
      <c r="C128" s="427"/>
      <c r="D128" s="398">
        <v>3780</v>
      </c>
      <c r="E128" s="398"/>
      <c r="F128" s="398"/>
      <c r="G128" s="398"/>
      <c r="H128" s="399"/>
    </row>
    <row r="129" spans="1:8" ht="37.5" customHeight="1" x14ac:dyDescent="0.2">
      <c r="A129" s="377" t="s">
        <v>65</v>
      </c>
      <c r="B129" s="418"/>
      <c r="C129" s="427"/>
      <c r="D129" s="398">
        <v>240</v>
      </c>
      <c r="E129" s="398"/>
      <c r="F129" s="398"/>
      <c r="G129" s="398"/>
      <c r="H129" s="399"/>
    </row>
    <row r="130" spans="1:8" ht="37.5" customHeight="1" x14ac:dyDescent="0.2">
      <c r="A130" s="377" t="s">
        <v>66</v>
      </c>
      <c r="B130" s="418"/>
      <c r="C130" s="427"/>
      <c r="D130" s="398">
        <v>240</v>
      </c>
      <c r="E130" s="398"/>
      <c r="F130" s="398"/>
      <c r="G130" s="398"/>
      <c r="H130" s="399"/>
    </row>
    <row r="131" spans="1:8" ht="37.5" customHeight="1" x14ac:dyDescent="0.2">
      <c r="A131" s="377" t="s">
        <v>67</v>
      </c>
      <c r="B131" s="418"/>
      <c r="C131" s="427"/>
      <c r="D131" s="398">
        <v>480</v>
      </c>
      <c r="E131" s="398"/>
      <c r="F131" s="398"/>
      <c r="G131" s="398"/>
      <c r="H131" s="399"/>
    </row>
    <row r="132" spans="1:8" ht="37.5" customHeight="1" x14ac:dyDescent="0.2">
      <c r="A132" s="377" t="s">
        <v>68</v>
      </c>
      <c r="B132" s="418"/>
      <c r="C132" s="427"/>
      <c r="D132" s="398">
        <v>720</v>
      </c>
      <c r="E132" s="398"/>
      <c r="F132" s="398"/>
      <c r="G132" s="398"/>
      <c r="H132" s="399"/>
    </row>
    <row r="133" spans="1:8" ht="37.5" customHeight="1" thickBot="1" x14ac:dyDescent="0.25">
      <c r="A133" s="407" t="s">
        <v>69</v>
      </c>
      <c r="B133" s="408"/>
      <c r="C133" s="428"/>
      <c r="D133" s="409">
        <v>6432</v>
      </c>
      <c r="E133" s="409"/>
      <c r="F133" s="409"/>
      <c r="G133" s="409"/>
      <c r="H133" s="410"/>
    </row>
    <row r="134" spans="1:8" s="16" customFormat="1" ht="117.75" customHeight="1" thickBot="1" x14ac:dyDescent="0.25">
      <c r="A134" s="524" t="s">
        <v>71</v>
      </c>
      <c r="B134" s="525"/>
      <c r="C134"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34" s="375">
        <f>75*1.2</f>
        <v>90</v>
      </c>
      <c r="E134" s="375"/>
      <c r="F134" s="375"/>
      <c r="G134" s="375"/>
      <c r="H134" s="376"/>
    </row>
    <row r="135" spans="1:8" ht="50.1" customHeight="1" thickBot="1" x14ac:dyDescent="0.25">
      <c r="A135" s="362" t="s">
        <v>72</v>
      </c>
      <c r="B135" s="363"/>
      <c r="C135" s="21"/>
      <c r="D135" s="364" t="str">
        <f>"от "&amp;MIN(D137,D157:H158,F197,D159:H173)&amp;" до "&amp;MAX(D137,D157:H158,F197,D159:H173)</f>
        <v>от 1500 до 30774</v>
      </c>
      <c r="E135" s="364"/>
      <c r="F135" s="364"/>
      <c r="G135" s="364"/>
      <c r="H135" s="365"/>
    </row>
    <row r="136" spans="1:8" ht="21.75" thickBot="1" x14ac:dyDescent="0.25">
      <c r="A136" s="518"/>
      <c r="B136" s="519"/>
      <c r="C136" s="60"/>
      <c r="D136" s="520"/>
      <c r="E136" s="520"/>
      <c r="F136" s="520"/>
      <c r="G136" s="520"/>
      <c r="H136" s="521"/>
    </row>
    <row r="137" spans="1:8" ht="66.75" customHeight="1" thickBot="1" x14ac:dyDescent="0.25">
      <c r="A137" s="389" t="s">
        <v>73</v>
      </c>
      <c r="B137" s="390"/>
      <c r="C137"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"2ГИС.ЯКУТСК" (версия для ПК); Интернет-площадка 2gis.kz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http://api.2gis.kz/</v>
      </c>
      <c r="D137" s="391">
        <v>8280</v>
      </c>
      <c r="E137" s="391"/>
      <c r="F137" s="391"/>
      <c r="G137" s="391"/>
      <c r="H137" s="392"/>
    </row>
    <row r="138" spans="1:8" ht="66.75" customHeight="1" thickBot="1" x14ac:dyDescent="0.25">
      <c r="A138" s="393" t="s">
        <v>74</v>
      </c>
      <c r="B138" s="394"/>
      <c r="C138" s="405"/>
      <c r="D138" s="395" t="s">
        <v>75</v>
      </c>
      <c r="E138" s="396"/>
      <c r="F138" s="396"/>
      <c r="G138" s="396"/>
      <c r="H138" s="397"/>
    </row>
    <row r="139" spans="1:8" ht="66.75" customHeight="1" x14ac:dyDescent="0.2">
      <c r="A139" s="385" t="s">
        <v>76</v>
      </c>
      <c r="B139" s="386"/>
      <c r="C139" s="405"/>
      <c r="D139" s="398">
        <f>D137/4</f>
        <v>2070</v>
      </c>
      <c r="E139" s="398"/>
      <c r="F139" s="398"/>
      <c r="G139" s="398"/>
      <c r="H139" s="399"/>
    </row>
    <row r="140" spans="1:8" ht="66.75" customHeight="1" x14ac:dyDescent="0.2">
      <c r="A140" s="385" t="s">
        <v>77</v>
      </c>
      <c r="B140" s="386"/>
      <c r="C140" s="405"/>
      <c r="D140" s="398">
        <f>D137/5</f>
        <v>1656</v>
      </c>
      <c r="E140" s="398"/>
      <c r="F140" s="398"/>
      <c r="G140" s="398"/>
      <c r="H140" s="399"/>
    </row>
    <row r="141" spans="1:8" ht="66.75" customHeight="1" x14ac:dyDescent="0.2">
      <c r="A141" s="385" t="s">
        <v>78</v>
      </c>
      <c r="B141" s="386"/>
      <c r="C141" s="405"/>
      <c r="D141" s="398">
        <f>D137/6</f>
        <v>1380</v>
      </c>
      <c r="E141" s="398"/>
      <c r="F141" s="398"/>
      <c r="G141" s="398"/>
      <c r="H141" s="399"/>
    </row>
    <row r="142" spans="1:8" ht="66.75" customHeight="1" x14ac:dyDescent="0.2">
      <c r="A142" s="385" t="s">
        <v>79</v>
      </c>
      <c r="B142" s="386"/>
      <c r="C142" s="405"/>
      <c r="D142" s="398">
        <f>D137/7</f>
        <v>1182.8571428571429</v>
      </c>
      <c r="E142" s="398"/>
      <c r="F142" s="398"/>
      <c r="G142" s="398"/>
      <c r="H142" s="399"/>
    </row>
    <row r="143" spans="1:8" ht="66.75" customHeight="1" x14ac:dyDescent="0.2">
      <c r="A143" s="385" t="s">
        <v>80</v>
      </c>
      <c r="B143" s="386"/>
      <c r="C143" s="405"/>
      <c r="D143" s="398">
        <f>D137/8</f>
        <v>1035</v>
      </c>
      <c r="E143" s="398"/>
      <c r="F143" s="398"/>
      <c r="G143" s="398"/>
      <c r="H143" s="399"/>
    </row>
    <row r="144" spans="1:8" ht="66.75" customHeight="1" x14ac:dyDescent="0.2">
      <c r="A144" s="385" t="s">
        <v>81</v>
      </c>
      <c r="B144" s="386"/>
      <c r="C144" s="405"/>
      <c r="D144" s="398">
        <f>D137/9</f>
        <v>920</v>
      </c>
      <c r="E144" s="398"/>
      <c r="F144" s="398"/>
      <c r="G144" s="398"/>
      <c r="H144" s="399"/>
    </row>
    <row r="145" spans="1:8" ht="66.75" customHeight="1" x14ac:dyDescent="0.2">
      <c r="A145" s="385" t="s">
        <v>82</v>
      </c>
      <c r="B145" s="386"/>
      <c r="C145" s="405"/>
      <c r="D145" s="398">
        <f>D137/10</f>
        <v>828</v>
      </c>
      <c r="E145" s="398"/>
      <c r="F145" s="398"/>
      <c r="G145" s="398"/>
      <c r="H145" s="399"/>
    </row>
    <row r="146" spans="1:8" ht="66.75" customHeight="1" thickBot="1" x14ac:dyDescent="0.25">
      <c r="A146" s="389" t="s">
        <v>83</v>
      </c>
      <c r="B146" s="390"/>
      <c r="C146" s="405"/>
      <c r="D146" s="391">
        <v>13800</v>
      </c>
      <c r="E146" s="391"/>
      <c r="F146" s="391"/>
      <c r="G146" s="391"/>
      <c r="H146" s="392"/>
    </row>
    <row r="147" spans="1:8" ht="66.75" customHeight="1" thickBot="1" x14ac:dyDescent="0.25">
      <c r="A147" s="393" t="s">
        <v>74</v>
      </c>
      <c r="B147" s="394"/>
      <c r="C147" s="405"/>
      <c r="D147" s="395" t="s">
        <v>75</v>
      </c>
      <c r="E147" s="396"/>
      <c r="F147" s="396"/>
      <c r="G147" s="396"/>
      <c r="H147" s="397"/>
    </row>
    <row r="148" spans="1:8" ht="66.75" customHeight="1" x14ac:dyDescent="0.2">
      <c r="A148" s="385" t="s">
        <v>76</v>
      </c>
      <c r="B148" s="386"/>
      <c r="C148" s="405"/>
      <c r="D148" s="398">
        <v>3450</v>
      </c>
      <c r="E148" s="398"/>
      <c r="F148" s="398"/>
      <c r="G148" s="398"/>
      <c r="H148" s="399"/>
    </row>
    <row r="149" spans="1:8" ht="66.75" customHeight="1" x14ac:dyDescent="0.2">
      <c r="A149" s="385" t="s">
        <v>77</v>
      </c>
      <c r="B149" s="386"/>
      <c r="C149" s="405"/>
      <c r="D149" s="398">
        <v>2760</v>
      </c>
      <c r="E149" s="398"/>
      <c r="F149" s="398"/>
      <c r="G149" s="398"/>
      <c r="H149" s="399"/>
    </row>
    <row r="150" spans="1:8" ht="66.75" customHeight="1" x14ac:dyDescent="0.2">
      <c r="A150" s="385" t="s">
        <v>78</v>
      </c>
      <c r="B150" s="386"/>
      <c r="C150" s="405"/>
      <c r="D150" s="398">
        <v>2300</v>
      </c>
      <c r="E150" s="398"/>
      <c r="F150" s="398"/>
      <c r="G150" s="398"/>
      <c r="H150" s="399"/>
    </row>
    <row r="151" spans="1:8" ht="66.75" customHeight="1" x14ac:dyDescent="0.2">
      <c r="A151" s="385" t="s">
        <v>79</v>
      </c>
      <c r="B151" s="386"/>
      <c r="C151" s="405"/>
      <c r="D151" s="398">
        <v>1971.4285714285713</v>
      </c>
      <c r="E151" s="398"/>
      <c r="F151" s="398"/>
      <c r="G151" s="398"/>
      <c r="H151" s="399"/>
    </row>
    <row r="152" spans="1:8" ht="66.75" customHeight="1" x14ac:dyDescent="0.2">
      <c r="A152" s="385" t="s">
        <v>80</v>
      </c>
      <c r="B152" s="386"/>
      <c r="C152" s="405"/>
      <c r="D152" s="398">
        <v>1725</v>
      </c>
      <c r="E152" s="398"/>
      <c r="F152" s="398"/>
      <c r="G152" s="398"/>
      <c r="H152" s="399"/>
    </row>
    <row r="153" spans="1:8" ht="66.75" customHeight="1" x14ac:dyDescent="0.2">
      <c r="A153" s="385" t="s">
        <v>81</v>
      </c>
      <c r="B153" s="386"/>
      <c r="C153" s="405"/>
      <c r="D153" s="398">
        <v>1533.3333333333333</v>
      </c>
      <c r="E153" s="398"/>
      <c r="F153" s="398"/>
      <c r="G153" s="398"/>
      <c r="H153" s="399"/>
    </row>
    <row r="154" spans="1:8" ht="66.75" customHeight="1" thickBot="1" x14ac:dyDescent="0.25">
      <c r="A154" s="385" t="s">
        <v>82</v>
      </c>
      <c r="B154" s="386"/>
      <c r="C154" s="406"/>
      <c r="D154" s="398">
        <v>1380</v>
      </c>
      <c r="E154" s="398"/>
      <c r="F154" s="398"/>
      <c r="G154" s="398"/>
      <c r="H154" s="399"/>
    </row>
    <row r="155" spans="1:8" s="16" customFormat="1" ht="62.45" customHeight="1" thickBot="1" x14ac:dyDescent="0.25">
      <c r="A155" s="380" t="s">
        <v>84</v>
      </c>
      <c r="B155" s="381"/>
      <c r="C15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55" s="374">
        <v>20004</v>
      </c>
      <c r="E155" s="375"/>
      <c r="F155" s="375"/>
      <c r="G155" s="375"/>
      <c r="H155" s="376"/>
    </row>
    <row r="156" spans="1:8" ht="21.75" thickBot="1" x14ac:dyDescent="0.25">
      <c r="A156" s="518"/>
      <c r="B156" s="519"/>
      <c r="C156" s="56"/>
      <c r="D156" s="520"/>
      <c r="E156" s="520"/>
      <c r="F156" s="520"/>
      <c r="G156" s="520"/>
      <c r="H156" s="521"/>
    </row>
    <row r="157" spans="1:8" ht="50.1" customHeight="1" x14ac:dyDescent="0.2">
      <c r="A157" s="352" t="s">
        <v>85</v>
      </c>
      <c r="B157" s="353"/>
      <c r="C157" s="72" t="str">
        <f>"Интернет-площадка 2gis.ru на основе Cправочника организаций "&amp;$C$2&amp;""</f>
        <v>Интернет-площадка 2gis.ru на основе Cправочника организаций "2ГИС.ЯКУТСК"</v>
      </c>
      <c r="D157" s="382">
        <v>5016</v>
      </c>
      <c r="E157" s="383"/>
      <c r="F157" s="383"/>
      <c r="G157" s="383"/>
      <c r="H157" s="384"/>
    </row>
    <row r="158" spans="1:8" ht="50.1" customHeight="1" x14ac:dyDescent="0.2">
      <c r="A158" s="352" t="s">
        <v>86</v>
      </c>
      <c r="B158" s="353"/>
      <c r="C158" s="73"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8" s="379">
        <v>2364</v>
      </c>
      <c r="E158" s="372"/>
      <c r="F158" s="372"/>
      <c r="G158" s="372"/>
      <c r="H158" s="373"/>
    </row>
    <row r="159" spans="1:8" ht="50.1" customHeight="1" x14ac:dyDescent="0.2">
      <c r="A159" s="352" t="s">
        <v>87</v>
      </c>
      <c r="B159" s="353"/>
      <c r="C159" s="73"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59" s="354">
        <v>2952</v>
      </c>
      <c r="E159" s="355"/>
      <c r="F159" s="355"/>
      <c r="G159" s="355"/>
      <c r="H159" s="356"/>
    </row>
    <row r="160" spans="1:8" ht="50.1" customHeight="1" x14ac:dyDescent="0.2">
      <c r="A160" s="352" t="s">
        <v>88</v>
      </c>
      <c r="B160" s="353"/>
      <c r="C160" s="73" t="str">
        <f>"Интернет-площадка 2gis.ru на основе Cправочника организаций "&amp;$C$2&amp;""</f>
        <v>Интернет-площадка 2gis.ru на основе Cправочника организаций "2ГИС.ЯКУТСК"</v>
      </c>
      <c r="D160" s="354">
        <v>9000</v>
      </c>
      <c r="E160" s="355"/>
      <c r="F160" s="355"/>
      <c r="G160" s="355"/>
      <c r="H160" s="356"/>
    </row>
    <row r="161" spans="1:8" ht="50.1" customHeight="1" x14ac:dyDescent="0.2">
      <c r="A161" s="352" t="s">
        <v>89</v>
      </c>
      <c r="B161" s="353"/>
      <c r="C161" s="73" t="str">
        <f>"Интернет-площадка 2gis.ru на основе Cправочника организаций "&amp;$C$2&amp;""</f>
        <v>Интернет-площадка 2gis.ru на основе Cправочника организаций "2ГИС.ЯКУТСК"</v>
      </c>
      <c r="D161" s="354">
        <v>10800</v>
      </c>
      <c r="E161" s="355"/>
      <c r="F161" s="355"/>
      <c r="G161" s="355"/>
      <c r="H161" s="356"/>
    </row>
    <row r="162" spans="1:8" ht="50.1" customHeight="1" x14ac:dyDescent="0.2">
      <c r="A162" s="352" t="s">
        <v>90</v>
      </c>
      <c r="B162" s="353"/>
      <c r="C162" s="73"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2" s="354">
        <v>1770</v>
      </c>
      <c r="E162" s="355"/>
      <c r="F162" s="355"/>
      <c r="G162" s="355"/>
      <c r="H162" s="356"/>
    </row>
    <row r="163" spans="1:8" ht="50.1" customHeight="1" x14ac:dyDescent="0.2">
      <c r="A163" s="352" t="s">
        <v>91</v>
      </c>
      <c r="B163" s="353"/>
      <c r="C163" s="73"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3" s="354">
        <v>3540</v>
      </c>
      <c r="E163" s="355"/>
      <c r="F163" s="355"/>
      <c r="G163" s="355"/>
      <c r="H163" s="356"/>
    </row>
    <row r="164" spans="1:8" ht="50.1" customHeight="1" x14ac:dyDescent="0.2">
      <c r="A164" s="352" t="s">
        <v>92</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64" s="354">
        <v>4140</v>
      </c>
      <c r="E164" s="355"/>
      <c r="F164" s="355"/>
      <c r="G164" s="355"/>
      <c r="H164" s="356"/>
    </row>
    <row r="165" spans="1:8" ht="50.1" customHeight="1" x14ac:dyDescent="0.2">
      <c r="A165" s="352" t="s">
        <v>93</v>
      </c>
      <c r="B165" s="353"/>
      <c r="C165" s="73" t="str">
        <f>C197</f>
        <v>электронный справочник на основе Справочника организаций "2ГИС.ЯКУТСК" (мобильная версия 2ГИС 4.0 и выше)</v>
      </c>
      <c r="D165" s="354">
        <v>24000</v>
      </c>
      <c r="E165" s="355"/>
      <c r="F165" s="355"/>
      <c r="G165" s="355"/>
      <c r="H165" s="356"/>
    </row>
    <row r="166" spans="1:8" ht="50.1" customHeight="1" x14ac:dyDescent="0.2">
      <c r="A166" s="352" t="s">
        <v>94</v>
      </c>
      <c r="B166" s="353"/>
      <c r="C166" s="73" t="s">
        <v>95</v>
      </c>
      <c r="D166" s="354">
        <v>1500</v>
      </c>
      <c r="E166" s="355"/>
      <c r="F166" s="355"/>
      <c r="G166" s="355"/>
      <c r="H166" s="356"/>
    </row>
    <row r="167" spans="1:8" ht="68.25" customHeight="1" x14ac:dyDescent="0.2">
      <c r="A167" s="352" t="s">
        <v>96</v>
      </c>
      <c r="B167" s="353"/>
      <c r="C16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7" s="354">
        <v>10050</v>
      </c>
      <c r="E167" s="355"/>
      <c r="F167" s="355"/>
      <c r="G167" s="355"/>
      <c r="H167" s="356"/>
    </row>
    <row r="168" spans="1:8" ht="68.25" customHeight="1" x14ac:dyDescent="0.2">
      <c r="A168" s="352" t="s">
        <v>97</v>
      </c>
      <c r="B168" s="353"/>
      <c r="C168" s="73" t="str">
        <f t="shared" ref="C168:C17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8" s="354">
        <v>8040</v>
      </c>
      <c r="E168" s="355"/>
      <c r="F168" s="355"/>
      <c r="G168" s="355"/>
      <c r="H168" s="356"/>
    </row>
    <row r="169" spans="1:8" ht="68.25" customHeight="1" x14ac:dyDescent="0.2">
      <c r="A169" s="352" t="s">
        <v>98</v>
      </c>
      <c r="B169" s="353"/>
      <c r="C169" s="73"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69" s="354">
        <v>8370</v>
      </c>
      <c r="E169" s="355"/>
      <c r="F169" s="355"/>
      <c r="G169" s="355"/>
      <c r="H169" s="356"/>
    </row>
    <row r="170" spans="1:8" ht="68.25" customHeight="1" x14ac:dyDescent="0.2">
      <c r="A170" s="352" t="s">
        <v>99</v>
      </c>
      <c r="B170" s="353"/>
      <c r="C170" s="73" t="str">
        <f t="shared" si="0"/>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0" s="354">
        <v>4020</v>
      </c>
      <c r="E170" s="355"/>
      <c r="F170" s="355"/>
      <c r="G170" s="355"/>
      <c r="H170" s="356"/>
    </row>
    <row r="171" spans="1:8" ht="68.25" customHeight="1" x14ac:dyDescent="0.2">
      <c r="A171" s="352" t="s">
        <v>100</v>
      </c>
      <c r="B171" s="353" t="s">
        <v>100</v>
      </c>
      <c r="C17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1" s="354">
        <v>30774</v>
      </c>
      <c r="E171" s="355"/>
      <c r="F171" s="355"/>
      <c r="G171" s="355"/>
      <c r="H171" s="356"/>
    </row>
    <row r="172" spans="1:8" ht="68.25" customHeight="1" x14ac:dyDescent="0.2">
      <c r="A172" s="352" t="s">
        <v>101</v>
      </c>
      <c r="B172" s="353" t="s">
        <v>101</v>
      </c>
      <c r="C172"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72" s="354">
        <v>15000</v>
      </c>
      <c r="E172" s="355"/>
      <c r="F172" s="355"/>
      <c r="G172" s="355"/>
      <c r="H172" s="356"/>
    </row>
    <row r="173" spans="1:8" ht="50.1" customHeight="1" thickBot="1" x14ac:dyDescent="0.25">
      <c r="A173" s="352" t="s">
        <v>102</v>
      </c>
      <c r="B173" s="353"/>
      <c r="C173" s="73"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73" s="354">
        <v>3540</v>
      </c>
      <c r="E173" s="355"/>
      <c r="F173" s="355"/>
      <c r="G173" s="355"/>
      <c r="H173" s="356"/>
    </row>
    <row r="174" spans="1:8" s="16" customFormat="1" ht="102" customHeight="1" thickBot="1" x14ac:dyDescent="0.25">
      <c r="A174" s="352" t="s">
        <v>16</v>
      </c>
      <c r="B174" s="353"/>
      <c r="C17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4" s="354">
        <v>1200</v>
      </c>
      <c r="E174" s="355"/>
      <c r="F174" s="355"/>
      <c r="G174" s="355"/>
      <c r="H174" s="356"/>
    </row>
    <row r="175" spans="1:8" s="16" customFormat="1" ht="102" customHeight="1" thickBot="1" x14ac:dyDescent="0.25">
      <c r="A175" s="352" t="s">
        <v>103</v>
      </c>
      <c r="B175" s="353"/>
      <c r="C175"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175" s="354">
        <v>100002</v>
      </c>
      <c r="E175" s="355"/>
      <c r="F175" s="355"/>
      <c r="G175" s="355"/>
      <c r="H175" s="356"/>
    </row>
    <row r="176" spans="1:8" s="16" customFormat="1" ht="126" customHeight="1" x14ac:dyDescent="0.2">
      <c r="A176" s="352" t="s">
        <v>104</v>
      </c>
      <c r="B176" s="353"/>
      <c r="C176"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6" s="354">
        <v>20010</v>
      </c>
      <c r="E176" s="355"/>
      <c r="F176" s="355"/>
      <c r="G176" s="355"/>
      <c r="H176" s="356"/>
    </row>
    <row r="177" spans="1:8" s="16" customFormat="1" ht="96" customHeight="1" x14ac:dyDescent="0.2">
      <c r="A177" s="377" t="s">
        <v>105</v>
      </c>
      <c r="B177" s="378"/>
      <c r="C17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Интернет-площадки и Веб-приложения на основе Cправочника организаций "2ГИС.ЯКУТСК", http://api.2gis.ru/</v>
      </c>
      <c r="D177" s="354">
        <v>3600</v>
      </c>
      <c r="E177" s="355"/>
      <c r="F177" s="355"/>
      <c r="G177" s="355"/>
      <c r="H177" s="356"/>
    </row>
    <row r="178" spans="1:8" s="16" customFormat="1" ht="96" customHeight="1" x14ac:dyDescent="0.2">
      <c r="A178" s="377" t="s">
        <v>106</v>
      </c>
      <c r="B178" s="378"/>
      <c r="C178"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78" s="354">
        <v>12000</v>
      </c>
      <c r="E178" s="355"/>
      <c r="F178" s="355"/>
      <c r="G178" s="355"/>
      <c r="H178" s="356"/>
    </row>
    <row r="179" spans="1:8" ht="50.1" customHeight="1" x14ac:dyDescent="0.2">
      <c r="A179" s="352" t="s">
        <v>107</v>
      </c>
      <c r="B179" s="353"/>
      <c r="C179" s="73" t="str">
        <f>"Интернет-площадка 2gis.ru на основе Cправочника организаций "&amp;$C$2&amp;""</f>
        <v>Интернет-площадка 2gis.ru на основе Cправочника организаций "2ГИС.ЯКУТСК"</v>
      </c>
      <c r="D179" s="354">
        <v>7080</v>
      </c>
      <c r="E179" s="355"/>
      <c r="F179" s="355"/>
      <c r="G179" s="355"/>
      <c r="H179" s="356"/>
    </row>
    <row r="180" spans="1:8" ht="50.1" customHeight="1" x14ac:dyDescent="0.2">
      <c r="A180" s="352" t="s">
        <v>108</v>
      </c>
      <c r="B180" s="353"/>
      <c r="C180" s="73" t="str">
        <f t="shared" ref="C180:C189" si="1">"Электронный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80" s="354">
        <v>3360</v>
      </c>
      <c r="E180" s="355"/>
      <c r="F180" s="355"/>
      <c r="G180" s="355"/>
      <c r="H180" s="356"/>
    </row>
    <row r="181" spans="1:8" ht="50.1" customHeight="1" x14ac:dyDescent="0.2">
      <c r="A181" s="352" t="s">
        <v>109</v>
      </c>
      <c r="B181" s="353"/>
      <c r="C181" s="73" t="str">
        <f t="shared" si="1"/>
        <v>Электронный справочник на основе Справочника организаций "2ГИС.ЯКУТСК" (версия для ПК)</v>
      </c>
      <c r="D181" s="354">
        <v>4200</v>
      </c>
      <c r="E181" s="355"/>
      <c r="F181" s="355"/>
      <c r="G181" s="355"/>
      <c r="H181" s="356"/>
    </row>
    <row r="182" spans="1:8" ht="50.1" customHeight="1" x14ac:dyDescent="0.2">
      <c r="A182" s="352" t="s">
        <v>110</v>
      </c>
      <c r="B182" s="353"/>
      <c r="C182" s="73" t="str">
        <f>"Интернет-площадка 2gis.ru на основе Cправочника организаций "&amp;$C$2&amp;""</f>
        <v>Интернет-площадка 2gis.ru на основе Cправочника организаций "2ГИС.ЯКУТСК"</v>
      </c>
      <c r="D182" s="354">
        <v>12600</v>
      </c>
      <c r="E182" s="355"/>
      <c r="F182" s="355"/>
      <c r="G182" s="355"/>
      <c r="H182" s="356"/>
    </row>
    <row r="183" spans="1:8" ht="50.1" customHeight="1" x14ac:dyDescent="0.2">
      <c r="A183" s="352" t="s">
        <v>111</v>
      </c>
      <c r="B183" s="353"/>
      <c r="C183" s="73" t="str">
        <f>"Интернет-площадка 2gis.ru на основе Cправочника организаций "&amp;$C$2&amp;""</f>
        <v>Интернет-площадка 2gis.ru на основе Cправочника организаций "2ГИС.ЯКУТСК"</v>
      </c>
      <c r="D183" s="354">
        <v>15120</v>
      </c>
      <c r="E183" s="355"/>
      <c r="F183" s="355"/>
      <c r="G183" s="355"/>
      <c r="H183" s="356"/>
    </row>
    <row r="184" spans="1:8" ht="50.1" customHeight="1" x14ac:dyDescent="0.2">
      <c r="A184" s="352" t="s">
        <v>112</v>
      </c>
      <c r="B184" s="353"/>
      <c r="C184" s="73" t="str">
        <f t="shared" si="1"/>
        <v>Электронный справочник на основе Справочника организаций "2ГИС.ЯКУТСК" (версия для ПК)</v>
      </c>
      <c r="D184" s="354">
        <v>2520</v>
      </c>
      <c r="E184" s="355"/>
      <c r="F184" s="355"/>
      <c r="G184" s="355"/>
      <c r="H184" s="356"/>
    </row>
    <row r="185" spans="1:8" ht="50.1" customHeight="1" x14ac:dyDescent="0.2">
      <c r="A185" s="352" t="s">
        <v>113</v>
      </c>
      <c r="B185" s="353"/>
      <c r="C185" s="73" t="str">
        <f t="shared" si="1"/>
        <v>Электронный справочник на основе Справочника организаций "2ГИС.ЯКУТСК" (версия для ПК)</v>
      </c>
      <c r="D185" s="354">
        <v>5040</v>
      </c>
      <c r="E185" s="355"/>
      <c r="F185" s="355"/>
      <c r="G185" s="355"/>
      <c r="H185" s="356"/>
    </row>
    <row r="186" spans="1:8" ht="50.1" customHeight="1" x14ac:dyDescent="0.2">
      <c r="A186" s="352" t="s">
        <v>114</v>
      </c>
      <c r="B186" s="353"/>
      <c r="C186" s="73" t="str">
        <f t="shared" si="1"/>
        <v>Электронный справочник на основе Справочника организаций "2ГИС.ЯКУТСК" (версия для ПК)</v>
      </c>
      <c r="D186" s="354">
        <v>5880</v>
      </c>
      <c r="E186" s="355"/>
      <c r="F186" s="355"/>
      <c r="G186" s="355"/>
      <c r="H186" s="356"/>
    </row>
    <row r="187" spans="1:8" ht="50.1" customHeight="1" x14ac:dyDescent="0.2">
      <c r="A187" s="352" t="s">
        <v>115</v>
      </c>
      <c r="B187" s="353"/>
      <c r="C187" s="73" t="s">
        <v>95</v>
      </c>
      <c r="D187" s="354">
        <v>2160</v>
      </c>
      <c r="E187" s="355"/>
      <c r="F187" s="355"/>
      <c r="G187" s="355"/>
      <c r="H187" s="356"/>
    </row>
    <row r="188" spans="1:8" ht="69.75" customHeight="1" x14ac:dyDescent="0.2">
      <c r="A188" s="352" t="s">
        <v>116</v>
      </c>
      <c r="B188" s="353"/>
      <c r="C188"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"2ГИС.ЯКУТСК" (мобильная версия 2ГИС 4.0 и выше); Интернет-площадка 2gis.ru на основе Cправочника организаций "2ГИС.ЯКУТСК"</v>
      </c>
      <c r="D188" s="354">
        <v>43200</v>
      </c>
      <c r="E188" s="355"/>
      <c r="F188" s="355"/>
      <c r="G188" s="355"/>
      <c r="H188" s="356"/>
    </row>
    <row r="189" spans="1:8" ht="50.1" customHeight="1" thickBot="1" x14ac:dyDescent="0.25">
      <c r="A189" s="352" t="s">
        <v>117</v>
      </c>
      <c r="B189" s="353"/>
      <c r="C189" s="73" t="str">
        <f t="shared" si="1"/>
        <v>Электронный справочник на основе Справочника организаций "2ГИС.ЯКУТСК" (версия для ПК)</v>
      </c>
      <c r="D189" s="374">
        <v>5040</v>
      </c>
      <c r="E189" s="375"/>
      <c r="F189" s="375"/>
      <c r="G189" s="375"/>
      <c r="H189" s="376"/>
    </row>
    <row r="190" spans="1:8" s="23" customFormat="1" ht="50.1" customHeight="1" thickBot="1" x14ac:dyDescent="0.25">
      <c r="A190" s="362" t="s">
        <v>118</v>
      </c>
      <c r="B190" s="363"/>
      <c r="C190" s="21"/>
      <c r="D190" s="364"/>
      <c r="E190" s="364"/>
      <c r="F190" s="364"/>
      <c r="G190" s="364"/>
      <c r="H190" s="365"/>
    </row>
    <row r="191" spans="1:8" s="16" customFormat="1" ht="50.1" customHeight="1" x14ac:dyDescent="0.2">
      <c r="A191" s="352" t="s">
        <v>119</v>
      </c>
      <c r="B191" s="353"/>
      <c r="C191" s="366" t="str">
        <f>"Электронный справочник на основе Справочника организаций "&amp;$C$2&amp;" (мобильная версия)"</f>
        <v>Электронный справочник на основе Справочника организаций "2ГИС.ЯКУТСК" (мобильная версия)</v>
      </c>
      <c r="D191" s="354">
        <v>10008</v>
      </c>
      <c r="E191" s="355"/>
      <c r="F191" s="355"/>
      <c r="G191" s="355"/>
      <c r="H191" s="356"/>
    </row>
    <row r="192" spans="1:8" s="16" customFormat="1" ht="50.1" customHeight="1" x14ac:dyDescent="0.2">
      <c r="A192" s="352" t="s">
        <v>120</v>
      </c>
      <c r="B192" s="353"/>
      <c r="C192" s="367"/>
      <c r="D192" s="354">
        <v>10008</v>
      </c>
      <c r="E192" s="355"/>
      <c r="F192" s="355"/>
      <c r="G192" s="355"/>
      <c r="H192" s="356"/>
    </row>
    <row r="193" spans="1:8" s="16" customFormat="1" ht="50.1" customHeight="1" x14ac:dyDescent="0.2">
      <c r="A193" s="369" t="s">
        <v>121</v>
      </c>
      <c r="B193" s="370"/>
      <c r="C193" s="367"/>
      <c r="D193" s="517">
        <v>3000</v>
      </c>
      <c r="E193" s="398"/>
      <c r="F193" s="398"/>
      <c r="G193" s="398"/>
      <c r="H193" s="398"/>
    </row>
    <row r="194" spans="1:8" s="16" customFormat="1" ht="50.1" customHeight="1" x14ac:dyDescent="0.2">
      <c r="A194" s="369" t="s">
        <v>122</v>
      </c>
      <c r="B194" s="370"/>
      <c r="C194" s="367"/>
      <c r="D194" s="517">
        <v>300</v>
      </c>
      <c r="E194" s="398"/>
      <c r="F194" s="398"/>
      <c r="G194" s="398"/>
      <c r="H194" s="398"/>
    </row>
    <row r="195" spans="1:8" s="16" customFormat="1" ht="50.1" customHeight="1" thickBot="1" x14ac:dyDescent="0.25">
      <c r="A195" s="369" t="s">
        <v>123</v>
      </c>
      <c r="B195" s="370"/>
      <c r="C195" s="368"/>
      <c r="D195" s="471">
        <v>1050</v>
      </c>
      <c r="E195" s="472"/>
      <c r="F195" s="472"/>
      <c r="G195" s="472"/>
      <c r="H195" s="472"/>
    </row>
    <row r="196" spans="1:8" s="16" customFormat="1" ht="50.1" customHeight="1" thickBot="1" x14ac:dyDescent="0.25">
      <c r="A196" s="362" t="s">
        <v>124</v>
      </c>
      <c r="B196" s="363"/>
      <c r="C196" s="21"/>
      <c r="D196" s="364"/>
      <c r="E196" s="364"/>
      <c r="F196" s="364"/>
      <c r="G196" s="364"/>
      <c r="H196" s="365"/>
    </row>
    <row r="197" spans="1:8" ht="50.1" customHeight="1" x14ac:dyDescent="0.2">
      <c r="A197" s="352" t="s">
        <v>125</v>
      </c>
      <c r="B197" s="353"/>
      <c r="C19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197" s="77">
        <f>F197*1.2</f>
        <v>9770.4</v>
      </c>
      <c r="E197" s="78">
        <f>F197*1.1</f>
        <v>8956.2000000000007</v>
      </c>
      <c r="F197" s="78">
        <v>8142</v>
      </c>
      <c r="G197" s="78">
        <f>F197*0.75</f>
        <v>6106.5</v>
      </c>
      <c r="H197" s="79">
        <f>F197*0.5</f>
        <v>4071</v>
      </c>
    </row>
    <row r="198" spans="1:8" ht="50.1" customHeight="1" x14ac:dyDescent="0.2">
      <c r="A198" s="352" t="s">
        <v>126</v>
      </c>
      <c r="B198" s="353"/>
      <c r="C198" s="73" t="str">
        <f>"Интернет-площадка 2gis.ru на основе Cправочника организаций "&amp;$C$2&amp;""</f>
        <v>Интернет-площадка 2gis.ru на основе Cправочника организаций "2ГИС.ЯКУТСК"</v>
      </c>
      <c r="D198" s="354">
        <v>1770</v>
      </c>
      <c r="E198" s="355"/>
      <c r="F198" s="355"/>
      <c r="G198" s="355"/>
      <c r="H198" s="356"/>
    </row>
    <row r="199" spans="1:8" ht="50.1" customHeight="1" x14ac:dyDescent="0.2">
      <c r="A199" s="352" t="s">
        <v>127</v>
      </c>
      <c r="B199" s="353"/>
      <c r="C199" s="73"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199" s="354">
        <v>1770</v>
      </c>
      <c r="E199" s="355"/>
      <c r="F199" s="355"/>
      <c r="G199" s="355"/>
      <c r="H199" s="356"/>
    </row>
    <row r="200" spans="1:8" ht="50.1" customHeight="1" x14ac:dyDescent="0.2">
      <c r="A200" s="352" t="s">
        <v>128</v>
      </c>
      <c r="B200" s="353"/>
      <c r="C20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(мобильная версия 2ГИС 4.0 и выше)</v>
      </c>
      <c r="D200" s="77">
        <f>F200*1.2</f>
        <v>13680</v>
      </c>
      <c r="E200" s="78">
        <f>F200*1.1</f>
        <v>12540.000000000002</v>
      </c>
      <c r="F200" s="78">
        <v>11400</v>
      </c>
      <c r="G200" s="78">
        <f>F200*0.75</f>
        <v>8550</v>
      </c>
      <c r="H200" s="79">
        <f>F200*0.5</f>
        <v>5700</v>
      </c>
    </row>
    <row r="201" spans="1:8" ht="50.1" customHeight="1" x14ac:dyDescent="0.2">
      <c r="A201" s="352" t="s">
        <v>199</v>
      </c>
      <c r="B201" s="353"/>
      <c r="C201" s="73" t="str">
        <f>"Интернет-площадка 2gis.ru на основе Cправочника организаций "&amp;$C$2&amp;""</f>
        <v>Интернет-площадка 2gis.ru на основе Cправочника организаций "2ГИС.ЯКУТСК"</v>
      </c>
      <c r="D201" s="354">
        <v>2520</v>
      </c>
      <c r="E201" s="355"/>
      <c r="F201" s="355"/>
      <c r="G201" s="355"/>
      <c r="H201" s="356"/>
    </row>
    <row r="202" spans="1:8" ht="50.1" customHeight="1" x14ac:dyDescent="0.2">
      <c r="A202" s="352" t="s">
        <v>130</v>
      </c>
      <c r="B202" s="353"/>
      <c r="C202" s="73" t="str">
        <f>"Электронный справочник на основе Справочника организаций "&amp;$C$2&amp;" (версия для ПК)"</f>
        <v>Электронный справочник на основе Справочника организаций "2ГИС.ЯКУТСК" (версия для ПК)</v>
      </c>
      <c r="D202" s="354">
        <v>2520</v>
      </c>
      <c r="E202" s="355"/>
      <c r="F202" s="355"/>
      <c r="G202" s="355"/>
      <c r="H202" s="356"/>
    </row>
    <row r="203" spans="1:8" s="16" customFormat="1" ht="126" customHeight="1" thickBot="1" x14ac:dyDescent="0.25">
      <c r="A203" s="352" t="s">
        <v>131</v>
      </c>
      <c r="B203" s="353"/>
      <c r="C203" s="80" t="str">
        <f>C198</f>
        <v>Интернет-площадка 2gis.ru на основе Cправочника организаций "2ГИС.ЯКУТСК"</v>
      </c>
      <c r="D203" s="77">
        <f>F203*1.2</f>
        <v>3600</v>
      </c>
      <c r="E203" s="78">
        <f>F203*1.1</f>
        <v>3300.0000000000005</v>
      </c>
      <c r="F203" s="78">
        <v>3000</v>
      </c>
      <c r="G203" s="78">
        <f>F203*0.75</f>
        <v>2250</v>
      </c>
      <c r="H203" s="79">
        <f>F203*0.5</f>
        <v>1500</v>
      </c>
    </row>
    <row r="204" spans="1:8" ht="50.1" customHeight="1" thickBot="1" x14ac:dyDescent="0.25">
      <c r="A204" s="362" t="s">
        <v>200</v>
      </c>
      <c r="B204" s="363"/>
      <c r="C204" s="21"/>
      <c r="D204" s="364"/>
      <c r="E204" s="364"/>
      <c r="F204" s="364"/>
      <c r="G204" s="364"/>
      <c r="H204" s="365"/>
    </row>
    <row r="205" spans="1:8" s="20" customFormat="1" ht="30" customHeight="1" thickBot="1" x14ac:dyDescent="0.25">
      <c r="A205" s="506"/>
      <c r="B205" s="507"/>
      <c r="C205" s="623"/>
      <c r="D205" s="507"/>
      <c r="E205" s="507"/>
      <c r="F205" s="507"/>
      <c r="G205" s="507"/>
      <c r="H205" s="508"/>
    </row>
    <row r="206" spans="1:8" s="16" customFormat="1" ht="185.25" customHeight="1" x14ac:dyDescent="0.2">
      <c r="A206" s="352" t="s">
        <v>201</v>
      </c>
      <c r="B206" s="353"/>
      <c r="C20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"2ГИС.ЯКУТСК" (версия для ПК); Интернет-площадка 2gis.ru на основе Cправочника организаций "2ГИС.ЯКУТСК"; Электронный справочник на основе Справочника организаций "2ГИС.ЯКУТСК" (мобильная версия 2ГИС 4.0 и выше)</v>
      </c>
      <c r="D206" s="382">
        <v>15000</v>
      </c>
      <c r="E206" s="383"/>
      <c r="F206" s="383"/>
      <c r="G206" s="383"/>
      <c r="H206" s="384"/>
    </row>
    <row r="207" spans="1:8" s="16" customFormat="1" ht="83.25" customHeight="1" thickBot="1" x14ac:dyDescent="0.25">
      <c r="A207" s="352" t="s">
        <v>202</v>
      </c>
      <c r="B207" s="353"/>
      <c r="C207" s="367"/>
      <c r="D207" s="354">
        <v>15000</v>
      </c>
      <c r="E207" s="355"/>
      <c r="F207" s="355"/>
      <c r="G207" s="355"/>
      <c r="H207" s="356"/>
    </row>
    <row r="208" spans="1:8" ht="21.75" thickBot="1" x14ac:dyDescent="0.25">
      <c r="A208" s="518"/>
      <c r="B208" s="519"/>
      <c r="C208" s="60"/>
      <c r="D208" s="520"/>
      <c r="E208" s="520"/>
      <c r="F208" s="520"/>
      <c r="G208" s="520"/>
      <c r="H208" s="521"/>
    </row>
    <row r="210" spans="1:8" ht="21" x14ac:dyDescent="0.2">
      <c r="A210" s="85"/>
      <c r="B210" s="86" t="s">
        <v>133</v>
      </c>
      <c r="C210" s="349" t="s">
        <v>742</v>
      </c>
      <c r="D210" s="349"/>
      <c r="E210" s="87"/>
      <c r="F210" s="87"/>
      <c r="G210" s="87"/>
      <c r="H210" s="87"/>
    </row>
    <row r="211" spans="1:8" ht="21" x14ac:dyDescent="0.2">
      <c r="A211" s="85"/>
      <c r="B211" s="87"/>
      <c r="C211" s="348" t="s">
        <v>743</v>
      </c>
      <c r="D211" s="348"/>
      <c r="E211" s="87"/>
      <c r="F211" s="87"/>
      <c r="G211" s="87"/>
      <c r="H211" s="87"/>
    </row>
    <row r="212" spans="1:8" ht="21" x14ac:dyDescent="0.2">
      <c r="A212" s="85"/>
      <c r="B212" s="87"/>
      <c r="C212" s="541" t="s">
        <v>744</v>
      </c>
      <c r="D212" s="348"/>
      <c r="E212" s="87"/>
      <c r="F212" s="87"/>
      <c r="G212" s="87"/>
      <c r="H212" s="87"/>
    </row>
    <row r="213" spans="1:8" ht="21" x14ac:dyDescent="0.2">
      <c r="C213" s="348"/>
      <c r="D213" s="348"/>
      <c r="E213" s="87"/>
      <c r="F213" s="87"/>
      <c r="G213" s="87"/>
      <c r="H213" s="82"/>
    </row>
    <row r="214" spans="1:8" ht="26.25" customHeight="1" x14ac:dyDescent="0.2">
      <c r="A214" s="347" t="str">
        <f>Абакан_юр!A174</f>
        <v>По соглашению сторон в качестве валюты платежа могут выступать украинские гривны, в этом случае курс следующий: 1 руб. = 0,4395 гривен</v>
      </c>
      <c r="B214" s="347"/>
      <c r="C214" s="347"/>
      <c r="D214" s="89"/>
      <c r="E214" s="89"/>
      <c r="F214" s="90"/>
      <c r="G214" s="351"/>
      <c r="H214" s="351"/>
    </row>
    <row r="215" spans="1:8" ht="26.25" customHeight="1" x14ac:dyDescent="0.2">
      <c r="A215" s="347" t="str">
        <f>Абакан_юр!A175</f>
        <v>По соглашению сторон в качестве валюты платежа могут выступать дирхамы ОАЭ, в этом случае курс следующий: 1 руб. = 0,0414 дирхам</v>
      </c>
      <c r="B215" s="347"/>
      <c r="C215" s="347"/>
      <c r="D215" s="89"/>
      <c r="E215" s="89"/>
      <c r="F215" s="90"/>
      <c r="G215" s="92"/>
      <c r="H215" s="92"/>
    </row>
    <row r="216" spans="1:8" ht="26.25" customHeight="1" x14ac:dyDescent="0.2">
      <c r="A216" s="347" t="str">
        <f>Абакан_юр!A176</f>
        <v>По соглашению сторон в качестве валюты платежа могут выступать доллары США, в этом случае курс следующий: 1 руб. = 0,0113 доллара</v>
      </c>
      <c r="B216" s="347"/>
      <c r="C216" s="347"/>
      <c r="D216" s="89"/>
      <c r="E216" s="89"/>
      <c r="F216" s="90"/>
      <c r="G216" s="92"/>
      <c r="H216" s="92"/>
    </row>
    <row r="217" spans="1:8" ht="26.25" customHeight="1" x14ac:dyDescent="0.2">
      <c r="A217" s="347" t="str">
        <f>Абакан_юр!A177</f>
        <v>По соглашению сторон в качестве валюты платежа могут выступать евро, в этом случае курс следующий: 1 руб. = 0,0104 евро</v>
      </c>
      <c r="B217" s="347"/>
      <c r="C217" s="347"/>
      <c r="D217" s="89"/>
      <c r="E217" s="90"/>
      <c r="F217" s="90"/>
      <c r="G217" s="92"/>
      <c r="H217" s="92"/>
    </row>
    <row r="218" spans="1:8" ht="26.25" customHeight="1" x14ac:dyDescent="0.2">
      <c r="A218" s="347" t="str">
        <f>Абакан_юр!A178</f>
        <v>По соглашению сторон в качестве валюты платежа могут выступать чешские кроны, в этом случае курс следующий: 1 руб. = 0,2610 крона</v>
      </c>
      <c r="B218" s="347"/>
      <c r="C218" s="347"/>
      <c r="D218" s="89"/>
      <c r="E218" s="90"/>
      <c r="F218" s="90"/>
      <c r="G218" s="92"/>
      <c r="H218" s="92"/>
    </row>
    <row r="219" spans="1:8" ht="26.25" customHeight="1" x14ac:dyDescent="0.2">
      <c r="A219" s="347" t="str">
        <f>Абакан_юр!A179</f>
        <v>По соглашению сторон в качестве валюты платежа могут выступать киргизские сомы, в этом случае курс следующий: 1 руб. = 1,0094 сом</v>
      </c>
      <c r="B219" s="347"/>
      <c r="C219" s="347"/>
      <c r="D219" s="89"/>
      <c r="E219" s="89"/>
      <c r="F219" s="90"/>
      <c r="G219" s="92"/>
      <c r="H219" s="92"/>
    </row>
    <row r="220" spans="1:8" ht="26.25" customHeight="1" x14ac:dyDescent="0.2">
      <c r="A220" s="347" t="str">
        <f>Абакан_юр!A180</f>
        <v>По соглашению сторон в качестве валюты платежа могут выступать казахстанские тенге, в этом случае курс следующий: 1 руб. = 5,0667 тенге</v>
      </c>
      <c r="B220" s="347"/>
      <c r="C220" s="347"/>
      <c r="D220" s="89"/>
      <c r="E220" s="89"/>
      <c r="F220" s="90"/>
      <c r="G220" s="92"/>
      <c r="H220" s="92"/>
    </row>
    <row r="221" spans="1:8" ht="26.25" x14ac:dyDescent="0.2">
      <c r="A221" s="93"/>
      <c r="B221" s="93"/>
      <c r="C221" s="94"/>
      <c r="D221" s="95"/>
      <c r="E221" s="95"/>
      <c r="F221" s="96"/>
      <c r="G221" s="97"/>
      <c r="H221" s="97"/>
    </row>
    <row r="222" spans="1:8" ht="21" x14ac:dyDescent="0.2">
      <c r="A222" s="339" t="s">
        <v>144</v>
      </c>
      <c r="B222" s="339"/>
      <c r="C222" s="339"/>
      <c r="D222" s="339"/>
      <c r="E222" s="339"/>
      <c r="F222" s="339"/>
      <c r="G222" s="339"/>
      <c r="H222" s="339"/>
    </row>
    <row r="223" spans="1:8" ht="21" x14ac:dyDescent="0.2">
      <c r="A223" s="339" t="s">
        <v>145</v>
      </c>
      <c r="B223" s="339"/>
      <c r="C223" s="339"/>
      <c r="D223" s="339"/>
      <c r="E223" s="339"/>
      <c r="F223" s="339"/>
      <c r="G223" s="339"/>
      <c r="H223" s="339"/>
    </row>
    <row r="224" spans="1:8" ht="26.25" x14ac:dyDescent="0.2">
      <c r="A224" s="93"/>
      <c r="B224" s="93"/>
      <c r="C224" s="94"/>
      <c r="D224" s="95"/>
      <c r="E224" s="95"/>
      <c r="F224" s="96"/>
      <c r="G224" s="97"/>
      <c r="H224" s="97"/>
    </row>
    <row r="225" spans="1:8" ht="50.1" customHeight="1" thickBot="1" x14ac:dyDescent="0.25">
      <c r="A225" s="340" t="s">
        <v>146</v>
      </c>
      <c r="B225" s="340"/>
      <c r="C225" s="340"/>
      <c r="D225" s="340"/>
      <c r="E225" s="340"/>
      <c r="F225" s="99"/>
      <c r="G225" s="91"/>
      <c r="H225" s="100"/>
    </row>
    <row r="226" spans="1:8" ht="50.1" customHeight="1" thickBot="1" x14ac:dyDescent="0.25">
      <c r="A226" s="341" t="s">
        <v>147</v>
      </c>
      <c r="B226" s="342"/>
      <c r="C226" s="342"/>
      <c r="D226" s="342"/>
      <c r="E226" s="343"/>
      <c r="F226" s="101"/>
      <c r="H226" s="102"/>
    </row>
    <row r="227" spans="1:8" ht="79.5" customHeight="1" thickBot="1" x14ac:dyDescent="0.25">
      <c r="A227" s="538" t="s">
        <v>148</v>
      </c>
      <c r="B227" s="539"/>
      <c r="C227" s="103" t="s">
        <v>149</v>
      </c>
      <c r="D227" s="621" t="s">
        <v>150</v>
      </c>
      <c r="E227" s="622"/>
      <c r="F227" s="104"/>
      <c r="G227" s="104"/>
      <c r="H227" s="104"/>
    </row>
    <row r="228" spans="1:8" ht="101.25" customHeight="1" x14ac:dyDescent="0.2">
      <c r="A228" s="333" t="s">
        <v>151</v>
      </c>
      <c r="B228" s="334"/>
      <c r="C228" s="105" t="s">
        <v>152</v>
      </c>
      <c r="D228" s="335" t="s">
        <v>153</v>
      </c>
      <c r="E228" s="336"/>
      <c r="F228" s="104"/>
      <c r="G228" s="104"/>
      <c r="H228" s="104"/>
    </row>
    <row r="229" spans="1:8" ht="75" customHeight="1" x14ac:dyDescent="0.2">
      <c r="A229" s="337" t="s">
        <v>154</v>
      </c>
      <c r="B229" s="338"/>
      <c r="C229" s="106" t="s">
        <v>155</v>
      </c>
      <c r="D229" s="331" t="s">
        <v>156</v>
      </c>
      <c r="E229" s="332"/>
      <c r="F229" s="104"/>
      <c r="G229" s="104"/>
      <c r="H229" s="104"/>
    </row>
    <row r="230" spans="1:8" ht="126" customHeight="1" thickBot="1" x14ac:dyDescent="0.25">
      <c r="A230" s="495" t="s">
        <v>157</v>
      </c>
      <c r="B230" s="496"/>
      <c r="C230" s="125" t="s">
        <v>158</v>
      </c>
      <c r="D230" s="497" t="s">
        <v>156</v>
      </c>
      <c r="E230" s="498"/>
      <c r="F230" s="104"/>
      <c r="G230" s="104"/>
      <c r="H230" s="104"/>
    </row>
    <row r="231" spans="1:8" s="82" customFormat="1" ht="102.75" customHeight="1" thickBot="1" x14ac:dyDescent="0.25">
      <c r="A231" s="495" t="s">
        <v>160</v>
      </c>
      <c r="B231" s="496"/>
      <c r="C231" s="247" t="s">
        <v>161</v>
      </c>
      <c r="D231" s="497" t="s">
        <v>156</v>
      </c>
      <c r="E231" s="498"/>
      <c r="F231" s="101"/>
      <c r="G231" s="101"/>
      <c r="H231" s="101"/>
    </row>
    <row r="232" spans="1:8" s="98" customFormat="1" ht="222.75" customHeight="1" thickBot="1" x14ac:dyDescent="0.25">
      <c r="A232" s="495" t="s">
        <v>162</v>
      </c>
      <c r="B232" s="496"/>
      <c r="C232" s="125" t="s">
        <v>163</v>
      </c>
      <c r="D232" s="497" t="s">
        <v>156</v>
      </c>
      <c r="E232" s="498"/>
      <c r="F232" s="96"/>
      <c r="G232" s="97"/>
      <c r="H232" s="97"/>
    </row>
    <row r="233" spans="1:8" ht="23.25" x14ac:dyDescent="0.2">
      <c r="A233" s="329" t="s">
        <v>164</v>
      </c>
      <c r="B233" s="329"/>
      <c r="C233" s="329"/>
      <c r="D233" s="329"/>
      <c r="E233" s="329"/>
      <c r="F233" s="329"/>
      <c r="G233" s="329"/>
      <c r="H233" s="329"/>
    </row>
    <row r="234" spans="1:8" ht="23.25" x14ac:dyDescent="0.2">
      <c r="A234" s="329" t="s">
        <v>165</v>
      </c>
      <c r="B234" s="329"/>
      <c r="C234" s="329"/>
      <c r="D234" s="329"/>
      <c r="E234" s="329"/>
      <c r="F234" s="329"/>
      <c r="G234" s="329"/>
      <c r="H234" s="329"/>
    </row>
    <row r="235" spans="1:8" ht="195" customHeight="1" x14ac:dyDescent="0.2">
      <c r="A235"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5" s="339"/>
      <c r="C235" s="339"/>
      <c r="D235" s="339"/>
      <c r="E235" s="339"/>
      <c r="F235" s="339"/>
      <c r="G235" s="339"/>
      <c r="H235" s="339"/>
    </row>
    <row r="236" spans="1:8" ht="77.25" customHeight="1" x14ac:dyDescent="0.2">
      <c r="A236" s="339" t="s">
        <v>167</v>
      </c>
      <c r="B236" s="339"/>
      <c r="C236" s="339"/>
      <c r="D236" s="339"/>
      <c r="E236" s="339"/>
      <c r="F236" s="339"/>
      <c r="G236" s="339"/>
      <c r="H236" s="339"/>
    </row>
    <row r="237" spans="1:8" ht="23.25" x14ac:dyDescent="0.2">
      <c r="A237" s="329" t="s">
        <v>168</v>
      </c>
      <c r="B237" s="329"/>
      <c r="C237" s="329"/>
      <c r="D237" s="329"/>
      <c r="E237" s="329"/>
      <c r="F237" s="329"/>
      <c r="G237" s="329"/>
      <c r="H237" s="329"/>
    </row>
    <row r="238" spans="1:8" s="109" customFormat="1" ht="114.75" customHeight="1" x14ac:dyDescent="0.2">
      <c r="A238" s="339" t="s">
        <v>169</v>
      </c>
      <c r="B238" s="339"/>
      <c r="C238" s="339"/>
      <c r="D238" s="339"/>
      <c r="E238" s="339"/>
      <c r="F238" s="339"/>
      <c r="G238" s="339"/>
      <c r="H238" s="339"/>
    </row>
  </sheetData>
  <sheetProtection selectLockedCells="1" selectUnlockedCells="1"/>
  <mergeCells count="39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A128:B128"/>
    <mergeCell ref="D128:H128"/>
    <mergeCell ref="A129:B129"/>
    <mergeCell ref="D129:H129"/>
    <mergeCell ref="A130:B130"/>
    <mergeCell ref="D130:H130"/>
    <mergeCell ref="C123:C124"/>
    <mergeCell ref="D123:H123"/>
    <mergeCell ref="D124:H124"/>
    <mergeCell ref="A125:B125"/>
    <mergeCell ref="C125:C133"/>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37:B137"/>
    <mergeCell ref="C137:C154"/>
    <mergeCell ref="D137:H137"/>
    <mergeCell ref="A138:B138"/>
    <mergeCell ref="D138:H138"/>
    <mergeCell ref="A139:B139"/>
    <mergeCell ref="D139:H139"/>
    <mergeCell ref="A140:B140"/>
    <mergeCell ref="D140:H140"/>
    <mergeCell ref="A141:B141"/>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D190:H190"/>
    <mergeCell ref="A191:B191"/>
    <mergeCell ref="C191:C195"/>
    <mergeCell ref="D191:H191"/>
    <mergeCell ref="A192:B192"/>
    <mergeCell ref="D192:H192"/>
    <mergeCell ref="A193:B193"/>
    <mergeCell ref="D193:H193"/>
    <mergeCell ref="A194:B194"/>
    <mergeCell ref="A198:B198"/>
    <mergeCell ref="D198:H198"/>
    <mergeCell ref="A199:B199"/>
    <mergeCell ref="D199:H199"/>
    <mergeCell ref="A200:B200"/>
    <mergeCell ref="A201:B201"/>
    <mergeCell ref="D201:H201"/>
    <mergeCell ref="D194:H194"/>
    <mergeCell ref="A195:B195"/>
    <mergeCell ref="D195:H195"/>
    <mergeCell ref="A196:B196"/>
    <mergeCell ref="D196:H196"/>
    <mergeCell ref="A197:B197"/>
    <mergeCell ref="G214:H214"/>
    <mergeCell ref="A206:B206"/>
    <mergeCell ref="C206:C207"/>
    <mergeCell ref="D206:H206"/>
    <mergeCell ref="A207:B207"/>
    <mergeCell ref="D207:H207"/>
    <mergeCell ref="A208:B208"/>
    <mergeCell ref="D208:H208"/>
    <mergeCell ref="A202:B202"/>
    <mergeCell ref="D202:H202"/>
    <mergeCell ref="A203:B203"/>
    <mergeCell ref="A204:B204"/>
    <mergeCell ref="D204:H204"/>
    <mergeCell ref="A205:C205"/>
    <mergeCell ref="D205:H205"/>
    <mergeCell ref="A215:C215"/>
    <mergeCell ref="A216:C216"/>
    <mergeCell ref="A217:C217"/>
    <mergeCell ref="A218:C218"/>
    <mergeCell ref="A219:C219"/>
    <mergeCell ref="A220:C220"/>
    <mergeCell ref="C210:D210"/>
    <mergeCell ref="C211:D211"/>
    <mergeCell ref="C212:D212"/>
    <mergeCell ref="C213:D213"/>
    <mergeCell ref="A214:C214"/>
    <mergeCell ref="A228:B228"/>
    <mergeCell ref="D228:E228"/>
    <mergeCell ref="A229:B229"/>
    <mergeCell ref="D229:E229"/>
    <mergeCell ref="A230:B230"/>
    <mergeCell ref="D230:E230"/>
    <mergeCell ref="A222:H222"/>
    <mergeCell ref="A223:H223"/>
    <mergeCell ref="A225:E225"/>
    <mergeCell ref="A226:E226"/>
    <mergeCell ref="A227:B227"/>
    <mergeCell ref="D227:E227"/>
    <mergeCell ref="A235:H235"/>
    <mergeCell ref="A236:H236"/>
    <mergeCell ref="A237:H237"/>
    <mergeCell ref="A238:E238"/>
    <mergeCell ref="F238:H238"/>
    <mergeCell ref="A231:B231"/>
    <mergeCell ref="D231:E231"/>
    <mergeCell ref="A232:B232"/>
    <mergeCell ref="D232:E232"/>
    <mergeCell ref="A233:H233"/>
    <mergeCell ref="A234:H23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746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ht="50.1" customHeight="1" thickBot="1" x14ac:dyDescent="0.25">
      <c r="A5" s="362" t="s">
        <v>9</v>
      </c>
      <c r="B5" s="363"/>
      <c r="C5" s="21"/>
      <c r="D5" s="21"/>
      <c r="E5" s="21"/>
      <c r="F5" s="21"/>
      <c r="G5" s="21"/>
      <c r="H5" s="22"/>
    </row>
    <row r="6" spans="1:8" ht="24"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7" s="382">
        <f>F7*1.2</f>
        <v>9086.4</v>
      </c>
      <c r="E7" s="383">
        <f>F7*1.1</f>
        <v>8329.2000000000007</v>
      </c>
      <c r="F7" s="383">
        <v>7572</v>
      </c>
      <c r="G7" s="383">
        <f>F7*0.75</f>
        <v>5679</v>
      </c>
      <c r="H7" s="384">
        <f>F7*0.5</f>
        <v>3786</v>
      </c>
    </row>
    <row r="8" spans="1:8" s="16" customFormat="1" ht="132" customHeight="1" x14ac:dyDescent="0.2">
      <c r="A8" s="462"/>
      <c r="B8" s="456"/>
      <c r="C8" s="456"/>
      <c r="D8" s="354"/>
      <c r="E8" s="355"/>
      <c r="F8" s="355"/>
      <c r="G8" s="355"/>
      <c r="H8" s="356"/>
    </row>
    <row r="9" spans="1:8" s="16" customFormat="1" ht="176.2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2" s="457">
        <f>F12*1.2</f>
        <v>10922.4</v>
      </c>
      <c r="E12" s="383">
        <f>F12*1.1</f>
        <v>10012.200000000001</v>
      </c>
      <c r="F12" s="383">
        <v>9102</v>
      </c>
      <c r="G12" s="383">
        <f>F12*0.75</f>
        <v>6826.5</v>
      </c>
      <c r="H12" s="384">
        <f>F12*0.5</f>
        <v>4551</v>
      </c>
    </row>
    <row r="13" spans="1:8" s="16" customFormat="1" ht="103.5" customHeight="1" x14ac:dyDescent="0.2">
      <c r="A13" s="452"/>
      <c r="B13" s="456"/>
      <c r="C13" s="456"/>
      <c r="D13" s="361"/>
      <c r="E13" s="355"/>
      <c r="F13" s="355"/>
      <c r="G13" s="355"/>
      <c r="H13" s="356"/>
    </row>
    <row r="14" spans="1:8" s="16" customFormat="1" ht="144.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1704</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"2ГИС.ЯРОСЛАВЛЬ"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23" s="527">
        <v>210</v>
      </c>
      <c r="E23" s="528"/>
      <c r="F23" s="528"/>
      <c r="G23" s="528"/>
      <c r="H23" s="529"/>
    </row>
    <row r="24" spans="1:8" s="16" customFormat="1" ht="62.2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7" s="382">
        <f>F27*1.2</f>
        <v>12729.6</v>
      </c>
      <c r="E27" s="383">
        <f>F27*1.1</f>
        <v>11668.800000000001</v>
      </c>
      <c r="F27" s="383">
        <v>10608</v>
      </c>
      <c r="G27" s="383">
        <f>F27*0.75</f>
        <v>7956</v>
      </c>
      <c r="H27" s="384">
        <f>F27*0.5</f>
        <v>5304</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2" s="457">
        <f>F32*1.2</f>
        <v>15292.8</v>
      </c>
      <c r="E32" s="383">
        <f>F32*1.1</f>
        <v>14018.400000000001</v>
      </c>
      <c r="F32" s="383">
        <v>12744</v>
      </c>
      <c r="G32" s="383">
        <f>F32*0.75</f>
        <v>9558</v>
      </c>
      <c r="H32" s="384">
        <f>F32*0.5</f>
        <v>6372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2400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"2ГИС.ЯРОСЛАВЛЬ"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"2ГИС.ЯРОСЛАВЛЬ"; Электронный справочник "2ГИС.ЯРОСЛАВЛЬ"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v>
      </c>
      <c r="D43" s="465">
        <v>300</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48" s="382">
        <f>F48*1.2</f>
        <v>10908</v>
      </c>
      <c r="E48" s="383">
        <f>F48*1.1</f>
        <v>9999</v>
      </c>
      <c r="F48" s="383">
        <v>9090</v>
      </c>
      <c r="G48" s="383">
        <f>F48*0.75</f>
        <v>6817.5</v>
      </c>
      <c r="H48" s="384">
        <f>F48*0.5</f>
        <v>4545</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4" s="457">
        <f>F54*1.2</f>
        <v>13111.199999999999</v>
      </c>
      <c r="E54" s="383">
        <f>F54*1.1</f>
        <v>12018.6</v>
      </c>
      <c r="F54" s="383">
        <v>10926</v>
      </c>
      <c r="G54" s="383">
        <f>F54*0.75</f>
        <v>8194.5</v>
      </c>
      <c r="H54" s="384">
        <f>F54*0.5</f>
        <v>5463</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60" s="527">
        <v>210</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"&amp;MIN(D65:D94)&amp;" до "&amp;MAX(D65:D94)</f>
        <v>от 1038 до 31140</v>
      </c>
      <c r="E64" s="422"/>
      <c r="F64" s="422"/>
      <c r="G64" s="422"/>
      <c r="H64" s="423"/>
    </row>
    <row r="65" spans="1:8" ht="37.5" customHeight="1" x14ac:dyDescent="0.2">
      <c r="A65" s="429" t="s">
        <v>39</v>
      </c>
      <c r="B65" s="430"/>
      <c r="C65" s="526"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65" s="432">
        <v>1038</v>
      </c>
      <c r="E65" s="433"/>
      <c r="F65" s="433"/>
      <c r="G65" s="433"/>
      <c r="H65" s="434"/>
    </row>
    <row r="66" spans="1:8" ht="37.5" customHeight="1" x14ac:dyDescent="0.2">
      <c r="A66" s="419" t="s">
        <v>40</v>
      </c>
      <c r="B66" s="420"/>
      <c r="C66" s="431"/>
      <c r="D66" s="354">
        <v>2076</v>
      </c>
      <c r="E66" s="355"/>
      <c r="F66" s="355"/>
      <c r="G66" s="355"/>
      <c r="H66" s="356"/>
    </row>
    <row r="67" spans="1:8" ht="37.5" customHeight="1" x14ac:dyDescent="0.2">
      <c r="A67" s="419" t="s">
        <v>41</v>
      </c>
      <c r="B67" s="420"/>
      <c r="C67" s="431"/>
      <c r="D67" s="354">
        <v>3114</v>
      </c>
      <c r="E67" s="355"/>
      <c r="F67" s="355"/>
      <c r="G67" s="355"/>
      <c r="H67" s="356"/>
    </row>
    <row r="68" spans="1:8" ht="37.5" customHeight="1" x14ac:dyDescent="0.2">
      <c r="A68" s="419" t="s">
        <v>42</v>
      </c>
      <c r="B68" s="420"/>
      <c r="C68" s="431"/>
      <c r="D68" s="354">
        <v>4152</v>
      </c>
      <c r="E68" s="355"/>
      <c r="F68" s="355"/>
      <c r="G68" s="355"/>
      <c r="H68" s="356"/>
    </row>
    <row r="69" spans="1:8" ht="37.5" customHeight="1" x14ac:dyDescent="0.2">
      <c r="A69" s="419" t="s">
        <v>43</v>
      </c>
      <c r="B69" s="420"/>
      <c r="C69" s="431"/>
      <c r="D69" s="354">
        <v>5190</v>
      </c>
      <c r="E69" s="355"/>
      <c r="F69" s="355"/>
      <c r="G69" s="355"/>
      <c r="H69" s="356"/>
    </row>
    <row r="70" spans="1:8" ht="37.5" customHeight="1" x14ac:dyDescent="0.2">
      <c r="A70" s="419" t="s">
        <v>44</v>
      </c>
      <c r="B70" s="420"/>
      <c r="C70" s="431"/>
      <c r="D70" s="354">
        <v>6228</v>
      </c>
      <c r="E70" s="355"/>
      <c r="F70" s="355"/>
      <c r="G70" s="355"/>
      <c r="H70" s="356"/>
    </row>
    <row r="71" spans="1:8" ht="37.5" customHeight="1" x14ac:dyDescent="0.2">
      <c r="A71" s="419" t="s">
        <v>45</v>
      </c>
      <c r="B71" s="420"/>
      <c r="C71" s="431"/>
      <c r="D71" s="354">
        <v>7266</v>
      </c>
      <c r="E71" s="355"/>
      <c r="F71" s="355"/>
      <c r="G71" s="355"/>
      <c r="H71" s="356"/>
    </row>
    <row r="72" spans="1:8" ht="37.5" customHeight="1" x14ac:dyDescent="0.2">
      <c r="A72" s="419" t="s">
        <v>46</v>
      </c>
      <c r="B72" s="420"/>
      <c r="C72" s="431"/>
      <c r="D72" s="354">
        <v>8304</v>
      </c>
      <c r="E72" s="355"/>
      <c r="F72" s="355"/>
      <c r="G72" s="355"/>
      <c r="H72" s="356"/>
    </row>
    <row r="73" spans="1:8" ht="37.5" customHeight="1" x14ac:dyDescent="0.2">
      <c r="A73" s="419" t="s">
        <v>47</v>
      </c>
      <c r="B73" s="420"/>
      <c r="C73" s="431"/>
      <c r="D73" s="354">
        <v>9342</v>
      </c>
      <c r="E73" s="355"/>
      <c r="F73" s="355"/>
      <c r="G73" s="355"/>
      <c r="H73" s="356"/>
    </row>
    <row r="74" spans="1:8" ht="37.5" customHeight="1" x14ac:dyDescent="0.2">
      <c r="A74" s="419" t="s">
        <v>48</v>
      </c>
      <c r="B74" s="420"/>
      <c r="C74" s="431"/>
      <c r="D74" s="354">
        <v>10380</v>
      </c>
      <c r="E74" s="355"/>
      <c r="F74" s="355"/>
      <c r="G74" s="355"/>
      <c r="H74" s="356"/>
    </row>
    <row r="75" spans="1:8" ht="37.5" customHeight="1" x14ac:dyDescent="0.2">
      <c r="A75" s="419" t="s">
        <v>49</v>
      </c>
      <c r="B75" s="420"/>
      <c r="C75" s="431"/>
      <c r="D75" s="354">
        <v>11418</v>
      </c>
      <c r="E75" s="355"/>
      <c r="F75" s="355"/>
      <c r="G75" s="355"/>
      <c r="H75" s="356"/>
    </row>
    <row r="76" spans="1:8" ht="37.5" customHeight="1" x14ac:dyDescent="0.2">
      <c r="A76" s="419" t="s">
        <v>50</v>
      </c>
      <c r="B76" s="420"/>
      <c r="C76" s="431"/>
      <c r="D76" s="354">
        <v>12456</v>
      </c>
      <c r="E76" s="355"/>
      <c r="F76" s="355"/>
      <c r="G76" s="355"/>
      <c r="H76" s="356"/>
    </row>
    <row r="77" spans="1:8" ht="37.5" customHeight="1" x14ac:dyDescent="0.2">
      <c r="A77" s="419" t="s">
        <v>51</v>
      </c>
      <c r="B77" s="420"/>
      <c r="C77" s="431"/>
      <c r="D77" s="354">
        <v>13494</v>
      </c>
      <c r="E77" s="355"/>
      <c r="F77" s="355"/>
      <c r="G77" s="355"/>
      <c r="H77" s="356"/>
    </row>
    <row r="78" spans="1:8" ht="37.5" customHeight="1" x14ac:dyDescent="0.2">
      <c r="A78" s="419" t="s">
        <v>52</v>
      </c>
      <c r="B78" s="420"/>
      <c r="C78" s="431"/>
      <c r="D78" s="354">
        <v>14532</v>
      </c>
      <c r="E78" s="355"/>
      <c r="F78" s="355"/>
      <c r="G78" s="355"/>
      <c r="H78" s="356"/>
    </row>
    <row r="79" spans="1:8" ht="37.5" customHeight="1" x14ac:dyDescent="0.2">
      <c r="A79" s="419" t="s">
        <v>53</v>
      </c>
      <c r="B79" s="420"/>
      <c r="C79" s="431"/>
      <c r="D79" s="354">
        <v>15570</v>
      </c>
      <c r="E79" s="355"/>
      <c r="F79" s="355"/>
      <c r="G79" s="355"/>
      <c r="H79" s="356"/>
    </row>
    <row r="80" spans="1:8" ht="37.5" customHeight="1" x14ac:dyDescent="0.2">
      <c r="A80" s="419" t="s">
        <v>54</v>
      </c>
      <c r="B80" s="420"/>
      <c r="C80" s="431"/>
      <c r="D80" s="354">
        <v>16608</v>
      </c>
      <c r="E80" s="355"/>
      <c r="F80" s="355"/>
      <c r="G80" s="355"/>
      <c r="H80" s="356"/>
    </row>
    <row r="81" spans="1:8" ht="37.5" customHeight="1" x14ac:dyDescent="0.2">
      <c r="A81" s="419" t="s">
        <v>55</v>
      </c>
      <c r="B81" s="420"/>
      <c r="C81" s="431"/>
      <c r="D81" s="354">
        <v>17646</v>
      </c>
      <c r="E81" s="355"/>
      <c r="F81" s="355"/>
      <c r="G81" s="355"/>
      <c r="H81" s="356"/>
    </row>
    <row r="82" spans="1:8" ht="37.5" customHeight="1" x14ac:dyDescent="0.2">
      <c r="A82" s="419" t="s">
        <v>56</v>
      </c>
      <c r="B82" s="420"/>
      <c r="C82" s="431"/>
      <c r="D82" s="354">
        <v>18684</v>
      </c>
      <c r="E82" s="355"/>
      <c r="F82" s="355"/>
      <c r="G82" s="355"/>
      <c r="H82" s="356"/>
    </row>
    <row r="83" spans="1:8" ht="37.5" customHeight="1" x14ac:dyDescent="0.2">
      <c r="A83" s="419" t="s">
        <v>57</v>
      </c>
      <c r="B83" s="420"/>
      <c r="C83" s="431"/>
      <c r="D83" s="354">
        <v>19722</v>
      </c>
      <c r="E83" s="355"/>
      <c r="F83" s="355"/>
      <c r="G83" s="355"/>
      <c r="H83" s="356"/>
    </row>
    <row r="84" spans="1:8" ht="37.5" customHeight="1" x14ac:dyDescent="0.2">
      <c r="A84" s="419" t="s">
        <v>58</v>
      </c>
      <c r="B84" s="420"/>
      <c r="C84" s="431"/>
      <c r="D84" s="354">
        <v>20760</v>
      </c>
      <c r="E84" s="355"/>
      <c r="F84" s="355"/>
      <c r="G84" s="355"/>
      <c r="H84" s="356"/>
    </row>
    <row r="85" spans="1:8" ht="37.5" customHeight="1" x14ac:dyDescent="0.2">
      <c r="A85" s="419" t="s">
        <v>181</v>
      </c>
      <c r="B85" s="420"/>
      <c r="C85" s="431"/>
      <c r="D85" s="354">
        <v>21798</v>
      </c>
      <c r="E85" s="355"/>
      <c r="F85" s="355"/>
      <c r="G85" s="355"/>
      <c r="H85" s="356"/>
    </row>
    <row r="86" spans="1:8" ht="37.5" customHeight="1" x14ac:dyDescent="0.2">
      <c r="A86" s="419" t="s">
        <v>182</v>
      </c>
      <c r="B86" s="420"/>
      <c r="C86" s="431"/>
      <c r="D86" s="354">
        <v>22836</v>
      </c>
      <c r="E86" s="355"/>
      <c r="F86" s="355"/>
      <c r="G86" s="355"/>
      <c r="H86" s="356"/>
    </row>
    <row r="87" spans="1:8" ht="37.5" customHeight="1" x14ac:dyDescent="0.2">
      <c r="A87" s="419" t="s">
        <v>183</v>
      </c>
      <c r="B87" s="420"/>
      <c r="C87" s="431"/>
      <c r="D87" s="354">
        <v>23874</v>
      </c>
      <c r="E87" s="355"/>
      <c r="F87" s="355"/>
      <c r="G87" s="355"/>
      <c r="H87" s="356"/>
    </row>
    <row r="88" spans="1:8" ht="37.5" customHeight="1" x14ac:dyDescent="0.2">
      <c r="A88" s="419" t="s">
        <v>184</v>
      </c>
      <c r="B88" s="420"/>
      <c r="C88" s="431"/>
      <c r="D88" s="354">
        <v>24912</v>
      </c>
      <c r="E88" s="355"/>
      <c r="F88" s="355"/>
      <c r="G88" s="355"/>
      <c r="H88" s="356"/>
    </row>
    <row r="89" spans="1:8" ht="37.5" customHeight="1" x14ac:dyDescent="0.2">
      <c r="A89" s="419" t="s">
        <v>185</v>
      </c>
      <c r="B89" s="420"/>
      <c r="C89" s="431"/>
      <c r="D89" s="354">
        <v>25950</v>
      </c>
      <c r="E89" s="355"/>
      <c r="F89" s="355"/>
      <c r="G89" s="355"/>
      <c r="H89" s="356"/>
    </row>
    <row r="90" spans="1:8" ht="37.5" customHeight="1" x14ac:dyDescent="0.2">
      <c r="A90" s="419" t="s">
        <v>186</v>
      </c>
      <c r="B90" s="420"/>
      <c r="C90" s="431"/>
      <c r="D90" s="354">
        <v>26988</v>
      </c>
      <c r="E90" s="355"/>
      <c r="F90" s="355"/>
      <c r="G90" s="355"/>
      <c r="H90" s="356"/>
    </row>
    <row r="91" spans="1:8" ht="37.5" customHeight="1" x14ac:dyDescent="0.2">
      <c r="A91" s="419" t="s">
        <v>187</v>
      </c>
      <c r="B91" s="420"/>
      <c r="C91" s="431"/>
      <c r="D91" s="354">
        <v>28026</v>
      </c>
      <c r="E91" s="355"/>
      <c r="F91" s="355"/>
      <c r="G91" s="355"/>
      <c r="H91" s="356"/>
    </row>
    <row r="92" spans="1:8" ht="37.5" customHeight="1" x14ac:dyDescent="0.2">
      <c r="A92" s="419" t="s">
        <v>188</v>
      </c>
      <c r="B92" s="420"/>
      <c r="C92" s="431"/>
      <c r="D92" s="354">
        <v>29064</v>
      </c>
      <c r="E92" s="355"/>
      <c r="F92" s="355"/>
      <c r="G92" s="355"/>
      <c r="H92" s="356"/>
    </row>
    <row r="93" spans="1:8" ht="37.5" customHeight="1" x14ac:dyDescent="0.2">
      <c r="A93" s="419" t="s">
        <v>189</v>
      </c>
      <c r="B93" s="420"/>
      <c r="C93" s="431"/>
      <c r="D93" s="354">
        <v>30102</v>
      </c>
      <c r="E93" s="355"/>
      <c r="F93" s="355"/>
      <c r="G93" s="355"/>
      <c r="H93" s="356"/>
    </row>
    <row r="94" spans="1:8" ht="37.5" customHeight="1" thickBot="1" x14ac:dyDescent="0.25">
      <c r="A94" s="419" t="s">
        <v>190</v>
      </c>
      <c r="B94" s="420"/>
      <c r="C94" s="431"/>
      <c r="D94" s="354">
        <v>31140</v>
      </c>
      <c r="E94" s="355"/>
      <c r="F94" s="355"/>
      <c r="G94" s="355"/>
      <c r="H94" s="356"/>
    </row>
    <row r="95" spans="1:8" ht="50.1" customHeight="1" thickBot="1" x14ac:dyDescent="0.25">
      <c r="A95" s="411" t="s">
        <v>59</v>
      </c>
      <c r="B95" s="412"/>
      <c r="C95" s="412"/>
      <c r="D95" s="421" t="str">
        <f>"от "&amp;MIN(D96:D105)&amp;" до "&amp;MAX(D96:D105)</f>
        <v>от 348 до 3576</v>
      </c>
      <c r="E95" s="422"/>
      <c r="F95" s="422"/>
      <c r="G95" s="422"/>
      <c r="H95" s="423"/>
    </row>
    <row r="96" spans="1:8" ht="151.5" x14ac:dyDescent="0.2">
      <c r="A96" s="65" t="s">
        <v>60</v>
      </c>
      <c r="B96" s="66" t="s">
        <v>13</v>
      </c>
      <c r="C96" s="67"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96" s="432">
        <v>1530</v>
      </c>
      <c r="E96" s="433"/>
      <c r="F96" s="433"/>
      <c r="G96" s="433"/>
      <c r="H96" s="434"/>
    </row>
    <row r="97" spans="1:8" ht="37.5" customHeight="1" x14ac:dyDescent="0.2">
      <c r="A97" s="352" t="s">
        <v>61</v>
      </c>
      <c r="B97" s="522"/>
      <c r="C97" s="426"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97" s="361">
        <v>348</v>
      </c>
      <c r="E97" s="355"/>
      <c r="F97" s="355"/>
      <c r="G97" s="355"/>
      <c r="H97" s="356"/>
    </row>
    <row r="98" spans="1:8" ht="37.5" customHeight="1" x14ac:dyDescent="0.2">
      <c r="A98" s="352" t="s">
        <v>62</v>
      </c>
      <c r="B98" s="522"/>
      <c r="C98" s="427"/>
      <c r="D98" s="361">
        <v>3570</v>
      </c>
      <c r="E98" s="355"/>
      <c r="F98" s="355"/>
      <c r="G98" s="355"/>
      <c r="H98" s="356"/>
    </row>
    <row r="99" spans="1:8" ht="37.5" customHeight="1" x14ac:dyDescent="0.2">
      <c r="A99" s="352" t="s">
        <v>63</v>
      </c>
      <c r="B99" s="522"/>
      <c r="C99" s="427"/>
      <c r="D99" s="361">
        <v>1104</v>
      </c>
      <c r="E99" s="355"/>
      <c r="F99" s="355"/>
      <c r="G99" s="355"/>
      <c r="H99" s="356"/>
    </row>
    <row r="100" spans="1:8" ht="37.5" customHeight="1" x14ac:dyDescent="0.2">
      <c r="A100" s="377" t="s">
        <v>64</v>
      </c>
      <c r="B100" s="378"/>
      <c r="C100" s="427"/>
      <c r="D100" s="361">
        <v>2208</v>
      </c>
      <c r="E100" s="355"/>
      <c r="F100" s="355"/>
      <c r="G100" s="355"/>
      <c r="H100" s="356"/>
    </row>
    <row r="101" spans="1:8" ht="37.5" customHeight="1" x14ac:dyDescent="0.2">
      <c r="A101" s="352" t="s">
        <v>65</v>
      </c>
      <c r="B101" s="522"/>
      <c r="C101" s="427"/>
      <c r="D101" s="354">
        <v>432</v>
      </c>
      <c r="E101" s="355"/>
      <c r="F101" s="355"/>
      <c r="G101" s="355"/>
      <c r="H101" s="356"/>
    </row>
    <row r="102" spans="1:8" ht="37.5" customHeight="1" x14ac:dyDescent="0.2">
      <c r="A102" s="352" t="s">
        <v>66</v>
      </c>
      <c r="B102" s="522"/>
      <c r="C102" s="427"/>
      <c r="D102" s="354">
        <v>432</v>
      </c>
      <c r="E102" s="355"/>
      <c r="F102" s="355"/>
      <c r="G102" s="355"/>
      <c r="H102" s="356"/>
    </row>
    <row r="103" spans="1:8" ht="37.5" customHeight="1" x14ac:dyDescent="0.2">
      <c r="A103" s="352" t="s">
        <v>67</v>
      </c>
      <c r="B103" s="522"/>
      <c r="C103" s="427"/>
      <c r="D103" s="354">
        <v>864</v>
      </c>
      <c r="E103" s="355"/>
      <c r="F103" s="355"/>
      <c r="G103" s="355"/>
      <c r="H103" s="356"/>
    </row>
    <row r="104" spans="1:8" ht="37.5" customHeight="1" x14ac:dyDescent="0.2">
      <c r="A104" s="352" t="s">
        <v>68</v>
      </c>
      <c r="B104" s="522"/>
      <c r="C104" s="427"/>
      <c r="D104" s="354">
        <v>1296</v>
      </c>
      <c r="E104" s="355"/>
      <c r="F104" s="355"/>
      <c r="G104" s="355"/>
      <c r="H104" s="356"/>
    </row>
    <row r="105" spans="1:8" ht="37.5" customHeight="1" thickBot="1" x14ac:dyDescent="0.25">
      <c r="A105" s="369" t="s">
        <v>69</v>
      </c>
      <c r="B105" s="523"/>
      <c r="C105" s="428"/>
      <c r="D105" s="354">
        <v>3576</v>
      </c>
      <c r="E105" s="355"/>
      <c r="F105" s="355"/>
      <c r="G105" s="355"/>
      <c r="H105" s="356"/>
    </row>
    <row r="106" spans="1:8" s="16" customFormat="1" ht="117.75" customHeight="1" thickBot="1" x14ac:dyDescent="0.25">
      <c r="A106" s="524" t="s">
        <v>71</v>
      </c>
      <c r="B106" s="525"/>
      <c r="C10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06" s="375">
        <v>30</v>
      </c>
      <c r="E106" s="375"/>
      <c r="F106" s="375"/>
      <c r="G106" s="375"/>
      <c r="H106" s="376"/>
    </row>
    <row r="107" spans="1:8" ht="50.1" customHeight="1" thickBot="1" x14ac:dyDescent="0.25">
      <c r="A107" s="362" t="s">
        <v>72</v>
      </c>
      <c r="B107" s="363"/>
      <c r="C107" s="21"/>
      <c r="D107" s="364" t="str">
        <f>"от "&amp;MIN(D109,D129:H130,F169,D131:H145)&amp;" до "&amp;MAX(D109,D129:H130,F169,D131:H145)</f>
        <v>от 858 до 14574</v>
      </c>
      <c r="E107" s="364"/>
      <c r="F107" s="364"/>
      <c r="G107" s="364"/>
      <c r="H107" s="365"/>
    </row>
    <row r="108" spans="1:8" ht="21.75" thickBot="1" x14ac:dyDescent="0.25">
      <c r="A108" s="518"/>
      <c r="B108" s="519"/>
      <c r="C108" s="60"/>
      <c r="D108" s="520"/>
      <c r="E108" s="520"/>
      <c r="F108" s="520"/>
      <c r="G108" s="520"/>
      <c r="H108" s="521"/>
    </row>
    <row r="109" spans="1:8" ht="57.75" customHeight="1" thickBot="1" x14ac:dyDescent="0.25">
      <c r="A109" s="389" t="s">
        <v>73</v>
      </c>
      <c r="B109" s="390"/>
      <c r="C10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"2ГИС.ЯРОСЛАВЛЬ" (версия для ПК); Интернет-площадка 2gis.kz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http://api.2gis.kz/</v>
      </c>
      <c r="D109" s="391">
        <v>5184</v>
      </c>
      <c r="E109" s="391"/>
      <c r="F109" s="391"/>
      <c r="G109" s="391"/>
      <c r="H109" s="392"/>
    </row>
    <row r="110" spans="1:8" ht="57.75" customHeight="1" thickBot="1" x14ac:dyDescent="0.25">
      <c r="A110" s="393" t="s">
        <v>74</v>
      </c>
      <c r="B110" s="394"/>
      <c r="C110" s="405"/>
      <c r="D110" s="395" t="s">
        <v>75</v>
      </c>
      <c r="E110" s="396"/>
      <c r="F110" s="396"/>
      <c r="G110" s="396"/>
      <c r="H110" s="397"/>
    </row>
    <row r="111" spans="1:8" ht="57.75" customHeight="1" x14ac:dyDescent="0.2">
      <c r="A111" s="385" t="s">
        <v>76</v>
      </c>
      <c r="B111" s="386"/>
      <c r="C111" s="405"/>
      <c r="D111" s="398">
        <f>D109/4</f>
        <v>1296</v>
      </c>
      <c r="E111" s="398"/>
      <c r="F111" s="398"/>
      <c r="G111" s="398"/>
      <c r="H111" s="399"/>
    </row>
    <row r="112" spans="1:8" ht="57.75" customHeight="1" x14ac:dyDescent="0.2">
      <c r="A112" s="385" t="s">
        <v>77</v>
      </c>
      <c r="B112" s="386"/>
      <c r="C112" s="405"/>
      <c r="D112" s="398">
        <f>D109/5</f>
        <v>1036.8</v>
      </c>
      <c r="E112" s="398"/>
      <c r="F112" s="398"/>
      <c r="G112" s="398"/>
      <c r="H112" s="399"/>
    </row>
    <row r="113" spans="1:8" ht="57.75" customHeight="1" x14ac:dyDescent="0.2">
      <c r="A113" s="385" t="s">
        <v>78</v>
      </c>
      <c r="B113" s="386"/>
      <c r="C113" s="405"/>
      <c r="D113" s="398">
        <f>D109/6</f>
        <v>864</v>
      </c>
      <c r="E113" s="398"/>
      <c r="F113" s="398"/>
      <c r="G113" s="398"/>
      <c r="H113" s="399"/>
    </row>
    <row r="114" spans="1:8" ht="57.75" customHeight="1" x14ac:dyDescent="0.2">
      <c r="A114" s="385" t="s">
        <v>79</v>
      </c>
      <c r="B114" s="386"/>
      <c r="C114" s="405"/>
      <c r="D114" s="398">
        <f>D109/7</f>
        <v>740.57142857142856</v>
      </c>
      <c r="E114" s="398"/>
      <c r="F114" s="398"/>
      <c r="G114" s="398"/>
      <c r="H114" s="399"/>
    </row>
    <row r="115" spans="1:8" ht="57.75" customHeight="1" x14ac:dyDescent="0.2">
      <c r="A115" s="385" t="s">
        <v>80</v>
      </c>
      <c r="B115" s="386"/>
      <c r="C115" s="405"/>
      <c r="D115" s="398">
        <f>D109/8</f>
        <v>648</v>
      </c>
      <c r="E115" s="398"/>
      <c r="F115" s="398"/>
      <c r="G115" s="398"/>
      <c r="H115" s="399"/>
    </row>
    <row r="116" spans="1:8" ht="57.75" customHeight="1" x14ac:dyDescent="0.2">
      <c r="A116" s="385" t="s">
        <v>81</v>
      </c>
      <c r="B116" s="386"/>
      <c r="C116" s="405"/>
      <c r="D116" s="398">
        <f>D109/9</f>
        <v>576</v>
      </c>
      <c r="E116" s="398"/>
      <c r="F116" s="398"/>
      <c r="G116" s="398"/>
      <c r="H116" s="399"/>
    </row>
    <row r="117" spans="1:8" ht="57.75" customHeight="1" x14ac:dyDescent="0.2">
      <c r="A117" s="385" t="s">
        <v>82</v>
      </c>
      <c r="B117" s="386"/>
      <c r="C117" s="405"/>
      <c r="D117" s="398">
        <f>D109/10</f>
        <v>518.4</v>
      </c>
      <c r="E117" s="398"/>
      <c r="F117" s="398"/>
      <c r="G117" s="398"/>
      <c r="H117" s="399"/>
    </row>
    <row r="118" spans="1:8" ht="57.75" customHeight="1" thickBot="1" x14ac:dyDescent="0.25">
      <c r="A118" s="389" t="s">
        <v>83</v>
      </c>
      <c r="B118" s="390"/>
      <c r="C118" s="405"/>
      <c r="D118" s="391">
        <v>7776</v>
      </c>
      <c r="E118" s="391"/>
      <c r="F118" s="391"/>
      <c r="G118" s="391"/>
      <c r="H118" s="392"/>
    </row>
    <row r="119" spans="1:8" ht="57.75" customHeight="1" thickBot="1" x14ac:dyDescent="0.25">
      <c r="A119" s="393" t="s">
        <v>74</v>
      </c>
      <c r="B119" s="394"/>
      <c r="C119" s="405"/>
      <c r="D119" s="395" t="s">
        <v>75</v>
      </c>
      <c r="E119" s="396"/>
      <c r="F119" s="396"/>
      <c r="G119" s="396"/>
      <c r="H119" s="397"/>
    </row>
    <row r="120" spans="1:8" ht="57.75" customHeight="1" x14ac:dyDescent="0.2">
      <c r="A120" s="385" t="s">
        <v>76</v>
      </c>
      <c r="B120" s="386"/>
      <c r="C120" s="405"/>
      <c r="D120" s="398">
        <v>1944</v>
      </c>
      <c r="E120" s="398"/>
      <c r="F120" s="398"/>
      <c r="G120" s="398"/>
      <c r="H120" s="399"/>
    </row>
    <row r="121" spans="1:8" ht="57.75" customHeight="1" x14ac:dyDescent="0.2">
      <c r="A121" s="385" t="s">
        <v>77</v>
      </c>
      <c r="B121" s="386"/>
      <c r="C121" s="405"/>
      <c r="D121" s="398">
        <v>1555.2</v>
      </c>
      <c r="E121" s="398"/>
      <c r="F121" s="398"/>
      <c r="G121" s="398"/>
      <c r="H121" s="399"/>
    </row>
    <row r="122" spans="1:8" ht="57.75" customHeight="1" x14ac:dyDescent="0.2">
      <c r="A122" s="385" t="s">
        <v>78</v>
      </c>
      <c r="B122" s="386"/>
      <c r="C122" s="405"/>
      <c r="D122" s="398">
        <v>1296</v>
      </c>
      <c r="E122" s="398"/>
      <c r="F122" s="398"/>
      <c r="G122" s="398"/>
      <c r="H122" s="399"/>
    </row>
    <row r="123" spans="1:8" ht="57.75" customHeight="1" x14ac:dyDescent="0.2">
      <c r="A123" s="385" t="s">
        <v>79</v>
      </c>
      <c r="B123" s="386"/>
      <c r="C123" s="405"/>
      <c r="D123" s="398">
        <v>1110.8571428571427</v>
      </c>
      <c r="E123" s="398"/>
      <c r="F123" s="398"/>
      <c r="G123" s="398"/>
      <c r="H123" s="399"/>
    </row>
    <row r="124" spans="1:8" ht="57.75" customHeight="1" x14ac:dyDescent="0.2">
      <c r="A124" s="385" t="s">
        <v>80</v>
      </c>
      <c r="B124" s="386"/>
      <c r="C124" s="405"/>
      <c r="D124" s="398">
        <v>972</v>
      </c>
      <c r="E124" s="398"/>
      <c r="F124" s="398"/>
      <c r="G124" s="398"/>
      <c r="H124" s="399"/>
    </row>
    <row r="125" spans="1:8" ht="57.75" customHeight="1" x14ac:dyDescent="0.2">
      <c r="A125" s="385" t="s">
        <v>81</v>
      </c>
      <c r="B125" s="386"/>
      <c r="C125" s="405"/>
      <c r="D125" s="398">
        <v>864</v>
      </c>
      <c r="E125" s="398"/>
      <c r="F125" s="398"/>
      <c r="G125" s="398"/>
      <c r="H125" s="399"/>
    </row>
    <row r="126" spans="1:8" ht="57.75" customHeight="1" thickBot="1" x14ac:dyDescent="0.25">
      <c r="A126" s="385" t="s">
        <v>82</v>
      </c>
      <c r="B126" s="386"/>
      <c r="C126" s="406"/>
      <c r="D126" s="398">
        <v>777.6</v>
      </c>
      <c r="E126" s="398"/>
      <c r="F126" s="398"/>
      <c r="G126" s="398"/>
      <c r="H126" s="399"/>
    </row>
    <row r="127" spans="1:8" s="16" customFormat="1" ht="62.45" customHeight="1" thickBot="1" x14ac:dyDescent="0.25">
      <c r="A127" s="380" t="s">
        <v>84</v>
      </c>
      <c r="B127" s="381"/>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27" s="374">
        <v>12012</v>
      </c>
      <c r="E127" s="375"/>
      <c r="F127" s="375"/>
      <c r="G127" s="375"/>
      <c r="H127" s="376"/>
    </row>
    <row r="128" spans="1:8" ht="21.75" thickBot="1" x14ac:dyDescent="0.25">
      <c r="A128" s="518"/>
      <c r="B128" s="519"/>
      <c r="C128" s="56"/>
      <c r="D128" s="520"/>
      <c r="E128" s="520"/>
      <c r="F128" s="520"/>
      <c r="G128" s="520"/>
      <c r="H128" s="521"/>
    </row>
    <row r="129" spans="1:8" ht="50.1" customHeight="1" x14ac:dyDescent="0.2">
      <c r="A129" s="352" t="s">
        <v>85</v>
      </c>
      <c r="B129" s="353"/>
      <c r="C129" s="118" t="str">
        <f>"Интернет-площадка 2gis.ru на основе Cправочника организаций "&amp;$C$2&amp;""</f>
        <v>Интернет-площадка 2gis.ru на основе Cправочника организаций "2ГИС.ЯРОСЛАВЛЬ"</v>
      </c>
      <c r="D129" s="361">
        <v>6540</v>
      </c>
      <c r="E129" s="355"/>
      <c r="F129" s="355"/>
      <c r="G129" s="355"/>
      <c r="H129" s="356"/>
    </row>
    <row r="130" spans="1:8" ht="50.1" customHeight="1" x14ac:dyDescent="0.2">
      <c r="A130" s="352" t="s">
        <v>86</v>
      </c>
      <c r="B130" s="353"/>
      <c r="C130"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0" s="361">
        <v>5748</v>
      </c>
      <c r="E130" s="355"/>
      <c r="F130" s="355"/>
      <c r="G130" s="355"/>
      <c r="H130" s="356"/>
    </row>
    <row r="131" spans="1:8" ht="50.1" customHeight="1" x14ac:dyDescent="0.2">
      <c r="A131" s="352" t="s">
        <v>87</v>
      </c>
      <c r="B131" s="353"/>
      <c r="C131"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1" s="361">
        <v>4758</v>
      </c>
      <c r="E131" s="355"/>
      <c r="F131" s="355"/>
      <c r="G131" s="355"/>
      <c r="H131" s="356"/>
    </row>
    <row r="132" spans="1:8" ht="50.1" customHeight="1" x14ac:dyDescent="0.2">
      <c r="A132" s="352" t="s">
        <v>88</v>
      </c>
      <c r="B132" s="353"/>
      <c r="C132" s="74" t="str">
        <f>"Интернет-площадка 2gis.ru на основе Cправочника организаций "&amp;$C$2&amp;""</f>
        <v>Интернет-площадка 2gis.ru на основе Cправочника организаций "2ГИС.ЯРОСЛАВЛЬ"</v>
      </c>
      <c r="D132" s="361">
        <v>12144</v>
      </c>
      <c r="E132" s="355"/>
      <c r="F132" s="355"/>
      <c r="G132" s="355"/>
      <c r="H132" s="356"/>
    </row>
    <row r="133" spans="1:8" ht="50.1" customHeight="1" x14ac:dyDescent="0.2">
      <c r="A133" s="352" t="s">
        <v>89</v>
      </c>
      <c r="B133" s="353"/>
      <c r="C133" s="74" t="str">
        <f>"Интернет-площадка 2gis.ru на основе Cправочника организаций "&amp;$C$2&amp;""</f>
        <v>Интернет-площадка 2gis.ru на основе Cправочника организаций "2ГИС.ЯРОСЛАВЛЬ"</v>
      </c>
      <c r="D133" s="361">
        <v>14574</v>
      </c>
      <c r="E133" s="355"/>
      <c r="F133" s="355"/>
      <c r="G133" s="355"/>
      <c r="H133" s="356"/>
    </row>
    <row r="134" spans="1:8" ht="50.1" customHeight="1" x14ac:dyDescent="0.2">
      <c r="A134" s="352" t="s">
        <v>90</v>
      </c>
      <c r="B134" s="353"/>
      <c r="C134"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4" s="361">
        <v>2898</v>
      </c>
      <c r="E134" s="355"/>
      <c r="F134" s="355"/>
      <c r="G134" s="355"/>
      <c r="H134" s="356"/>
    </row>
    <row r="135" spans="1:8" ht="50.1" customHeight="1" x14ac:dyDescent="0.2">
      <c r="A135" s="352" t="s">
        <v>91</v>
      </c>
      <c r="B135" s="353"/>
      <c r="C135"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5" s="361">
        <v>2898</v>
      </c>
      <c r="E135" s="355"/>
      <c r="F135" s="355"/>
      <c r="G135" s="355"/>
      <c r="H135" s="356"/>
    </row>
    <row r="136" spans="1:8" ht="50.1" customHeight="1" x14ac:dyDescent="0.2">
      <c r="A136" s="352" t="s">
        <v>92</v>
      </c>
      <c r="B136" s="353"/>
      <c r="C136"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36" s="361">
        <v>4320</v>
      </c>
      <c r="E136" s="355"/>
      <c r="F136" s="355"/>
      <c r="G136" s="355"/>
      <c r="H136" s="356"/>
    </row>
    <row r="137" spans="1:8" ht="50.1" customHeight="1" x14ac:dyDescent="0.2">
      <c r="A137" s="352" t="s">
        <v>93</v>
      </c>
      <c r="B137" s="353"/>
      <c r="C137" s="74" t="str">
        <f>C130</f>
        <v>Электронный справочник на основе Справочника организаций"2ГИС.ЯРОСЛАВЛЬ" (версия для ПК)</v>
      </c>
      <c r="D137" s="361">
        <v>5184</v>
      </c>
      <c r="E137" s="355"/>
      <c r="F137" s="355"/>
      <c r="G137" s="355"/>
      <c r="H137" s="356"/>
    </row>
    <row r="138" spans="1:8" ht="50.1" customHeight="1" x14ac:dyDescent="0.2">
      <c r="A138" s="352" t="s">
        <v>94</v>
      </c>
      <c r="B138" s="353"/>
      <c r="C138" s="74" t="s">
        <v>95</v>
      </c>
      <c r="D138" s="361">
        <v>858</v>
      </c>
      <c r="E138" s="355"/>
      <c r="F138" s="355"/>
      <c r="G138" s="355"/>
      <c r="H138" s="356"/>
    </row>
    <row r="139" spans="1:8" ht="75" customHeight="1" x14ac:dyDescent="0.2">
      <c r="A139" s="352" t="s">
        <v>96</v>
      </c>
      <c r="B139" s="353"/>
      <c r="C13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39" s="361">
        <v>3054</v>
      </c>
      <c r="E139" s="355"/>
      <c r="F139" s="355"/>
      <c r="G139" s="355"/>
      <c r="H139" s="356"/>
    </row>
    <row r="140" spans="1:8" ht="75" customHeight="1" x14ac:dyDescent="0.2">
      <c r="A140" s="352" t="s">
        <v>97</v>
      </c>
      <c r="B140" s="353"/>
      <c r="C140" s="74"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0" s="361">
        <v>2034</v>
      </c>
      <c r="E140" s="355"/>
      <c r="F140" s="355"/>
      <c r="G140" s="355"/>
      <c r="H140" s="356"/>
    </row>
    <row r="141" spans="1:8" ht="75" customHeight="1" x14ac:dyDescent="0.2">
      <c r="A141" s="352" t="s">
        <v>98</v>
      </c>
      <c r="B141" s="353"/>
      <c r="C141" s="74"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1" s="361">
        <v>2208</v>
      </c>
      <c r="E141" s="355"/>
      <c r="F141" s="355"/>
      <c r="G141" s="355"/>
      <c r="H141" s="356"/>
    </row>
    <row r="142" spans="1:8" ht="75" customHeight="1" x14ac:dyDescent="0.2">
      <c r="A142" s="352" t="s">
        <v>99</v>
      </c>
      <c r="B142" s="353"/>
      <c r="C142" s="74" t="str">
        <f t="shared" si="1"/>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2" s="361">
        <v>1020</v>
      </c>
      <c r="E142" s="355"/>
      <c r="F142" s="355"/>
      <c r="G142" s="355"/>
      <c r="H142" s="356"/>
    </row>
    <row r="143" spans="1:8" ht="75" customHeight="1" x14ac:dyDescent="0.2">
      <c r="A143" s="352" t="s">
        <v>100</v>
      </c>
      <c r="B143" s="353" t="s">
        <v>100</v>
      </c>
      <c r="C14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3" s="361">
        <v>13248</v>
      </c>
      <c r="E143" s="355"/>
      <c r="F143" s="355"/>
      <c r="G143" s="355"/>
      <c r="H143" s="356"/>
    </row>
    <row r="144" spans="1:8" ht="75" customHeight="1" x14ac:dyDescent="0.2">
      <c r="A144" s="352" t="s">
        <v>101</v>
      </c>
      <c r="B144" s="353" t="s">
        <v>101</v>
      </c>
      <c r="C144"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44" s="361">
        <v>3504</v>
      </c>
      <c r="E144" s="355"/>
      <c r="F144" s="355"/>
      <c r="G144" s="355"/>
      <c r="H144" s="356"/>
    </row>
    <row r="145" spans="1:8" ht="50.1" customHeight="1" thickBot="1" x14ac:dyDescent="0.25">
      <c r="A145" s="352" t="s">
        <v>102</v>
      </c>
      <c r="B145" s="353"/>
      <c r="C145"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45" s="361">
        <v>2898</v>
      </c>
      <c r="E145" s="355"/>
      <c r="F145" s="355"/>
      <c r="G145" s="355"/>
      <c r="H145" s="356"/>
    </row>
    <row r="146" spans="1:8" s="16" customFormat="1" ht="91.5" customHeight="1" thickBot="1" x14ac:dyDescent="0.25">
      <c r="A146" s="352" t="s">
        <v>16</v>
      </c>
      <c r="B146" s="353"/>
      <c r="C14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6" s="361">
        <v>1530</v>
      </c>
      <c r="E146" s="355"/>
      <c r="F146" s="355"/>
      <c r="G146" s="355"/>
      <c r="H146" s="356"/>
    </row>
    <row r="147" spans="1:8" s="16" customFormat="1" ht="91.5" customHeight="1" thickBot="1" x14ac:dyDescent="0.25">
      <c r="A147" s="352" t="s">
        <v>103</v>
      </c>
      <c r="B147" s="353"/>
      <c r="C14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47" s="361">
        <v>100002</v>
      </c>
      <c r="E147" s="355"/>
      <c r="F147" s="355"/>
      <c r="G147" s="355"/>
      <c r="H147" s="356"/>
    </row>
    <row r="148" spans="1:8" s="16" customFormat="1" ht="126" customHeight="1" x14ac:dyDescent="0.2">
      <c r="A148" s="352" t="s">
        <v>104</v>
      </c>
      <c r="B148" s="353"/>
      <c r="C14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8" s="361">
        <v>6504</v>
      </c>
      <c r="E148" s="355"/>
      <c r="F148" s="355"/>
      <c r="G148" s="355"/>
      <c r="H148" s="356"/>
    </row>
    <row r="149" spans="1:8" s="16" customFormat="1" ht="96" customHeight="1" x14ac:dyDescent="0.2">
      <c r="A149" s="377" t="s">
        <v>105</v>
      </c>
      <c r="B149" s="378"/>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Интернет-площадки и Веб-приложения на основе Cправочника организаций "2ГИС.ЯРОСЛАВЛЬ", http://api.2gis.ru/</v>
      </c>
      <c r="D149" s="361">
        <v>7926</v>
      </c>
      <c r="E149" s="355"/>
      <c r="F149" s="355"/>
      <c r="G149" s="355"/>
      <c r="H149" s="356"/>
    </row>
    <row r="150" spans="1:8" s="16" customFormat="1" ht="96" customHeight="1" x14ac:dyDescent="0.2">
      <c r="A150" s="377" t="s">
        <v>106</v>
      </c>
      <c r="B150" s="378"/>
      <c r="C15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50" s="361">
        <v>6012</v>
      </c>
      <c r="E150" s="355"/>
      <c r="F150" s="355"/>
      <c r="G150" s="355"/>
      <c r="H150" s="356"/>
    </row>
    <row r="151" spans="1:8" ht="50.1" customHeight="1" x14ac:dyDescent="0.2">
      <c r="A151" s="352" t="s">
        <v>107</v>
      </c>
      <c r="B151" s="353"/>
      <c r="C151" s="74" t="str">
        <f>"Интернет-площадка 2gis.ru на основе Cправочника организаций "&amp;$C$2&amp;""</f>
        <v>Интернет-площадка 2gis.ru на основе Cправочника организаций "2ГИС.ЯРОСЛАВЛЬ"</v>
      </c>
      <c r="D151" s="361">
        <v>9240</v>
      </c>
      <c r="E151" s="355"/>
      <c r="F151" s="355"/>
      <c r="G151" s="355"/>
      <c r="H151" s="356"/>
    </row>
    <row r="152" spans="1:8" ht="50.1" customHeight="1" x14ac:dyDescent="0.2">
      <c r="A152" s="352" t="s">
        <v>108</v>
      </c>
      <c r="B152" s="353"/>
      <c r="C152"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2" s="361">
        <v>8160</v>
      </c>
      <c r="E152" s="355"/>
      <c r="F152" s="355"/>
      <c r="G152" s="355"/>
      <c r="H152" s="356"/>
    </row>
    <row r="153" spans="1:8" ht="50.1" customHeight="1" x14ac:dyDescent="0.2">
      <c r="A153" s="352" t="s">
        <v>109</v>
      </c>
      <c r="B153" s="353"/>
      <c r="C153"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3" s="361">
        <v>6720</v>
      </c>
      <c r="E153" s="355"/>
      <c r="F153" s="355"/>
      <c r="G153" s="355"/>
      <c r="H153" s="356"/>
    </row>
    <row r="154" spans="1:8" ht="50.1" customHeight="1" x14ac:dyDescent="0.2">
      <c r="A154" s="352" t="s">
        <v>110</v>
      </c>
      <c r="B154" s="353"/>
      <c r="C154" s="74" t="str">
        <f>"Интернет-площадка 2gis.ru на основе Cправочника организаций "&amp;$C$2&amp;""</f>
        <v>Интернет-площадка 2gis.ru на основе Cправочника организаций "2ГИС.ЯРОСЛАВЛЬ"</v>
      </c>
      <c r="D154" s="361">
        <v>17040</v>
      </c>
      <c r="E154" s="355"/>
      <c r="F154" s="355"/>
      <c r="G154" s="355"/>
      <c r="H154" s="356"/>
    </row>
    <row r="155" spans="1:8" ht="50.1" customHeight="1" x14ac:dyDescent="0.2">
      <c r="A155" s="352" t="s">
        <v>111</v>
      </c>
      <c r="B155" s="353"/>
      <c r="C155" s="74" t="str">
        <f>"Интернет-площадка 2gis.ru на основе Cправочника организаций "&amp;$C$2&amp;""</f>
        <v>Интернет-площадка 2gis.ru на основе Cправочника организаций "2ГИС.ЯРОСЛАВЛЬ"</v>
      </c>
      <c r="D155" s="361">
        <v>20448</v>
      </c>
      <c r="E155" s="355"/>
      <c r="F155" s="355"/>
      <c r="G155" s="355"/>
      <c r="H155" s="356"/>
    </row>
    <row r="156" spans="1:8" ht="50.1" customHeight="1" x14ac:dyDescent="0.2">
      <c r="A156" s="352" t="s">
        <v>112</v>
      </c>
      <c r="B156" s="353"/>
      <c r="C156"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6" s="361">
        <v>4080</v>
      </c>
      <c r="E156" s="355"/>
      <c r="F156" s="355"/>
      <c r="G156" s="355"/>
      <c r="H156" s="356"/>
    </row>
    <row r="157" spans="1:8" ht="50.1" customHeight="1" x14ac:dyDescent="0.2">
      <c r="A157" s="352" t="s">
        <v>113</v>
      </c>
      <c r="B157" s="353"/>
      <c r="C157"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7" s="361">
        <v>4080</v>
      </c>
      <c r="E157" s="355"/>
      <c r="F157" s="355"/>
      <c r="G157" s="355"/>
      <c r="H157" s="356"/>
    </row>
    <row r="158" spans="1:8" ht="50.1" customHeight="1" x14ac:dyDescent="0.2">
      <c r="A158" s="352" t="s">
        <v>114</v>
      </c>
      <c r="B158" s="353"/>
      <c r="C158"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58" s="361">
        <v>6120</v>
      </c>
      <c r="E158" s="355"/>
      <c r="F158" s="355"/>
      <c r="G158" s="355"/>
      <c r="H158" s="356"/>
    </row>
    <row r="159" spans="1:8" ht="50.1" customHeight="1" x14ac:dyDescent="0.2">
      <c r="A159" s="352" t="s">
        <v>115</v>
      </c>
      <c r="B159" s="353"/>
      <c r="C159" s="74" t="s">
        <v>95</v>
      </c>
      <c r="D159" s="361">
        <v>1320</v>
      </c>
      <c r="E159" s="355"/>
      <c r="F159" s="355"/>
      <c r="G159" s="355"/>
      <c r="H159" s="356"/>
    </row>
    <row r="160" spans="1:8" ht="75" customHeight="1" x14ac:dyDescent="0.2">
      <c r="A160" s="352" t="s">
        <v>116</v>
      </c>
      <c r="B160" s="353"/>
      <c r="C16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"2ГИС.ЯРОСЛАВЛЬ" (мобильная версия 2ГИС 4.0 и выше); Интернет-площадка 2gis.ru на основе Cправочника организаций "2ГИС.ЯРОСЛАВЛЬ"</v>
      </c>
      <c r="D160" s="361">
        <v>18600</v>
      </c>
      <c r="E160" s="355"/>
      <c r="F160" s="355"/>
      <c r="G160" s="355"/>
      <c r="H160" s="356"/>
    </row>
    <row r="161" spans="1:8" ht="50.1" customHeight="1" thickBot="1" x14ac:dyDescent="0.25">
      <c r="A161" s="352" t="s">
        <v>117</v>
      </c>
      <c r="B161" s="353"/>
      <c r="C161"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61" s="361">
        <v>4080</v>
      </c>
      <c r="E161" s="355"/>
      <c r="F161" s="355"/>
      <c r="G161" s="355"/>
      <c r="H161" s="356"/>
    </row>
    <row r="162" spans="1:8" s="23" customFormat="1" ht="50.1" customHeight="1" thickBot="1" x14ac:dyDescent="0.25">
      <c r="A162" s="362" t="s">
        <v>118</v>
      </c>
      <c r="B162" s="363"/>
      <c r="C162" s="21"/>
      <c r="D162" s="364"/>
      <c r="E162" s="364"/>
      <c r="F162" s="364"/>
      <c r="G162" s="364"/>
      <c r="H162" s="365"/>
    </row>
    <row r="163" spans="1:8" s="16" customFormat="1" ht="50.1" customHeight="1" x14ac:dyDescent="0.2">
      <c r="A163" s="352" t="s">
        <v>119</v>
      </c>
      <c r="B163" s="353"/>
      <c r="C163" s="366" t="str">
        <f>"Электронный справочник на основе Справочника организаций "&amp;$C$2&amp;" (мобильная версия)"</f>
        <v>Электронный справочник на основе Справочника организаций "2ГИС.ЯРОСЛАВЛЬ" (мобильная версия)</v>
      </c>
      <c r="D163" s="354">
        <v>3600</v>
      </c>
      <c r="E163" s="355"/>
      <c r="F163" s="355"/>
      <c r="G163" s="355"/>
      <c r="H163" s="356"/>
    </row>
    <row r="164" spans="1:8" s="16" customFormat="1" ht="50.1" customHeight="1" x14ac:dyDescent="0.2">
      <c r="A164" s="352" t="s">
        <v>120</v>
      </c>
      <c r="B164" s="353"/>
      <c r="C164" s="367"/>
      <c r="D164" s="354">
        <v>3600</v>
      </c>
      <c r="E164" s="355"/>
      <c r="F164" s="355"/>
      <c r="G164" s="355"/>
      <c r="H164" s="356"/>
    </row>
    <row r="165" spans="1:8" s="16" customFormat="1" ht="50.1" customHeight="1" x14ac:dyDescent="0.2">
      <c r="A165" s="369" t="s">
        <v>121</v>
      </c>
      <c r="B165" s="370"/>
      <c r="C165" s="367"/>
      <c r="D165" s="517">
        <v>1800</v>
      </c>
      <c r="E165" s="398"/>
      <c r="F165" s="398"/>
      <c r="G165" s="398"/>
      <c r="H165" s="398"/>
    </row>
    <row r="166" spans="1:8" s="16" customFormat="1" ht="50.1" customHeight="1" x14ac:dyDescent="0.2">
      <c r="A166" s="369" t="s">
        <v>122</v>
      </c>
      <c r="B166" s="370"/>
      <c r="C166" s="367"/>
      <c r="D166" s="517">
        <v>180</v>
      </c>
      <c r="E166" s="398"/>
      <c r="F166" s="398"/>
      <c r="G166" s="398"/>
      <c r="H166" s="398"/>
    </row>
    <row r="167" spans="1:8" s="16" customFormat="1" ht="50.1" customHeight="1" thickBot="1" x14ac:dyDescent="0.25">
      <c r="A167" s="369" t="s">
        <v>123</v>
      </c>
      <c r="B167" s="370"/>
      <c r="C167" s="368"/>
      <c r="D167" s="471">
        <v>612</v>
      </c>
      <c r="E167" s="472"/>
      <c r="F167" s="472"/>
      <c r="G167" s="472"/>
      <c r="H167" s="472"/>
    </row>
    <row r="168" spans="1:8" s="16" customFormat="1" ht="50.1" customHeight="1" thickBot="1" x14ac:dyDescent="0.25">
      <c r="A168" s="362" t="s">
        <v>124</v>
      </c>
      <c r="B168" s="363"/>
      <c r="C168" s="21"/>
      <c r="D168" s="364"/>
      <c r="E168" s="364"/>
      <c r="F168" s="364"/>
      <c r="G168" s="364"/>
      <c r="H168" s="365"/>
    </row>
    <row r="169" spans="1:8" ht="50.1" customHeight="1" x14ac:dyDescent="0.2">
      <c r="A169" s="352" t="s">
        <v>125</v>
      </c>
      <c r="B169" s="353"/>
      <c r="C16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69" s="77">
        <f>F169*1.2</f>
        <v>3722.3999999999996</v>
      </c>
      <c r="E169" s="78">
        <f>F169*1.1</f>
        <v>3412.2000000000003</v>
      </c>
      <c r="F169" s="78">
        <v>3102</v>
      </c>
      <c r="G169" s="78">
        <f>F169*0.75</f>
        <v>2326.5</v>
      </c>
      <c r="H169" s="79">
        <f>F169*0.5</f>
        <v>1551</v>
      </c>
    </row>
    <row r="170" spans="1:8" ht="50.1" customHeight="1" x14ac:dyDescent="0.2">
      <c r="A170" s="352" t="s">
        <v>126</v>
      </c>
      <c r="B170" s="353"/>
      <c r="C170" s="74" t="str">
        <f>"Интернет-площадка 2gis.ru на основе Cправочника организаций "&amp;$C$2&amp;""</f>
        <v>Интернет-площадка 2gis.ru на основе Cправочника организаций "2ГИС.ЯРОСЛАВЛЬ"</v>
      </c>
      <c r="D170" s="354">
        <v>1698</v>
      </c>
      <c r="E170" s="355"/>
      <c r="F170" s="355"/>
      <c r="G170" s="355"/>
      <c r="H170" s="356"/>
    </row>
    <row r="171" spans="1:8" ht="50.1" customHeight="1" x14ac:dyDescent="0.2">
      <c r="A171" s="352" t="s">
        <v>127</v>
      </c>
      <c r="B171" s="353"/>
      <c r="C171"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1" s="361">
        <v>1666.8</v>
      </c>
      <c r="E171" s="355"/>
      <c r="F171" s="355"/>
      <c r="G171" s="355"/>
      <c r="H171" s="356"/>
    </row>
    <row r="172" spans="1:8" ht="50.1" customHeight="1" x14ac:dyDescent="0.2">
      <c r="A172" s="377" t="s">
        <v>198</v>
      </c>
      <c r="B172" s="378"/>
      <c r="C172"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(мобильная версия 2ГИС 4.0 и выше)</v>
      </c>
      <c r="D172" s="77">
        <f>F172*1.2</f>
        <v>5328</v>
      </c>
      <c r="E172" s="78">
        <f>F172*1.1</f>
        <v>4884</v>
      </c>
      <c r="F172" s="78">
        <v>4440</v>
      </c>
      <c r="G172" s="78">
        <f>F172*0.75</f>
        <v>3330</v>
      </c>
      <c r="H172" s="79">
        <f>F172*0.5</f>
        <v>2220</v>
      </c>
    </row>
    <row r="173" spans="1:8" ht="50.1" customHeight="1" x14ac:dyDescent="0.2">
      <c r="A173" s="352" t="s">
        <v>199</v>
      </c>
      <c r="B173" s="353"/>
      <c r="C173" s="74" t="str">
        <f>"Интернет-площадка 2gis.ru на основе Cправочника организаций "&amp;$C$2&amp;""</f>
        <v>Интернет-площадка 2gis.ru на основе Cправочника организаций "2ГИС.ЯРОСЛАВЛЬ"</v>
      </c>
      <c r="D173" s="354">
        <v>2400</v>
      </c>
      <c r="E173" s="355"/>
      <c r="F173" s="355"/>
      <c r="G173" s="355"/>
      <c r="H173" s="356"/>
    </row>
    <row r="174" spans="1:8" ht="50.1" customHeight="1" x14ac:dyDescent="0.2">
      <c r="A174" s="352" t="s">
        <v>130</v>
      </c>
      <c r="B174" s="353"/>
      <c r="C174" s="74" t="str">
        <f>"Электронный справочник на основе Справочника организаций"&amp;$C$2&amp;" (версия для ПК)"</f>
        <v>Электронный справочник на основе Справочника организаций"2ГИС.ЯРОСЛАВЛЬ" (версия для ПК)</v>
      </c>
      <c r="D174" s="354">
        <v>2400</v>
      </c>
      <c r="E174" s="355"/>
      <c r="F174" s="355"/>
      <c r="G174" s="355"/>
      <c r="H174" s="356"/>
    </row>
    <row r="175" spans="1:8" s="16" customFormat="1" ht="126" customHeight="1" thickBot="1" x14ac:dyDescent="0.25">
      <c r="A175" s="352" t="s">
        <v>131</v>
      </c>
      <c r="B175" s="353"/>
      <c r="C175" s="121" t="str">
        <f>C170</f>
        <v>Интернет-площадка 2gis.ru на основе Cправочника организаций "2ГИС.ЯРОСЛАВЛЬ"</v>
      </c>
      <c r="D175" s="361">
        <v>3102</v>
      </c>
      <c r="E175" s="355"/>
      <c r="F175" s="355"/>
      <c r="G175" s="355"/>
      <c r="H175" s="356"/>
    </row>
    <row r="176" spans="1:8" ht="50.1" customHeight="1" thickBot="1" x14ac:dyDescent="0.25">
      <c r="A176" s="362" t="s">
        <v>200</v>
      </c>
      <c r="B176" s="363"/>
      <c r="C176" s="21"/>
      <c r="D176" s="364"/>
      <c r="E176" s="364"/>
      <c r="F176" s="364"/>
      <c r="G176" s="364"/>
      <c r="H176" s="365"/>
    </row>
    <row r="177" spans="1:8" s="20" customFormat="1" ht="30" customHeight="1" thickBot="1" x14ac:dyDescent="0.25">
      <c r="A177" s="506"/>
      <c r="B177" s="507"/>
      <c r="C177" s="623"/>
      <c r="D177" s="507"/>
      <c r="E177" s="507"/>
      <c r="F177" s="507"/>
      <c r="G177" s="507"/>
      <c r="H177" s="508"/>
    </row>
    <row r="178" spans="1:8" s="16" customFormat="1" ht="185.25" customHeight="1" x14ac:dyDescent="0.2">
      <c r="A178" s="352" t="s">
        <v>201</v>
      </c>
      <c r="B178" s="353"/>
      <c r="C17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"2ГИС.ЯРОСЛАВЛЬ" (версия для ПК); Интернет-площадка 2gis.ru на основе Cправочника организаций "2ГИС.ЯРОСЛАВЛЬ"; Электронный справочник на основе Справочника организаций "2ГИС.ЯРОСЛАВЛЬ" (мобильная версия 2ГИС 4.0 и выше)</v>
      </c>
      <c r="D178" s="382">
        <v>8100</v>
      </c>
      <c r="E178" s="383"/>
      <c r="F178" s="383"/>
      <c r="G178" s="383"/>
      <c r="H178" s="384"/>
    </row>
    <row r="179" spans="1:8" s="16" customFormat="1" ht="83.25" customHeight="1" thickBot="1" x14ac:dyDescent="0.25">
      <c r="A179" s="352" t="s">
        <v>202</v>
      </c>
      <c r="B179" s="353"/>
      <c r="C179" s="367"/>
      <c r="D179" s="354">
        <v>8100</v>
      </c>
      <c r="E179" s="355"/>
      <c r="F179" s="355"/>
      <c r="G179" s="355"/>
      <c r="H179" s="356"/>
    </row>
    <row r="180" spans="1:8" ht="21.75" thickBot="1" x14ac:dyDescent="0.25">
      <c r="A180" s="518"/>
      <c r="B180" s="519"/>
      <c r="C180" s="56"/>
      <c r="D180" s="520"/>
      <c r="E180" s="520"/>
      <c r="F180" s="520"/>
      <c r="G180" s="520"/>
      <c r="H180" s="521"/>
    </row>
    <row r="182" spans="1:8" ht="21" x14ac:dyDescent="0.2">
      <c r="A182" s="85"/>
      <c r="B182" s="86" t="s">
        <v>133</v>
      </c>
      <c r="C182" s="349" t="s">
        <v>321</v>
      </c>
      <c r="D182" s="349"/>
      <c r="E182" s="87"/>
      <c r="F182" s="87"/>
      <c r="G182" s="87"/>
      <c r="H182" s="87"/>
    </row>
    <row r="183" spans="1:8" ht="21" x14ac:dyDescent="0.2">
      <c r="A183" s="85"/>
      <c r="B183" s="87"/>
      <c r="C183" s="348" t="s">
        <v>322</v>
      </c>
      <c r="D183" s="348"/>
      <c r="E183" s="87"/>
      <c r="F183" s="87"/>
      <c r="G183" s="87"/>
      <c r="H183" s="87"/>
    </row>
    <row r="184" spans="1:8" ht="21" x14ac:dyDescent="0.2">
      <c r="A184" s="85"/>
      <c r="B184" s="87"/>
      <c r="C184" s="348" t="s">
        <v>323</v>
      </c>
      <c r="D184" s="348"/>
      <c r="E184" s="87"/>
      <c r="F184" s="87"/>
      <c r="G184" s="87"/>
      <c r="H184" s="87"/>
    </row>
    <row r="185" spans="1:8" ht="21" x14ac:dyDescent="0.2">
      <c r="C185" s="348"/>
      <c r="D185" s="348"/>
      <c r="E185" s="87"/>
      <c r="F185" s="87"/>
      <c r="G185" s="87"/>
      <c r="H185" s="82"/>
    </row>
    <row r="186" spans="1:8" ht="26.25" x14ac:dyDescent="0.2">
      <c r="A186" s="347" t="str">
        <f>Абакан_юр!A174</f>
        <v>По соглашению сторон в качестве валюты платежа могут выступать украинские гривны, в этом случае курс следующий: 1 руб. = 0,4395 гривен</v>
      </c>
      <c r="B186" s="347"/>
      <c r="C186" s="347"/>
      <c r="D186" s="89"/>
      <c r="E186" s="89"/>
      <c r="F186" s="90"/>
      <c r="G186" s="351"/>
      <c r="H186" s="351"/>
    </row>
    <row r="187" spans="1:8" ht="26.25" x14ac:dyDescent="0.2">
      <c r="A187" s="347" t="str">
        <f>Абакан_юр!A175</f>
        <v>По соглашению сторон в качестве валюты платежа могут выступать дирхамы ОАЭ, в этом случае курс следующий: 1 руб. = 0,0414 дирхам</v>
      </c>
      <c r="B187" s="347"/>
      <c r="C187" s="347"/>
      <c r="D187" s="89"/>
      <c r="E187" s="89"/>
      <c r="F187" s="90"/>
      <c r="G187" s="92"/>
      <c r="H187" s="92"/>
    </row>
    <row r="188" spans="1:8" ht="26.25" x14ac:dyDescent="0.2">
      <c r="A188" s="347" t="str">
        <f>Абакан_юр!A176</f>
        <v>По соглашению сторон в качестве валюты платежа могут выступать доллары США, в этом случае курс следующий: 1 руб. = 0,0113 доллара</v>
      </c>
      <c r="B188" s="347"/>
      <c r="C188" s="347"/>
      <c r="D188" s="89"/>
      <c r="E188" s="89"/>
      <c r="F188" s="90"/>
      <c r="G188" s="92"/>
      <c r="H188" s="92"/>
    </row>
    <row r="189" spans="1:8" ht="26.25" x14ac:dyDescent="0.2">
      <c r="A189" s="347" t="str">
        <f>Абакан_юр!A177</f>
        <v>По соглашению сторон в качестве валюты платежа могут выступать евро, в этом случае курс следующий: 1 руб. = 0,0104 евро</v>
      </c>
      <c r="B189" s="347"/>
      <c r="C189" s="347"/>
      <c r="D189" s="89"/>
      <c r="E189" s="90"/>
      <c r="F189" s="90"/>
      <c r="G189" s="92"/>
      <c r="H189" s="92"/>
    </row>
    <row r="190" spans="1:8" ht="26.25" x14ac:dyDescent="0.2">
      <c r="A190" s="347" t="str">
        <f>Абакан_юр!A178</f>
        <v>По соглашению сторон в качестве валюты платежа могут выступать чешские кроны, в этом случае курс следующий: 1 руб. = 0,2610 крона</v>
      </c>
      <c r="B190" s="347"/>
      <c r="C190" s="347"/>
      <c r="D190" s="89"/>
      <c r="E190" s="90"/>
      <c r="F190" s="90"/>
      <c r="G190" s="92"/>
      <c r="H190" s="92"/>
    </row>
    <row r="191" spans="1:8" ht="26.25" x14ac:dyDescent="0.2">
      <c r="A191" s="347" t="str">
        <f>Абакан_юр!A179</f>
        <v>По соглашению сторон в качестве валюты платежа могут выступать киргизские сомы, в этом случае курс следующий: 1 руб. = 1,0094 сом</v>
      </c>
      <c r="B191" s="347"/>
      <c r="C191" s="347"/>
      <c r="D191" s="89"/>
      <c r="E191" s="89"/>
      <c r="F191" s="90"/>
      <c r="G191" s="92"/>
      <c r="H191" s="92"/>
    </row>
    <row r="192" spans="1:8" ht="26.25" x14ac:dyDescent="0.2">
      <c r="A19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2" s="347"/>
      <c r="C192" s="347"/>
      <c r="D192" s="89"/>
      <c r="E192" s="89"/>
      <c r="F192" s="90"/>
      <c r="G192" s="92"/>
      <c r="H192" s="92"/>
    </row>
    <row r="193" spans="1:8" ht="26.25" x14ac:dyDescent="0.2">
      <c r="A193" s="93"/>
      <c r="B193" s="93"/>
      <c r="C193" s="94"/>
      <c r="D193" s="95"/>
      <c r="E193" s="95"/>
      <c r="F193" s="96"/>
      <c r="G193" s="97"/>
      <c r="H193" s="97"/>
    </row>
    <row r="194" spans="1:8" ht="21" x14ac:dyDescent="0.2">
      <c r="A194" s="339" t="s">
        <v>144</v>
      </c>
      <c r="B194" s="339"/>
      <c r="C194" s="339"/>
      <c r="D194" s="339"/>
      <c r="E194" s="339"/>
      <c r="F194" s="339"/>
      <c r="G194" s="339"/>
      <c r="H194" s="339"/>
    </row>
    <row r="195" spans="1:8" ht="21" x14ac:dyDescent="0.2">
      <c r="A195" s="339" t="s">
        <v>145</v>
      </c>
      <c r="B195" s="339"/>
      <c r="C195" s="339"/>
      <c r="D195" s="339"/>
      <c r="E195" s="339"/>
      <c r="F195" s="339"/>
      <c r="G195" s="339"/>
      <c r="H195" s="339"/>
    </row>
    <row r="196" spans="1:8" ht="26.25" x14ac:dyDescent="0.2">
      <c r="A196" s="93"/>
      <c r="B196" s="93"/>
      <c r="C196" s="94"/>
      <c r="D196" s="95"/>
      <c r="E196" s="95"/>
      <c r="F196" s="96"/>
      <c r="G196" s="97"/>
      <c r="H196" s="97"/>
    </row>
    <row r="197" spans="1:8" ht="50.1" customHeight="1" thickBot="1" x14ac:dyDescent="0.25">
      <c r="A197" s="340" t="s">
        <v>146</v>
      </c>
      <c r="B197" s="340"/>
      <c r="C197" s="340"/>
      <c r="D197" s="340"/>
      <c r="E197" s="340"/>
      <c r="F197" s="99"/>
      <c r="G197" s="91"/>
      <c r="H197" s="100"/>
    </row>
    <row r="198" spans="1:8" ht="50.1" customHeight="1" thickBot="1" x14ac:dyDescent="0.25">
      <c r="A198" s="499" t="s">
        <v>147</v>
      </c>
      <c r="B198" s="500"/>
      <c r="C198" s="500"/>
      <c r="D198" s="500"/>
      <c r="E198" s="501"/>
      <c r="F198" s="101"/>
      <c r="H198" s="102"/>
    </row>
    <row r="199" spans="1:8" ht="84" customHeight="1" thickBot="1" x14ac:dyDescent="0.25">
      <c r="A199" s="538" t="s">
        <v>148</v>
      </c>
      <c r="B199" s="539"/>
      <c r="C199" s="103" t="s">
        <v>149</v>
      </c>
      <c r="D199" s="621" t="s">
        <v>150</v>
      </c>
      <c r="E199" s="622"/>
      <c r="F199" s="104"/>
      <c r="G199" s="104"/>
      <c r="H199" s="104"/>
    </row>
    <row r="200" spans="1:8" ht="151.5" customHeight="1" x14ac:dyDescent="0.2">
      <c r="A200" s="337" t="s">
        <v>151</v>
      </c>
      <c r="B200" s="338"/>
      <c r="C200" s="106" t="s">
        <v>152</v>
      </c>
      <c r="D200" s="331" t="s">
        <v>153</v>
      </c>
      <c r="E200" s="332"/>
      <c r="F200" s="104"/>
      <c r="G200" s="104"/>
      <c r="H200" s="104"/>
    </row>
    <row r="201" spans="1:8" ht="121.5" customHeight="1" x14ac:dyDescent="0.2">
      <c r="A201" s="337" t="s">
        <v>154</v>
      </c>
      <c r="B201" s="338"/>
      <c r="C201" s="106" t="s">
        <v>155</v>
      </c>
      <c r="D201" s="331" t="s">
        <v>156</v>
      </c>
      <c r="E201" s="332"/>
      <c r="F201" s="104"/>
      <c r="G201" s="104"/>
      <c r="H201" s="104"/>
    </row>
    <row r="202" spans="1:8" ht="126.75" customHeight="1" thickBot="1" x14ac:dyDescent="0.25">
      <c r="A202" s="495" t="s">
        <v>157</v>
      </c>
      <c r="B202" s="496"/>
      <c r="C202" s="125" t="s">
        <v>158</v>
      </c>
      <c r="D202" s="497" t="s">
        <v>156</v>
      </c>
      <c r="E202" s="498"/>
      <c r="F202" s="104"/>
      <c r="G202" s="104"/>
      <c r="H202" s="104"/>
    </row>
    <row r="203" spans="1:8" s="82" customFormat="1" ht="102.75" customHeight="1" thickBot="1" x14ac:dyDescent="0.25">
      <c r="A203" s="495" t="s">
        <v>160</v>
      </c>
      <c r="B203" s="496"/>
      <c r="C203" s="247" t="s">
        <v>161</v>
      </c>
      <c r="D203" s="497" t="s">
        <v>156</v>
      </c>
      <c r="E203" s="498"/>
      <c r="F203" s="101"/>
      <c r="G203" s="101"/>
      <c r="H203" s="101"/>
    </row>
    <row r="204" spans="1:8" s="98" customFormat="1" ht="222.75" customHeight="1" thickBot="1" x14ac:dyDescent="0.25">
      <c r="A204" s="495" t="s">
        <v>162</v>
      </c>
      <c r="B204" s="496"/>
      <c r="C204" s="125" t="s">
        <v>163</v>
      </c>
      <c r="D204" s="497" t="s">
        <v>156</v>
      </c>
      <c r="E204" s="498"/>
      <c r="F204" s="96"/>
      <c r="G204" s="97"/>
      <c r="H204" s="97"/>
    </row>
    <row r="205" spans="1:8" ht="23.25" x14ac:dyDescent="0.2">
      <c r="A205" s="329" t="s">
        <v>164</v>
      </c>
      <c r="B205" s="329"/>
      <c r="C205" s="329"/>
      <c r="D205" s="329"/>
      <c r="E205" s="329"/>
      <c r="F205" s="329"/>
      <c r="G205" s="329"/>
      <c r="H205" s="329"/>
    </row>
    <row r="206" spans="1:8" ht="23.25" x14ac:dyDescent="0.2">
      <c r="A206" s="329" t="s">
        <v>165</v>
      </c>
      <c r="B206" s="329"/>
      <c r="C206" s="329"/>
      <c r="D206" s="329"/>
      <c r="E206" s="329"/>
      <c r="F206" s="329"/>
      <c r="G206" s="329"/>
      <c r="H206" s="329"/>
    </row>
    <row r="207" spans="1:8" ht="192" customHeight="1" x14ac:dyDescent="0.2">
      <c r="A207"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493"/>
      <c r="C207" s="493"/>
      <c r="D207" s="493"/>
      <c r="E207" s="493"/>
      <c r="F207" s="493"/>
      <c r="G207" s="493"/>
      <c r="H207" s="493"/>
    </row>
    <row r="208" spans="1:8" ht="75.75" customHeight="1" x14ac:dyDescent="0.2">
      <c r="A208" s="339" t="s">
        <v>167</v>
      </c>
      <c r="B208" s="339"/>
      <c r="C208" s="339"/>
      <c r="D208" s="339"/>
      <c r="E208" s="339"/>
      <c r="F208" s="339"/>
      <c r="G208" s="339"/>
      <c r="H208" s="339"/>
    </row>
    <row r="209" spans="1:8" ht="23.25" x14ac:dyDescent="0.2">
      <c r="A209" s="329" t="s">
        <v>168</v>
      </c>
      <c r="B209" s="329"/>
      <c r="C209" s="329"/>
      <c r="D209" s="329"/>
      <c r="E209" s="329"/>
      <c r="F209" s="329"/>
      <c r="G209" s="329"/>
      <c r="H209" s="329"/>
    </row>
    <row r="211" spans="1:8" s="109" customFormat="1" ht="114.75" customHeight="1" x14ac:dyDescent="0.2">
      <c r="A211" s="339" t="s">
        <v>169</v>
      </c>
      <c r="B211" s="339"/>
      <c r="C211" s="339"/>
      <c r="D211" s="339"/>
      <c r="E211" s="339"/>
      <c r="F211" s="339"/>
      <c r="G211" s="339"/>
      <c r="H211" s="339"/>
    </row>
  </sheetData>
  <sheetProtection selectLockedCells="1" selectUnlockedCells="1"/>
  <mergeCells count="34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G186:H186"/>
    <mergeCell ref="A178:B178"/>
    <mergeCell ref="C178:C179"/>
    <mergeCell ref="D178:H178"/>
    <mergeCell ref="A179:B179"/>
    <mergeCell ref="D179:H179"/>
    <mergeCell ref="A180:B180"/>
    <mergeCell ref="D180:H180"/>
    <mergeCell ref="A175:B175"/>
    <mergeCell ref="D175:H175"/>
    <mergeCell ref="A176:B176"/>
    <mergeCell ref="D176:H176"/>
    <mergeCell ref="A177:C177"/>
    <mergeCell ref="D177:H177"/>
    <mergeCell ref="A187:C187"/>
    <mergeCell ref="A188:C188"/>
    <mergeCell ref="A189:C189"/>
    <mergeCell ref="A190:C190"/>
    <mergeCell ref="A191:C191"/>
    <mergeCell ref="A192:C192"/>
    <mergeCell ref="C182:D182"/>
    <mergeCell ref="C183:D183"/>
    <mergeCell ref="C184:D184"/>
    <mergeCell ref="C185:D185"/>
    <mergeCell ref="A186:C186"/>
    <mergeCell ref="A200:B200"/>
    <mergeCell ref="D200:E200"/>
    <mergeCell ref="A201:B201"/>
    <mergeCell ref="D201:E201"/>
    <mergeCell ref="A202:B202"/>
    <mergeCell ref="D202:E202"/>
    <mergeCell ref="A194:H194"/>
    <mergeCell ref="A195:H195"/>
    <mergeCell ref="A197:E197"/>
    <mergeCell ref="A198:E198"/>
    <mergeCell ref="A199:B199"/>
    <mergeCell ref="D199:E199"/>
    <mergeCell ref="A207:H207"/>
    <mergeCell ref="A208:H208"/>
    <mergeCell ref="A209:H209"/>
    <mergeCell ref="A211:E211"/>
    <mergeCell ref="F211:H211"/>
    <mergeCell ref="A203:B203"/>
    <mergeCell ref="D203:E203"/>
    <mergeCell ref="A204:B204"/>
    <mergeCell ref="D204:E204"/>
    <mergeCell ref="A205:H205"/>
    <mergeCell ref="A206:H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H412"/>
  <sheetViews>
    <sheetView view="pageBreakPreview" zoomScale="40" zoomScaleSheetLayoutView="40" workbookViewId="0">
      <pane ySplit="3" topLeftCell="A44" activePane="bottomLeft" state="frozen"/>
      <selection activeCell="E180" sqref="E180"/>
      <selection pane="bottomLeft" activeCell="D180" sqref="D180:H180"/>
    </sheetView>
  </sheetViews>
  <sheetFormatPr defaultColWidth="9.140625" defaultRowHeight="12.75" outlineLevelRow="1" x14ac:dyDescent="0.2"/>
  <cols>
    <col min="1" max="1" width="45.7109375" style="327" customWidth="1"/>
    <col min="2" max="2" width="80.7109375" style="84" customWidth="1"/>
    <col min="3" max="3" width="120.7109375" style="83" customWidth="1"/>
    <col min="4"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747</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50.1" customHeight="1" thickBot="1" x14ac:dyDescent="0.25">
      <c r="A5" s="362" t="s">
        <v>9</v>
      </c>
      <c r="B5" s="363"/>
      <c r="C5" s="21"/>
      <c r="D5" s="21"/>
      <c r="E5" s="21"/>
      <c r="F5" s="21"/>
      <c r="G5" s="21"/>
      <c r="H5" s="22"/>
    </row>
    <row r="6" spans="1:8" s="16" customFormat="1" ht="24.95" customHeight="1" thickBot="1" x14ac:dyDescent="0.25">
      <c r="A6" s="133"/>
      <c r="B6" s="134"/>
      <c r="C6" s="134"/>
      <c r="D6" s="519" t="s">
        <v>234</v>
      </c>
      <c r="E6" s="519"/>
      <c r="F6" s="519"/>
      <c r="G6" s="519"/>
      <c r="H6" s="645"/>
    </row>
    <row r="7" spans="1:8" s="326" customFormat="1" ht="24.95" customHeight="1" thickBot="1" x14ac:dyDescent="0.25">
      <c r="A7" s="324"/>
      <c r="B7" s="325"/>
      <c r="C7" s="162"/>
      <c r="D7" s="135" t="s">
        <v>171</v>
      </c>
      <c r="E7" s="111" t="s">
        <v>172</v>
      </c>
      <c r="F7" s="135" t="s">
        <v>173</v>
      </c>
      <c r="G7" s="111" t="s">
        <v>174</v>
      </c>
      <c r="H7" s="136"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8" s="382">
        <f>F8*1.2</f>
        <v>22291.200000000001</v>
      </c>
      <c r="E8" s="383">
        <f>F8*1.1</f>
        <v>20433.600000000002</v>
      </c>
      <c r="F8" s="383">
        <v>18576</v>
      </c>
      <c r="G8" s="383">
        <f>F8*0.75</f>
        <v>13932</v>
      </c>
      <c r="H8" s="384">
        <f>F8*0.5</f>
        <v>9288</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3" s="457">
        <f>F13*1.2</f>
        <v>27410.399999999998</v>
      </c>
      <c r="E13" s="383">
        <f>F13*1.1</f>
        <v>25126.2</v>
      </c>
      <c r="F13" s="383">
        <v>22842</v>
      </c>
      <c r="G13" s="383">
        <f>F13*0.75</f>
        <v>17131.5</v>
      </c>
      <c r="H13" s="384">
        <f>F13*0.5</f>
        <v>11421</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 s="482"/>
      <c r="E17" s="375"/>
      <c r="F17" s="375"/>
      <c r="G17" s="375"/>
      <c r="H17" s="376"/>
    </row>
    <row r="18" spans="1:8" s="16" customFormat="1" ht="24.95" customHeight="1" thickBot="1" x14ac:dyDescent="0.25">
      <c r="A18" s="40"/>
      <c r="B18" s="41"/>
      <c r="C18" s="42"/>
      <c r="D18" s="519" t="s">
        <v>234</v>
      </c>
      <c r="E18" s="519"/>
      <c r="F18" s="519"/>
      <c r="G18" s="519"/>
      <c r="H18" s="645"/>
    </row>
    <row r="19" spans="1:8" s="16" customFormat="1" ht="50.1" customHeight="1" x14ac:dyDescent="0.2">
      <c r="A19" s="438" t="s">
        <v>22</v>
      </c>
      <c r="B19" s="475" t="s">
        <v>23</v>
      </c>
      <c r="C1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9" s="527">
        <v>270</v>
      </c>
      <c r="E19" s="528"/>
      <c r="F19" s="528"/>
      <c r="G19" s="528"/>
      <c r="H19" s="529"/>
    </row>
    <row r="20" spans="1:8" s="16" customFormat="1" ht="94.5" customHeight="1" x14ac:dyDescent="0.2">
      <c r="A20" s="439"/>
      <c r="B20" s="476"/>
      <c r="C20" s="478"/>
      <c r="D20" s="480"/>
      <c r="E20" s="447"/>
      <c r="F20" s="447"/>
      <c r="G20" s="447"/>
      <c r="H20" s="530"/>
    </row>
    <row r="21" spans="1:8" s="16" customFormat="1" ht="127.5" customHeight="1" thickBot="1" x14ac:dyDescent="0.25">
      <c r="A21" s="440"/>
      <c r="B21" s="43" t="s">
        <v>13</v>
      </c>
      <c r="C2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1" s="531"/>
      <c r="E21" s="532"/>
      <c r="F21" s="532"/>
      <c r="G21" s="532"/>
      <c r="H21" s="533"/>
    </row>
    <row r="22" spans="1:8" s="16" customFormat="1" ht="24.95" customHeight="1" thickBot="1" x14ac:dyDescent="0.25">
      <c r="A22" s="40"/>
      <c r="B22" s="29"/>
      <c r="C22" s="30"/>
      <c r="D22" s="519" t="s">
        <v>234</v>
      </c>
      <c r="E22" s="519"/>
      <c r="F22" s="519"/>
      <c r="G22" s="519"/>
      <c r="H22" s="645"/>
    </row>
    <row r="23" spans="1:8" s="16" customFormat="1" ht="50.1" customHeight="1" x14ac:dyDescent="0.2">
      <c r="A23" s="438" t="s">
        <v>748</v>
      </c>
      <c r="B23" s="455" t="s">
        <v>27</v>
      </c>
      <c r="C2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3" s="382">
        <f>F23*1.2</f>
        <v>133776</v>
      </c>
      <c r="E23" s="383">
        <f>F23*1.1</f>
        <v>122628.00000000001</v>
      </c>
      <c r="F23" s="383">
        <v>111480</v>
      </c>
      <c r="G23" s="383">
        <f>F23*0.75</f>
        <v>83610</v>
      </c>
      <c r="H23" s="384">
        <f>F23*0.5</f>
        <v>55740</v>
      </c>
    </row>
    <row r="24" spans="1:8" s="16" customFormat="1" ht="99.95" customHeight="1" x14ac:dyDescent="0.2">
      <c r="A24" s="439"/>
      <c r="B24" s="456"/>
      <c r="C24" s="456"/>
      <c r="D24" s="354"/>
      <c r="E24" s="355"/>
      <c r="F24" s="355"/>
      <c r="G24" s="355"/>
      <c r="H24" s="356"/>
    </row>
    <row r="25" spans="1:8" s="16" customFormat="1" ht="99.95" customHeight="1" x14ac:dyDescent="0.2">
      <c r="A25" s="439"/>
      <c r="B25" s="45" t="s">
        <v>12</v>
      </c>
      <c r="C25"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5" s="354"/>
      <c r="E25" s="355"/>
      <c r="F25" s="355"/>
      <c r="G25" s="355"/>
      <c r="H25" s="356"/>
    </row>
    <row r="26" spans="1:8" s="16" customFormat="1" ht="156.75" customHeight="1" thickBot="1" x14ac:dyDescent="0.25">
      <c r="A26" s="440"/>
      <c r="B26" s="47" t="s">
        <v>13</v>
      </c>
      <c r="C26"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6" s="374"/>
      <c r="E26" s="375"/>
      <c r="F26" s="375"/>
      <c r="G26" s="375"/>
      <c r="H26" s="376"/>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749</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28" s="457">
        <f>F28*1.2</f>
        <v>164592</v>
      </c>
      <c r="E28" s="383">
        <f>F28*1.1</f>
        <v>150876</v>
      </c>
      <c r="F28" s="383">
        <v>137160</v>
      </c>
      <c r="G28" s="383">
        <f>F28*0.75</f>
        <v>102870</v>
      </c>
      <c r="H28" s="384">
        <f>F28*0.5</f>
        <v>68580</v>
      </c>
    </row>
    <row r="29" spans="1:8" s="16" customFormat="1" ht="99.95" customHeight="1" x14ac:dyDescent="0.2">
      <c r="A29" s="439"/>
      <c r="B29" s="456"/>
      <c r="C29" s="456"/>
      <c r="D29" s="361"/>
      <c r="E29" s="355"/>
      <c r="F29" s="355"/>
      <c r="G29" s="355"/>
      <c r="H29" s="356"/>
    </row>
    <row r="30" spans="1:8" s="16" customFormat="1" ht="99.95" customHeight="1" x14ac:dyDescent="0.2">
      <c r="A30" s="439"/>
      <c r="B30" s="24" t="s">
        <v>12</v>
      </c>
      <c r="C30"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0" s="361"/>
      <c r="E30" s="355"/>
      <c r="F30" s="355"/>
      <c r="G30" s="355"/>
      <c r="H30" s="356"/>
    </row>
    <row r="31" spans="1:8" s="16" customFormat="1" ht="156.75" customHeight="1" x14ac:dyDescent="0.2">
      <c r="A31" s="439"/>
      <c r="B31" s="31" t="s">
        <v>13</v>
      </c>
      <c r="C31"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1" s="361"/>
      <c r="E31" s="355"/>
      <c r="F31" s="355"/>
      <c r="G31" s="355"/>
      <c r="H31" s="356"/>
    </row>
    <row r="32" spans="1:8" s="16" customFormat="1" ht="92.25" customHeight="1" thickBot="1" x14ac:dyDescent="0.25">
      <c r="A32" s="440"/>
      <c r="B32" s="26" t="s">
        <v>16</v>
      </c>
      <c r="C32"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 s="482"/>
      <c r="E32" s="375"/>
      <c r="F32" s="375"/>
      <c r="G32" s="375"/>
      <c r="H32" s="376"/>
    </row>
    <row r="33" spans="1:8" s="16" customFormat="1" ht="24.95" customHeight="1" thickBot="1" x14ac:dyDescent="0.25">
      <c r="A33" s="52"/>
      <c r="B33" s="34"/>
      <c r="C33" s="30"/>
      <c r="D33" s="519" t="s">
        <v>234</v>
      </c>
      <c r="E33" s="519"/>
      <c r="F33" s="519"/>
      <c r="G33" s="519"/>
      <c r="H33" s="645"/>
    </row>
    <row r="34" spans="1:8" s="16" customFormat="1" ht="50.1" customHeight="1" x14ac:dyDescent="0.2">
      <c r="A34" s="438" t="s">
        <v>626</v>
      </c>
      <c r="B34" s="475" t="s">
        <v>23</v>
      </c>
      <c r="C3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v>
      </c>
      <c r="D34" s="445">
        <v>1680</v>
      </c>
      <c r="E34" s="445"/>
      <c r="F34" s="445"/>
      <c r="G34" s="445"/>
      <c r="H34" s="446"/>
    </row>
    <row r="35" spans="1:8" s="16" customFormat="1" ht="69.75" customHeight="1" x14ac:dyDescent="0.2">
      <c r="A35" s="439"/>
      <c r="B35" s="476"/>
      <c r="C35" s="478"/>
      <c r="D35" s="447"/>
      <c r="E35" s="447"/>
      <c r="F35" s="447"/>
      <c r="G35" s="447"/>
      <c r="H35" s="448"/>
    </row>
    <row r="36" spans="1:8" s="16" customFormat="1" ht="155.25" customHeight="1" x14ac:dyDescent="0.2">
      <c r="A36" s="439"/>
      <c r="B36" s="45" t="s">
        <v>13</v>
      </c>
      <c r="C3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6" s="447"/>
      <c r="E36" s="447"/>
      <c r="F36" s="447"/>
      <c r="G36" s="447"/>
      <c r="H36" s="448"/>
    </row>
    <row r="37" spans="1:8" s="16" customFormat="1" ht="168.75" customHeight="1" thickBot="1" x14ac:dyDescent="0.25">
      <c r="A37" s="440"/>
      <c r="B37" s="47" t="s">
        <v>13</v>
      </c>
      <c r="C3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7" s="449"/>
      <c r="E37" s="449"/>
      <c r="F37" s="449"/>
      <c r="G37" s="449"/>
      <c r="H37" s="450"/>
    </row>
    <row r="38" spans="1:8" s="16" customFormat="1" ht="24.95" customHeight="1" thickBot="1" x14ac:dyDescent="0.25">
      <c r="A38" s="40"/>
      <c r="B38" s="41"/>
      <c r="C38" s="42"/>
      <c r="D38" s="435"/>
      <c r="E38" s="436"/>
      <c r="F38" s="436"/>
      <c r="G38" s="436"/>
      <c r="H38" s="437"/>
    </row>
    <row r="39" spans="1:8" s="16" customFormat="1" ht="48" customHeight="1" x14ac:dyDescent="0.2">
      <c r="A39" s="461" t="s">
        <v>31</v>
      </c>
      <c r="B39" s="455" t="s">
        <v>27</v>
      </c>
      <c r="C3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9" s="382">
        <f>F39*1.2</f>
        <v>26755.200000000001</v>
      </c>
      <c r="E39" s="383">
        <f>F39*1.1</f>
        <v>24525.600000000002</v>
      </c>
      <c r="F39" s="383">
        <v>22296</v>
      </c>
      <c r="G39" s="383">
        <f>F39*0.75</f>
        <v>16722</v>
      </c>
      <c r="H39" s="384">
        <f>F39*0.5</f>
        <v>11148</v>
      </c>
    </row>
    <row r="40" spans="1:8" s="16" customFormat="1" ht="132" customHeight="1" x14ac:dyDescent="0.2">
      <c r="A40" s="462"/>
      <c r="B40" s="456"/>
      <c r="C40" s="456"/>
      <c r="D40" s="354"/>
      <c r="E40" s="355"/>
      <c r="F40" s="355"/>
      <c r="G40" s="355"/>
      <c r="H40" s="356"/>
    </row>
    <row r="41" spans="1:8" s="16" customFormat="1" ht="127.5" customHeight="1" x14ac:dyDescent="0.2">
      <c r="A41" s="462"/>
      <c r="B41" s="24" t="s">
        <v>12</v>
      </c>
      <c r="C4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1" s="354"/>
      <c r="E41" s="355"/>
      <c r="F41" s="355"/>
      <c r="G41" s="355"/>
      <c r="H41" s="356"/>
    </row>
    <row r="42" spans="1:8" s="16" customFormat="1" ht="127.5" customHeight="1" thickBot="1" x14ac:dyDescent="0.25">
      <c r="A42" s="463"/>
      <c r="B42" s="54" t="s">
        <v>33</v>
      </c>
      <c r="C4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2" s="379"/>
      <c r="E42" s="372"/>
      <c r="F42" s="372"/>
      <c r="G42" s="372"/>
      <c r="H42" s="373"/>
    </row>
    <row r="43" spans="1:8" s="16" customFormat="1" ht="166.5" customHeight="1" thickBot="1" x14ac:dyDescent="0.25">
      <c r="A43" s="464"/>
      <c r="B43" s="26" t="s">
        <v>13</v>
      </c>
      <c r="C4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3" s="374"/>
      <c r="E43" s="375"/>
      <c r="F43" s="375"/>
      <c r="G43" s="375"/>
      <c r="H43" s="376"/>
    </row>
    <row r="44" spans="1:8" s="16" customFormat="1" ht="24.95" customHeight="1" thickBot="1" x14ac:dyDescent="0.25">
      <c r="A44" s="28"/>
      <c r="B44" s="29"/>
      <c r="C44" s="30"/>
      <c r="D44" s="458"/>
      <c r="E44" s="459"/>
      <c r="F44" s="459"/>
      <c r="G44" s="459"/>
      <c r="H44" s="460"/>
    </row>
    <row r="45" spans="1:8" s="16" customFormat="1" ht="48" customHeight="1" x14ac:dyDescent="0.2">
      <c r="A45" s="451" t="s">
        <v>35</v>
      </c>
      <c r="B45" s="455" t="s">
        <v>27</v>
      </c>
      <c r="C4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5" s="457">
        <f>F45*1.2</f>
        <v>32896.799999999996</v>
      </c>
      <c r="E45" s="383">
        <f>F45*1.1</f>
        <v>30155.4</v>
      </c>
      <c r="F45" s="383">
        <v>27414</v>
      </c>
      <c r="G45" s="383">
        <f>F45*0.75</f>
        <v>20560.5</v>
      </c>
      <c r="H45" s="384">
        <f>F45*0.5</f>
        <v>13707</v>
      </c>
    </row>
    <row r="46" spans="1:8" s="16" customFormat="1" ht="132" customHeight="1" x14ac:dyDescent="0.2">
      <c r="A46" s="452"/>
      <c r="B46" s="456"/>
      <c r="C46" s="456"/>
      <c r="D46" s="361"/>
      <c r="E46" s="355"/>
      <c r="F46" s="355"/>
      <c r="G46" s="355"/>
      <c r="H46" s="356"/>
    </row>
    <row r="47" spans="1:8" s="16" customFormat="1" ht="138.94999999999999" customHeight="1" x14ac:dyDescent="0.2">
      <c r="A47" s="452"/>
      <c r="B47" s="24" t="s">
        <v>12</v>
      </c>
      <c r="C4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47" s="361"/>
      <c r="E47" s="355"/>
      <c r="F47" s="355"/>
      <c r="G47" s="355"/>
      <c r="H47" s="356"/>
    </row>
    <row r="48" spans="1:8" s="16" customFormat="1" ht="166.5" customHeight="1" x14ac:dyDescent="0.2">
      <c r="A48" s="452"/>
      <c r="B48" s="31" t="s">
        <v>13</v>
      </c>
      <c r="C4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8" s="361"/>
      <c r="E48" s="355"/>
      <c r="F48" s="355"/>
      <c r="G48" s="355"/>
      <c r="H48" s="356"/>
    </row>
    <row r="49" spans="1:8" s="16" customFormat="1" ht="92.25" customHeight="1" thickBot="1" x14ac:dyDescent="0.25">
      <c r="A49" s="489"/>
      <c r="B49" s="26" t="s">
        <v>36</v>
      </c>
      <c r="C4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49" s="482"/>
      <c r="E49" s="375"/>
      <c r="F49" s="375"/>
      <c r="G49" s="375"/>
      <c r="H49" s="376"/>
    </row>
    <row r="50" spans="1:8" s="16" customFormat="1" ht="24.95" customHeight="1" thickBot="1" x14ac:dyDescent="0.25">
      <c r="A50" s="40"/>
      <c r="B50" s="41"/>
      <c r="C50" s="42"/>
      <c r="D50" s="486"/>
      <c r="E50" s="487"/>
      <c r="F50" s="487"/>
      <c r="G50" s="487"/>
      <c r="H50" s="488"/>
    </row>
    <row r="51" spans="1:8" s="16" customFormat="1" ht="50.1" customHeight="1" x14ac:dyDescent="0.2">
      <c r="A51" s="438" t="s">
        <v>37</v>
      </c>
      <c r="B51" s="475" t="s">
        <v>23</v>
      </c>
      <c r="C5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51" s="527">
        <v>270</v>
      </c>
      <c r="E51" s="528"/>
      <c r="F51" s="528"/>
      <c r="G51" s="528"/>
      <c r="H51" s="529"/>
    </row>
    <row r="52" spans="1:8" s="16" customFormat="1" ht="94.5" customHeight="1" x14ac:dyDescent="0.2">
      <c r="A52" s="439"/>
      <c r="B52" s="476"/>
      <c r="C52" s="478"/>
      <c r="D52" s="480"/>
      <c r="E52" s="447"/>
      <c r="F52" s="447"/>
      <c r="G52" s="447"/>
      <c r="H52" s="530"/>
    </row>
    <row r="53" spans="1:8" s="16" customFormat="1" ht="163.5" customHeight="1" thickBot="1" x14ac:dyDescent="0.25">
      <c r="A53" s="440"/>
      <c r="B53" s="43" t="s">
        <v>13</v>
      </c>
      <c r="C5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53" s="531"/>
      <c r="E53" s="532"/>
      <c r="F53" s="532"/>
      <c r="G53" s="532"/>
      <c r="H53" s="533"/>
    </row>
    <row r="54" spans="1:8" s="16" customFormat="1" ht="24.95" customHeight="1" thickBot="1" x14ac:dyDescent="0.25">
      <c r="A54" s="590"/>
      <c r="B54" s="591"/>
      <c r="C54" s="60"/>
      <c r="D54" s="519" t="s">
        <v>234</v>
      </c>
      <c r="E54" s="519"/>
      <c r="F54" s="519"/>
      <c r="G54" s="519"/>
      <c r="H54" s="645"/>
    </row>
    <row r="55" spans="1:8" s="16" customFormat="1" ht="50.1" customHeight="1" thickBot="1" x14ac:dyDescent="0.25">
      <c r="A55" s="411" t="s">
        <v>667</v>
      </c>
      <c r="B55" s="729"/>
      <c r="C55" s="729"/>
      <c r="D55" s="596" t="str">
        <f>"от "&amp;MIN(D56:D135)&amp;" до "&amp;MAX(D56:D135)</f>
        <v>от 1914 до 153120</v>
      </c>
      <c r="E55" s="596"/>
      <c r="F55" s="596"/>
      <c r="G55" s="596"/>
      <c r="H55" s="597"/>
    </row>
    <row r="56" spans="1:8" s="16" customFormat="1" ht="37.5" customHeight="1" outlineLevel="1" x14ac:dyDescent="0.2">
      <c r="A56" s="705" t="s">
        <v>39</v>
      </c>
      <c r="B56" s="730"/>
      <c r="C56" s="673"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56" s="511">
        <v>1914</v>
      </c>
      <c r="E56" s="512"/>
      <c r="F56" s="512"/>
      <c r="G56" s="512"/>
      <c r="H56" s="513"/>
    </row>
    <row r="57" spans="1:8" s="16" customFormat="1" ht="37.5" customHeight="1" outlineLevel="1" x14ac:dyDescent="0.2">
      <c r="A57" s="688" t="s">
        <v>40</v>
      </c>
      <c r="B57" s="689"/>
      <c r="C57" s="674"/>
      <c r="D57" s="517">
        <v>3828</v>
      </c>
      <c r="E57" s="398"/>
      <c r="F57" s="398"/>
      <c r="G57" s="398"/>
      <c r="H57" s="399"/>
    </row>
    <row r="58" spans="1:8" s="16" customFormat="1" ht="37.5" customHeight="1" outlineLevel="1" thickBot="1" x14ac:dyDescent="0.25">
      <c r="A58" s="688" t="s">
        <v>41</v>
      </c>
      <c r="B58" s="689"/>
      <c r="C58" s="674"/>
      <c r="D58" s="517">
        <v>5742</v>
      </c>
      <c r="E58" s="398"/>
      <c r="F58" s="398"/>
      <c r="G58" s="398"/>
      <c r="H58" s="399"/>
    </row>
    <row r="59" spans="1:8" s="16" customFormat="1" ht="37.5" customHeight="1" outlineLevel="1" thickBot="1" x14ac:dyDescent="0.25">
      <c r="A59" s="688" t="s">
        <v>42</v>
      </c>
      <c r="B59" s="689"/>
      <c r="C59" s="674"/>
      <c r="D59" s="519" t="s">
        <v>234</v>
      </c>
      <c r="E59" s="519"/>
      <c r="F59" s="519"/>
      <c r="G59" s="519"/>
      <c r="H59" s="645"/>
    </row>
    <row r="60" spans="1:8" s="16" customFormat="1" ht="37.5" customHeight="1" outlineLevel="1" thickBot="1" x14ac:dyDescent="0.25">
      <c r="A60" s="688" t="s">
        <v>43</v>
      </c>
      <c r="B60" s="689"/>
      <c r="C60" s="674"/>
      <c r="D60" s="596" t="str">
        <f>"от "&amp;MIN(D61:D140)&amp;" до "&amp;MAX(D61:D140)</f>
        <v>от 11484 до 162690</v>
      </c>
      <c r="E60" s="596"/>
      <c r="F60" s="596"/>
      <c r="G60" s="596"/>
      <c r="H60" s="597"/>
    </row>
    <row r="61" spans="1:8" s="16" customFormat="1" ht="37.5" customHeight="1" outlineLevel="1" x14ac:dyDescent="0.2">
      <c r="A61" s="688" t="s">
        <v>44</v>
      </c>
      <c r="B61" s="689"/>
      <c r="C61" s="674"/>
      <c r="D61" s="511">
        <v>11484</v>
      </c>
      <c r="E61" s="512"/>
      <c r="F61" s="512"/>
      <c r="G61" s="512"/>
      <c r="H61" s="513"/>
    </row>
    <row r="62" spans="1:8" s="16" customFormat="1" ht="37.5" customHeight="1" outlineLevel="1" x14ac:dyDescent="0.2">
      <c r="A62" s="688" t="s">
        <v>45</v>
      </c>
      <c r="B62" s="689"/>
      <c r="C62" s="674"/>
      <c r="D62" s="517">
        <v>13398</v>
      </c>
      <c r="E62" s="398"/>
      <c r="F62" s="398"/>
      <c r="G62" s="398"/>
      <c r="H62" s="399"/>
    </row>
    <row r="63" spans="1:8" s="16" customFormat="1" ht="37.5" customHeight="1" outlineLevel="1" x14ac:dyDescent="0.2">
      <c r="A63" s="419" t="s">
        <v>46</v>
      </c>
      <c r="B63" s="420"/>
      <c r="C63" s="674"/>
      <c r="D63" s="354">
        <v>15312</v>
      </c>
      <c r="E63" s="355"/>
      <c r="F63" s="355"/>
      <c r="G63" s="355"/>
      <c r="H63" s="356"/>
    </row>
    <row r="64" spans="1:8" s="16" customFormat="1" ht="37.5" customHeight="1" outlineLevel="1" x14ac:dyDescent="0.2">
      <c r="A64" s="419" t="s">
        <v>47</v>
      </c>
      <c r="B64" s="420"/>
      <c r="C64" s="674"/>
      <c r="D64" s="354">
        <v>17226</v>
      </c>
      <c r="E64" s="355"/>
      <c r="F64" s="355"/>
      <c r="G64" s="355"/>
      <c r="H64" s="356"/>
    </row>
    <row r="65" spans="1:8" s="16" customFormat="1" ht="37.5" customHeight="1" outlineLevel="1" x14ac:dyDescent="0.2">
      <c r="A65" s="419" t="s">
        <v>48</v>
      </c>
      <c r="B65" s="420"/>
      <c r="C65" s="674"/>
      <c r="D65" s="354">
        <v>19140</v>
      </c>
      <c r="E65" s="355"/>
      <c r="F65" s="355"/>
      <c r="G65" s="355"/>
      <c r="H65" s="356"/>
    </row>
    <row r="66" spans="1:8" s="16" customFormat="1" ht="37.5" customHeight="1" outlineLevel="1" x14ac:dyDescent="0.2">
      <c r="A66" s="419" t="s">
        <v>49</v>
      </c>
      <c r="B66" s="420"/>
      <c r="C66" s="674"/>
      <c r="D66" s="354">
        <v>21054</v>
      </c>
      <c r="E66" s="355"/>
      <c r="F66" s="355"/>
      <c r="G66" s="355"/>
      <c r="H66" s="356"/>
    </row>
    <row r="67" spans="1:8" s="16" customFormat="1" ht="37.5" customHeight="1" outlineLevel="1" x14ac:dyDescent="0.2">
      <c r="A67" s="419" t="s">
        <v>50</v>
      </c>
      <c r="B67" s="420"/>
      <c r="C67" s="674"/>
      <c r="D67" s="354">
        <v>22968</v>
      </c>
      <c r="E67" s="355"/>
      <c r="F67" s="355"/>
      <c r="G67" s="355"/>
      <c r="H67" s="356"/>
    </row>
    <row r="68" spans="1:8" s="16" customFormat="1" ht="37.5" customHeight="1" outlineLevel="1" x14ac:dyDescent="0.2">
      <c r="A68" s="419" t="s">
        <v>51</v>
      </c>
      <c r="B68" s="420"/>
      <c r="C68" s="674"/>
      <c r="D68" s="354">
        <v>24882</v>
      </c>
      <c r="E68" s="355"/>
      <c r="F68" s="355"/>
      <c r="G68" s="355"/>
      <c r="H68" s="356"/>
    </row>
    <row r="69" spans="1:8" s="16" customFormat="1" ht="37.5" customHeight="1" outlineLevel="1" x14ac:dyDescent="0.2">
      <c r="A69" s="419" t="s">
        <v>52</v>
      </c>
      <c r="B69" s="420"/>
      <c r="C69" s="674"/>
      <c r="D69" s="354">
        <v>26796</v>
      </c>
      <c r="E69" s="355"/>
      <c r="F69" s="355"/>
      <c r="G69" s="355"/>
      <c r="H69" s="356"/>
    </row>
    <row r="70" spans="1:8" s="16" customFormat="1" ht="37.5" customHeight="1" outlineLevel="1" x14ac:dyDescent="0.2">
      <c r="A70" s="419" t="s">
        <v>53</v>
      </c>
      <c r="B70" s="420"/>
      <c r="C70" s="674"/>
      <c r="D70" s="354">
        <v>28710</v>
      </c>
      <c r="E70" s="355"/>
      <c r="F70" s="355"/>
      <c r="G70" s="355"/>
      <c r="H70" s="356"/>
    </row>
    <row r="71" spans="1:8" s="16" customFormat="1" ht="37.5" customHeight="1" outlineLevel="1" x14ac:dyDescent="0.2">
      <c r="A71" s="419" t="s">
        <v>54</v>
      </c>
      <c r="B71" s="420"/>
      <c r="C71" s="674"/>
      <c r="D71" s="354">
        <v>30624</v>
      </c>
      <c r="E71" s="355"/>
      <c r="F71" s="355"/>
      <c r="G71" s="355"/>
      <c r="H71" s="356"/>
    </row>
    <row r="72" spans="1:8" s="16" customFormat="1" ht="37.5" customHeight="1" outlineLevel="1" x14ac:dyDescent="0.2">
      <c r="A72" s="419" t="s">
        <v>55</v>
      </c>
      <c r="B72" s="420"/>
      <c r="C72" s="674"/>
      <c r="D72" s="354">
        <v>32538</v>
      </c>
      <c r="E72" s="355"/>
      <c r="F72" s="355"/>
      <c r="G72" s="355"/>
      <c r="H72" s="356"/>
    </row>
    <row r="73" spans="1:8" s="16" customFormat="1" ht="37.5" customHeight="1" outlineLevel="1" x14ac:dyDescent="0.2">
      <c r="A73" s="419" t="s">
        <v>56</v>
      </c>
      <c r="B73" s="420"/>
      <c r="C73" s="674"/>
      <c r="D73" s="354">
        <v>34452</v>
      </c>
      <c r="E73" s="355"/>
      <c r="F73" s="355"/>
      <c r="G73" s="355"/>
      <c r="H73" s="356"/>
    </row>
    <row r="74" spans="1:8" s="16" customFormat="1" ht="37.5" customHeight="1" outlineLevel="1" x14ac:dyDescent="0.2">
      <c r="A74" s="419" t="s">
        <v>57</v>
      </c>
      <c r="B74" s="420"/>
      <c r="C74" s="674"/>
      <c r="D74" s="354">
        <v>36366</v>
      </c>
      <c r="E74" s="355"/>
      <c r="F74" s="355"/>
      <c r="G74" s="355"/>
      <c r="H74" s="356"/>
    </row>
    <row r="75" spans="1:8" s="16" customFormat="1" ht="37.5" customHeight="1" outlineLevel="1" x14ac:dyDescent="0.2">
      <c r="A75" s="661" t="s">
        <v>58</v>
      </c>
      <c r="B75" s="829"/>
      <c r="C75" s="674"/>
      <c r="D75" s="379">
        <v>38280</v>
      </c>
      <c r="E75" s="372"/>
      <c r="F75" s="372"/>
      <c r="G75" s="372"/>
      <c r="H75" s="373"/>
    </row>
    <row r="76" spans="1:8" s="16" customFormat="1" ht="37.5" customHeight="1" outlineLevel="1" x14ac:dyDescent="0.2">
      <c r="A76" s="661" t="s">
        <v>181</v>
      </c>
      <c r="B76" s="829"/>
      <c r="C76" s="674"/>
      <c r="D76" s="379">
        <v>40194</v>
      </c>
      <c r="E76" s="372"/>
      <c r="F76" s="372"/>
      <c r="G76" s="372"/>
      <c r="H76" s="373"/>
    </row>
    <row r="77" spans="1:8" s="16" customFormat="1" ht="37.5" customHeight="1" outlineLevel="1" x14ac:dyDescent="0.2">
      <c r="A77" s="661" t="s">
        <v>182</v>
      </c>
      <c r="B77" s="829"/>
      <c r="C77" s="674"/>
      <c r="D77" s="379">
        <v>42108</v>
      </c>
      <c r="E77" s="372"/>
      <c r="F77" s="372"/>
      <c r="G77" s="372"/>
      <c r="H77" s="373"/>
    </row>
    <row r="78" spans="1:8" s="16" customFormat="1" ht="37.5" customHeight="1" outlineLevel="1" x14ac:dyDescent="0.2">
      <c r="A78" s="661" t="s">
        <v>183</v>
      </c>
      <c r="B78" s="829"/>
      <c r="C78" s="674"/>
      <c r="D78" s="379">
        <v>44022</v>
      </c>
      <c r="E78" s="372"/>
      <c r="F78" s="372"/>
      <c r="G78" s="372"/>
      <c r="H78" s="373"/>
    </row>
    <row r="79" spans="1:8" s="16" customFormat="1" ht="37.5" customHeight="1" outlineLevel="1" x14ac:dyDescent="0.2">
      <c r="A79" s="661" t="s">
        <v>184</v>
      </c>
      <c r="B79" s="829"/>
      <c r="C79" s="674"/>
      <c r="D79" s="379">
        <v>45936</v>
      </c>
      <c r="E79" s="372"/>
      <c r="F79" s="372"/>
      <c r="G79" s="372"/>
      <c r="H79" s="373"/>
    </row>
    <row r="80" spans="1:8" s="16" customFormat="1" ht="37.5" customHeight="1" outlineLevel="1" x14ac:dyDescent="0.2">
      <c r="A80" s="661" t="s">
        <v>185</v>
      </c>
      <c r="B80" s="829"/>
      <c r="C80" s="674"/>
      <c r="D80" s="379">
        <v>47850</v>
      </c>
      <c r="E80" s="372"/>
      <c r="F80" s="372"/>
      <c r="G80" s="372"/>
      <c r="H80" s="373"/>
    </row>
    <row r="81" spans="1:8" s="16" customFormat="1" ht="37.5" customHeight="1" outlineLevel="1" x14ac:dyDescent="0.2">
      <c r="A81" s="661" t="s">
        <v>186</v>
      </c>
      <c r="B81" s="829"/>
      <c r="C81" s="674"/>
      <c r="D81" s="379">
        <v>49764</v>
      </c>
      <c r="E81" s="372"/>
      <c r="F81" s="372"/>
      <c r="G81" s="372"/>
      <c r="H81" s="373"/>
    </row>
    <row r="82" spans="1:8" s="16" customFormat="1" ht="37.5" customHeight="1" outlineLevel="1" x14ac:dyDescent="0.2">
      <c r="A82" s="661" t="s">
        <v>187</v>
      </c>
      <c r="B82" s="829"/>
      <c r="C82" s="674"/>
      <c r="D82" s="379">
        <v>51678</v>
      </c>
      <c r="E82" s="372"/>
      <c r="F82" s="372"/>
      <c r="G82" s="372"/>
      <c r="H82" s="373"/>
    </row>
    <row r="83" spans="1:8" s="16" customFormat="1" ht="37.5" customHeight="1" outlineLevel="1" x14ac:dyDescent="0.2">
      <c r="A83" s="661" t="s">
        <v>188</v>
      </c>
      <c r="B83" s="829"/>
      <c r="C83" s="674"/>
      <c r="D83" s="379">
        <v>53592</v>
      </c>
      <c r="E83" s="372"/>
      <c r="F83" s="372"/>
      <c r="G83" s="372"/>
      <c r="H83" s="373"/>
    </row>
    <row r="84" spans="1:8" s="16" customFormat="1" ht="37.5" customHeight="1" outlineLevel="1" x14ac:dyDescent="0.2">
      <c r="A84" s="661" t="s">
        <v>189</v>
      </c>
      <c r="B84" s="829"/>
      <c r="C84" s="674"/>
      <c r="D84" s="379">
        <v>55506</v>
      </c>
      <c r="E84" s="372"/>
      <c r="F84" s="372"/>
      <c r="G84" s="372"/>
      <c r="H84" s="373"/>
    </row>
    <row r="85" spans="1:8" s="16" customFormat="1" ht="37.5" customHeight="1" outlineLevel="1" x14ac:dyDescent="0.2">
      <c r="A85" s="661" t="s">
        <v>190</v>
      </c>
      <c r="B85" s="829"/>
      <c r="C85" s="674"/>
      <c r="D85" s="379">
        <v>57420</v>
      </c>
      <c r="E85" s="372"/>
      <c r="F85" s="372"/>
      <c r="G85" s="372"/>
      <c r="H85" s="373"/>
    </row>
    <row r="86" spans="1:8" s="16" customFormat="1" ht="37.5" customHeight="1" outlineLevel="1" x14ac:dyDescent="0.2">
      <c r="A86" s="661" t="s">
        <v>191</v>
      </c>
      <c r="B86" s="829"/>
      <c r="C86" s="674"/>
      <c r="D86" s="379">
        <v>59334</v>
      </c>
      <c r="E86" s="372"/>
      <c r="F86" s="372"/>
      <c r="G86" s="372"/>
      <c r="H86" s="373"/>
    </row>
    <row r="87" spans="1:8" s="16" customFormat="1" ht="37.5" customHeight="1" outlineLevel="1" x14ac:dyDescent="0.2">
      <c r="A87" s="661" t="s">
        <v>192</v>
      </c>
      <c r="B87" s="829"/>
      <c r="C87" s="674"/>
      <c r="D87" s="379">
        <v>61248</v>
      </c>
      <c r="E87" s="372"/>
      <c r="F87" s="372"/>
      <c r="G87" s="372"/>
      <c r="H87" s="373"/>
    </row>
    <row r="88" spans="1:8" s="16" customFormat="1" ht="37.5" customHeight="1" outlineLevel="1" x14ac:dyDescent="0.2">
      <c r="A88" s="661" t="s">
        <v>193</v>
      </c>
      <c r="B88" s="829"/>
      <c r="C88" s="674"/>
      <c r="D88" s="379">
        <v>63162</v>
      </c>
      <c r="E88" s="372"/>
      <c r="F88" s="372"/>
      <c r="G88" s="372"/>
      <c r="H88" s="373"/>
    </row>
    <row r="89" spans="1:8" s="16" customFormat="1" ht="37.5" customHeight="1" outlineLevel="1" x14ac:dyDescent="0.2">
      <c r="A89" s="661" t="s">
        <v>194</v>
      </c>
      <c r="B89" s="829"/>
      <c r="C89" s="674"/>
      <c r="D89" s="379">
        <v>65076</v>
      </c>
      <c r="E89" s="372"/>
      <c r="F89" s="372"/>
      <c r="G89" s="372"/>
      <c r="H89" s="373"/>
    </row>
    <row r="90" spans="1:8" s="16" customFormat="1" ht="37.5" customHeight="1" outlineLevel="1" x14ac:dyDescent="0.2">
      <c r="A90" s="661" t="s">
        <v>195</v>
      </c>
      <c r="B90" s="829"/>
      <c r="C90" s="674"/>
      <c r="D90" s="379">
        <v>66990</v>
      </c>
      <c r="E90" s="372"/>
      <c r="F90" s="372"/>
      <c r="G90" s="372"/>
      <c r="H90" s="373"/>
    </row>
    <row r="91" spans="1:8" s="16" customFormat="1" ht="37.5" customHeight="1" outlineLevel="1" x14ac:dyDescent="0.2">
      <c r="A91" s="661" t="s">
        <v>235</v>
      </c>
      <c r="B91" s="829"/>
      <c r="C91" s="674"/>
      <c r="D91" s="379">
        <v>68904</v>
      </c>
      <c r="E91" s="372"/>
      <c r="F91" s="372"/>
      <c r="G91" s="372"/>
      <c r="H91" s="373"/>
    </row>
    <row r="92" spans="1:8" s="16" customFormat="1" ht="37.5" customHeight="1" outlineLevel="1" x14ac:dyDescent="0.2">
      <c r="A92" s="661" t="s">
        <v>236</v>
      </c>
      <c r="B92" s="829"/>
      <c r="C92" s="674"/>
      <c r="D92" s="379">
        <v>70818</v>
      </c>
      <c r="E92" s="372"/>
      <c r="F92" s="372"/>
      <c r="G92" s="372"/>
      <c r="H92" s="373"/>
    </row>
    <row r="93" spans="1:8" s="16" customFormat="1" ht="37.5" customHeight="1" outlineLevel="1" x14ac:dyDescent="0.2">
      <c r="A93" s="661" t="s">
        <v>237</v>
      </c>
      <c r="B93" s="829"/>
      <c r="C93" s="674"/>
      <c r="D93" s="379">
        <v>72732</v>
      </c>
      <c r="E93" s="372"/>
      <c r="F93" s="372"/>
      <c r="G93" s="372"/>
      <c r="H93" s="373"/>
    </row>
    <row r="94" spans="1:8" s="16" customFormat="1" ht="37.5" customHeight="1" outlineLevel="1" x14ac:dyDescent="0.2">
      <c r="A94" s="661" t="s">
        <v>238</v>
      </c>
      <c r="B94" s="829"/>
      <c r="C94" s="674"/>
      <c r="D94" s="379">
        <v>74646</v>
      </c>
      <c r="E94" s="372"/>
      <c r="F94" s="372"/>
      <c r="G94" s="372"/>
      <c r="H94" s="373"/>
    </row>
    <row r="95" spans="1:8" s="16" customFormat="1" ht="37.5" customHeight="1" outlineLevel="1" x14ac:dyDescent="0.2">
      <c r="A95" s="661" t="s">
        <v>239</v>
      </c>
      <c r="B95" s="829"/>
      <c r="C95" s="674"/>
      <c r="D95" s="379">
        <v>76560</v>
      </c>
      <c r="E95" s="372"/>
      <c r="F95" s="372"/>
      <c r="G95" s="372"/>
      <c r="H95" s="373"/>
    </row>
    <row r="96" spans="1:8" s="16" customFormat="1" ht="37.5" customHeight="1" outlineLevel="1" x14ac:dyDescent="0.2">
      <c r="A96" s="661" t="s">
        <v>359</v>
      </c>
      <c r="B96" s="829"/>
      <c r="C96" s="674"/>
      <c r="D96" s="379">
        <v>78474</v>
      </c>
      <c r="E96" s="372"/>
      <c r="F96" s="372"/>
      <c r="G96" s="372"/>
      <c r="H96" s="373"/>
    </row>
    <row r="97" spans="1:8" s="16" customFormat="1" ht="37.5" customHeight="1" outlineLevel="1" x14ac:dyDescent="0.2">
      <c r="A97" s="661" t="s">
        <v>360</v>
      </c>
      <c r="B97" s="829"/>
      <c r="C97" s="674"/>
      <c r="D97" s="379">
        <v>80388</v>
      </c>
      <c r="E97" s="372"/>
      <c r="F97" s="372"/>
      <c r="G97" s="372"/>
      <c r="H97" s="373"/>
    </row>
    <row r="98" spans="1:8" s="16" customFormat="1" ht="37.5" customHeight="1" outlineLevel="1" x14ac:dyDescent="0.2">
      <c r="A98" s="661" t="s">
        <v>361</v>
      </c>
      <c r="B98" s="829"/>
      <c r="C98" s="674"/>
      <c r="D98" s="379">
        <v>82302</v>
      </c>
      <c r="E98" s="372"/>
      <c r="F98" s="372"/>
      <c r="G98" s="372"/>
      <c r="H98" s="373"/>
    </row>
    <row r="99" spans="1:8" s="16" customFormat="1" ht="37.5" customHeight="1" outlineLevel="1" x14ac:dyDescent="0.2">
      <c r="A99" s="661" t="s">
        <v>362</v>
      </c>
      <c r="B99" s="829"/>
      <c r="C99" s="674"/>
      <c r="D99" s="379">
        <v>84216</v>
      </c>
      <c r="E99" s="372"/>
      <c r="F99" s="372"/>
      <c r="G99" s="372"/>
      <c r="H99" s="373"/>
    </row>
    <row r="100" spans="1:8" s="16" customFormat="1" ht="37.5" customHeight="1" outlineLevel="1" x14ac:dyDescent="0.2">
      <c r="A100" s="661" t="s">
        <v>363</v>
      </c>
      <c r="B100" s="829"/>
      <c r="C100" s="674"/>
      <c r="D100" s="379">
        <v>86130</v>
      </c>
      <c r="E100" s="372"/>
      <c r="F100" s="372"/>
      <c r="G100" s="372"/>
      <c r="H100" s="373"/>
    </row>
    <row r="101" spans="1:8" s="16" customFormat="1" ht="37.5" customHeight="1" outlineLevel="1" x14ac:dyDescent="0.2">
      <c r="A101" s="661" t="s">
        <v>364</v>
      </c>
      <c r="B101" s="829"/>
      <c r="C101" s="674"/>
      <c r="D101" s="379">
        <v>88044</v>
      </c>
      <c r="E101" s="372"/>
      <c r="F101" s="372"/>
      <c r="G101" s="372"/>
      <c r="H101" s="373"/>
    </row>
    <row r="102" spans="1:8" s="16" customFormat="1" ht="37.5" customHeight="1" outlineLevel="1" x14ac:dyDescent="0.2">
      <c r="A102" s="661" t="s">
        <v>365</v>
      </c>
      <c r="B102" s="829"/>
      <c r="C102" s="674"/>
      <c r="D102" s="379">
        <v>89958</v>
      </c>
      <c r="E102" s="372"/>
      <c r="F102" s="372"/>
      <c r="G102" s="372"/>
      <c r="H102" s="373"/>
    </row>
    <row r="103" spans="1:8" s="16" customFormat="1" ht="37.5" customHeight="1" outlineLevel="1" x14ac:dyDescent="0.2">
      <c r="A103" s="661" t="s">
        <v>366</v>
      </c>
      <c r="B103" s="829"/>
      <c r="C103" s="674"/>
      <c r="D103" s="379">
        <v>91872</v>
      </c>
      <c r="E103" s="372"/>
      <c r="F103" s="372"/>
      <c r="G103" s="372"/>
      <c r="H103" s="373"/>
    </row>
    <row r="104" spans="1:8" s="16" customFormat="1" ht="37.5" customHeight="1" outlineLevel="1" x14ac:dyDescent="0.2">
      <c r="A104" s="661" t="s">
        <v>367</v>
      </c>
      <c r="B104" s="829"/>
      <c r="C104" s="674"/>
      <c r="D104" s="379">
        <v>93786</v>
      </c>
      <c r="E104" s="372"/>
      <c r="F104" s="372"/>
      <c r="G104" s="372"/>
      <c r="H104" s="373"/>
    </row>
    <row r="105" spans="1:8" s="16" customFormat="1" ht="37.5" customHeight="1" outlineLevel="1" x14ac:dyDescent="0.2">
      <c r="A105" s="661" t="s">
        <v>368</v>
      </c>
      <c r="B105" s="829"/>
      <c r="C105" s="674"/>
      <c r="D105" s="379">
        <v>95700</v>
      </c>
      <c r="E105" s="372"/>
      <c r="F105" s="372"/>
      <c r="G105" s="372"/>
      <c r="H105" s="373"/>
    </row>
    <row r="106" spans="1:8" s="16" customFormat="1" ht="37.5" customHeight="1" outlineLevel="1" x14ac:dyDescent="0.2">
      <c r="A106" s="661" t="s">
        <v>369</v>
      </c>
      <c r="B106" s="829"/>
      <c r="C106" s="674"/>
      <c r="D106" s="379">
        <v>97614</v>
      </c>
      <c r="E106" s="372"/>
      <c r="F106" s="372"/>
      <c r="G106" s="372"/>
      <c r="H106" s="373"/>
    </row>
    <row r="107" spans="1:8" s="16" customFormat="1" ht="37.5" customHeight="1" outlineLevel="1" x14ac:dyDescent="0.2">
      <c r="A107" s="661" t="s">
        <v>370</v>
      </c>
      <c r="B107" s="829"/>
      <c r="C107" s="674"/>
      <c r="D107" s="379">
        <v>99528</v>
      </c>
      <c r="E107" s="372"/>
      <c r="F107" s="372"/>
      <c r="G107" s="372"/>
      <c r="H107" s="373"/>
    </row>
    <row r="108" spans="1:8" s="16" customFormat="1" ht="37.5" customHeight="1" outlineLevel="1" x14ac:dyDescent="0.2">
      <c r="A108" s="661" t="s">
        <v>371</v>
      </c>
      <c r="B108" s="829"/>
      <c r="C108" s="674"/>
      <c r="D108" s="379">
        <v>101442</v>
      </c>
      <c r="E108" s="372"/>
      <c r="F108" s="372"/>
      <c r="G108" s="372"/>
      <c r="H108" s="373"/>
    </row>
    <row r="109" spans="1:8" s="16" customFormat="1" ht="37.5" customHeight="1" outlineLevel="1" x14ac:dyDescent="0.2">
      <c r="A109" s="661" t="s">
        <v>372</v>
      </c>
      <c r="B109" s="829"/>
      <c r="C109" s="674"/>
      <c r="D109" s="379">
        <v>103356</v>
      </c>
      <c r="E109" s="372"/>
      <c r="F109" s="372"/>
      <c r="G109" s="372"/>
      <c r="H109" s="373"/>
    </row>
    <row r="110" spans="1:8" s="16" customFormat="1" ht="37.5" customHeight="1" outlineLevel="1" x14ac:dyDescent="0.2">
      <c r="A110" s="661" t="s">
        <v>373</v>
      </c>
      <c r="B110" s="829"/>
      <c r="C110" s="674"/>
      <c r="D110" s="379">
        <v>105270</v>
      </c>
      <c r="E110" s="372"/>
      <c r="F110" s="372"/>
      <c r="G110" s="372"/>
      <c r="H110" s="373"/>
    </row>
    <row r="111" spans="1:8" s="16" customFormat="1" ht="37.5" customHeight="1" outlineLevel="1" x14ac:dyDescent="0.2">
      <c r="A111" s="661" t="s">
        <v>374</v>
      </c>
      <c r="B111" s="829"/>
      <c r="C111" s="674"/>
      <c r="D111" s="379">
        <v>107184</v>
      </c>
      <c r="E111" s="372"/>
      <c r="F111" s="372"/>
      <c r="G111" s="372"/>
      <c r="H111" s="373"/>
    </row>
    <row r="112" spans="1:8" s="16" customFormat="1" ht="37.5" customHeight="1" outlineLevel="1" x14ac:dyDescent="0.2">
      <c r="A112" s="661" t="s">
        <v>375</v>
      </c>
      <c r="B112" s="829"/>
      <c r="C112" s="674"/>
      <c r="D112" s="379">
        <v>109098</v>
      </c>
      <c r="E112" s="372"/>
      <c r="F112" s="372"/>
      <c r="G112" s="372"/>
      <c r="H112" s="373"/>
    </row>
    <row r="113" spans="1:8" s="16" customFormat="1" ht="37.5" customHeight="1" outlineLevel="1" x14ac:dyDescent="0.2">
      <c r="A113" s="661" t="s">
        <v>376</v>
      </c>
      <c r="B113" s="829"/>
      <c r="C113" s="674"/>
      <c r="D113" s="379">
        <v>111012</v>
      </c>
      <c r="E113" s="372"/>
      <c r="F113" s="372"/>
      <c r="G113" s="372"/>
      <c r="H113" s="373"/>
    </row>
    <row r="114" spans="1:8" s="16" customFormat="1" ht="37.5" customHeight="1" outlineLevel="1" x14ac:dyDescent="0.2">
      <c r="A114" s="661" t="s">
        <v>377</v>
      </c>
      <c r="B114" s="829"/>
      <c r="C114" s="674"/>
      <c r="D114" s="379">
        <v>112926</v>
      </c>
      <c r="E114" s="372"/>
      <c r="F114" s="372"/>
      <c r="G114" s="372"/>
      <c r="H114" s="373"/>
    </row>
    <row r="115" spans="1:8" s="16" customFormat="1" ht="37.5" customHeight="1" outlineLevel="1" x14ac:dyDescent="0.2">
      <c r="A115" s="661" t="s">
        <v>378</v>
      </c>
      <c r="B115" s="829"/>
      <c r="C115" s="674"/>
      <c r="D115" s="379">
        <v>114840</v>
      </c>
      <c r="E115" s="372"/>
      <c r="F115" s="372"/>
      <c r="G115" s="372"/>
      <c r="H115" s="373"/>
    </row>
    <row r="116" spans="1:8" s="16" customFormat="1" ht="37.5" customHeight="1" outlineLevel="1" x14ac:dyDescent="0.2">
      <c r="A116" s="661" t="s">
        <v>379</v>
      </c>
      <c r="B116" s="829"/>
      <c r="C116" s="674"/>
      <c r="D116" s="379">
        <v>116754</v>
      </c>
      <c r="E116" s="372"/>
      <c r="F116" s="372"/>
      <c r="G116" s="372"/>
      <c r="H116" s="373"/>
    </row>
    <row r="117" spans="1:8" s="16" customFormat="1" ht="37.5" customHeight="1" outlineLevel="1" x14ac:dyDescent="0.2">
      <c r="A117" s="661" t="s">
        <v>380</v>
      </c>
      <c r="B117" s="829"/>
      <c r="C117" s="674"/>
      <c r="D117" s="379">
        <v>118668</v>
      </c>
      <c r="E117" s="372"/>
      <c r="F117" s="372"/>
      <c r="G117" s="372"/>
      <c r="H117" s="373"/>
    </row>
    <row r="118" spans="1:8" s="16" customFormat="1" ht="37.5" customHeight="1" outlineLevel="1" x14ac:dyDescent="0.2">
      <c r="A118" s="661" t="s">
        <v>381</v>
      </c>
      <c r="B118" s="829"/>
      <c r="C118" s="674"/>
      <c r="D118" s="379">
        <v>120582</v>
      </c>
      <c r="E118" s="372"/>
      <c r="F118" s="372"/>
      <c r="G118" s="372"/>
      <c r="H118" s="373"/>
    </row>
    <row r="119" spans="1:8" s="16" customFormat="1" ht="37.5" customHeight="1" outlineLevel="1" x14ac:dyDescent="0.2">
      <c r="A119" s="661" t="s">
        <v>382</v>
      </c>
      <c r="B119" s="829"/>
      <c r="C119" s="674"/>
      <c r="D119" s="379">
        <v>122496</v>
      </c>
      <c r="E119" s="372"/>
      <c r="F119" s="372"/>
      <c r="G119" s="372"/>
      <c r="H119" s="373"/>
    </row>
    <row r="120" spans="1:8" s="16" customFormat="1" ht="37.5" customHeight="1" outlineLevel="1" x14ac:dyDescent="0.2">
      <c r="A120" s="661" t="s">
        <v>383</v>
      </c>
      <c r="B120" s="829"/>
      <c r="C120" s="674"/>
      <c r="D120" s="379">
        <v>124410</v>
      </c>
      <c r="E120" s="372"/>
      <c r="F120" s="372"/>
      <c r="G120" s="372"/>
      <c r="H120" s="373"/>
    </row>
    <row r="121" spans="1:8" s="16" customFormat="1" ht="37.5" customHeight="1" outlineLevel="1" x14ac:dyDescent="0.2">
      <c r="A121" s="661" t="s">
        <v>384</v>
      </c>
      <c r="B121" s="829"/>
      <c r="C121" s="674"/>
      <c r="D121" s="379">
        <v>126324</v>
      </c>
      <c r="E121" s="372"/>
      <c r="F121" s="372"/>
      <c r="G121" s="372"/>
      <c r="H121" s="373"/>
    </row>
    <row r="122" spans="1:8" s="16" customFormat="1" ht="37.5" customHeight="1" outlineLevel="1" x14ac:dyDescent="0.2">
      <c r="A122" s="661" t="s">
        <v>385</v>
      </c>
      <c r="B122" s="829"/>
      <c r="C122" s="674"/>
      <c r="D122" s="379">
        <v>128238</v>
      </c>
      <c r="E122" s="372"/>
      <c r="F122" s="372"/>
      <c r="G122" s="372"/>
      <c r="H122" s="373"/>
    </row>
    <row r="123" spans="1:8" s="16" customFormat="1" ht="37.5" customHeight="1" outlineLevel="1" x14ac:dyDescent="0.2">
      <c r="A123" s="661" t="s">
        <v>386</v>
      </c>
      <c r="B123" s="829"/>
      <c r="C123" s="674"/>
      <c r="D123" s="379">
        <v>130152</v>
      </c>
      <c r="E123" s="372"/>
      <c r="F123" s="372"/>
      <c r="G123" s="372"/>
      <c r="H123" s="373"/>
    </row>
    <row r="124" spans="1:8" s="16" customFormat="1" ht="37.5" customHeight="1" outlineLevel="1" x14ac:dyDescent="0.2">
      <c r="A124" s="661" t="s">
        <v>387</v>
      </c>
      <c r="B124" s="829"/>
      <c r="C124" s="674"/>
      <c r="D124" s="379">
        <v>132066</v>
      </c>
      <c r="E124" s="372"/>
      <c r="F124" s="372"/>
      <c r="G124" s="372"/>
      <c r="H124" s="373"/>
    </row>
    <row r="125" spans="1:8" s="16" customFormat="1" ht="37.5" customHeight="1" outlineLevel="1" x14ac:dyDescent="0.2">
      <c r="A125" s="661" t="s">
        <v>388</v>
      </c>
      <c r="B125" s="829"/>
      <c r="C125" s="674"/>
      <c r="D125" s="379">
        <v>133980</v>
      </c>
      <c r="E125" s="372"/>
      <c r="F125" s="372"/>
      <c r="G125" s="372"/>
      <c r="H125" s="373"/>
    </row>
    <row r="126" spans="1:8" s="16" customFormat="1" ht="37.5" customHeight="1" outlineLevel="1" x14ac:dyDescent="0.2">
      <c r="A126" s="661" t="s">
        <v>389</v>
      </c>
      <c r="B126" s="829"/>
      <c r="C126" s="674"/>
      <c r="D126" s="379">
        <v>135894</v>
      </c>
      <c r="E126" s="372"/>
      <c r="F126" s="372"/>
      <c r="G126" s="372"/>
      <c r="H126" s="373"/>
    </row>
    <row r="127" spans="1:8" s="16" customFormat="1" ht="37.5" customHeight="1" outlineLevel="1" x14ac:dyDescent="0.2">
      <c r="A127" s="661" t="s">
        <v>390</v>
      </c>
      <c r="B127" s="829"/>
      <c r="C127" s="674"/>
      <c r="D127" s="379">
        <v>137808</v>
      </c>
      <c r="E127" s="372"/>
      <c r="F127" s="372"/>
      <c r="G127" s="372"/>
      <c r="H127" s="373"/>
    </row>
    <row r="128" spans="1:8" s="16" customFormat="1" ht="37.5" customHeight="1" outlineLevel="1" x14ac:dyDescent="0.2">
      <c r="A128" s="661" t="s">
        <v>391</v>
      </c>
      <c r="B128" s="829"/>
      <c r="C128" s="674"/>
      <c r="D128" s="379">
        <v>139722</v>
      </c>
      <c r="E128" s="372"/>
      <c r="F128" s="372"/>
      <c r="G128" s="372"/>
      <c r="H128" s="373"/>
    </row>
    <row r="129" spans="1:8" s="16" customFormat="1" ht="37.5" customHeight="1" outlineLevel="1" x14ac:dyDescent="0.2">
      <c r="A129" s="661" t="s">
        <v>392</v>
      </c>
      <c r="B129" s="829"/>
      <c r="C129" s="674"/>
      <c r="D129" s="379">
        <v>141636</v>
      </c>
      <c r="E129" s="372"/>
      <c r="F129" s="372"/>
      <c r="G129" s="372"/>
      <c r="H129" s="373"/>
    </row>
    <row r="130" spans="1:8" s="16" customFormat="1" ht="37.5" customHeight="1" outlineLevel="1" x14ac:dyDescent="0.2">
      <c r="A130" s="661" t="s">
        <v>393</v>
      </c>
      <c r="B130" s="829"/>
      <c r="C130" s="674"/>
      <c r="D130" s="379">
        <v>143550</v>
      </c>
      <c r="E130" s="372"/>
      <c r="F130" s="372"/>
      <c r="G130" s="372"/>
      <c r="H130" s="373"/>
    </row>
    <row r="131" spans="1:8" s="16" customFormat="1" ht="37.5" customHeight="1" outlineLevel="1" x14ac:dyDescent="0.2">
      <c r="A131" s="661" t="s">
        <v>394</v>
      </c>
      <c r="B131" s="829"/>
      <c r="C131" s="674"/>
      <c r="D131" s="379">
        <v>145464</v>
      </c>
      <c r="E131" s="372"/>
      <c r="F131" s="372"/>
      <c r="G131" s="372"/>
      <c r="H131" s="373"/>
    </row>
    <row r="132" spans="1:8" s="16" customFormat="1" ht="37.5" customHeight="1" outlineLevel="1" x14ac:dyDescent="0.2">
      <c r="A132" s="661" t="s">
        <v>395</v>
      </c>
      <c r="B132" s="829"/>
      <c r="C132" s="674"/>
      <c r="D132" s="379">
        <v>147378</v>
      </c>
      <c r="E132" s="372"/>
      <c r="F132" s="372"/>
      <c r="G132" s="372"/>
      <c r="H132" s="373"/>
    </row>
    <row r="133" spans="1:8" s="16" customFormat="1" ht="37.5" customHeight="1" outlineLevel="1" x14ac:dyDescent="0.2">
      <c r="A133" s="661" t="s">
        <v>396</v>
      </c>
      <c r="B133" s="829"/>
      <c r="C133" s="674"/>
      <c r="D133" s="379">
        <v>149292</v>
      </c>
      <c r="E133" s="372"/>
      <c r="F133" s="372"/>
      <c r="G133" s="372"/>
      <c r="H133" s="373"/>
    </row>
    <row r="134" spans="1:8" s="16" customFormat="1" ht="37.5" customHeight="1" outlineLevel="1" x14ac:dyDescent="0.2">
      <c r="A134" s="661" t="s">
        <v>397</v>
      </c>
      <c r="B134" s="829"/>
      <c r="C134" s="674"/>
      <c r="D134" s="379">
        <v>151206</v>
      </c>
      <c r="E134" s="372"/>
      <c r="F134" s="372"/>
      <c r="G134" s="372"/>
      <c r="H134" s="373"/>
    </row>
    <row r="135" spans="1:8" s="16" customFormat="1" ht="37.5" customHeight="1" outlineLevel="1" x14ac:dyDescent="0.2">
      <c r="A135" s="661" t="s">
        <v>398</v>
      </c>
      <c r="B135" s="829"/>
      <c r="C135" s="674"/>
      <c r="D135" s="379">
        <v>153120</v>
      </c>
      <c r="E135" s="372"/>
      <c r="F135" s="372"/>
      <c r="G135" s="372"/>
      <c r="H135" s="373"/>
    </row>
    <row r="136" spans="1:8" s="16" customFormat="1" ht="37.5" customHeight="1" outlineLevel="1" x14ac:dyDescent="0.2">
      <c r="A136" s="661" t="s">
        <v>399</v>
      </c>
      <c r="B136" s="829"/>
      <c r="C136" s="674"/>
      <c r="D136" s="379">
        <v>155034</v>
      </c>
      <c r="E136" s="372"/>
      <c r="F136" s="372"/>
      <c r="G136" s="372"/>
      <c r="H136" s="373"/>
    </row>
    <row r="137" spans="1:8" s="16" customFormat="1" ht="37.5" customHeight="1" outlineLevel="1" x14ac:dyDescent="0.2">
      <c r="A137" s="661" t="s">
        <v>400</v>
      </c>
      <c r="B137" s="829"/>
      <c r="C137" s="674"/>
      <c r="D137" s="379">
        <v>156948</v>
      </c>
      <c r="E137" s="372"/>
      <c r="F137" s="372"/>
      <c r="G137" s="372"/>
      <c r="H137" s="373"/>
    </row>
    <row r="138" spans="1:8" s="16" customFormat="1" ht="37.5" customHeight="1" outlineLevel="1" x14ac:dyDescent="0.2">
      <c r="A138" s="661" t="s">
        <v>401</v>
      </c>
      <c r="B138" s="829"/>
      <c r="C138" s="674"/>
      <c r="D138" s="379">
        <v>158862</v>
      </c>
      <c r="E138" s="372"/>
      <c r="F138" s="372"/>
      <c r="G138" s="372"/>
      <c r="H138" s="373"/>
    </row>
    <row r="139" spans="1:8" s="16" customFormat="1" ht="37.5" customHeight="1" outlineLevel="1" x14ac:dyDescent="0.2">
      <c r="A139" s="661" t="s">
        <v>402</v>
      </c>
      <c r="B139" s="829"/>
      <c r="C139" s="674"/>
      <c r="D139" s="379">
        <v>160776</v>
      </c>
      <c r="E139" s="372"/>
      <c r="F139" s="372"/>
      <c r="G139" s="372"/>
      <c r="H139" s="373"/>
    </row>
    <row r="140" spans="1:8" s="16" customFormat="1" ht="37.5" customHeight="1" outlineLevel="1" x14ac:dyDescent="0.2">
      <c r="A140" s="661" t="s">
        <v>403</v>
      </c>
      <c r="B140" s="829"/>
      <c r="C140" s="674"/>
      <c r="D140" s="379">
        <v>162690</v>
      </c>
      <c r="E140" s="372"/>
      <c r="F140" s="372"/>
      <c r="G140" s="372"/>
      <c r="H140" s="373"/>
    </row>
    <row r="141" spans="1:8" s="16" customFormat="1" ht="37.5" customHeight="1" outlineLevel="1" x14ac:dyDescent="0.2">
      <c r="A141" s="661" t="s">
        <v>404</v>
      </c>
      <c r="B141" s="829"/>
      <c r="C141" s="674"/>
      <c r="D141" s="379">
        <v>164604</v>
      </c>
      <c r="E141" s="372"/>
      <c r="F141" s="372"/>
      <c r="G141" s="372"/>
      <c r="H141" s="373"/>
    </row>
    <row r="142" spans="1:8" s="16" customFormat="1" ht="37.5" customHeight="1" outlineLevel="1" x14ac:dyDescent="0.2">
      <c r="A142" s="661" t="s">
        <v>405</v>
      </c>
      <c r="B142" s="829"/>
      <c r="C142" s="674"/>
      <c r="D142" s="379">
        <v>166518</v>
      </c>
      <c r="E142" s="372"/>
      <c r="F142" s="372"/>
      <c r="G142" s="372"/>
      <c r="H142" s="373"/>
    </row>
    <row r="143" spans="1:8" s="16" customFormat="1" ht="37.5" customHeight="1" outlineLevel="1" x14ac:dyDescent="0.2">
      <c r="A143" s="661" t="s">
        <v>406</v>
      </c>
      <c r="B143" s="829"/>
      <c r="C143" s="674"/>
      <c r="D143" s="379">
        <v>168432</v>
      </c>
      <c r="E143" s="372"/>
      <c r="F143" s="372"/>
      <c r="G143" s="372"/>
      <c r="H143" s="373"/>
    </row>
    <row r="144" spans="1:8" s="16" customFormat="1" ht="37.5" customHeight="1" outlineLevel="1" x14ac:dyDescent="0.2">
      <c r="A144" s="661" t="s">
        <v>407</v>
      </c>
      <c r="B144" s="829"/>
      <c r="C144" s="674"/>
      <c r="D144" s="379">
        <v>170346</v>
      </c>
      <c r="E144" s="372"/>
      <c r="F144" s="372"/>
      <c r="G144" s="372"/>
      <c r="H144" s="373"/>
    </row>
    <row r="145" spans="1:8" s="16" customFormat="1" ht="37.5" customHeight="1" outlineLevel="1" x14ac:dyDescent="0.2">
      <c r="A145" s="661" t="s">
        <v>408</v>
      </c>
      <c r="B145" s="829"/>
      <c r="C145" s="674"/>
      <c r="D145" s="379">
        <v>172260</v>
      </c>
      <c r="E145" s="372"/>
      <c r="F145" s="372"/>
      <c r="G145" s="372"/>
      <c r="H145" s="373"/>
    </row>
    <row r="146" spans="1:8" s="16" customFormat="1" ht="37.5" customHeight="1" outlineLevel="1" x14ac:dyDescent="0.2">
      <c r="A146" s="661" t="s">
        <v>409</v>
      </c>
      <c r="B146" s="829"/>
      <c r="C146" s="674"/>
      <c r="D146" s="379">
        <v>174174</v>
      </c>
      <c r="E146" s="372"/>
      <c r="F146" s="372"/>
      <c r="G146" s="372"/>
      <c r="H146" s="373"/>
    </row>
    <row r="147" spans="1:8" s="16" customFormat="1" ht="37.5" customHeight="1" outlineLevel="1" x14ac:dyDescent="0.2">
      <c r="A147" s="661" t="s">
        <v>410</v>
      </c>
      <c r="B147" s="829"/>
      <c r="C147" s="674"/>
      <c r="D147" s="379">
        <v>176088</v>
      </c>
      <c r="E147" s="372"/>
      <c r="F147" s="372"/>
      <c r="G147" s="372"/>
      <c r="H147" s="373"/>
    </row>
    <row r="148" spans="1:8" s="16" customFormat="1" ht="37.5" customHeight="1" outlineLevel="1" x14ac:dyDescent="0.2">
      <c r="A148" s="661" t="s">
        <v>411</v>
      </c>
      <c r="B148" s="829"/>
      <c r="C148" s="674"/>
      <c r="D148" s="379">
        <v>178002</v>
      </c>
      <c r="E148" s="372"/>
      <c r="F148" s="372"/>
      <c r="G148" s="372"/>
      <c r="H148" s="373"/>
    </row>
    <row r="149" spans="1:8" s="16" customFormat="1" ht="37.5" customHeight="1" outlineLevel="1" x14ac:dyDescent="0.2">
      <c r="A149" s="661" t="s">
        <v>412</v>
      </c>
      <c r="B149" s="829"/>
      <c r="C149" s="674"/>
      <c r="D149" s="379">
        <v>179916</v>
      </c>
      <c r="E149" s="372"/>
      <c r="F149" s="372"/>
      <c r="G149" s="372"/>
      <c r="H149" s="373"/>
    </row>
    <row r="150" spans="1:8" s="16" customFormat="1" ht="37.5" customHeight="1" outlineLevel="1" x14ac:dyDescent="0.2">
      <c r="A150" s="661" t="s">
        <v>413</v>
      </c>
      <c r="B150" s="829"/>
      <c r="C150" s="674"/>
      <c r="D150" s="379">
        <v>181830</v>
      </c>
      <c r="E150" s="372"/>
      <c r="F150" s="372"/>
      <c r="G150" s="372"/>
      <c r="H150" s="373"/>
    </row>
    <row r="151" spans="1:8" s="16" customFormat="1" ht="37.5" customHeight="1" outlineLevel="1" x14ac:dyDescent="0.2">
      <c r="A151" s="661" t="s">
        <v>414</v>
      </c>
      <c r="B151" s="829"/>
      <c r="C151" s="674"/>
      <c r="D151" s="379">
        <v>183744</v>
      </c>
      <c r="E151" s="372"/>
      <c r="F151" s="372"/>
      <c r="G151" s="372"/>
      <c r="H151" s="373"/>
    </row>
    <row r="152" spans="1:8" s="16" customFormat="1" ht="37.5" customHeight="1" outlineLevel="1" x14ac:dyDescent="0.2">
      <c r="A152" s="661" t="s">
        <v>415</v>
      </c>
      <c r="B152" s="829"/>
      <c r="C152" s="674"/>
      <c r="D152" s="379">
        <v>185658</v>
      </c>
      <c r="E152" s="372"/>
      <c r="F152" s="372"/>
      <c r="G152" s="372"/>
      <c r="H152" s="373"/>
    </row>
    <row r="153" spans="1:8" s="16" customFormat="1" ht="37.5" customHeight="1" outlineLevel="1" x14ac:dyDescent="0.2">
      <c r="A153" s="661" t="s">
        <v>416</v>
      </c>
      <c r="B153" s="829"/>
      <c r="C153" s="674"/>
      <c r="D153" s="379">
        <v>187572</v>
      </c>
      <c r="E153" s="372"/>
      <c r="F153" s="372"/>
      <c r="G153" s="372"/>
      <c r="H153" s="373"/>
    </row>
    <row r="154" spans="1:8" s="16" customFormat="1" ht="37.5" customHeight="1" outlineLevel="1" x14ac:dyDescent="0.2">
      <c r="A154" s="661" t="s">
        <v>417</v>
      </c>
      <c r="B154" s="829"/>
      <c r="C154" s="674"/>
      <c r="D154" s="379">
        <v>189486</v>
      </c>
      <c r="E154" s="372"/>
      <c r="F154" s="372"/>
      <c r="G154" s="372"/>
      <c r="H154" s="373"/>
    </row>
    <row r="155" spans="1:8" s="16" customFormat="1" ht="37.5" customHeight="1" outlineLevel="1" thickBot="1" x14ac:dyDescent="0.25">
      <c r="A155" s="661" t="s">
        <v>418</v>
      </c>
      <c r="B155" s="829"/>
      <c r="C155" s="675"/>
      <c r="D155" s="379">
        <v>191400</v>
      </c>
      <c r="E155" s="372"/>
      <c r="F155" s="372"/>
      <c r="G155" s="372"/>
      <c r="H155" s="373"/>
    </row>
    <row r="156" spans="1:8" s="16" customFormat="1" ht="24.95" customHeight="1" thickBot="1" x14ac:dyDescent="0.25">
      <c r="A156" s="40"/>
      <c r="B156" s="170"/>
      <c r="C156" s="60"/>
      <c r="D156" s="591" t="s">
        <v>240</v>
      </c>
      <c r="E156" s="591"/>
      <c r="F156" s="591"/>
      <c r="G156" s="591"/>
      <c r="H156" s="614"/>
    </row>
    <row r="157" spans="1:8" s="16" customFormat="1" ht="24.95" customHeight="1" thickBot="1" x14ac:dyDescent="0.25">
      <c r="A157" s="171"/>
      <c r="B157" s="55"/>
      <c r="C157" s="56"/>
      <c r="D157" s="172" t="s">
        <v>171</v>
      </c>
      <c r="E157" s="173" t="s">
        <v>172</v>
      </c>
      <c r="F157" s="174" t="s">
        <v>173</v>
      </c>
      <c r="G157" s="173" t="s">
        <v>174</v>
      </c>
      <c r="H157" s="175" t="s">
        <v>175</v>
      </c>
    </row>
    <row r="158" spans="1:8" s="16" customFormat="1" ht="48" customHeight="1" x14ac:dyDescent="0.2">
      <c r="A158" s="461" t="s">
        <v>241</v>
      </c>
      <c r="B158" s="455" t="s">
        <v>27</v>
      </c>
      <c r="C15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58" s="382">
        <f>F158*1.2</f>
        <v>22291.200000000001</v>
      </c>
      <c r="E158" s="383">
        <f>F158*1.1</f>
        <v>20433.600000000002</v>
      </c>
      <c r="F158" s="383">
        <v>18576</v>
      </c>
      <c r="G158" s="383">
        <f>F158*0.75</f>
        <v>13932</v>
      </c>
      <c r="H158" s="384">
        <f>F158*0.5</f>
        <v>9288</v>
      </c>
    </row>
    <row r="159" spans="1:8" s="16" customFormat="1" ht="132" customHeight="1" x14ac:dyDescent="0.2">
      <c r="A159" s="462"/>
      <c r="B159" s="456"/>
      <c r="C159" s="456"/>
      <c r="D159" s="354"/>
      <c r="E159" s="355"/>
      <c r="F159" s="355"/>
      <c r="G159" s="355"/>
      <c r="H159" s="356"/>
    </row>
    <row r="160" spans="1:8" s="16" customFormat="1" ht="97.5" customHeight="1" x14ac:dyDescent="0.2">
      <c r="A160" s="462"/>
      <c r="B160" s="24" t="s">
        <v>12</v>
      </c>
      <c r="C16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0" s="354"/>
      <c r="E160" s="355"/>
      <c r="F160" s="355"/>
      <c r="G160" s="355"/>
      <c r="H160" s="356"/>
    </row>
    <row r="161" spans="1:8" s="16" customFormat="1" ht="166.5" customHeight="1" thickBot="1" x14ac:dyDescent="0.25">
      <c r="A161" s="464"/>
      <c r="B161" s="26" t="s">
        <v>13</v>
      </c>
      <c r="C1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1" s="374"/>
      <c r="E161" s="375"/>
      <c r="F161" s="375"/>
      <c r="G161" s="375"/>
      <c r="H161" s="376"/>
    </row>
    <row r="162" spans="1:8" s="16" customFormat="1" ht="24.95" customHeight="1" thickBot="1" x14ac:dyDescent="0.25">
      <c r="A162" s="28"/>
      <c r="B162" s="29"/>
      <c r="C162" s="30"/>
      <c r="D162" s="591" t="s">
        <v>240</v>
      </c>
      <c r="E162" s="591"/>
      <c r="F162" s="591"/>
      <c r="G162" s="591"/>
      <c r="H162" s="614"/>
    </row>
    <row r="163" spans="1:8" s="16" customFormat="1" ht="48" customHeight="1" x14ac:dyDescent="0.2">
      <c r="A163" s="451" t="s">
        <v>242</v>
      </c>
      <c r="B163" s="455" t="s">
        <v>27</v>
      </c>
      <c r="C16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3" s="457">
        <f>F163*1.2</f>
        <v>27410.399999999998</v>
      </c>
      <c r="E163" s="383">
        <f>F163*1.1</f>
        <v>25126.2</v>
      </c>
      <c r="F163" s="383">
        <v>22842</v>
      </c>
      <c r="G163" s="383">
        <f>F163*0.75</f>
        <v>17131.5</v>
      </c>
      <c r="H163" s="384">
        <f>F163*0.5</f>
        <v>11421</v>
      </c>
    </row>
    <row r="164" spans="1:8" s="16" customFormat="1" ht="90.75" customHeight="1" x14ac:dyDescent="0.2">
      <c r="A164" s="452"/>
      <c r="B164" s="456"/>
      <c r="C164" s="456"/>
      <c r="D164" s="361"/>
      <c r="E164" s="355"/>
      <c r="F164" s="355"/>
      <c r="G164" s="355"/>
      <c r="H164" s="356"/>
    </row>
    <row r="165" spans="1:8" s="16" customFormat="1" ht="97.5" customHeight="1" x14ac:dyDescent="0.2">
      <c r="A165" s="452"/>
      <c r="B165" s="24" t="s">
        <v>12</v>
      </c>
      <c r="C16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5" s="361"/>
      <c r="E165" s="355"/>
      <c r="F165" s="355"/>
      <c r="G165" s="355"/>
      <c r="H165" s="356"/>
    </row>
    <row r="166" spans="1:8" s="16" customFormat="1" ht="166.5" customHeight="1" x14ac:dyDescent="0.2">
      <c r="A166" s="452"/>
      <c r="B166" s="31" t="s">
        <v>13</v>
      </c>
      <c r="C1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6" s="361"/>
      <c r="E166" s="355"/>
      <c r="F166" s="355"/>
      <c r="G166" s="355"/>
      <c r="H166" s="356"/>
    </row>
    <row r="167" spans="1:8" s="16" customFormat="1" ht="92.25" customHeight="1" thickBot="1" x14ac:dyDescent="0.25">
      <c r="A167" s="489"/>
      <c r="B167" s="26" t="s">
        <v>16</v>
      </c>
      <c r="C1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67" s="482"/>
      <c r="E167" s="375"/>
      <c r="F167" s="375"/>
      <c r="G167" s="375"/>
      <c r="H167" s="376"/>
    </row>
    <row r="168" spans="1:8" s="16" customFormat="1" ht="24.95" customHeight="1" thickBot="1" x14ac:dyDescent="0.25">
      <c r="A168" s="40"/>
      <c r="B168" s="41"/>
      <c r="C168" s="42"/>
      <c r="D168" s="591" t="s">
        <v>240</v>
      </c>
      <c r="E168" s="591"/>
      <c r="F168" s="591"/>
      <c r="G168" s="591"/>
      <c r="H168" s="614"/>
    </row>
    <row r="169" spans="1:8" s="16" customFormat="1" ht="50.1" customHeight="1" x14ac:dyDescent="0.2">
      <c r="A169" s="438" t="s">
        <v>243</v>
      </c>
      <c r="B169" s="475" t="s">
        <v>23</v>
      </c>
      <c r="C16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169" s="527">
        <v>270</v>
      </c>
      <c r="E169" s="528"/>
      <c r="F169" s="528"/>
      <c r="G169" s="528"/>
      <c r="H169" s="529"/>
    </row>
    <row r="170" spans="1:8" s="16" customFormat="1" ht="94.5" customHeight="1" x14ac:dyDescent="0.2">
      <c r="A170" s="439"/>
      <c r="B170" s="476"/>
      <c r="C170" s="478"/>
      <c r="D170" s="480"/>
      <c r="E170" s="447"/>
      <c r="F170" s="447"/>
      <c r="G170" s="447"/>
      <c r="H170" s="530"/>
    </row>
    <row r="171" spans="1:8" s="16" customFormat="1" ht="163.5" customHeight="1" thickBot="1" x14ac:dyDescent="0.25">
      <c r="A171" s="440"/>
      <c r="B171" s="43" t="s">
        <v>13</v>
      </c>
      <c r="C1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171" s="531"/>
      <c r="E171" s="532"/>
      <c r="F171" s="532"/>
      <c r="G171" s="532"/>
      <c r="H171" s="533"/>
    </row>
    <row r="172" spans="1:8" s="16" customFormat="1" ht="24.95" customHeight="1" thickBot="1" x14ac:dyDescent="0.25">
      <c r="A172" s="40"/>
      <c r="B172" s="59"/>
      <c r="C172" s="60"/>
      <c r="D172" s="591" t="s">
        <v>240</v>
      </c>
      <c r="E172" s="591"/>
      <c r="F172" s="591"/>
      <c r="G172" s="591"/>
      <c r="H172" s="614"/>
    </row>
    <row r="173" spans="1:8" s="16" customFormat="1" ht="50.1" customHeight="1" thickBot="1" x14ac:dyDescent="0.25">
      <c r="A173" s="411" t="s">
        <v>38</v>
      </c>
      <c r="B173" s="412"/>
      <c r="C173" s="412"/>
      <c r="D173" s="785" t="str">
        <f>"от "&amp;MIN(D174:D192)&amp;" до "&amp;MAX(D174:D192)</f>
        <v>от 1914 до 36366</v>
      </c>
      <c r="E173" s="786"/>
      <c r="F173" s="786"/>
      <c r="G173" s="786"/>
      <c r="H173" s="787"/>
    </row>
    <row r="174" spans="1:8" s="16" customFormat="1" ht="37.5" customHeight="1" outlineLevel="1" x14ac:dyDescent="0.2">
      <c r="A174" s="705" t="s">
        <v>244</v>
      </c>
      <c r="B174" s="730"/>
      <c r="C174" s="526" t="s">
        <v>750</v>
      </c>
      <c r="D174" s="382">
        <v>1914</v>
      </c>
      <c r="E174" s="383"/>
      <c r="F174" s="383"/>
      <c r="G174" s="383"/>
      <c r="H174" s="384"/>
    </row>
    <row r="175" spans="1:8" s="16" customFormat="1" ht="37.5" customHeight="1" outlineLevel="1" x14ac:dyDescent="0.2">
      <c r="A175" s="688" t="s">
        <v>245</v>
      </c>
      <c r="B175" s="689"/>
      <c r="C175" s="431"/>
      <c r="D175" s="354">
        <v>3828</v>
      </c>
      <c r="E175" s="355"/>
      <c r="F175" s="355"/>
      <c r="G175" s="355"/>
      <c r="H175" s="356"/>
    </row>
    <row r="176" spans="1:8" s="16" customFormat="1" ht="37.5" customHeight="1" outlineLevel="1" x14ac:dyDescent="0.2">
      <c r="A176" s="688" t="s">
        <v>246</v>
      </c>
      <c r="B176" s="689"/>
      <c r="C176" s="431"/>
      <c r="D176" s="354">
        <v>5742</v>
      </c>
      <c r="E176" s="355"/>
      <c r="F176" s="355"/>
      <c r="G176" s="355"/>
      <c r="H176" s="356"/>
    </row>
    <row r="177" spans="1:8" s="16" customFormat="1" ht="37.5" customHeight="1" outlineLevel="1" x14ac:dyDescent="0.2">
      <c r="A177" s="688" t="s">
        <v>247</v>
      </c>
      <c r="B177" s="689"/>
      <c r="C177" s="431"/>
      <c r="D177" s="354">
        <v>7656</v>
      </c>
      <c r="E177" s="355"/>
      <c r="F177" s="355"/>
      <c r="G177" s="355"/>
      <c r="H177" s="356"/>
    </row>
    <row r="178" spans="1:8" s="16" customFormat="1" ht="37.5" customHeight="1" outlineLevel="1" x14ac:dyDescent="0.2">
      <c r="A178" s="688" t="s">
        <v>248</v>
      </c>
      <c r="B178" s="689"/>
      <c r="C178" s="431"/>
      <c r="D178" s="354">
        <v>9570</v>
      </c>
      <c r="E178" s="355"/>
      <c r="F178" s="355"/>
      <c r="G178" s="355"/>
      <c r="H178" s="356"/>
    </row>
    <row r="179" spans="1:8" s="16" customFormat="1" ht="37.5" customHeight="1" outlineLevel="1" x14ac:dyDescent="0.2">
      <c r="A179" s="688" t="s">
        <v>249</v>
      </c>
      <c r="B179" s="689"/>
      <c r="C179" s="431"/>
      <c r="D179" s="354">
        <v>11484</v>
      </c>
      <c r="E179" s="355"/>
      <c r="F179" s="355"/>
      <c r="G179" s="355"/>
      <c r="H179" s="356"/>
    </row>
    <row r="180" spans="1:8" s="16" customFormat="1" ht="37.5" customHeight="1" outlineLevel="1" x14ac:dyDescent="0.2">
      <c r="A180" s="688" t="s">
        <v>250</v>
      </c>
      <c r="B180" s="689"/>
      <c r="C180" s="431"/>
      <c r="D180" s="354">
        <v>13398</v>
      </c>
      <c r="E180" s="355"/>
      <c r="F180" s="355"/>
      <c r="G180" s="355"/>
      <c r="H180" s="356"/>
    </row>
    <row r="181" spans="1:8" s="16" customFormat="1" ht="37.5" customHeight="1" outlineLevel="1" x14ac:dyDescent="0.2">
      <c r="A181" s="419" t="s">
        <v>251</v>
      </c>
      <c r="B181" s="420"/>
      <c r="C181" s="431"/>
      <c r="D181" s="354">
        <v>15312</v>
      </c>
      <c r="E181" s="355"/>
      <c r="F181" s="355"/>
      <c r="G181" s="355"/>
      <c r="H181" s="356"/>
    </row>
    <row r="182" spans="1:8" s="16" customFormat="1" ht="37.5" customHeight="1" outlineLevel="1" x14ac:dyDescent="0.2">
      <c r="A182" s="419" t="s">
        <v>252</v>
      </c>
      <c r="B182" s="420"/>
      <c r="C182" s="431"/>
      <c r="D182" s="354">
        <v>17226</v>
      </c>
      <c r="E182" s="355"/>
      <c r="F182" s="355"/>
      <c r="G182" s="355"/>
      <c r="H182" s="356"/>
    </row>
    <row r="183" spans="1:8" s="16" customFormat="1" ht="37.5" customHeight="1" outlineLevel="1" x14ac:dyDescent="0.2">
      <c r="A183" s="419" t="s">
        <v>253</v>
      </c>
      <c r="B183" s="420"/>
      <c r="C183" s="431"/>
      <c r="D183" s="354">
        <v>19140</v>
      </c>
      <c r="E183" s="355"/>
      <c r="F183" s="355"/>
      <c r="G183" s="355"/>
      <c r="H183" s="356"/>
    </row>
    <row r="184" spans="1:8" s="16" customFormat="1" ht="37.5" customHeight="1" outlineLevel="1" x14ac:dyDescent="0.2">
      <c r="A184" s="419" t="s">
        <v>254</v>
      </c>
      <c r="B184" s="420"/>
      <c r="C184" s="431"/>
      <c r="D184" s="354">
        <v>21054</v>
      </c>
      <c r="E184" s="355"/>
      <c r="F184" s="355"/>
      <c r="G184" s="355"/>
      <c r="H184" s="356"/>
    </row>
    <row r="185" spans="1:8" s="16" customFormat="1" ht="37.5" customHeight="1" outlineLevel="1" x14ac:dyDescent="0.2">
      <c r="A185" s="419" t="s">
        <v>255</v>
      </c>
      <c r="B185" s="420"/>
      <c r="C185" s="431"/>
      <c r="D185" s="354">
        <v>22968</v>
      </c>
      <c r="E185" s="355"/>
      <c r="F185" s="355"/>
      <c r="G185" s="355"/>
      <c r="H185" s="356"/>
    </row>
    <row r="186" spans="1:8" s="16" customFormat="1" ht="37.5" customHeight="1" outlineLevel="1" x14ac:dyDescent="0.2">
      <c r="A186" s="419" t="s">
        <v>256</v>
      </c>
      <c r="B186" s="420"/>
      <c r="C186" s="431"/>
      <c r="D186" s="354">
        <v>24882</v>
      </c>
      <c r="E186" s="355"/>
      <c r="F186" s="355"/>
      <c r="G186" s="355"/>
      <c r="H186" s="356"/>
    </row>
    <row r="187" spans="1:8" s="16" customFormat="1" ht="37.5" customHeight="1" outlineLevel="1" x14ac:dyDescent="0.2">
      <c r="A187" s="419" t="s">
        <v>257</v>
      </c>
      <c r="B187" s="420"/>
      <c r="C187" s="431"/>
      <c r="D187" s="354">
        <v>26796</v>
      </c>
      <c r="E187" s="355"/>
      <c r="F187" s="355"/>
      <c r="G187" s="355"/>
      <c r="H187" s="356"/>
    </row>
    <row r="188" spans="1:8" s="16" customFormat="1" ht="37.5" customHeight="1" outlineLevel="1" x14ac:dyDescent="0.2">
      <c r="A188" s="419" t="s">
        <v>258</v>
      </c>
      <c r="B188" s="420"/>
      <c r="C188" s="431"/>
      <c r="D188" s="354">
        <v>28710</v>
      </c>
      <c r="E188" s="355"/>
      <c r="F188" s="355"/>
      <c r="G188" s="355"/>
      <c r="H188" s="356"/>
    </row>
    <row r="189" spans="1:8" s="16" customFormat="1" ht="37.5" customHeight="1" outlineLevel="1" x14ac:dyDescent="0.2">
      <c r="A189" s="419" t="s">
        <v>259</v>
      </c>
      <c r="B189" s="420"/>
      <c r="C189" s="431"/>
      <c r="D189" s="354">
        <v>30624</v>
      </c>
      <c r="E189" s="355"/>
      <c r="F189" s="355"/>
      <c r="G189" s="355"/>
      <c r="H189" s="356"/>
    </row>
    <row r="190" spans="1:8" s="16" customFormat="1" ht="37.5" customHeight="1" outlineLevel="1" x14ac:dyDescent="0.2">
      <c r="A190" s="419" t="s">
        <v>260</v>
      </c>
      <c r="B190" s="420"/>
      <c r="C190" s="431"/>
      <c r="D190" s="354">
        <v>32538</v>
      </c>
      <c r="E190" s="355"/>
      <c r="F190" s="355"/>
      <c r="G190" s="355"/>
      <c r="H190" s="356"/>
    </row>
    <row r="191" spans="1:8" s="16" customFormat="1" ht="37.5" customHeight="1" outlineLevel="1" x14ac:dyDescent="0.2">
      <c r="A191" s="419" t="s">
        <v>261</v>
      </c>
      <c r="B191" s="420"/>
      <c r="C191" s="431"/>
      <c r="D191" s="354">
        <v>34452</v>
      </c>
      <c r="E191" s="355"/>
      <c r="F191" s="355"/>
      <c r="G191" s="355"/>
      <c r="H191" s="356"/>
    </row>
    <row r="192" spans="1:8" s="16" customFormat="1" ht="37.5" customHeight="1" outlineLevel="1" x14ac:dyDescent="0.2">
      <c r="A192" s="419" t="s">
        <v>262</v>
      </c>
      <c r="B192" s="420"/>
      <c r="C192" s="431"/>
      <c r="D192" s="354">
        <v>36366</v>
      </c>
      <c r="E192" s="355"/>
      <c r="F192" s="355"/>
      <c r="G192" s="355"/>
      <c r="H192" s="356"/>
    </row>
    <row r="193" spans="1:8" s="16" customFormat="1" ht="37.5" customHeight="1" outlineLevel="1" x14ac:dyDescent="0.2">
      <c r="A193" s="661" t="s">
        <v>263</v>
      </c>
      <c r="B193" s="829"/>
      <c r="C193" s="431"/>
      <c r="D193" s="354">
        <v>38280</v>
      </c>
      <c r="E193" s="355"/>
      <c r="F193" s="355"/>
      <c r="G193" s="355"/>
      <c r="H193" s="356"/>
    </row>
    <row r="194" spans="1:8" s="16" customFormat="1" ht="37.5" customHeight="1" outlineLevel="1" x14ac:dyDescent="0.2">
      <c r="A194" s="661" t="s">
        <v>264</v>
      </c>
      <c r="B194" s="829"/>
      <c r="C194" s="431"/>
      <c r="D194" s="354">
        <v>40194</v>
      </c>
      <c r="E194" s="355"/>
      <c r="F194" s="355"/>
      <c r="G194" s="355"/>
      <c r="H194" s="356"/>
    </row>
    <row r="195" spans="1:8" s="16" customFormat="1" ht="37.5" customHeight="1" outlineLevel="1" x14ac:dyDescent="0.2">
      <c r="A195" s="661" t="s">
        <v>265</v>
      </c>
      <c r="B195" s="829"/>
      <c r="C195" s="431"/>
      <c r="D195" s="354">
        <v>42108</v>
      </c>
      <c r="E195" s="355"/>
      <c r="F195" s="355"/>
      <c r="G195" s="355"/>
      <c r="H195" s="356"/>
    </row>
    <row r="196" spans="1:8" s="16" customFormat="1" ht="37.5" customHeight="1" outlineLevel="1" x14ac:dyDescent="0.2">
      <c r="A196" s="661" t="s">
        <v>266</v>
      </c>
      <c r="B196" s="829"/>
      <c r="C196" s="431"/>
      <c r="D196" s="354">
        <v>44022</v>
      </c>
      <c r="E196" s="355"/>
      <c r="F196" s="355"/>
      <c r="G196" s="355"/>
      <c r="H196" s="356"/>
    </row>
    <row r="197" spans="1:8" s="16" customFormat="1" ht="37.5" customHeight="1" outlineLevel="1" x14ac:dyDescent="0.2">
      <c r="A197" s="661" t="s">
        <v>267</v>
      </c>
      <c r="B197" s="829"/>
      <c r="C197" s="431"/>
      <c r="D197" s="354">
        <v>45936</v>
      </c>
      <c r="E197" s="355"/>
      <c r="F197" s="355"/>
      <c r="G197" s="355"/>
      <c r="H197" s="356"/>
    </row>
    <row r="198" spans="1:8" s="16" customFormat="1" ht="37.5" customHeight="1" outlineLevel="1" x14ac:dyDescent="0.2">
      <c r="A198" s="661" t="s">
        <v>268</v>
      </c>
      <c r="B198" s="829"/>
      <c r="C198" s="431"/>
      <c r="D198" s="354">
        <v>47850</v>
      </c>
      <c r="E198" s="355"/>
      <c r="F198" s="355"/>
      <c r="G198" s="355"/>
      <c r="H198" s="356"/>
    </row>
    <row r="199" spans="1:8" s="16" customFormat="1" ht="37.5" customHeight="1" outlineLevel="1" x14ac:dyDescent="0.2">
      <c r="A199" s="661" t="s">
        <v>269</v>
      </c>
      <c r="B199" s="829"/>
      <c r="C199" s="431"/>
      <c r="D199" s="354">
        <v>49764</v>
      </c>
      <c r="E199" s="355"/>
      <c r="F199" s="355"/>
      <c r="G199" s="355"/>
      <c r="H199" s="356"/>
    </row>
    <row r="200" spans="1:8" s="16" customFormat="1" ht="37.5" customHeight="1" outlineLevel="1" x14ac:dyDescent="0.2">
      <c r="A200" s="661" t="s">
        <v>270</v>
      </c>
      <c r="B200" s="829"/>
      <c r="C200" s="431"/>
      <c r="D200" s="354">
        <v>51678</v>
      </c>
      <c r="E200" s="355"/>
      <c r="F200" s="355"/>
      <c r="G200" s="355"/>
      <c r="H200" s="356"/>
    </row>
    <row r="201" spans="1:8" s="16" customFormat="1" ht="37.5" customHeight="1" outlineLevel="1" x14ac:dyDescent="0.2">
      <c r="A201" s="661" t="s">
        <v>271</v>
      </c>
      <c r="B201" s="829"/>
      <c r="C201" s="431"/>
      <c r="D201" s="354">
        <v>53592</v>
      </c>
      <c r="E201" s="355"/>
      <c r="F201" s="355"/>
      <c r="G201" s="355"/>
      <c r="H201" s="356"/>
    </row>
    <row r="202" spans="1:8" s="16" customFormat="1" ht="37.5" customHeight="1" outlineLevel="1" x14ac:dyDescent="0.2">
      <c r="A202" s="661" t="s">
        <v>272</v>
      </c>
      <c r="B202" s="829"/>
      <c r="C202" s="431"/>
      <c r="D202" s="354">
        <v>55506</v>
      </c>
      <c r="E202" s="355"/>
      <c r="F202" s="355"/>
      <c r="G202" s="355"/>
      <c r="H202" s="356"/>
    </row>
    <row r="203" spans="1:8" s="16" customFormat="1" ht="37.5" customHeight="1" outlineLevel="1" x14ac:dyDescent="0.2">
      <c r="A203" s="661" t="s">
        <v>273</v>
      </c>
      <c r="B203" s="829"/>
      <c r="C203" s="431"/>
      <c r="D203" s="354">
        <v>57420</v>
      </c>
      <c r="E203" s="355"/>
      <c r="F203" s="355"/>
      <c r="G203" s="355"/>
      <c r="H203" s="356"/>
    </row>
    <row r="204" spans="1:8" s="16" customFormat="1" ht="37.5" customHeight="1" outlineLevel="1" x14ac:dyDescent="0.2">
      <c r="A204" s="661" t="s">
        <v>274</v>
      </c>
      <c r="B204" s="829"/>
      <c r="C204" s="431"/>
      <c r="D204" s="354">
        <v>59334</v>
      </c>
      <c r="E204" s="355"/>
      <c r="F204" s="355"/>
      <c r="G204" s="355"/>
      <c r="H204" s="356"/>
    </row>
    <row r="205" spans="1:8" s="16" customFormat="1" ht="37.5" customHeight="1" outlineLevel="1" x14ac:dyDescent="0.2">
      <c r="A205" s="661" t="s">
        <v>275</v>
      </c>
      <c r="B205" s="829"/>
      <c r="C205" s="431"/>
      <c r="D205" s="354">
        <v>61248</v>
      </c>
      <c r="E205" s="355"/>
      <c r="F205" s="355"/>
      <c r="G205" s="355"/>
      <c r="H205" s="356"/>
    </row>
    <row r="206" spans="1:8" s="16" customFormat="1" ht="37.5" customHeight="1" outlineLevel="1" x14ac:dyDescent="0.2">
      <c r="A206" s="661" t="s">
        <v>276</v>
      </c>
      <c r="B206" s="829"/>
      <c r="C206" s="431"/>
      <c r="D206" s="354">
        <v>63162</v>
      </c>
      <c r="E206" s="355"/>
      <c r="F206" s="355"/>
      <c r="G206" s="355"/>
      <c r="H206" s="356"/>
    </row>
    <row r="207" spans="1:8" s="16" customFormat="1" ht="37.5" customHeight="1" outlineLevel="1" x14ac:dyDescent="0.2">
      <c r="A207" s="661" t="s">
        <v>277</v>
      </c>
      <c r="B207" s="829"/>
      <c r="C207" s="431"/>
      <c r="D207" s="354">
        <v>65076</v>
      </c>
      <c r="E207" s="355"/>
      <c r="F207" s="355"/>
      <c r="G207" s="355"/>
      <c r="H207" s="356"/>
    </row>
    <row r="208" spans="1:8" s="16" customFormat="1" ht="37.5" customHeight="1" outlineLevel="1" x14ac:dyDescent="0.2">
      <c r="A208" s="661" t="s">
        <v>278</v>
      </c>
      <c r="B208" s="829"/>
      <c r="C208" s="431"/>
      <c r="D208" s="354">
        <v>66990</v>
      </c>
      <c r="E208" s="355"/>
      <c r="F208" s="355"/>
      <c r="G208" s="355"/>
      <c r="H208" s="356"/>
    </row>
    <row r="209" spans="1:8" s="16" customFormat="1" ht="37.5" customHeight="1" outlineLevel="1" x14ac:dyDescent="0.2">
      <c r="A209" s="661" t="s">
        <v>279</v>
      </c>
      <c r="B209" s="829"/>
      <c r="C209" s="431"/>
      <c r="D209" s="354">
        <v>68904</v>
      </c>
      <c r="E209" s="355"/>
      <c r="F209" s="355"/>
      <c r="G209" s="355"/>
      <c r="H209" s="356"/>
    </row>
    <row r="210" spans="1:8" s="16" customFormat="1" ht="37.5" customHeight="1" outlineLevel="1" x14ac:dyDescent="0.2">
      <c r="A210" s="661" t="s">
        <v>280</v>
      </c>
      <c r="B210" s="829"/>
      <c r="C210" s="431"/>
      <c r="D210" s="354">
        <v>70818</v>
      </c>
      <c r="E210" s="355"/>
      <c r="F210" s="355"/>
      <c r="G210" s="355"/>
      <c r="H210" s="356"/>
    </row>
    <row r="211" spans="1:8" s="16" customFormat="1" ht="37.5" customHeight="1" outlineLevel="1" x14ac:dyDescent="0.2">
      <c r="A211" s="661" t="s">
        <v>281</v>
      </c>
      <c r="B211" s="829"/>
      <c r="C211" s="431"/>
      <c r="D211" s="354">
        <v>72732</v>
      </c>
      <c r="E211" s="355"/>
      <c r="F211" s="355"/>
      <c r="G211" s="355"/>
      <c r="H211" s="356"/>
    </row>
    <row r="212" spans="1:8" s="16" customFormat="1" ht="37.5" customHeight="1" outlineLevel="1" x14ac:dyDescent="0.2">
      <c r="A212" s="661" t="s">
        <v>282</v>
      </c>
      <c r="B212" s="829"/>
      <c r="C212" s="431"/>
      <c r="D212" s="354">
        <v>74646</v>
      </c>
      <c r="E212" s="355"/>
      <c r="F212" s="355"/>
      <c r="G212" s="355"/>
      <c r="H212" s="356"/>
    </row>
    <row r="213" spans="1:8" s="16" customFormat="1" ht="37.5" customHeight="1" outlineLevel="1" x14ac:dyDescent="0.2">
      <c r="A213" s="661" t="s">
        <v>283</v>
      </c>
      <c r="B213" s="829"/>
      <c r="C213" s="431"/>
      <c r="D213" s="354">
        <v>76560</v>
      </c>
      <c r="E213" s="355"/>
      <c r="F213" s="355"/>
      <c r="G213" s="355"/>
      <c r="H213" s="356"/>
    </row>
    <row r="214" spans="1:8" s="16" customFormat="1" ht="37.5" customHeight="1" outlineLevel="1" x14ac:dyDescent="0.2">
      <c r="A214" s="661" t="s">
        <v>419</v>
      </c>
      <c r="B214" s="829"/>
      <c r="C214" s="431"/>
      <c r="D214" s="354">
        <v>78474</v>
      </c>
      <c r="E214" s="355"/>
      <c r="F214" s="355"/>
      <c r="G214" s="355"/>
      <c r="H214" s="356"/>
    </row>
    <row r="215" spans="1:8" s="16" customFormat="1" ht="37.5" customHeight="1" outlineLevel="1" x14ac:dyDescent="0.2">
      <c r="A215" s="661" t="s">
        <v>420</v>
      </c>
      <c r="B215" s="829"/>
      <c r="C215" s="431"/>
      <c r="D215" s="354">
        <v>80388</v>
      </c>
      <c r="E215" s="355"/>
      <c r="F215" s="355"/>
      <c r="G215" s="355"/>
      <c r="H215" s="356"/>
    </row>
    <row r="216" spans="1:8" s="16" customFormat="1" ht="37.5" customHeight="1" outlineLevel="1" x14ac:dyDescent="0.2">
      <c r="A216" s="661" t="s">
        <v>421</v>
      </c>
      <c r="B216" s="829"/>
      <c r="C216" s="431"/>
      <c r="D216" s="354">
        <v>82302</v>
      </c>
      <c r="E216" s="355"/>
      <c r="F216" s="355"/>
      <c r="G216" s="355"/>
      <c r="H216" s="356"/>
    </row>
    <row r="217" spans="1:8" s="16" customFormat="1" ht="37.5" customHeight="1" outlineLevel="1" x14ac:dyDescent="0.2">
      <c r="A217" s="661" t="s">
        <v>422</v>
      </c>
      <c r="B217" s="829"/>
      <c r="C217" s="431"/>
      <c r="D217" s="354">
        <v>84216</v>
      </c>
      <c r="E217" s="355"/>
      <c r="F217" s="355"/>
      <c r="G217" s="355"/>
      <c r="H217" s="356"/>
    </row>
    <row r="218" spans="1:8" s="16" customFormat="1" ht="37.5" customHeight="1" outlineLevel="1" x14ac:dyDescent="0.2">
      <c r="A218" s="661" t="s">
        <v>423</v>
      </c>
      <c r="B218" s="829"/>
      <c r="C218" s="431"/>
      <c r="D218" s="354">
        <v>86130</v>
      </c>
      <c r="E218" s="355"/>
      <c r="F218" s="355"/>
      <c r="G218" s="355"/>
      <c r="H218" s="356"/>
    </row>
    <row r="219" spans="1:8" s="16" customFormat="1" ht="37.5" customHeight="1" outlineLevel="1" x14ac:dyDescent="0.2">
      <c r="A219" s="661" t="s">
        <v>424</v>
      </c>
      <c r="B219" s="829"/>
      <c r="C219" s="431"/>
      <c r="D219" s="354">
        <v>88044</v>
      </c>
      <c r="E219" s="355"/>
      <c r="F219" s="355"/>
      <c r="G219" s="355"/>
      <c r="H219" s="356"/>
    </row>
    <row r="220" spans="1:8" s="16" customFormat="1" ht="37.5" customHeight="1" outlineLevel="1" x14ac:dyDescent="0.2">
      <c r="A220" s="661" t="s">
        <v>425</v>
      </c>
      <c r="B220" s="829"/>
      <c r="C220" s="431"/>
      <c r="D220" s="354">
        <v>89958</v>
      </c>
      <c r="E220" s="355"/>
      <c r="F220" s="355"/>
      <c r="G220" s="355"/>
      <c r="H220" s="356"/>
    </row>
    <row r="221" spans="1:8" s="16" customFormat="1" ht="37.5" customHeight="1" outlineLevel="1" x14ac:dyDescent="0.2">
      <c r="A221" s="661" t="s">
        <v>426</v>
      </c>
      <c r="B221" s="829"/>
      <c r="C221" s="431"/>
      <c r="D221" s="354">
        <v>91872</v>
      </c>
      <c r="E221" s="355"/>
      <c r="F221" s="355"/>
      <c r="G221" s="355"/>
      <c r="H221" s="356"/>
    </row>
    <row r="222" spans="1:8" s="16" customFormat="1" ht="37.5" customHeight="1" outlineLevel="1" x14ac:dyDescent="0.2">
      <c r="A222" s="661" t="s">
        <v>427</v>
      </c>
      <c r="B222" s="829"/>
      <c r="C222" s="431"/>
      <c r="D222" s="354">
        <v>93786</v>
      </c>
      <c r="E222" s="355"/>
      <c r="F222" s="355"/>
      <c r="G222" s="355"/>
      <c r="H222" s="356"/>
    </row>
    <row r="223" spans="1:8" s="16" customFormat="1" ht="37.5" customHeight="1" outlineLevel="1" x14ac:dyDescent="0.2">
      <c r="A223" s="661" t="s">
        <v>428</v>
      </c>
      <c r="B223" s="829"/>
      <c r="C223" s="431"/>
      <c r="D223" s="354">
        <v>95700</v>
      </c>
      <c r="E223" s="355"/>
      <c r="F223" s="355"/>
      <c r="G223" s="355"/>
      <c r="H223" s="356"/>
    </row>
    <row r="224" spans="1:8" s="16" customFormat="1" ht="37.5" customHeight="1" outlineLevel="1" x14ac:dyDescent="0.2">
      <c r="A224" s="661" t="s">
        <v>429</v>
      </c>
      <c r="B224" s="829"/>
      <c r="C224" s="431"/>
      <c r="D224" s="354">
        <v>97614</v>
      </c>
      <c r="E224" s="355"/>
      <c r="F224" s="355"/>
      <c r="G224" s="355"/>
      <c r="H224" s="356"/>
    </row>
    <row r="225" spans="1:8" s="16" customFormat="1" ht="37.5" customHeight="1" outlineLevel="1" x14ac:dyDescent="0.2">
      <c r="A225" s="661" t="s">
        <v>430</v>
      </c>
      <c r="B225" s="829"/>
      <c r="C225" s="431"/>
      <c r="D225" s="354">
        <v>99528</v>
      </c>
      <c r="E225" s="355"/>
      <c r="F225" s="355"/>
      <c r="G225" s="355"/>
      <c r="H225" s="356"/>
    </row>
    <row r="226" spans="1:8" s="16" customFormat="1" ht="37.5" customHeight="1" outlineLevel="1" x14ac:dyDescent="0.2">
      <c r="A226" s="661" t="s">
        <v>431</v>
      </c>
      <c r="B226" s="829"/>
      <c r="C226" s="431"/>
      <c r="D226" s="354">
        <v>101442</v>
      </c>
      <c r="E226" s="355"/>
      <c r="F226" s="355"/>
      <c r="G226" s="355"/>
      <c r="H226" s="356"/>
    </row>
    <row r="227" spans="1:8" s="16" customFormat="1" ht="37.5" customHeight="1" outlineLevel="1" x14ac:dyDescent="0.2">
      <c r="A227" s="661" t="s">
        <v>432</v>
      </c>
      <c r="B227" s="829"/>
      <c r="C227" s="431"/>
      <c r="D227" s="354">
        <v>103356</v>
      </c>
      <c r="E227" s="355"/>
      <c r="F227" s="355"/>
      <c r="G227" s="355"/>
      <c r="H227" s="356"/>
    </row>
    <row r="228" spans="1:8" s="16" customFormat="1" ht="37.5" customHeight="1" outlineLevel="1" x14ac:dyDescent="0.2">
      <c r="A228" s="661" t="s">
        <v>433</v>
      </c>
      <c r="B228" s="829"/>
      <c r="C228" s="431"/>
      <c r="D228" s="354">
        <v>105270</v>
      </c>
      <c r="E228" s="355"/>
      <c r="F228" s="355"/>
      <c r="G228" s="355"/>
      <c r="H228" s="356"/>
    </row>
    <row r="229" spans="1:8" s="16" customFormat="1" ht="37.5" customHeight="1" outlineLevel="1" x14ac:dyDescent="0.2">
      <c r="A229" s="661" t="s">
        <v>434</v>
      </c>
      <c r="B229" s="829"/>
      <c r="C229" s="431"/>
      <c r="D229" s="354">
        <v>107184</v>
      </c>
      <c r="E229" s="355"/>
      <c r="F229" s="355"/>
      <c r="G229" s="355"/>
      <c r="H229" s="356"/>
    </row>
    <row r="230" spans="1:8" s="16" customFormat="1" ht="37.5" customHeight="1" outlineLevel="1" x14ac:dyDescent="0.2">
      <c r="A230" s="661" t="s">
        <v>435</v>
      </c>
      <c r="B230" s="829"/>
      <c r="C230" s="431"/>
      <c r="D230" s="354">
        <v>109098</v>
      </c>
      <c r="E230" s="355"/>
      <c r="F230" s="355"/>
      <c r="G230" s="355"/>
      <c r="H230" s="356"/>
    </row>
    <row r="231" spans="1:8" s="16" customFormat="1" ht="37.5" customHeight="1" outlineLevel="1" x14ac:dyDescent="0.2">
      <c r="A231" s="661" t="s">
        <v>436</v>
      </c>
      <c r="B231" s="829"/>
      <c r="C231" s="431"/>
      <c r="D231" s="354">
        <v>111012</v>
      </c>
      <c r="E231" s="355"/>
      <c r="F231" s="355"/>
      <c r="G231" s="355"/>
      <c r="H231" s="356"/>
    </row>
    <row r="232" spans="1:8" s="16" customFormat="1" ht="37.5" customHeight="1" outlineLevel="1" x14ac:dyDescent="0.2">
      <c r="A232" s="661" t="s">
        <v>437</v>
      </c>
      <c r="B232" s="829"/>
      <c r="C232" s="431"/>
      <c r="D232" s="354">
        <v>112926</v>
      </c>
      <c r="E232" s="355"/>
      <c r="F232" s="355"/>
      <c r="G232" s="355"/>
      <c r="H232" s="356"/>
    </row>
    <row r="233" spans="1:8" s="16" customFormat="1" ht="37.5" customHeight="1" outlineLevel="1" x14ac:dyDescent="0.2">
      <c r="A233" s="661" t="s">
        <v>438</v>
      </c>
      <c r="B233" s="829"/>
      <c r="C233" s="431"/>
      <c r="D233" s="354">
        <v>114840</v>
      </c>
      <c r="E233" s="355"/>
      <c r="F233" s="355"/>
      <c r="G233" s="355"/>
      <c r="H233" s="356"/>
    </row>
    <row r="234" spans="1:8" s="16" customFormat="1" ht="37.5" customHeight="1" outlineLevel="1" x14ac:dyDescent="0.2">
      <c r="A234" s="661" t="s">
        <v>439</v>
      </c>
      <c r="B234" s="829"/>
      <c r="C234" s="431"/>
      <c r="D234" s="354">
        <v>116754</v>
      </c>
      <c r="E234" s="355"/>
      <c r="F234" s="355"/>
      <c r="G234" s="355"/>
      <c r="H234" s="356"/>
    </row>
    <row r="235" spans="1:8" s="16" customFormat="1" ht="37.5" customHeight="1" outlineLevel="1" x14ac:dyDescent="0.2">
      <c r="A235" s="661" t="s">
        <v>440</v>
      </c>
      <c r="B235" s="829"/>
      <c r="C235" s="431"/>
      <c r="D235" s="354">
        <v>118668</v>
      </c>
      <c r="E235" s="355"/>
      <c r="F235" s="355"/>
      <c r="G235" s="355"/>
      <c r="H235" s="356"/>
    </row>
    <row r="236" spans="1:8" s="16" customFormat="1" ht="37.5" customHeight="1" outlineLevel="1" x14ac:dyDescent="0.2">
      <c r="A236" s="661" t="s">
        <v>441</v>
      </c>
      <c r="B236" s="829"/>
      <c r="C236" s="431"/>
      <c r="D236" s="354">
        <v>120582</v>
      </c>
      <c r="E236" s="355"/>
      <c r="F236" s="355"/>
      <c r="G236" s="355"/>
      <c r="H236" s="356"/>
    </row>
    <row r="237" spans="1:8" s="16" customFormat="1" ht="37.5" customHeight="1" outlineLevel="1" x14ac:dyDescent="0.2">
      <c r="A237" s="661" t="s">
        <v>442</v>
      </c>
      <c r="B237" s="829"/>
      <c r="C237" s="431"/>
      <c r="D237" s="354">
        <v>122496</v>
      </c>
      <c r="E237" s="355"/>
      <c r="F237" s="355"/>
      <c r="G237" s="355"/>
      <c r="H237" s="356"/>
    </row>
    <row r="238" spans="1:8" s="16" customFormat="1" ht="37.5" customHeight="1" outlineLevel="1" x14ac:dyDescent="0.2">
      <c r="A238" s="661" t="s">
        <v>443</v>
      </c>
      <c r="B238" s="829"/>
      <c r="C238" s="431"/>
      <c r="D238" s="354">
        <v>124410</v>
      </c>
      <c r="E238" s="355"/>
      <c r="F238" s="355"/>
      <c r="G238" s="355"/>
      <c r="H238" s="356"/>
    </row>
    <row r="239" spans="1:8" s="16" customFormat="1" ht="37.5" customHeight="1" outlineLevel="1" x14ac:dyDescent="0.2">
      <c r="A239" s="661" t="s">
        <v>444</v>
      </c>
      <c r="B239" s="829"/>
      <c r="C239" s="431"/>
      <c r="D239" s="354">
        <v>126324</v>
      </c>
      <c r="E239" s="355"/>
      <c r="F239" s="355"/>
      <c r="G239" s="355"/>
      <c r="H239" s="356"/>
    </row>
    <row r="240" spans="1:8" s="16" customFormat="1" ht="37.5" customHeight="1" outlineLevel="1" x14ac:dyDescent="0.2">
      <c r="A240" s="661" t="s">
        <v>445</v>
      </c>
      <c r="B240" s="829"/>
      <c r="C240" s="431"/>
      <c r="D240" s="354">
        <v>128238</v>
      </c>
      <c r="E240" s="355"/>
      <c r="F240" s="355"/>
      <c r="G240" s="355"/>
      <c r="H240" s="356"/>
    </row>
    <row r="241" spans="1:8" s="16" customFormat="1" ht="37.5" customHeight="1" outlineLevel="1" x14ac:dyDescent="0.2">
      <c r="A241" s="661" t="s">
        <v>446</v>
      </c>
      <c r="B241" s="829"/>
      <c r="C241" s="431"/>
      <c r="D241" s="354">
        <v>130152</v>
      </c>
      <c r="E241" s="355"/>
      <c r="F241" s="355"/>
      <c r="G241" s="355"/>
      <c r="H241" s="356"/>
    </row>
    <row r="242" spans="1:8" s="16" customFormat="1" ht="37.5" customHeight="1" outlineLevel="1" x14ac:dyDescent="0.2">
      <c r="A242" s="661" t="s">
        <v>447</v>
      </c>
      <c r="B242" s="829"/>
      <c r="C242" s="431"/>
      <c r="D242" s="354">
        <v>132066</v>
      </c>
      <c r="E242" s="355"/>
      <c r="F242" s="355"/>
      <c r="G242" s="355"/>
      <c r="H242" s="356"/>
    </row>
    <row r="243" spans="1:8" s="16" customFormat="1" ht="37.5" customHeight="1" outlineLevel="1" x14ac:dyDescent="0.2">
      <c r="A243" s="661" t="s">
        <v>448</v>
      </c>
      <c r="B243" s="829"/>
      <c r="C243" s="431"/>
      <c r="D243" s="354">
        <v>133980</v>
      </c>
      <c r="E243" s="355"/>
      <c r="F243" s="355"/>
      <c r="G243" s="355"/>
      <c r="H243" s="356"/>
    </row>
    <row r="244" spans="1:8" s="16" customFormat="1" ht="37.5" customHeight="1" outlineLevel="1" x14ac:dyDescent="0.2">
      <c r="A244" s="661" t="s">
        <v>449</v>
      </c>
      <c r="B244" s="829"/>
      <c r="C244" s="431"/>
      <c r="D244" s="354">
        <v>135894</v>
      </c>
      <c r="E244" s="355"/>
      <c r="F244" s="355"/>
      <c r="G244" s="355"/>
      <c r="H244" s="356"/>
    </row>
    <row r="245" spans="1:8" s="16" customFormat="1" ht="37.5" customHeight="1" outlineLevel="1" x14ac:dyDescent="0.2">
      <c r="A245" s="661" t="s">
        <v>450</v>
      </c>
      <c r="B245" s="829"/>
      <c r="C245" s="431"/>
      <c r="D245" s="354">
        <v>137808</v>
      </c>
      <c r="E245" s="355"/>
      <c r="F245" s="355"/>
      <c r="G245" s="355"/>
      <c r="H245" s="356"/>
    </row>
    <row r="246" spans="1:8" s="16" customFormat="1" ht="37.5" customHeight="1" outlineLevel="1" x14ac:dyDescent="0.2">
      <c r="A246" s="661" t="s">
        <v>451</v>
      </c>
      <c r="B246" s="829"/>
      <c r="C246" s="431"/>
      <c r="D246" s="354">
        <v>139722</v>
      </c>
      <c r="E246" s="355"/>
      <c r="F246" s="355"/>
      <c r="G246" s="355"/>
      <c r="H246" s="356"/>
    </row>
    <row r="247" spans="1:8" s="16" customFormat="1" ht="37.5" customHeight="1" outlineLevel="1" x14ac:dyDescent="0.2">
      <c r="A247" s="661" t="s">
        <v>452</v>
      </c>
      <c r="B247" s="829"/>
      <c r="C247" s="431"/>
      <c r="D247" s="354">
        <v>141636</v>
      </c>
      <c r="E247" s="355"/>
      <c r="F247" s="355"/>
      <c r="G247" s="355"/>
      <c r="H247" s="356"/>
    </row>
    <row r="248" spans="1:8" s="16" customFormat="1" ht="37.5" customHeight="1" outlineLevel="1" x14ac:dyDescent="0.2">
      <c r="A248" s="661" t="s">
        <v>453</v>
      </c>
      <c r="B248" s="829"/>
      <c r="C248" s="431"/>
      <c r="D248" s="354">
        <v>143550</v>
      </c>
      <c r="E248" s="355"/>
      <c r="F248" s="355"/>
      <c r="G248" s="355"/>
      <c r="H248" s="356"/>
    </row>
    <row r="249" spans="1:8" s="16" customFormat="1" ht="37.5" customHeight="1" outlineLevel="1" x14ac:dyDescent="0.2">
      <c r="A249" s="661" t="s">
        <v>454</v>
      </c>
      <c r="B249" s="829"/>
      <c r="C249" s="431"/>
      <c r="D249" s="354">
        <v>145464</v>
      </c>
      <c r="E249" s="355"/>
      <c r="F249" s="355"/>
      <c r="G249" s="355"/>
      <c r="H249" s="356"/>
    </row>
    <row r="250" spans="1:8" s="16" customFormat="1" ht="37.5" customHeight="1" outlineLevel="1" x14ac:dyDescent="0.2">
      <c r="A250" s="661" t="s">
        <v>455</v>
      </c>
      <c r="B250" s="829"/>
      <c r="C250" s="431"/>
      <c r="D250" s="354">
        <v>147378</v>
      </c>
      <c r="E250" s="355"/>
      <c r="F250" s="355"/>
      <c r="G250" s="355"/>
      <c r="H250" s="356"/>
    </row>
    <row r="251" spans="1:8" s="16" customFormat="1" ht="37.5" customHeight="1" outlineLevel="1" x14ac:dyDescent="0.2">
      <c r="A251" s="661" t="s">
        <v>456</v>
      </c>
      <c r="B251" s="829"/>
      <c r="C251" s="431"/>
      <c r="D251" s="354">
        <v>149292</v>
      </c>
      <c r="E251" s="355"/>
      <c r="F251" s="355"/>
      <c r="G251" s="355"/>
      <c r="H251" s="356"/>
    </row>
    <row r="252" spans="1:8" s="16" customFormat="1" ht="37.5" customHeight="1" outlineLevel="1" x14ac:dyDescent="0.2">
      <c r="A252" s="661" t="s">
        <v>457</v>
      </c>
      <c r="B252" s="829"/>
      <c r="C252" s="431"/>
      <c r="D252" s="354">
        <v>151206</v>
      </c>
      <c r="E252" s="355"/>
      <c r="F252" s="355"/>
      <c r="G252" s="355"/>
      <c r="H252" s="356"/>
    </row>
    <row r="253" spans="1:8" s="16" customFormat="1" ht="37.5" customHeight="1" outlineLevel="1" x14ac:dyDescent="0.2">
      <c r="A253" s="661" t="s">
        <v>458</v>
      </c>
      <c r="B253" s="829"/>
      <c r="C253" s="431"/>
      <c r="D253" s="354">
        <v>153120</v>
      </c>
      <c r="E253" s="355"/>
      <c r="F253" s="355"/>
      <c r="G253" s="355"/>
      <c r="H253" s="356"/>
    </row>
    <row r="254" spans="1:8" s="16" customFormat="1" ht="37.5" customHeight="1" outlineLevel="1" x14ac:dyDescent="0.2">
      <c r="A254" s="661" t="s">
        <v>459</v>
      </c>
      <c r="B254" s="829"/>
      <c r="C254" s="431"/>
      <c r="D254" s="354">
        <v>155034</v>
      </c>
      <c r="E254" s="355"/>
      <c r="F254" s="355"/>
      <c r="G254" s="355"/>
      <c r="H254" s="356"/>
    </row>
    <row r="255" spans="1:8" s="16" customFormat="1" ht="37.5" customHeight="1" outlineLevel="1" x14ac:dyDescent="0.2">
      <c r="A255" s="661" t="s">
        <v>460</v>
      </c>
      <c r="B255" s="829"/>
      <c r="C255" s="431"/>
      <c r="D255" s="354">
        <v>156948</v>
      </c>
      <c r="E255" s="355"/>
      <c r="F255" s="355"/>
      <c r="G255" s="355"/>
      <c r="H255" s="356"/>
    </row>
    <row r="256" spans="1:8" s="16" customFormat="1" ht="37.5" customHeight="1" outlineLevel="1" x14ac:dyDescent="0.2">
      <c r="A256" s="661" t="s">
        <v>461</v>
      </c>
      <c r="B256" s="829"/>
      <c r="C256" s="431"/>
      <c r="D256" s="354">
        <v>158862</v>
      </c>
      <c r="E256" s="355"/>
      <c r="F256" s="355"/>
      <c r="G256" s="355"/>
      <c r="H256" s="356"/>
    </row>
    <row r="257" spans="1:8" s="16" customFormat="1" ht="37.5" customHeight="1" outlineLevel="1" x14ac:dyDescent="0.2">
      <c r="A257" s="661" t="s">
        <v>462</v>
      </c>
      <c r="B257" s="829"/>
      <c r="C257" s="431"/>
      <c r="D257" s="354">
        <v>160776</v>
      </c>
      <c r="E257" s="355"/>
      <c r="F257" s="355"/>
      <c r="G257" s="355"/>
      <c r="H257" s="356"/>
    </row>
    <row r="258" spans="1:8" s="16" customFormat="1" ht="37.5" customHeight="1" outlineLevel="1" x14ac:dyDescent="0.2">
      <c r="A258" s="661" t="s">
        <v>463</v>
      </c>
      <c r="B258" s="829"/>
      <c r="C258" s="431"/>
      <c r="D258" s="354">
        <v>162690</v>
      </c>
      <c r="E258" s="355"/>
      <c r="F258" s="355"/>
      <c r="G258" s="355"/>
      <c r="H258" s="356"/>
    </row>
    <row r="259" spans="1:8" s="16" customFormat="1" ht="37.5" customHeight="1" outlineLevel="1" x14ac:dyDescent="0.2">
      <c r="A259" s="661" t="s">
        <v>464</v>
      </c>
      <c r="B259" s="829"/>
      <c r="C259" s="431"/>
      <c r="D259" s="354">
        <v>164604</v>
      </c>
      <c r="E259" s="355"/>
      <c r="F259" s="355"/>
      <c r="G259" s="355"/>
      <c r="H259" s="356"/>
    </row>
    <row r="260" spans="1:8" s="16" customFormat="1" ht="37.5" customHeight="1" outlineLevel="1" x14ac:dyDescent="0.2">
      <c r="A260" s="661" t="s">
        <v>465</v>
      </c>
      <c r="B260" s="829"/>
      <c r="C260" s="431"/>
      <c r="D260" s="354">
        <v>166518</v>
      </c>
      <c r="E260" s="355"/>
      <c r="F260" s="355"/>
      <c r="G260" s="355"/>
      <c r="H260" s="356"/>
    </row>
    <row r="261" spans="1:8" s="16" customFormat="1" ht="37.5" customHeight="1" outlineLevel="1" x14ac:dyDescent="0.2">
      <c r="A261" s="661" t="s">
        <v>466</v>
      </c>
      <c r="B261" s="829"/>
      <c r="C261" s="431"/>
      <c r="D261" s="354">
        <v>168432</v>
      </c>
      <c r="E261" s="355"/>
      <c r="F261" s="355"/>
      <c r="G261" s="355"/>
      <c r="H261" s="356"/>
    </row>
    <row r="262" spans="1:8" s="16" customFormat="1" ht="37.5" customHeight="1" outlineLevel="1" x14ac:dyDescent="0.2">
      <c r="A262" s="661" t="s">
        <v>467</v>
      </c>
      <c r="B262" s="829"/>
      <c r="C262" s="431"/>
      <c r="D262" s="354">
        <v>170346</v>
      </c>
      <c r="E262" s="355"/>
      <c r="F262" s="355"/>
      <c r="G262" s="355"/>
      <c r="H262" s="356"/>
    </row>
    <row r="263" spans="1:8" s="16" customFormat="1" ht="37.5" customHeight="1" outlineLevel="1" x14ac:dyDescent="0.2">
      <c r="A263" s="661" t="s">
        <v>468</v>
      </c>
      <c r="B263" s="829"/>
      <c r="C263" s="431"/>
      <c r="D263" s="354">
        <v>172260</v>
      </c>
      <c r="E263" s="355"/>
      <c r="F263" s="355"/>
      <c r="G263" s="355"/>
      <c r="H263" s="356"/>
    </row>
    <row r="264" spans="1:8" s="16" customFormat="1" ht="37.5" customHeight="1" outlineLevel="1" x14ac:dyDescent="0.2">
      <c r="A264" s="661" t="s">
        <v>469</v>
      </c>
      <c r="B264" s="829"/>
      <c r="C264" s="431"/>
      <c r="D264" s="354">
        <v>174174</v>
      </c>
      <c r="E264" s="355"/>
      <c r="F264" s="355"/>
      <c r="G264" s="355"/>
      <c r="H264" s="356"/>
    </row>
    <row r="265" spans="1:8" s="16" customFormat="1" ht="37.5" customHeight="1" outlineLevel="1" x14ac:dyDescent="0.2">
      <c r="A265" s="661" t="s">
        <v>470</v>
      </c>
      <c r="B265" s="829"/>
      <c r="C265" s="431"/>
      <c r="D265" s="354">
        <v>176088</v>
      </c>
      <c r="E265" s="355"/>
      <c r="F265" s="355"/>
      <c r="G265" s="355"/>
      <c r="H265" s="356"/>
    </row>
    <row r="266" spans="1:8" s="16" customFormat="1" ht="37.5" customHeight="1" outlineLevel="1" x14ac:dyDescent="0.2">
      <c r="A266" s="661" t="s">
        <v>471</v>
      </c>
      <c r="B266" s="829"/>
      <c r="C266" s="431"/>
      <c r="D266" s="354">
        <v>178002</v>
      </c>
      <c r="E266" s="355"/>
      <c r="F266" s="355"/>
      <c r="G266" s="355"/>
      <c r="H266" s="356"/>
    </row>
    <row r="267" spans="1:8" s="16" customFormat="1" ht="37.5" customHeight="1" outlineLevel="1" x14ac:dyDescent="0.2">
      <c r="A267" s="661" t="s">
        <v>472</v>
      </c>
      <c r="B267" s="829"/>
      <c r="C267" s="431"/>
      <c r="D267" s="354">
        <v>179916</v>
      </c>
      <c r="E267" s="355"/>
      <c r="F267" s="355"/>
      <c r="G267" s="355"/>
      <c r="H267" s="356"/>
    </row>
    <row r="268" spans="1:8" s="16" customFormat="1" ht="37.5" customHeight="1" outlineLevel="1" x14ac:dyDescent="0.2">
      <c r="A268" s="661" t="s">
        <v>473</v>
      </c>
      <c r="B268" s="829"/>
      <c r="C268" s="431"/>
      <c r="D268" s="354">
        <v>181830</v>
      </c>
      <c r="E268" s="355"/>
      <c r="F268" s="355"/>
      <c r="G268" s="355"/>
      <c r="H268" s="356"/>
    </row>
    <row r="269" spans="1:8" s="16" customFormat="1" ht="37.5" customHeight="1" outlineLevel="1" x14ac:dyDescent="0.2">
      <c r="A269" s="661" t="s">
        <v>474</v>
      </c>
      <c r="B269" s="829"/>
      <c r="C269" s="431"/>
      <c r="D269" s="354">
        <v>183744</v>
      </c>
      <c r="E269" s="355"/>
      <c r="F269" s="355"/>
      <c r="G269" s="355"/>
      <c r="H269" s="356"/>
    </row>
    <row r="270" spans="1:8" s="16" customFormat="1" ht="37.5" customHeight="1" outlineLevel="1" x14ac:dyDescent="0.2">
      <c r="A270" s="661" t="s">
        <v>475</v>
      </c>
      <c r="B270" s="829"/>
      <c r="C270" s="431"/>
      <c r="D270" s="354">
        <v>185658</v>
      </c>
      <c r="E270" s="355"/>
      <c r="F270" s="355"/>
      <c r="G270" s="355"/>
      <c r="H270" s="356"/>
    </row>
    <row r="271" spans="1:8" s="16" customFormat="1" ht="37.5" customHeight="1" outlineLevel="1" x14ac:dyDescent="0.2">
      <c r="A271" s="661" t="s">
        <v>476</v>
      </c>
      <c r="B271" s="829"/>
      <c r="C271" s="431"/>
      <c r="D271" s="354">
        <v>187572</v>
      </c>
      <c r="E271" s="355"/>
      <c r="F271" s="355"/>
      <c r="G271" s="355"/>
      <c r="H271" s="356"/>
    </row>
    <row r="272" spans="1:8" s="16" customFormat="1" ht="37.5" customHeight="1" outlineLevel="1" x14ac:dyDescent="0.2">
      <c r="A272" s="661" t="s">
        <v>477</v>
      </c>
      <c r="B272" s="829"/>
      <c r="C272" s="431"/>
      <c r="D272" s="354">
        <v>189486</v>
      </c>
      <c r="E272" s="355"/>
      <c r="F272" s="355"/>
      <c r="G272" s="355"/>
      <c r="H272" s="356"/>
    </row>
    <row r="273" spans="1:8" s="16" customFormat="1" ht="37.5" customHeight="1" outlineLevel="1" thickBot="1" x14ac:dyDescent="0.25">
      <c r="A273" s="661" t="s">
        <v>478</v>
      </c>
      <c r="B273" s="829"/>
      <c r="C273" s="668"/>
      <c r="D273" s="374">
        <v>191400</v>
      </c>
      <c r="E273" s="375"/>
      <c r="F273" s="375"/>
      <c r="G273" s="375"/>
      <c r="H273" s="376"/>
    </row>
    <row r="274" spans="1:8" s="16" customFormat="1" ht="50.1" customHeight="1" thickBot="1" x14ac:dyDescent="0.25">
      <c r="A274" s="629" t="s">
        <v>59</v>
      </c>
      <c r="B274" s="630"/>
      <c r="C274" s="630"/>
      <c r="D274" s="785" t="str">
        <f>"от "&amp;MIN(D275:D281)&amp;" до "&amp;MAX(D275:D281)</f>
        <v>от 240 до 4062</v>
      </c>
      <c r="E274" s="786"/>
      <c r="F274" s="786"/>
      <c r="G274" s="786"/>
      <c r="H274" s="787"/>
    </row>
    <row r="275" spans="1:8" s="16" customFormat="1" ht="148.5" customHeight="1" x14ac:dyDescent="0.2">
      <c r="A275" s="217" t="s">
        <v>342</v>
      </c>
      <c r="B275" s="165" t="s">
        <v>197</v>
      </c>
      <c r="C275" s="1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275" s="383">
        <v>4062</v>
      </c>
      <c r="E275" s="383"/>
      <c r="F275" s="383"/>
      <c r="G275" s="383"/>
      <c r="H275" s="384"/>
    </row>
    <row r="276" spans="1:8" s="16" customFormat="1" ht="37.5" customHeight="1" x14ac:dyDescent="0.2">
      <c r="A276" s="624" t="s">
        <v>61</v>
      </c>
      <c r="B276" s="380"/>
      <c r="C276" s="63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276" s="355">
        <v>630</v>
      </c>
      <c r="E276" s="355"/>
      <c r="F276" s="355"/>
      <c r="G276" s="355"/>
      <c r="H276" s="356"/>
    </row>
    <row r="277" spans="1:8" s="16" customFormat="1" ht="37.5" customHeight="1" x14ac:dyDescent="0.2">
      <c r="A277" s="624" t="s">
        <v>63</v>
      </c>
      <c r="B277" s="380"/>
      <c r="C277" s="634"/>
      <c r="D277" s="355">
        <v>3390</v>
      </c>
      <c r="E277" s="355"/>
      <c r="F277" s="355"/>
      <c r="G277" s="355"/>
      <c r="H277" s="356"/>
    </row>
    <row r="278" spans="1:8" s="16" customFormat="1" ht="37.5" customHeight="1" x14ac:dyDescent="0.2">
      <c r="A278" s="624" t="s">
        <v>65</v>
      </c>
      <c r="B278" s="380"/>
      <c r="C278" s="634"/>
      <c r="D278" s="355">
        <v>240</v>
      </c>
      <c r="E278" s="355"/>
      <c r="F278" s="355"/>
      <c r="G278" s="355"/>
      <c r="H278" s="356"/>
    </row>
    <row r="279" spans="1:8" s="16" customFormat="1" ht="37.5" customHeight="1" x14ac:dyDescent="0.2">
      <c r="A279" s="624" t="s">
        <v>66</v>
      </c>
      <c r="B279" s="380"/>
      <c r="C279" s="634"/>
      <c r="D279" s="355">
        <v>240</v>
      </c>
      <c r="E279" s="355"/>
      <c r="F279" s="355"/>
      <c r="G279" s="355"/>
      <c r="H279" s="356"/>
    </row>
    <row r="280" spans="1:8" s="16" customFormat="1" ht="37.5" customHeight="1" x14ac:dyDescent="0.2">
      <c r="A280" s="624" t="s">
        <v>67</v>
      </c>
      <c r="B280" s="380"/>
      <c r="C280" s="634"/>
      <c r="D280" s="355">
        <v>480</v>
      </c>
      <c r="E280" s="355"/>
      <c r="F280" s="355"/>
      <c r="G280" s="355"/>
      <c r="H280" s="356"/>
    </row>
    <row r="281" spans="1:8" s="16" customFormat="1" ht="37.5" customHeight="1" x14ac:dyDescent="0.2">
      <c r="A281" s="624" t="s">
        <v>68</v>
      </c>
      <c r="B281" s="380"/>
      <c r="C281" s="634"/>
      <c r="D281" s="355">
        <v>720</v>
      </c>
      <c r="E281" s="355"/>
      <c r="F281" s="355"/>
      <c r="G281" s="355"/>
      <c r="H281" s="356"/>
    </row>
    <row r="282" spans="1:8" s="16" customFormat="1" ht="117.75" customHeight="1" thickBot="1" x14ac:dyDescent="0.25">
      <c r="A282" s="524" t="s">
        <v>71</v>
      </c>
      <c r="B282" s="525"/>
      <c r="C282"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282" s="375">
        <v>30</v>
      </c>
      <c r="E282" s="375"/>
      <c r="F282" s="375"/>
      <c r="G282" s="375"/>
      <c r="H282" s="376"/>
    </row>
    <row r="283" spans="1:8" s="23" customFormat="1" ht="50.1" customHeight="1" thickBot="1" x14ac:dyDescent="0.25">
      <c r="A283" s="625" t="s">
        <v>72</v>
      </c>
      <c r="B283" s="626"/>
      <c r="C283" s="76"/>
      <c r="D283" s="627" t="str">
        <f>"от "&amp;MIN(D285:D285,D305:D320)&amp;" до "&amp;MAX(D285:D285,D305:D320)</f>
        <v>от 540 до 139290</v>
      </c>
      <c r="E283" s="627"/>
      <c r="F283" s="627"/>
      <c r="G283" s="627"/>
      <c r="H283" s="628"/>
    </row>
    <row r="284" spans="1:8" s="16" customFormat="1" ht="24.95" customHeight="1" thickBot="1" x14ac:dyDescent="0.25">
      <c r="A284" s="518"/>
      <c r="B284" s="519"/>
      <c r="C284" s="60"/>
      <c r="D284" s="520"/>
      <c r="E284" s="520"/>
      <c r="F284" s="520"/>
      <c r="G284" s="520"/>
      <c r="H284" s="521"/>
    </row>
    <row r="285" spans="1:8" s="23" customFormat="1" ht="54.75" customHeight="1" thickBot="1" x14ac:dyDescent="0.25">
      <c r="A285" s="389" t="s">
        <v>73</v>
      </c>
      <c r="B285" s="390"/>
      <c r="C285"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"2ГИС.МОСКВА" (версия для ПК); Интернет-площадка 2gis.kz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http://api.2gis.kz/</v>
      </c>
      <c r="D285" s="391">
        <v>17064</v>
      </c>
      <c r="E285" s="391"/>
      <c r="F285" s="391"/>
      <c r="G285" s="391"/>
      <c r="H285" s="392"/>
    </row>
    <row r="286" spans="1:8" s="23" customFormat="1" ht="54.75" customHeight="1" thickBot="1" x14ac:dyDescent="0.25">
      <c r="A286" s="393" t="s">
        <v>74</v>
      </c>
      <c r="B286" s="394"/>
      <c r="C286" s="405"/>
      <c r="D286" s="395" t="s">
        <v>75</v>
      </c>
      <c r="E286" s="396"/>
      <c r="F286" s="396"/>
      <c r="G286" s="396"/>
      <c r="H286" s="397"/>
    </row>
    <row r="287" spans="1:8" s="23" customFormat="1" ht="54.75" customHeight="1" x14ac:dyDescent="0.2">
      <c r="A287" s="385" t="s">
        <v>76</v>
      </c>
      <c r="B287" s="386"/>
      <c r="C287" s="405"/>
      <c r="D287" s="398">
        <f>D285/4</f>
        <v>4266</v>
      </c>
      <c r="E287" s="398"/>
      <c r="F287" s="398"/>
      <c r="G287" s="398"/>
      <c r="H287" s="399"/>
    </row>
    <row r="288" spans="1:8" s="23" customFormat="1" ht="54.75" customHeight="1" x14ac:dyDescent="0.2">
      <c r="A288" s="385" t="s">
        <v>77</v>
      </c>
      <c r="B288" s="386"/>
      <c r="C288" s="405"/>
      <c r="D288" s="398">
        <f>D285/5</f>
        <v>3412.8</v>
      </c>
      <c r="E288" s="398"/>
      <c r="F288" s="398"/>
      <c r="G288" s="398"/>
      <c r="H288" s="399"/>
    </row>
    <row r="289" spans="1:8" s="23" customFormat="1" ht="54.75" customHeight="1" x14ac:dyDescent="0.2">
      <c r="A289" s="385" t="s">
        <v>78</v>
      </c>
      <c r="B289" s="386"/>
      <c r="C289" s="405"/>
      <c r="D289" s="398">
        <f>D285/6</f>
        <v>2844</v>
      </c>
      <c r="E289" s="398"/>
      <c r="F289" s="398"/>
      <c r="G289" s="398"/>
      <c r="H289" s="399"/>
    </row>
    <row r="290" spans="1:8" s="23" customFormat="1" ht="54.75" customHeight="1" x14ac:dyDescent="0.2">
      <c r="A290" s="385" t="s">
        <v>79</v>
      </c>
      <c r="B290" s="386"/>
      <c r="C290" s="405"/>
      <c r="D290" s="398">
        <f>D285/7</f>
        <v>2437.7142857142858</v>
      </c>
      <c r="E290" s="398"/>
      <c r="F290" s="398"/>
      <c r="G290" s="398"/>
      <c r="H290" s="399"/>
    </row>
    <row r="291" spans="1:8" s="23" customFormat="1" ht="54.75" customHeight="1" x14ac:dyDescent="0.2">
      <c r="A291" s="385" t="s">
        <v>80</v>
      </c>
      <c r="B291" s="386"/>
      <c r="C291" s="405"/>
      <c r="D291" s="398">
        <f>D285/8</f>
        <v>2133</v>
      </c>
      <c r="E291" s="398"/>
      <c r="F291" s="398"/>
      <c r="G291" s="398"/>
      <c r="H291" s="399"/>
    </row>
    <row r="292" spans="1:8" s="23" customFormat="1" ht="54.75" customHeight="1" x14ac:dyDescent="0.2">
      <c r="A292" s="385" t="s">
        <v>81</v>
      </c>
      <c r="B292" s="386"/>
      <c r="C292" s="405"/>
      <c r="D292" s="398">
        <f>D285/9</f>
        <v>1896</v>
      </c>
      <c r="E292" s="398"/>
      <c r="F292" s="398"/>
      <c r="G292" s="398"/>
      <c r="H292" s="399"/>
    </row>
    <row r="293" spans="1:8" s="23" customFormat="1" ht="54.75" customHeight="1" x14ac:dyDescent="0.2">
      <c r="A293" s="385" t="s">
        <v>82</v>
      </c>
      <c r="B293" s="386"/>
      <c r="C293" s="405"/>
      <c r="D293" s="398">
        <f>D285/10</f>
        <v>1706.4</v>
      </c>
      <c r="E293" s="398"/>
      <c r="F293" s="398"/>
      <c r="G293" s="398"/>
      <c r="H293" s="399"/>
    </row>
    <row r="294" spans="1:8" s="23" customFormat="1" ht="54.75" customHeight="1" thickBot="1" x14ac:dyDescent="0.25">
      <c r="A294" s="389" t="s">
        <v>83</v>
      </c>
      <c r="B294" s="390"/>
      <c r="C294" s="405"/>
      <c r="D294" s="391">
        <v>21360</v>
      </c>
      <c r="E294" s="391"/>
      <c r="F294" s="391"/>
      <c r="G294" s="391"/>
      <c r="H294" s="392"/>
    </row>
    <row r="295" spans="1:8" s="23" customFormat="1" ht="54.75" customHeight="1" thickBot="1" x14ac:dyDescent="0.25">
      <c r="A295" s="393" t="s">
        <v>74</v>
      </c>
      <c r="B295" s="394"/>
      <c r="C295" s="405"/>
      <c r="D295" s="395" t="s">
        <v>75</v>
      </c>
      <c r="E295" s="396"/>
      <c r="F295" s="396"/>
      <c r="G295" s="396"/>
      <c r="H295" s="397"/>
    </row>
    <row r="296" spans="1:8" s="23" customFormat="1" ht="54.75" customHeight="1" x14ac:dyDescent="0.2">
      <c r="A296" s="385" t="s">
        <v>76</v>
      </c>
      <c r="B296" s="386"/>
      <c r="C296" s="405"/>
      <c r="D296" s="398">
        <v>5340</v>
      </c>
      <c r="E296" s="398"/>
      <c r="F296" s="398"/>
      <c r="G296" s="398"/>
      <c r="H296" s="399"/>
    </row>
    <row r="297" spans="1:8" s="23" customFormat="1" ht="54.75" customHeight="1" x14ac:dyDescent="0.2">
      <c r="A297" s="385" t="s">
        <v>77</v>
      </c>
      <c r="B297" s="386"/>
      <c r="C297" s="405"/>
      <c r="D297" s="398">
        <v>4272</v>
      </c>
      <c r="E297" s="398"/>
      <c r="F297" s="398"/>
      <c r="G297" s="398"/>
      <c r="H297" s="399"/>
    </row>
    <row r="298" spans="1:8" s="23" customFormat="1" ht="54.75" customHeight="1" x14ac:dyDescent="0.2">
      <c r="A298" s="385" t="s">
        <v>78</v>
      </c>
      <c r="B298" s="386"/>
      <c r="C298" s="405"/>
      <c r="D298" s="398">
        <v>3559.9999999999995</v>
      </c>
      <c r="E298" s="398"/>
      <c r="F298" s="398"/>
      <c r="G298" s="398"/>
      <c r="H298" s="399"/>
    </row>
    <row r="299" spans="1:8" s="23" customFormat="1" ht="54.75" customHeight="1" x14ac:dyDescent="0.2">
      <c r="A299" s="385" t="s">
        <v>79</v>
      </c>
      <c r="B299" s="386"/>
      <c r="C299" s="405"/>
      <c r="D299" s="398">
        <v>3051.4285714285711</v>
      </c>
      <c r="E299" s="398"/>
      <c r="F299" s="398"/>
      <c r="G299" s="398"/>
      <c r="H299" s="399"/>
    </row>
    <row r="300" spans="1:8" s="23" customFormat="1" ht="54.75" customHeight="1" x14ac:dyDescent="0.2">
      <c r="A300" s="385" t="s">
        <v>80</v>
      </c>
      <c r="B300" s="386"/>
      <c r="C300" s="405"/>
      <c r="D300" s="398">
        <v>2670</v>
      </c>
      <c r="E300" s="398"/>
      <c r="F300" s="398"/>
      <c r="G300" s="398"/>
      <c r="H300" s="399"/>
    </row>
    <row r="301" spans="1:8" s="23" customFormat="1" ht="54.75" customHeight="1" x14ac:dyDescent="0.2">
      <c r="A301" s="385" t="s">
        <v>81</v>
      </c>
      <c r="B301" s="386"/>
      <c r="C301" s="405"/>
      <c r="D301" s="398">
        <v>2373.3333333333335</v>
      </c>
      <c r="E301" s="398"/>
      <c r="F301" s="398"/>
      <c r="G301" s="398"/>
      <c r="H301" s="399"/>
    </row>
    <row r="302" spans="1:8" s="23" customFormat="1" ht="54.75" customHeight="1" thickBot="1" x14ac:dyDescent="0.25">
      <c r="A302" s="385" t="s">
        <v>82</v>
      </c>
      <c r="B302" s="386"/>
      <c r="C302" s="406"/>
      <c r="D302" s="398">
        <v>2136</v>
      </c>
      <c r="E302" s="398"/>
      <c r="F302" s="398"/>
      <c r="G302" s="398"/>
      <c r="H302" s="399"/>
    </row>
    <row r="303" spans="1:8" s="16" customFormat="1" ht="62.45" customHeight="1" thickBot="1" x14ac:dyDescent="0.25">
      <c r="A303" s="380" t="s">
        <v>84</v>
      </c>
      <c r="B303" s="381"/>
      <c r="C30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03" s="432">
        <v>30000</v>
      </c>
      <c r="E303" s="433"/>
      <c r="F303" s="433"/>
      <c r="G303" s="433"/>
      <c r="H303" s="434"/>
    </row>
    <row r="304" spans="1:8" s="16" customFormat="1" ht="24.95" customHeight="1" thickBot="1" x14ac:dyDescent="0.25">
      <c r="A304" s="518"/>
      <c r="B304" s="519"/>
      <c r="C304" s="60"/>
      <c r="D304" s="520"/>
      <c r="E304" s="520"/>
      <c r="F304" s="520"/>
      <c r="G304" s="520"/>
      <c r="H304" s="521"/>
    </row>
    <row r="305" spans="1:8" s="16" customFormat="1" ht="50.1" customHeight="1" x14ac:dyDescent="0.2">
      <c r="A305" s="680" t="s">
        <v>85</v>
      </c>
      <c r="B305" s="681"/>
      <c r="C305" s="208" t="str">
        <f>"Интернет-площадка 2gis.ru на основе Cправочника организаций "&amp;$C$2&amp;""</f>
        <v>Интернет-площадка 2gis.ru на основе Cправочника организаций "2ГИС.МОСКВА"</v>
      </c>
      <c r="D305" s="601">
        <v>31590</v>
      </c>
      <c r="E305" s="433"/>
      <c r="F305" s="433"/>
      <c r="G305" s="433"/>
      <c r="H305" s="434"/>
    </row>
    <row r="306" spans="1:8" s="16" customFormat="1" ht="50.1" customHeight="1" x14ac:dyDescent="0.2">
      <c r="A306" s="352" t="s">
        <v>651</v>
      </c>
      <c r="B306" s="353"/>
      <c r="C306" s="74" t="s">
        <v>95</v>
      </c>
      <c r="D306" s="398">
        <v>139290</v>
      </c>
      <c r="E306" s="398"/>
      <c r="F306" s="398"/>
      <c r="G306" s="398"/>
      <c r="H306" s="399"/>
    </row>
    <row r="307" spans="1:8" s="16" customFormat="1" ht="50.1" customHeight="1" x14ac:dyDescent="0.2">
      <c r="A307" s="352" t="s">
        <v>86</v>
      </c>
      <c r="B307" s="353"/>
      <c r="C307"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7" s="361">
        <v>12990</v>
      </c>
      <c r="E307" s="355"/>
      <c r="F307" s="355"/>
      <c r="G307" s="355"/>
      <c r="H307" s="356"/>
    </row>
    <row r="308" spans="1:8" s="16" customFormat="1" ht="50.1" customHeight="1" x14ac:dyDescent="0.2">
      <c r="A308" s="352" t="s">
        <v>87</v>
      </c>
      <c r="B308" s="353"/>
      <c r="C308"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08" s="361">
        <v>99690</v>
      </c>
      <c r="E308" s="355"/>
      <c r="F308" s="355"/>
      <c r="G308" s="355"/>
      <c r="H308" s="356"/>
    </row>
    <row r="309" spans="1:8" s="16" customFormat="1" ht="50.1" customHeight="1" x14ac:dyDescent="0.2">
      <c r="A309" s="352" t="s">
        <v>88</v>
      </c>
      <c r="B309" s="353"/>
      <c r="C309" s="74" t="str">
        <f>"Интернет-площадка 2gis.ru на основе Cправочника организаций "&amp;$C$2&amp;""</f>
        <v>Интернет-площадка 2gis.ru на основе Cправочника организаций "2ГИС.МОСКВА"</v>
      </c>
      <c r="D309" s="361">
        <v>20190</v>
      </c>
      <c r="E309" s="355"/>
      <c r="F309" s="355"/>
      <c r="G309" s="355"/>
      <c r="H309" s="356"/>
    </row>
    <row r="310" spans="1:8" s="16" customFormat="1" ht="50.1" customHeight="1" x14ac:dyDescent="0.2">
      <c r="A310" s="352" t="s">
        <v>89</v>
      </c>
      <c r="B310" s="353"/>
      <c r="C310" s="74" t="str">
        <f>"Интернет-площадка 2gis.ru на основе Cправочника организаций "&amp;$C$2&amp;""</f>
        <v>Интернет-площадка 2gis.ru на основе Cправочника организаций "2ГИС.МОСКВА"</v>
      </c>
      <c r="D310" s="361">
        <v>24228</v>
      </c>
      <c r="E310" s="355"/>
      <c r="F310" s="355"/>
      <c r="G310" s="355"/>
      <c r="H310" s="356"/>
    </row>
    <row r="311" spans="1:8" s="16" customFormat="1" ht="50.1" customHeight="1" x14ac:dyDescent="0.2">
      <c r="A311" s="352" t="s">
        <v>90</v>
      </c>
      <c r="B311" s="353"/>
      <c r="C311"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1" s="361">
        <v>36690</v>
      </c>
      <c r="E311" s="355"/>
      <c r="F311" s="355"/>
      <c r="G311" s="355"/>
      <c r="H311" s="356"/>
    </row>
    <row r="312" spans="1:8" s="16" customFormat="1" ht="50.1" customHeight="1" x14ac:dyDescent="0.2">
      <c r="A312" s="352" t="s">
        <v>91</v>
      </c>
      <c r="B312" s="353"/>
      <c r="C312"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2" s="361">
        <v>17790</v>
      </c>
      <c r="E312" s="355"/>
      <c r="F312" s="355"/>
      <c r="G312" s="355"/>
      <c r="H312" s="356"/>
    </row>
    <row r="313" spans="1:8" s="16" customFormat="1" ht="50.1" customHeight="1" x14ac:dyDescent="0.2">
      <c r="A313" s="352" t="s">
        <v>92</v>
      </c>
      <c r="B313" s="353"/>
      <c r="C313"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13" s="398">
        <v>128190</v>
      </c>
      <c r="E313" s="398"/>
      <c r="F313" s="398"/>
      <c r="G313" s="398"/>
      <c r="H313" s="399"/>
    </row>
    <row r="314" spans="1:8" s="16" customFormat="1" ht="50.1" customHeight="1" x14ac:dyDescent="0.2">
      <c r="A314" s="352" t="s">
        <v>93</v>
      </c>
      <c r="B314" s="353"/>
      <c r="C314"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14" s="398">
        <v>60360</v>
      </c>
      <c r="E314" s="398"/>
      <c r="F314" s="398"/>
      <c r="G314" s="398"/>
      <c r="H314" s="399"/>
    </row>
    <row r="315" spans="1:8" s="16" customFormat="1" ht="50.1" customHeight="1" x14ac:dyDescent="0.2">
      <c r="A315" s="352" t="s">
        <v>94</v>
      </c>
      <c r="B315" s="353"/>
      <c r="C315" s="74" t="s">
        <v>95</v>
      </c>
      <c r="D315" s="398">
        <v>540</v>
      </c>
      <c r="E315" s="398"/>
      <c r="F315" s="398"/>
      <c r="G315" s="398"/>
      <c r="H315" s="399"/>
    </row>
    <row r="316" spans="1:8" s="16" customFormat="1" ht="67.5" customHeight="1" x14ac:dyDescent="0.2">
      <c r="A316" s="352" t="s">
        <v>96</v>
      </c>
      <c r="B316" s="353"/>
      <c r="C31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6" s="361">
        <v>25590</v>
      </c>
      <c r="E316" s="355"/>
      <c r="F316" s="355"/>
      <c r="G316" s="355"/>
      <c r="H316" s="356"/>
    </row>
    <row r="317" spans="1:8" s="16" customFormat="1" ht="67.5" customHeight="1" x14ac:dyDescent="0.2">
      <c r="A317" s="352" t="s">
        <v>97</v>
      </c>
      <c r="B317" s="353"/>
      <c r="C317" s="74" t="str">
        <f t="shared" ref="C317:C31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7" s="361">
        <v>21390</v>
      </c>
      <c r="E317" s="355"/>
      <c r="F317" s="355"/>
      <c r="G317" s="355"/>
      <c r="H317" s="356"/>
    </row>
    <row r="318" spans="1:8" s="16" customFormat="1" ht="67.5" customHeight="1" x14ac:dyDescent="0.2">
      <c r="A318" s="352" t="s">
        <v>98</v>
      </c>
      <c r="B318" s="353"/>
      <c r="C318" s="74"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8" s="361">
        <v>20004</v>
      </c>
      <c r="E318" s="355"/>
      <c r="F318" s="355"/>
      <c r="G318" s="355"/>
      <c r="H318" s="356"/>
    </row>
    <row r="319" spans="1:8" s="16" customFormat="1" ht="67.5" customHeight="1" x14ac:dyDescent="0.2">
      <c r="A319" s="352" t="s">
        <v>99</v>
      </c>
      <c r="B319" s="353"/>
      <c r="C319" s="74" t="str">
        <f t="shared" si="0"/>
        <v>электронный справочник на основе Справочника организаций "2ГИС.МОСКВА" (мобильная версия 2ГИС 4.0 и выше); Интернет-площадка 2gis.ru на основе Cправочника организаций "2ГИС.МОСКВА"</v>
      </c>
      <c r="D319" s="361">
        <v>16290</v>
      </c>
      <c r="E319" s="355"/>
      <c r="F319" s="355"/>
      <c r="G319" s="355"/>
      <c r="H319" s="356"/>
    </row>
    <row r="320" spans="1:8" s="16" customFormat="1" ht="50.1" customHeight="1" thickBot="1" x14ac:dyDescent="0.25">
      <c r="A320" s="352" t="s">
        <v>102</v>
      </c>
      <c r="B320" s="353"/>
      <c r="C320"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20" s="361">
        <v>16290</v>
      </c>
      <c r="E320" s="355"/>
      <c r="F320" s="355"/>
      <c r="G320" s="355"/>
      <c r="H320" s="356"/>
    </row>
    <row r="321" spans="1:8" s="16" customFormat="1" ht="102" customHeight="1" thickBot="1" x14ac:dyDescent="0.25">
      <c r="A321" s="352" t="s">
        <v>16</v>
      </c>
      <c r="B321" s="353"/>
      <c r="C321"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1" s="361">
        <v>4062</v>
      </c>
      <c r="E321" s="355"/>
      <c r="F321" s="355"/>
      <c r="G321" s="355"/>
      <c r="H321" s="356"/>
    </row>
    <row r="322" spans="1:8" s="16" customFormat="1" ht="102" customHeight="1" thickBot="1" x14ac:dyDescent="0.25">
      <c r="A322" s="352" t="s">
        <v>103</v>
      </c>
      <c r="B322" s="353"/>
      <c r="C322"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22" s="361">
        <v>250002</v>
      </c>
      <c r="E322" s="355"/>
      <c r="F322" s="355"/>
      <c r="G322" s="355"/>
      <c r="H322" s="356"/>
    </row>
    <row r="323" spans="1:8" s="16" customFormat="1" ht="126" customHeight="1" x14ac:dyDescent="0.2">
      <c r="A323" s="352" t="s">
        <v>104</v>
      </c>
      <c r="B323" s="353"/>
      <c r="C323"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"2ГИС.МОСКВА" (версия для ПК); 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23" s="361">
        <v>25050</v>
      </c>
      <c r="E323" s="355"/>
      <c r="F323" s="355"/>
      <c r="G323" s="355"/>
      <c r="H323" s="356"/>
    </row>
    <row r="324" spans="1:8" s="16" customFormat="1" ht="96" customHeight="1" x14ac:dyDescent="0.2">
      <c r="A324" s="377" t="s">
        <v>105</v>
      </c>
      <c r="B324" s="378"/>
      <c r="C324"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Интернет-площадки и Веб-приложения на основе Cправочника организаций "2ГИС.МОСКВА", http://api.2gis.ru/</v>
      </c>
      <c r="D324" s="361">
        <v>9570</v>
      </c>
      <c r="E324" s="355"/>
      <c r="F324" s="355"/>
      <c r="G324" s="355"/>
      <c r="H324" s="356"/>
    </row>
    <row r="325" spans="1:8" s="16" customFormat="1" ht="96" customHeight="1" x14ac:dyDescent="0.2">
      <c r="A325" s="377" t="s">
        <v>106</v>
      </c>
      <c r="B325" s="378"/>
      <c r="C325"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5" s="361">
        <v>20840</v>
      </c>
      <c r="E325" s="355"/>
      <c r="F325" s="355"/>
      <c r="G325" s="355"/>
      <c r="H325" s="356"/>
    </row>
    <row r="326" spans="1:8" s="16" customFormat="1" ht="84" customHeight="1" x14ac:dyDescent="0.2">
      <c r="A326" s="352" t="s">
        <v>100</v>
      </c>
      <c r="B326" s="353" t="s">
        <v>100</v>
      </c>
      <c r="C32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6" s="361">
        <v>20004</v>
      </c>
      <c r="E326" s="355"/>
      <c r="F326" s="355"/>
      <c r="G326" s="355"/>
      <c r="H326" s="356"/>
    </row>
    <row r="327" spans="1:8" s="16" customFormat="1" ht="84" customHeight="1" x14ac:dyDescent="0.2">
      <c r="A327" s="352" t="s">
        <v>101</v>
      </c>
      <c r="B327" s="353" t="s">
        <v>101</v>
      </c>
      <c r="C32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27" s="361">
        <v>15000</v>
      </c>
      <c r="E327" s="355"/>
      <c r="F327" s="355"/>
      <c r="G327" s="355"/>
      <c r="H327" s="356"/>
    </row>
    <row r="328" spans="1:8" s="16" customFormat="1" ht="50.1" customHeight="1" x14ac:dyDescent="0.2">
      <c r="A328" s="352" t="s">
        <v>107</v>
      </c>
      <c r="B328" s="353"/>
      <c r="C328" s="74" t="str">
        <f>"Интернет-площадка 2gis.ru на основе Cправочника организаций "&amp;$C$2&amp;""</f>
        <v>Интернет-площадка 2gis.ru на основе Cправочника организаций "2ГИС.МОСКВА"</v>
      </c>
      <c r="D328" s="361">
        <v>189600</v>
      </c>
      <c r="E328" s="355"/>
      <c r="F328" s="355"/>
      <c r="G328" s="355"/>
      <c r="H328" s="356"/>
    </row>
    <row r="329" spans="1:8" s="16" customFormat="1" ht="50.1" customHeight="1" x14ac:dyDescent="0.2">
      <c r="A329" s="352" t="s">
        <v>652</v>
      </c>
      <c r="B329" s="353"/>
      <c r="C329" s="74" t="s">
        <v>95</v>
      </c>
      <c r="D329" s="361">
        <v>229920</v>
      </c>
      <c r="E329" s="355"/>
      <c r="F329" s="355"/>
      <c r="G329" s="355"/>
      <c r="H329" s="356"/>
    </row>
    <row r="330" spans="1:8" s="16" customFormat="1" ht="50.1" customHeight="1" x14ac:dyDescent="0.2">
      <c r="A330" s="352" t="s">
        <v>108</v>
      </c>
      <c r="B330" s="353"/>
      <c r="C330"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0" s="361">
        <v>78000</v>
      </c>
      <c r="E330" s="355"/>
      <c r="F330" s="355"/>
      <c r="G330" s="355"/>
      <c r="H330" s="356"/>
    </row>
    <row r="331" spans="1:8" s="16" customFormat="1" ht="50.1" customHeight="1" x14ac:dyDescent="0.2">
      <c r="A331" s="352" t="s">
        <v>109</v>
      </c>
      <c r="B331" s="353"/>
      <c r="C331"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1" s="361">
        <v>598200</v>
      </c>
      <c r="E331" s="355"/>
      <c r="F331" s="355"/>
      <c r="G331" s="355"/>
      <c r="H331" s="356"/>
    </row>
    <row r="332" spans="1:8" s="16" customFormat="1" ht="50.1" customHeight="1" x14ac:dyDescent="0.2">
      <c r="A332" s="352" t="s">
        <v>110</v>
      </c>
      <c r="B332" s="353"/>
      <c r="C332" s="74" t="str">
        <f>"Интернет-площадка 2gis.ru на основе Cправочника организаций "&amp;$C$2&amp;""</f>
        <v>Интернет-площадка 2gis.ru на основе Cправочника организаций "2ГИС.МОСКВА"</v>
      </c>
      <c r="D332" s="361">
        <v>121200</v>
      </c>
      <c r="E332" s="355"/>
      <c r="F332" s="355"/>
      <c r="G332" s="355"/>
      <c r="H332" s="356"/>
    </row>
    <row r="333" spans="1:8" s="16" customFormat="1" ht="50.1" customHeight="1" x14ac:dyDescent="0.2">
      <c r="A333" s="352" t="s">
        <v>111</v>
      </c>
      <c r="B333" s="353"/>
      <c r="C333" s="74" t="str">
        <f>"Интернет-площадка 2gis.ru на основе Cправочника организаций "&amp;$C$2&amp;""</f>
        <v>Интернет-площадка 2gis.ru на основе Cправочника организаций "2ГИС.МОСКВА"</v>
      </c>
      <c r="D333" s="361">
        <v>145440</v>
      </c>
      <c r="E333" s="355"/>
      <c r="F333" s="355"/>
      <c r="G333" s="355"/>
      <c r="H333" s="356"/>
    </row>
    <row r="334" spans="1:8" s="16" customFormat="1" ht="50.1" customHeight="1" x14ac:dyDescent="0.2">
      <c r="A334" s="352" t="s">
        <v>112</v>
      </c>
      <c r="B334" s="353"/>
      <c r="C334"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4" s="361">
        <v>220200</v>
      </c>
      <c r="E334" s="355"/>
      <c r="F334" s="355"/>
      <c r="G334" s="355"/>
      <c r="H334" s="356"/>
    </row>
    <row r="335" spans="1:8" s="16" customFormat="1" ht="50.1" customHeight="1" x14ac:dyDescent="0.2">
      <c r="A335" s="352" t="s">
        <v>113</v>
      </c>
      <c r="B335" s="353"/>
      <c r="C335"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5" s="361">
        <v>106800</v>
      </c>
      <c r="E335" s="355"/>
      <c r="F335" s="355"/>
      <c r="G335" s="355"/>
      <c r="H335" s="356"/>
    </row>
    <row r="336" spans="1:8" s="16" customFormat="1" ht="50.1" customHeight="1" x14ac:dyDescent="0.2">
      <c r="A336" s="352" t="s">
        <v>114</v>
      </c>
      <c r="B336" s="353"/>
      <c r="C336"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6" s="361">
        <v>769200</v>
      </c>
      <c r="E336" s="355"/>
      <c r="F336" s="355"/>
      <c r="G336" s="355"/>
      <c r="H336" s="356"/>
    </row>
    <row r="337" spans="1:8" s="16" customFormat="1" ht="50.1" customHeight="1" x14ac:dyDescent="0.2">
      <c r="A337" s="352" t="s">
        <v>343</v>
      </c>
      <c r="B337" s="353"/>
      <c r="C337" s="74" t="s">
        <v>95</v>
      </c>
      <c r="D337" s="361">
        <v>3240</v>
      </c>
      <c r="E337" s="355"/>
      <c r="F337" s="355"/>
      <c r="G337" s="355"/>
      <c r="H337" s="356"/>
    </row>
    <row r="338" spans="1:8" s="16" customFormat="1" ht="49.5" customHeight="1" thickBot="1" x14ac:dyDescent="0.25">
      <c r="A338" s="352" t="s">
        <v>117</v>
      </c>
      <c r="B338" s="353"/>
      <c r="C338"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38" s="361">
        <v>97800</v>
      </c>
      <c r="E338" s="355"/>
      <c r="F338" s="355"/>
      <c r="G338" s="355"/>
      <c r="H338" s="356"/>
    </row>
    <row r="339" spans="1:8" s="16" customFormat="1" ht="24.95" customHeight="1" thickBot="1" x14ac:dyDescent="0.25">
      <c r="A339" s="518"/>
      <c r="B339" s="519"/>
      <c r="C339" s="60"/>
      <c r="D339" s="520"/>
      <c r="E339" s="520"/>
      <c r="F339" s="520"/>
      <c r="G339" s="520"/>
      <c r="H339" s="521"/>
    </row>
    <row r="340" spans="1:8" s="23" customFormat="1" ht="50.1" customHeight="1" thickBot="1" x14ac:dyDescent="0.25">
      <c r="A340" s="362" t="s">
        <v>118</v>
      </c>
      <c r="B340" s="363"/>
      <c r="C340" s="21"/>
      <c r="D340" s="364"/>
      <c r="E340" s="364"/>
      <c r="F340" s="364"/>
      <c r="G340" s="364"/>
      <c r="H340" s="365"/>
    </row>
    <row r="341" spans="1:8" s="16" customFormat="1" ht="50.1" customHeight="1" x14ac:dyDescent="0.2">
      <c r="A341" s="352" t="s">
        <v>119</v>
      </c>
      <c r="B341" s="353"/>
      <c r="C341" s="366" t="str">
        <f>"Электронный справочник на основе Справочника организаций "&amp;$C$2&amp;" (мобильная версия)"</f>
        <v>Электронный справочник на основе Справочника организаций "2ГИС.МОСКВА" (мобильная версия)</v>
      </c>
      <c r="D341" s="382">
        <v>10008</v>
      </c>
      <c r="E341" s="383"/>
      <c r="F341" s="383"/>
      <c r="G341" s="383"/>
      <c r="H341" s="384"/>
    </row>
    <row r="342" spans="1:8" s="16" customFormat="1" ht="50.1" customHeight="1" x14ac:dyDescent="0.2">
      <c r="A342" s="352" t="s">
        <v>120</v>
      </c>
      <c r="B342" s="353"/>
      <c r="C342" s="367"/>
      <c r="D342" s="432">
        <v>10008</v>
      </c>
      <c r="E342" s="433"/>
      <c r="F342" s="433"/>
      <c r="G342" s="433"/>
      <c r="H342" s="434"/>
    </row>
    <row r="343" spans="1:8" s="16" customFormat="1" ht="50.1" customHeight="1" x14ac:dyDescent="0.2">
      <c r="A343" s="369" t="s">
        <v>121</v>
      </c>
      <c r="B343" s="370"/>
      <c r="C343" s="367"/>
      <c r="D343" s="517">
        <v>3000</v>
      </c>
      <c r="E343" s="398"/>
      <c r="F343" s="398"/>
      <c r="G343" s="398"/>
      <c r="H343" s="399"/>
    </row>
    <row r="344" spans="1:8" s="16" customFormat="1" ht="50.1" customHeight="1" x14ac:dyDescent="0.2">
      <c r="A344" s="369" t="s">
        <v>122</v>
      </c>
      <c r="B344" s="370"/>
      <c r="C344" s="367"/>
      <c r="D344" s="517">
        <v>300</v>
      </c>
      <c r="E344" s="398"/>
      <c r="F344" s="398"/>
      <c r="G344" s="398"/>
      <c r="H344" s="399"/>
    </row>
    <row r="345" spans="1:8" s="16" customFormat="1" ht="50.1" customHeight="1" thickBot="1" x14ac:dyDescent="0.25">
      <c r="A345" s="369" t="s">
        <v>123</v>
      </c>
      <c r="B345" s="370"/>
      <c r="C345" s="368"/>
      <c r="D345" s="471">
        <v>1050</v>
      </c>
      <c r="E345" s="472"/>
      <c r="F345" s="472"/>
      <c r="G345" s="472"/>
      <c r="H345" s="473"/>
    </row>
    <row r="346" spans="1:8" s="16" customFormat="1" ht="50.1" customHeight="1" thickBot="1" x14ac:dyDescent="0.25">
      <c r="A346" s="362" t="s">
        <v>124</v>
      </c>
      <c r="B346" s="363"/>
      <c r="C346" s="76"/>
      <c r="D346" s="364"/>
      <c r="E346" s="364"/>
      <c r="F346" s="364"/>
      <c r="G346" s="364"/>
      <c r="H346" s="365"/>
    </row>
    <row r="347" spans="1:8" s="16" customFormat="1" ht="50.1" customHeight="1" x14ac:dyDescent="0.2">
      <c r="A347" s="352" t="s">
        <v>214</v>
      </c>
      <c r="B347" s="353"/>
      <c r="C34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47" s="601">
        <v>10290</v>
      </c>
      <c r="E347" s="433"/>
      <c r="F347" s="433"/>
      <c r="G347" s="433"/>
      <c r="H347" s="434"/>
    </row>
    <row r="348" spans="1:8" s="16" customFormat="1" ht="50.1" customHeight="1" x14ac:dyDescent="0.2">
      <c r="A348" s="352" t="s">
        <v>126</v>
      </c>
      <c r="B348" s="353"/>
      <c r="C348" s="74" t="str">
        <f>"Интернет-площадка 2gis.ru на основе Cправочника организаций "&amp;$C$2&amp;""</f>
        <v>Интернет-площадка 2gis.ru на основе Cправочника организаций "2ГИС.МОСКВА"</v>
      </c>
      <c r="D348" s="398">
        <v>10290</v>
      </c>
      <c r="E348" s="398"/>
      <c r="F348" s="398"/>
      <c r="G348" s="398"/>
      <c r="H348" s="399"/>
    </row>
    <row r="349" spans="1:8" s="16" customFormat="1" ht="50.1" customHeight="1" x14ac:dyDescent="0.2">
      <c r="A349" s="352" t="s">
        <v>127</v>
      </c>
      <c r="B349" s="353"/>
      <c r="C349"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49" s="398">
        <v>5190</v>
      </c>
      <c r="E349" s="398"/>
      <c r="F349" s="398"/>
      <c r="G349" s="398"/>
      <c r="H349" s="399"/>
    </row>
    <row r="350" spans="1:8" s="16" customFormat="1" ht="50.1" customHeight="1" x14ac:dyDescent="0.2">
      <c r="A350" s="352" t="s">
        <v>215</v>
      </c>
      <c r="B350" s="353"/>
      <c r="C35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"2ГИС.МОСКВА" (мобильная версия 2ГИС 4.0 и выше)</v>
      </c>
      <c r="D350" s="398">
        <v>61800</v>
      </c>
      <c r="E350" s="398"/>
      <c r="F350" s="398"/>
      <c r="G350" s="398"/>
      <c r="H350" s="399"/>
    </row>
    <row r="351" spans="1:8" s="16" customFormat="1" ht="50.1" customHeight="1" x14ac:dyDescent="0.2">
      <c r="A351" s="352" t="s">
        <v>199</v>
      </c>
      <c r="B351" s="353"/>
      <c r="C351" s="74" t="str">
        <f>"Интернет-площадка 2gis.ru на основе Cправочника организаций "&amp;$C$2&amp;""</f>
        <v>Интернет-площадка 2gis.ru на основе Cправочника организаций "2ГИС.МОСКВА"</v>
      </c>
      <c r="D351" s="398">
        <v>61800</v>
      </c>
      <c r="E351" s="398"/>
      <c r="F351" s="398"/>
      <c r="G351" s="398"/>
      <c r="H351" s="399"/>
    </row>
    <row r="352" spans="1:8" s="16" customFormat="1" ht="50.1" customHeight="1" x14ac:dyDescent="0.2">
      <c r="A352" s="352" t="s">
        <v>130</v>
      </c>
      <c r="B352" s="353"/>
      <c r="C352" s="74" t="str">
        <f>"Электронный справочник на основе Справочника организаций "&amp;$C$2&amp;" (версия для ПК)"</f>
        <v>Электронный справочник на основе Справочника организаций "2ГИС.МОСКВА" (версия для ПК)</v>
      </c>
      <c r="D352" s="398">
        <v>31200</v>
      </c>
      <c r="E352" s="398"/>
      <c r="F352" s="398"/>
      <c r="G352" s="398"/>
      <c r="H352" s="399"/>
    </row>
    <row r="353" spans="1:8" s="16" customFormat="1" ht="126" customHeight="1" x14ac:dyDescent="0.2">
      <c r="A353" s="352" t="s">
        <v>131</v>
      </c>
      <c r="B353" s="353"/>
      <c r="C353" s="121" t="str">
        <f>C348</f>
        <v>Интернет-площадка 2gis.ru на основе Cправочника организаций "2ГИС.МОСКВА"</v>
      </c>
      <c r="D353" s="361">
        <v>10290</v>
      </c>
      <c r="E353" s="355"/>
      <c r="F353" s="355"/>
      <c r="G353" s="355"/>
      <c r="H353" s="356"/>
    </row>
    <row r="354" spans="1:8" s="16" customFormat="1" ht="126" customHeight="1" thickBot="1" x14ac:dyDescent="0.25">
      <c r="A354" s="352" t="s">
        <v>132</v>
      </c>
      <c r="B354" s="353"/>
      <c r="C3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"2ГИС.МОСКВА"; электронный справочник на основе Справочника организаций "2ГИС.МОСКВА" (мобильная версия 2ГИС 4.0 и выше)</v>
      </c>
      <c r="D354" s="361">
        <v>7722</v>
      </c>
      <c r="E354" s="355"/>
      <c r="F354" s="355"/>
      <c r="G354" s="355"/>
      <c r="H354" s="356"/>
    </row>
    <row r="355" spans="1:8" s="23" customFormat="1" ht="50.1" customHeight="1" thickBot="1" x14ac:dyDescent="0.25">
      <c r="A355" s="518"/>
      <c r="B355" s="519"/>
      <c r="C355" s="60"/>
      <c r="D355" s="520"/>
      <c r="E355" s="520"/>
      <c r="F355" s="520"/>
      <c r="G355" s="520"/>
      <c r="H355" s="521"/>
    </row>
    <row r="356" spans="1:8" s="16" customFormat="1" ht="21" x14ac:dyDescent="0.2">
      <c r="A356" s="81"/>
      <c r="B356" s="82"/>
      <c r="C356" s="83"/>
      <c r="D356" s="82"/>
      <c r="E356" s="82"/>
      <c r="F356" s="82"/>
      <c r="G356" s="82"/>
      <c r="H356" s="84"/>
    </row>
    <row r="357" spans="1:8" s="16" customFormat="1" ht="21" x14ac:dyDescent="0.2">
      <c r="A357" s="85"/>
      <c r="B357" s="86" t="s">
        <v>133</v>
      </c>
      <c r="C357" s="349" t="s">
        <v>220</v>
      </c>
      <c r="D357" s="349"/>
      <c r="E357" s="87"/>
      <c r="F357" s="87"/>
      <c r="G357" s="87"/>
      <c r="H357" s="87"/>
    </row>
    <row r="358" spans="1:8" s="16" customFormat="1" ht="21" x14ac:dyDescent="0.2">
      <c r="A358" s="85"/>
      <c r="B358" s="87"/>
      <c r="C358" s="348" t="s">
        <v>221</v>
      </c>
      <c r="D358" s="348"/>
      <c r="E358" s="87"/>
      <c r="F358" s="87"/>
      <c r="G358" s="87"/>
      <c r="H358" s="87"/>
    </row>
    <row r="359" spans="1:8" s="16" customFormat="1" ht="21" x14ac:dyDescent="0.2">
      <c r="A359" s="85"/>
      <c r="B359" s="87"/>
      <c r="C359" s="349" t="s">
        <v>222</v>
      </c>
      <c r="D359" s="348"/>
      <c r="E359" s="87"/>
      <c r="F359" s="87"/>
      <c r="G359" s="87"/>
      <c r="H359" s="87"/>
    </row>
    <row r="360" spans="1:8" s="23" customFormat="1" ht="23.25" x14ac:dyDescent="0.2">
      <c r="A360" s="81"/>
      <c r="B360" s="82"/>
      <c r="C360" s="348"/>
      <c r="D360" s="348"/>
      <c r="E360" s="87"/>
      <c r="F360" s="87"/>
      <c r="G360" s="87"/>
      <c r="H360" s="82"/>
    </row>
    <row r="361" spans="1:8" s="20" customFormat="1" ht="26.25" x14ac:dyDescent="0.2">
      <c r="A361" s="347" t="str">
        <f>Абакан_юр!A174</f>
        <v>По соглашению сторон в качестве валюты платежа могут выступать украинские гривны, в этом случае курс следующий: 1 руб. = 0,4395 гривен</v>
      </c>
      <c r="B361" s="347"/>
      <c r="C361" s="347"/>
      <c r="D361" s="89"/>
      <c r="E361" s="89"/>
      <c r="F361" s="90"/>
      <c r="G361" s="351"/>
      <c r="H361" s="351"/>
    </row>
    <row r="362" spans="1:8" s="16" customFormat="1" ht="26.25" x14ac:dyDescent="0.2">
      <c r="A362" s="347" t="str">
        <f>Абакан_юр!A175</f>
        <v>По соглашению сторон в качестве валюты платежа могут выступать дирхамы ОАЭ, в этом случае курс следующий: 1 руб. = 0,0414 дирхам</v>
      </c>
      <c r="B362" s="347"/>
      <c r="C362" s="347"/>
      <c r="D362" s="89"/>
      <c r="E362" s="89"/>
      <c r="F362" s="90"/>
      <c r="G362" s="92"/>
      <c r="H362" s="92"/>
    </row>
    <row r="363" spans="1:8" ht="12.6" customHeight="1" x14ac:dyDescent="0.2">
      <c r="A363" s="347" t="str">
        <f>Абакан_юр!A176</f>
        <v>По соглашению сторон в качестве валюты платежа могут выступать доллары США, в этом случае курс следующий: 1 руб. = 0,0113 доллара</v>
      </c>
      <c r="B363" s="347"/>
      <c r="C363" s="347"/>
      <c r="D363" s="89"/>
      <c r="E363" s="89"/>
      <c r="F363" s="90"/>
      <c r="G363" s="92"/>
      <c r="H363" s="92"/>
    </row>
    <row r="364" spans="1:8" s="87" customFormat="1" ht="24.95" customHeight="1" x14ac:dyDescent="0.2">
      <c r="A364" s="347" t="str">
        <f>Абакан_юр!A177</f>
        <v>По соглашению сторон в качестве валюты платежа могут выступать евро, в этом случае курс следующий: 1 руб. = 0,0104 евро</v>
      </c>
      <c r="B364" s="347"/>
      <c r="C364" s="347"/>
      <c r="D364" s="89"/>
      <c r="E364" s="90"/>
      <c r="F364" s="90"/>
      <c r="G364" s="92"/>
      <c r="H364" s="92"/>
    </row>
    <row r="365" spans="1:8" s="87" customFormat="1" ht="24.95" customHeight="1" x14ac:dyDescent="0.2">
      <c r="A365" s="347" t="str">
        <f>Абакан_юр!A178</f>
        <v>По соглашению сторон в качестве валюты платежа могут выступать чешские кроны, в этом случае курс следующий: 1 руб. = 0,2610 крона</v>
      </c>
      <c r="B365" s="347"/>
      <c r="C365" s="347"/>
      <c r="D365" s="89"/>
      <c r="E365" s="90"/>
      <c r="F365" s="90"/>
      <c r="G365" s="92"/>
      <c r="H365" s="92"/>
    </row>
    <row r="366" spans="1:8" s="87" customFormat="1" ht="24.95" customHeight="1" x14ac:dyDescent="0.2">
      <c r="A366" s="347" t="str">
        <f>Абакан_юр!A179</f>
        <v>По соглашению сторон в качестве валюты платежа могут выступать киргизские сомы, в этом случае курс следующий: 1 руб. = 1,0094 сом</v>
      </c>
      <c r="B366" s="347"/>
      <c r="C366" s="347"/>
      <c r="D366" s="89"/>
      <c r="E366" s="89"/>
      <c r="F366" s="90"/>
      <c r="G366" s="92"/>
      <c r="H366" s="92"/>
    </row>
    <row r="367" spans="1:8" s="82" customFormat="1" ht="12.6" customHeight="1" x14ac:dyDescent="0.2">
      <c r="A367" s="347" t="str">
        <f>Абакан_юр!A180</f>
        <v>По соглашению сторон в качестве валюты платежа могут выступать казахстанские тенге, в этом случае курс следующий: 1 руб. = 5,0667 тенге</v>
      </c>
      <c r="B367" s="347"/>
      <c r="C367" s="347"/>
      <c r="D367" s="89"/>
      <c r="E367" s="89"/>
      <c r="F367" s="90"/>
      <c r="G367" s="92"/>
      <c r="H367" s="92"/>
    </row>
    <row r="368" spans="1:8" s="91" customFormat="1" ht="24.95" customHeight="1" x14ac:dyDescent="0.2">
      <c r="A368" s="93"/>
      <c r="B368" s="93"/>
      <c r="C368" s="94"/>
      <c r="D368" s="95"/>
      <c r="E368" s="95"/>
      <c r="F368" s="96"/>
      <c r="G368" s="97"/>
      <c r="H368" s="97"/>
    </row>
    <row r="369" spans="1:8" s="91" customFormat="1" ht="24.95" customHeight="1" x14ac:dyDescent="0.2">
      <c r="A369" s="339" t="s">
        <v>144</v>
      </c>
      <c r="B369" s="339"/>
      <c r="C369" s="339"/>
      <c r="D369" s="339"/>
      <c r="E369" s="339"/>
      <c r="F369" s="339"/>
      <c r="G369" s="339"/>
      <c r="H369" s="339"/>
    </row>
    <row r="370" spans="1:8" s="91" customFormat="1" ht="24.95" customHeight="1" x14ac:dyDescent="0.2">
      <c r="A370" s="339" t="s">
        <v>145</v>
      </c>
      <c r="B370" s="339"/>
      <c r="C370" s="339"/>
      <c r="D370" s="339"/>
      <c r="E370" s="339"/>
      <c r="F370" s="339"/>
      <c r="G370" s="339"/>
      <c r="H370" s="339"/>
    </row>
    <row r="371" spans="1:8" s="91" customFormat="1" ht="24.95" customHeight="1" x14ac:dyDescent="0.2">
      <c r="A371" s="347" t="s">
        <v>482</v>
      </c>
      <c r="B371" s="347"/>
      <c r="C371" s="347"/>
      <c r="D371" s="347"/>
      <c r="E371" s="347"/>
      <c r="F371" s="347"/>
      <c r="G371" s="347"/>
      <c r="H371" s="347"/>
    </row>
    <row r="372" spans="1:8" s="91" customFormat="1" ht="24.95" customHeight="1" thickBot="1" x14ac:dyDescent="0.25">
      <c r="A372" s="340" t="s">
        <v>146</v>
      </c>
      <c r="B372" s="340"/>
      <c r="C372" s="340"/>
      <c r="D372" s="340"/>
      <c r="E372" s="340"/>
      <c r="F372" s="99"/>
      <c r="H372" s="100"/>
    </row>
    <row r="373" spans="1:8" s="91" customFormat="1" ht="24.95" customHeight="1" thickBot="1" x14ac:dyDescent="0.25">
      <c r="A373" s="341" t="s">
        <v>147</v>
      </c>
      <c r="B373" s="342"/>
      <c r="C373" s="342"/>
      <c r="D373" s="342"/>
      <c r="E373" s="343"/>
      <c r="F373" s="101"/>
      <c r="G373" s="82"/>
      <c r="H373" s="102"/>
    </row>
    <row r="374" spans="1:8" s="91" customFormat="1" ht="24.95" customHeight="1" thickBot="1" x14ac:dyDescent="0.25">
      <c r="A374" s="538" t="s">
        <v>148</v>
      </c>
      <c r="B374" s="539"/>
      <c r="C374" s="103" t="s">
        <v>149</v>
      </c>
      <c r="D374" s="621" t="s">
        <v>150</v>
      </c>
      <c r="E374" s="622"/>
      <c r="F374" s="104"/>
      <c r="G374" s="104"/>
      <c r="H374" s="104"/>
    </row>
    <row r="375" spans="1:8" s="98" customFormat="1" ht="12" customHeight="1" x14ac:dyDescent="0.2">
      <c r="A375" s="333" t="s">
        <v>207</v>
      </c>
      <c r="B375" s="334"/>
      <c r="C375" s="820" t="s">
        <v>208</v>
      </c>
      <c r="D375" s="641">
        <v>1500</v>
      </c>
      <c r="E375" s="336"/>
      <c r="F375" s="104"/>
      <c r="G375" s="104"/>
      <c r="H375" s="104"/>
    </row>
    <row r="376" spans="1:8" ht="24.95" customHeight="1" x14ac:dyDescent="0.2">
      <c r="A376" s="818" t="s">
        <v>209</v>
      </c>
      <c r="B376" s="819"/>
      <c r="C376" s="821"/>
      <c r="D376" s="822">
        <v>1380</v>
      </c>
      <c r="E376" s="699"/>
      <c r="F376" s="104"/>
      <c r="G376" s="104"/>
      <c r="H376" s="104"/>
    </row>
    <row r="377" spans="1:8" ht="24.95" customHeight="1" x14ac:dyDescent="0.2">
      <c r="A377" s="818" t="s">
        <v>210</v>
      </c>
      <c r="B377" s="819"/>
      <c r="C377" s="821"/>
      <c r="D377" s="822">
        <v>1290</v>
      </c>
      <c r="E377" s="699"/>
      <c r="F377" s="104"/>
      <c r="G377" s="104"/>
      <c r="H377" s="104"/>
    </row>
    <row r="378" spans="1:8" s="82" customFormat="1" ht="38.25" customHeight="1" x14ac:dyDescent="0.2">
      <c r="A378" s="818" t="s">
        <v>211</v>
      </c>
      <c r="B378" s="819"/>
      <c r="C378" s="698"/>
      <c r="D378" s="822">
        <v>1170</v>
      </c>
      <c r="E378" s="699"/>
      <c r="F378" s="104"/>
      <c r="G378" s="104"/>
      <c r="H378" s="104"/>
    </row>
    <row r="379" spans="1:8" s="100" customFormat="1" ht="50.1" customHeight="1" x14ac:dyDescent="0.2">
      <c r="A379" s="337" t="s">
        <v>151</v>
      </c>
      <c r="B379" s="338"/>
      <c r="C379" s="106" t="s">
        <v>152</v>
      </c>
      <c r="D379" s="331" t="s">
        <v>153</v>
      </c>
      <c r="E379" s="332"/>
      <c r="F379" s="104"/>
      <c r="G379" s="104"/>
      <c r="H379" s="104"/>
    </row>
    <row r="380" spans="1:8" s="102" customFormat="1" ht="50.1" customHeight="1" x14ac:dyDescent="0.2">
      <c r="A380" s="337" t="s">
        <v>154</v>
      </c>
      <c r="B380" s="338"/>
      <c r="C380" s="106" t="s">
        <v>155</v>
      </c>
      <c r="D380" s="331" t="s">
        <v>156</v>
      </c>
      <c r="E380" s="332"/>
      <c r="F380" s="104"/>
      <c r="G380" s="104"/>
      <c r="H380" s="104"/>
    </row>
    <row r="381" spans="1:8" ht="91.5" customHeight="1" x14ac:dyDescent="0.2">
      <c r="A381" s="337" t="s">
        <v>157</v>
      </c>
      <c r="B381" s="338"/>
      <c r="C381" s="106" t="s">
        <v>158</v>
      </c>
      <c r="D381" s="331" t="s">
        <v>156</v>
      </c>
      <c r="E381" s="332"/>
      <c r="F381" s="104"/>
      <c r="G381" s="104"/>
      <c r="H381" s="104"/>
    </row>
    <row r="382" spans="1:8" ht="50.1" customHeight="1" thickBot="1" x14ac:dyDescent="0.25">
      <c r="A382" s="495" t="s">
        <v>160</v>
      </c>
      <c r="B382" s="496"/>
      <c r="C382" s="247" t="s">
        <v>161</v>
      </c>
      <c r="D382" s="497" t="s">
        <v>156</v>
      </c>
      <c r="E382" s="498"/>
      <c r="F382" s="101"/>
      <c r="G382" s="101"/>
      <c r="H382" s="101"/>
    </row>
    <row r="383" spans="1:8" ht="50.1" customHeight="1" thickBot="1" x14ac:dyDescent="0.25">
      <c r="A383" s="495" t="s">
        <v>162</v>
      </c>
      <c r="B383" s="496"/>
      <c r="C383" s="125" t="s">
        <v>163</v>
      </c>
      <c r="D383" s="497" t="s">
        <v>156</v>
      </c>
      <c r="E383" s="498"/>
      <c r="F383" s="96"/>
      <c r="G383" s="97"/>
      <c r="H383" s="97"/>
    </row>
    <row r="384" spans="1:8" ht="50.1" customHeight="1" x14ac:dyDescent="0.2">
      <c r="A384" s="329" t="s">
        <v>164</v>
      </c>
      <c r="B384" s="329"/>
      <c r="C384" s="329"/>
      <c r="D384" s="329"/>
      <c r="E384" s="329"/>
      <c r="F384" s="329"/>
      <c r="G384" s="329"/>
      <c r="H384" s="329"/>
    </row>
    <row r="385" spans="1:8" ht="50.1" customHeight="1" x14ac:dyDescent="0.2">
      <c r="A385" s="329" t="s">
        <v>165</v>
      </c>
      <c r="B385" s="329"/>
      <c r="C385" s="329"/>
      <c r="D385" s="329"/>
      <c r="E385" s="329"/>
      <c r="F385" s="329"/>
      <c r="G385" s="329"/>
      <c r="H385" s="329"/>
    </row>
    <row r="386" spans="1:8" ht="99.95" customHeight="1" x14ac:dyDescent="0.2">
      <c r="A386"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86" s="493"/>
      <c r="C386" s="493"/>
      <c r="D386" s="493"/>
      <c r="E386" s="493"/>
      <c r="F386" s="493"/>
      <c r="G386" s="493"/>
      <c r="H386" s="493"/>
    </row>
    <row r="387" spans="1:8" ht="75" customHeight="1" x14ac:dyDescent="0.2">
      <c r="A387" s="339" t="s">
        <v>167</v>
      </c>
      <c r="B387" s="339"/>
      <c r="C387" s="339"/>
      <c r="D387" s="339"/>
      <c r="E387" s="339"/>
      <c r="F387" s="339"/>
      <c r="G387" s="339"/>
      <c r="H387" s="339"/>
    </row>
    <row r="388" spans="1:8" ht="122.25" customHeight="1" x14ac:dyDescent="0.2">
      <c r="A388" s="329" t="s">
        <v>168</v>
      </c>
      <c r="B388" s="329"/>
      <c r="C388" s="329"/>
      <c r="D388" s="329"/>
      <c r="E388" s="329"/>
      <c r="F388" s="329"/>
      <c r="G388" s="329"/>
      <c r="H388" s="329"/>
    </row>
    <row r="389" spans="1:8" s="82" customFormat="1" ht="102.75" customHeight="1" x14ac:dyDescent="0.2">
      <c r="A389" s="81"/>
      <c r="C389" s="83"/>
      <c r="H389" s="84"/>
    </row>
    <row r="390" spans="1:8" s="82" customFormat="1" ht="125.25" customHeight="1" x14ac:dyDescent="0.2">
      <c r="A390" s="639" t="s">
        <v>287</v>
      </c>
      <c r="B390" s="639"/>
      <c r="C390" s="639"/>
      <c r="D390" s="639"/>
      <c r="E390" s="639"/>
      <c r="F390" s="639"/>
      <c r="G390" s="639"/>
      <c r="H390" s="639"/>
    </row>
    <row r="391" spans="1:8" ht="25.5" x14ac:dyDescent="0.35">
      <c r="A391" s="637" t="s">
        <v>288</v>
      </c>
      <c r="B391" s="638"/>
      <c r="C391" s="176" t="s">
        <v>289</v>
      </c>
      <c r="D391" s="82"/>
      <c r="E391" s="82"/>
      <c r="F391" s="82"/>
      <c r="G391" s="82"/>
    </row>
    <row r="392" spans="1:8" ht="25.5" x14ac:dyDescent="0.35">
      <c r="A392" s="635" t="s">
        <v>290</v>
      </c>
      <c r="B392" s="636"/>
      <c r="C392" s="177">
        <v>1</v>
      </c>
      <c r="D392" s="82"/>
      <c r="E392" s="82"/>
      <c r="F392" s="82"/>
      <c r="G392" s="82"/>
    </row>
    <row r="393" spans="1:8" ht="25.5" x14ac:dyDescent="0.35">
      <c r="A393" s="635">
        <v>2</v>
      </c>
      <c r="B393" s="636"/>
      <c r="C393" s="177">
        <v>1.1000000000000001</v>
      </c>
      <c r="D393" s="82"/>
      <c r="E393" s="82"/>
      <c r="F393" s="82"/>
      <c r="G393" s="82"/>
    </row>
    <row r="394" spans="1:8" ht="25.5" x14ac:dyDescent="0.35">
      <c r="A394" s="635">
        <v>3</v>
      </c>
      <c r="B394" s="636"/>
      <c r="C394" s="177">
        <v>1.2</v>
      </c>
      <c r="D394" s="82"/>
      <c r="E394" s="82"/>
      <c r="F394" s="82"/>
      <c r="G394" s="82"/>
    </row>
    <row r="395" spans="1:8" ht="25.5" x14ac:dyDescent="0.35">
      <c r="A395" s="635" t="s">
        <v>291</v>
      </c>
      <c r="B395" s="636"/>
      <c r="C395" s="177">
        <v>1.25</v>
      </c>
      <c r="D395" s="82"/>
      <c r="E395" s="82"/>
      <c r="F395" s="82"/>
      <c r="G395" s="82"/>
    </row>
    <row r="396" spans="1:8" ht="25.5" x14ac:dyDescent="0.35">
      <c r="A396" s="635" t="s">
        <v>292</v>
      </c>
      <c r="B396" s="636"/>
      <c r="C396" s="177">
        <v>1.3</v>
      </c>
      <c r="D396" s="82"/>
      <c r="E396" s="82"/>
      <c r="F396" s="82"/>
      <c r="G396" s="82"/>
    </row>
    <row r="397" spans="1:8" ht="25.5" x14ac:dyDescent="0.35">
      <c r="A397" s="635" t="s">
        <v>293</v>
      </c>
      <c r="B397" s="636"/>
      <c r="C397" s="177">
        <v>1.35</v>
      </c>
      <c r="D397" s="82"/>
      <c r="E397" s="82"/>
      <c r="F397" s="82"/>
      <c r="G397" s="82"/>
    </row>
    <row r="398" spans="1:8" ht="25.5" x14ac:dyDescent="0.35">
      <c r="A398" s="635" t="s">
        <v>294</v>
      </c>
      <c r="B398" s="636"/>
      <c r="C398" s="177">
        <v>1.4</v>
      </c>
      <c r="D398" s="82"/>
      <c r="E398" s="82"/>
      <c r="F398" s="82"/>
      <c r="G398" s="82"/>
    </row>
    <row r="399" spans="1:8" ht="25.5" x14ac:dyDescent="0.35">
      <c r="A399" s="635" t="s">
        <v>295</v>
      </c>
      <c r="B399" s="636"/>
      <c r="C399" s="177">
        <v>1.45</v>
      </c>
      <c r="D399" s="82"/>
      <c r="E399" s="82"/>
      <c r="F399" s="82"/>
      <c r="G399" s="82"/>
    </row>
    <row r="400" spans="1:8" ht="25.5" x14ac:dyDescent="0.35">
      <c r="A400" s="635" t="s">
        <v>296</v>
      </c>
      <c r="B400" s="636"/>
      <c r="C400" s="177">
        <v>1.5</v>
      </c>
      <c r="D400" s="82"/>
      <c r="E400" s="82"/>
      <c r="F400" s="82"/>
      <c r="G400" s="82"/>
    </row>
    <row r="401" spans="1:8" ht="25.5" x14ac:dyDescent="0.35">
      <c r="A401" s="635" t="s">
        <v>297</v>
      </c>
      <c r="B401" s="636"/>
      <c r="C401" s="177">
        <v>2</v>
      </c>
      <c r="D401" s="82"/>
      <c r="E401" s="82"/>
      <c r="F401" s="82"/>
      <c r="G401" s="82"/>
    </row>
    <row r="402" spans="1:8" ht="23.25" x14ac:dyDescent="0.2">
      <c r="A402" s="329" t="s">
        <v>298</v>
      </c>
      <c r="B402" s="329"/>
      <c r="C402" s="329"/>
      <c r="D402" s="329"/>
      <c r="E402" s="329"/>
      <c r="F402" s="329"/>
      <c r="G402" s="329"/>
      <c r="H402" s="329"/>
    </row>
    <row r="403" spans="1:8" x14ac:dyDescent="0.2">
      <c r="A403" s="81"/>
      <c r="B403" s="82"/>
      <c r="D403" s="82"/>
      <c r="E403" s="82"/>
      <c r="F403" s="82"/>
      <c r="G403" s="82"/>
    </row>
    <row r="404" spans="1:8" x14ac:dyDescent="0.2">
      <c r="A404" s="81"/>
      <c r="B404" s="82"/>
      <c r="D404" s="82"/>
      <c r="E404" s="82"/>
      <c r="F404" s="82"/>
      <c r="G404" s="82"/>
    </row>
    <row r="405" spans="1:8" s="109" customFormat="1" ht="114.75" customHeight="1" x14ac:dyDescent="0.2">
      <c r="A405" s="339" t="s">
        <v>483</v>
      </c>
      <c r="B405" s="339"/>
      <c r="C405" s="339"/>
      <c r="D405" s="339"/>
      <c r="E405" s="339"/>
      <c r="F405" s="339"/>
      <c r="G405" s="339"/>
      <c r="H405" s="339"/>
    </row>
    <row r="412" spans="1:8" s="109" customFormat="1" ht="114.75" customHeight="1" x14ac:dyDescent="0.2">
      <c r="A412" s="327"/>
      <c r="B412" s="84"/>
      <c r="C412" s="83"/>
      <c r="D412" s="84"/>
      <c r="E412" s="84"/>
      <c r="F412" s="84"/>
      <c r="G412" s="84"/>
      <c r="H412" s="84"/>
    </row>
  </sheetData>
  <mergeCells count="729">
    <mergeCell ref="D1:F1"/>
    <mergeCell ref="G2:H2"/>
    <mergeCell ref="D4:H4"/>
    <mergeCell ref="A5:B5"/>
    <mergeCell ref="D6:H6"/>
    <mergeCell ref="A8:A11"/>
    <mergeCell ref="B8:B9"/>
    <mergeCell ref="C8:C9"/>
    <mergeCell ref="D8:D11"/>
    <mergeCell ref="E8:E11"/>
    <mergeCell ref="G13:G17"/>
    <mergeCell ref="H13:H17"/>
    <mergeCell ref="D18:H18"/>
    <mergeCell ref="A19:A21"/>
    <mergeCell ref="B19:B20"/>
    <mergeCell ref="C19:C20"/>
    <mergeCell ref="D19:H21"/>
    <mergeCell ref="F8:F11"/>
    <mergeCell ref="G8:G11"/>
    <mergeCell ref="H8:H11"/>
    <mergeCell ref="D12:H12"/>
    <mergeCell ref="A13:A17"/>
    <mergeCell ref="B13:B14"/>
    <mergeCell ref="C13:C14"/>
    <mergeCell ref="D13:D17"/>
    <mergeCell ref="E13:E17"/>
    <mergeCell ref="F13:F17"/>
    <mergeCell ref="D22:H22"/>
    <mergeCell ref="A23:A26"/>
    <mergeCell ref="B23:B24"/>
    <mergeCell ref="C23:C24"/>
    <mergeCell ref="D23:D26"/>
    <mergeCell ref="E23:E26"/>
    <mergeCell ref="F23:F26"/>
    <mergeCell ref="G23:G26"/>
    <mergeCell ref="H23:H26"/>
    <mergeCell ref="D33:H33"/>
    <mergeCell ref="A34:A37"/>
    <mergeCell ref="B34:B35"/>
    <mergeCell ref="C34:C35"/>
    <mergeCell ref="D34:H37"/>
    <mergeCell ref="D38:H38"/>
    <mergeCell ref="D27:H27"/>
    <mergeCell ref="A28:A32"/>
    <mergeCell ref="B28:B29"/>
    <mergeCell ref="C28:C29"/>
    <mergeCell ref="D28:D32"/>
    <mergeCell ref="E28:E32"/>
    <mergeCell ref="F28:F32"/>
    <mergeCell ref="G28:G32"/>
    <mergeCell ref="H28:H32"/>
    <mergeCell ref="H45:H49"/>
    <mergeCell ref="D50:H50"/>
    <mergeCell ref="A51:A53"/>
    <mergeCell ref="B51:B52"/>
    <mergeCell ref="C51:C52"/>
    <mergeCell ref="D51:H53"/>
    <mergeCell ref="G39:G43"/>
    <mergeCell ref="H39:H43"/>
    <mergeCell ref="D44:H44"/>
    <mergeCell ref="A45:A49"/>
    <mergeCell ref="B45:B46"/>
    <mergeCell ref="C45:C46"/>
    <mergeCell ref="D45:D49"/>
    <mergeCell ref="E45:E49"/>
    <mergeCell ref="F45:F49"/>
    <mergeCell ref="G45:G49"/>
    <mergeCell ref="A39:A43"/>
    <mergeCell ref="B39:B40"/>
    <mergeCell ref="C39:C40"/>
    <mergeCell ref="D39:D43"/>
    <mergeCell ref="E39:E43"/>
    <mergeCell ref="F39:F43"/>
    <mergeCell ref="A54:B54"/>
    <mergeCell ref="D54:H54"/>
    <mergeCell ref="A55:C55"/>
    <mergeCell ref="D55:H55"/>
    <mergeCell ref="A56:B56"/>
    <mergeCell ref="C56:C155"/>
    <mergeCell ref="D56:H56"/>
    <mergeCell ref="A57:B57"/>
    <mergeCell ref="D57:H57"/>
    <mergeCell ref="A58:B58"/>
    <mergeCell ref="A62:B62"/>
    <mergeCell ref="D62:H62"/>
    <mergeCell ref="A63:B63"/>
    <mergeCell ref="D63:H63"/>
    <mergeCell ref="A64:B64"/>
    <mergeCell ref="D64:H64"/>
    <mergeCell ref="D58:H58"/>
    <mergeCell ref="A59:B59"/>
    <mergeCell ref="D59:H59"/>
    <mergeCell ref="A60:B60"/>
    <mergeCell ref="D60:H60"/>
    <mergeCell ref="A61:B61"/>
    <mergeCell ref="D61:H61"/>
    <mergeCell ref="A68:B68"/>
    <mergeCell ref="D68:H68"/>
    <mergeCell ref="A69:B69"/>
    <mergeCell ref="D69:H69"/>
    <mergeCell ref="A70:B70"/>
    <mergeCell ref="D70:H70"/>
    <mergeCell ref="A65:B65"/>
    <mergeCell ref="D65:H65"/>
    <mergeCell ref="A66:B66"/>
    <mergeCell ref="D66:H66"/>
    <mergeCell ref="A67:B67"/>
    <mergeCell ref="D67:H67"/>
    <mergeCell ref="A74:B74"/>
    <mergeCell ref="D74:H74"/>
    <mergeCell ref="A75:B75"/>
    <mergeCell ref="D75:H75"/>
    <mergeCell ref="A76:B76"/>
    <mergeCell ref="D76:H76"/>
    <mergeCell ref="A71:B71"/>
    <mergeCell ref="D71:H71"/>
    <mergeCell ref="A72:B72"/>
    <mergeCell ref="D72:H72"/>
    <mergeCell ref="A73:B73"/>
    <mergeCell ref="D73:H73"/>
    <mergeCell ref="A80:B80"/>
    <mergeCell ref="D80:H80"/>
    <mergeCell ref="A81:B81"/>
    <mergeCell ref="D81:H81"/>
    <mergeCell ref="A82:B82"/>
    <mergeCell ref="D82:H82"/>
    <mergeCell ref="A77:B77"/>
    <mergeCell ref="D77:H77"/>
    <mergeCell ref="A78:B78"/>
    <mergeCell ref="D78:H78"/>
    <mergeCell ref="A79:B79"/>
    <mergeCell ref="D79:H79"/>
    <mergeCell ref="A86:B86"/>
    <mergeCell ref="D86:H86"/>
    <mergeCell ref="A87:B87"/>
    <mergeCell ref="D87:H87"/>
    <mergeCell ref="A88:B88"/>
    <mergeCell ref="D88:H88"/>
    <mergeCell ref="A83:B83"/>
    <mergeCell ref="D83:H83"/>
    <mergeCell ref="A84:B84"/>
    <mergeCell ref="D84:H84"/>
    <mergeCell ref="A85:B85"/>
    <mergeCell ref="D85:H85"/>
    <mergeCell ref="A92:B92"/>
    <mergeCell ref="D92:H92"/>
    <mergeCell ref="A93:B93"/>
    <mergeCell ref="D93:H93"/>
    <mergeCell ref="A94:B94"/>
    <mergeCell ref="D94:H94"/>
    <mergeCell ref="A89:B89"/>
    <mergeCell ref="D89:H89"/>
    <mergeCell ref="A90:B90"/>
    <mergeCell ref="D90:H90"/>
    <mergeCell ref="A91:B91"/>
    <mergeCell ref="D91:H91"/>
    <mergeCell ref="A98:B98"/>
    <mergeCell ref="D98:H98"/>
    <mergeCell ref="A99:B99"/>
    <mergeCell ref="D99:H99"/>
    <mergeCell ref="A100:B100"/>
    <mergeCell ref="D100:H100"/>
    <mergeCell ref="A95:B95"/>
    <mergeCell ref="D95:H95"/>
    <mergeCell ref="A96:B96"/>
    <mergeCell ref="D96:H96"/>
    <mergeCell ref="A97:B97"/>
    <mergeCell ref="D97:H97"/>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5:B155"/>
    <mergeCell ref="D155:H155"/>
    <mergeCell ref="D156:H156"/>
    <mergeCell ref="A158:A161"/>
    <mergeCell ref="B158:B159"/>
    <mergeCell ref="C158:C159"/>
    <mergeCell ref="D158:D161"/>
    <mergeCell ref="E158:E161"/>
    <mergeCell ref="F158:F161"/>
    <mergeCell ref="G158:G161"/>
    <mergeCell ref="D168:H168"/>
    <mergeCell ref="A169:A171"/>
    <mergeCell ref="B169:B170"/>
    <mergeCell ref="C169:C170"/>
    <mergeCell ref="D169:H171"/>
    <mergeCell ref="D172:H172"/>
    <mergeCell ref="H158:H161"/>
    <mergeCell ref="D162:H162"/>
    <mergeCell ref="A163:A167"/>
    <mergeCell ref="B163:B164"/>
    <mergeCell ref="C163:C164"/>
    <mergeCell ref="D163:D167"/>
    <mergeCell ref="E163:E167"/>
    <mergeCell ref="F163:F167"/>
    <mergeCell ref="G163:G167"/>
    <mergeCell ref="H163:H167"/>
    <mergeCell ref="A173:C173"/>
    <mergeCell ref="D173:H173"/>
    <mergeCell ref="A174:B174"/>
    <mergeCell ref="C174:C273"/>
    <mergeCell ref="D174:H174"/>
    <mergeCell ref="A175:B175"/>
    <mergeCell ref="D175:H175"/>
    <mergeCell ref="A176:B176"/>
    <mergeCell ref="D176:H176"/>
    <mergeCell ref="A177:B177"/>
    <mergeCell ref="A181:B181"/>
    <mergeCell ref="D181:H181"/>
    <mergeCell ref="A182:B182"/>
    <mergeCell ref="D182:H182"/>
    <mergeCell ref="A183:B183"/>
    <mergeCell ref="D183:H183"/>
    <mergeCell ref="D177:H177"/>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99:B199"/>
    <mergeCell ref="D199:H199"/>
    <mergeCell ref="A200:B200"/>
    <mergeCell ref="D200:H200"/>
    <mergeCell ref="A201:B201"/>
    <mergeCell ref="D201:H201"/>
    <mergeCell ref="A196:B196"/>
    <mergeCell ref="D196:H196"/>
    <mergeCell ref="A197:B197"/>
    <mergeCell ref="D197:H197"/>
    <mergeCell ref="A198:B198"/>
    <mergeCell ref="D198:H198"/>
    <mergeCell ref="A205:B205"/>
    <mergeCell ref="D205:H205"/>
    <mergeCell ref="A206:B206"/>
    <mergeCell ref="D206:H206"/>
    <mergeCell ref="A207:B207"/>
    <mergeCell ref="D207:H207"/>
    <mergeCell ref="A202:B202"/>
    <mergeCell ref="D202:H202"/>
    <mergeCell ref="A203:B203"/>
    <mergeCell ref="D203:H203"/>
    <mergeCell ref="A204:B204"/>
    <mergeCell ref="D204:H204"/>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53:B253"/>
    <mergeCell ref="D253:H253"/>
    <mergeCell ref="A254:B254"/>
    <mergeCell ref="D254:H254"/>
    <mergeCell ref="A255:B255"/>
    <mergeCell ref="D255:H255"/>
    <mergeCell ref="A250:B250"/>
    <mergeCell ref="D250:H250"/>
    <mergeCell ref="A251:B251"/>
    <mergeCell ref="D251:H251"/>
    <mergeCell ref="A252:B252"/>
    <mergeCell ref="D252:H252"/>
    <mergeCell ref="A259:B259"/>
    <mergeCell ref="D259:H259"/>
    <mergeCell ref="A260:B260"/>
    <mergeCell ref="D260:H260"/>
    <mergeCell ref="A261:B261"/>
    <mergeCell ref="D261:H261"/>
    <mergeCell ref="A256:B256"/>
    <mergeCell ref="D256:H256"/>
    <mergeCell ref="A257:B257"/>
    <mergeCell ref="D257:H257"/>
    <mergeCell ref="A258:B258"/>
    <mergeCell ref="D258:H258"/>
    <mergeCell ref="A265:B265"/>
    <mergeCell ref="D265:H265"/>
    <mergeCell ref="A266:B266"/>
    <mergeCell ref="D266:H266"/>
    <mergeCell ref="A267:B267"/>
    <mergeCell ref="D267:H267"/>
    <mergeCell ref="A262:B262"/>
    <mergeCell ref="D262:H262"/>
    <mergeCell ref="A263:B263"/>
    <mergeCell ref="D263:H263"/>
    <mergeCell ref="A264:B264"/>
    <mergeCell ref="D264:H264"/>
    <mergeCell ref="A271:B271"/>
    <mergeCell ref="D271:H271"/>
    <mergeCell ref="A272:B272"/>
    <mergeCell ref="D272:H272"/>
    <mergeCell ref="A273:B273"/>
    <mergeCell ref="D273:H273"/>
    <mergeCell ref="A268:B268"/>
    <mergeCell ref="D268:H268"/>
    <mergeCell ref="A269:B269"/>
    <mergeCell ref="D269:H269"/>
    <mergeCell ref="A270:B270"/>
    <mergeCell ref="D270:H270"/>
    <mergeCell ref="A274:C274"/>
    <mergeCell ref="D274:H274"/>
    <mergeCell ref="D275:H275"/>
    <mergeCell ref="A276:B276"/>
    <mergeCell ref="C276:C281"/>
    <mergeCell ref="D276:H276"/>
    <mergeCell ref="A277:B277"/>
    <mergeCell ref="D277:H277"/>
    <mergeCell ref="A278:B278"/>
    <mergeCell ref="D278:H278"/>
    <mergeCell ref="A282:B282"/>
    <mergeCell ref="D282:H282"/>
    <mergeCell ref="A283:B283"/>
    <mergeCell ref="D283:H283"/>
    <mergeCell ref="A284:B284"/>
    <mergeCell ref="D284:H284"/>
    <mergeCell ref="A279:B279"/>
    <mergeCell ref="D279:H279"/>
    <mergeCell ref="A280:B280"/>
    <mergeCell ref="D280:H280"/>
    <mergeCell ref="A281:B281"/>
    <mergeCell ref="D281:H281"/>
    <mergeCell ref="D289:H289"/>
    <mergeCell ref="A290:B290"/>
    <mergeCell ref="D290:H290"/>
    <mergeCell ref="A291:B291"/>
    <mergeCell ref="D291:H291"/>
    <mergeCell ref="A292:B292"/>
    <mergeCell ref="D292:H292"/>
    <mergeCell ref="A285:B285"/>
    <mergeCell ref="C285:C302"/>
    <mergeCell ref="D285:H285"/>
    <mergeCell ref="A286:B286"/>
    <mergeCell ref="D286:H286"/>
    <mergeCell ref="A287:B287"/>
    <mergeCell ref="D287:H287"/>
    <mergeCell ref="A288:B288"/>
    <mergeCell ref="D288:H288"/>
    <mergeCell ref="A289:B289"/>
    <mergeCell ref="A296:B296"/>
    <mergeCell ref="D296:H296"/>
    <mergeCell ref="A297:B297"/>
    <mergeCell ref="D297:H297"/>
    <mergeCell ref="A298:B298"/>
    <mergeCell ref="D298:H298"/>
    <mergeCell ref="A293:B293"/>
    <mergeCell ref="D293:H293"/>
    <mergeCell ref="A294:B294"/>
    <mergeCell ref="D294:H294"/>
    <mergeCell ref="A295:B295"/>
    <mergeCell ref="D295:H295"/>
    <mergeCell ref="A302:B302"/>
    <mergeCell ref="D302:H302"/>
    <mergeCell ref="A303:B303"/>
    <mergeCell ref="D303:H303"/>
    <mergeCell ref="A304:B304"/>
    <mergeCell ref="D304:H304"/>
    <mergeCell ref="A299:B299"/>
    <mergeCell ref="D299:H299"/>
    <mergeCell ref="A300:B300"/>
    <mergeCell ref="D300:H300"/>
    <mergeCell ref="A301:B301"/>
    <mergeCell ref="D301:H301"/>
    <mergeCell ref="A308:B308"/>
    <mergeCell ref="D308:H308"/>
    <mergeCell ref="A309:B309"/>
    <mergeCell ref="D309:H309"/>
    <mergeCell ref="A310:B310"/>
    <mergeCell ref="D310:H310"/>
    <mergeCell ref="A305:B305"/>
    <mergeCell ref="D305:H305"/>
    <mergeCell ref="A306:B306"/>
    <mergeCell ref="D306:H306"/>
    <mergeCell ref="A307:B307"/>
    <mergeCell ref="D307:H307"/>
    <mergeCell ref="A314:B314"/>
    <mergeCell ref="D314:H314"/>
    <mergeCell ref="A315:B315"/>
    <mergeCell ref="D315:H315"/>
    <mergeCell ref="A316:B316"/>
    <mergeCell ref="D316:H316"/>
    <mergeCell ref="A311:B311"/>
    <mergeCell ref="D311:H311"/>
    <mergeCell ref="A312:B312"/>
    <mergeCell ref="D312:H312"/>
    <mergeCell ref="A313:B313"/>
    <mergeCell ref="D313:H313"/>
    <mergeCell ref="A320:B320"/>
    <mergeCell ref="D320:H320"/>
    <mergeCell ref="A321:B321"/>
    <mergeCell ref="D321:H321"/>
    <mergeCell ref="A322:B322"/>
    <mergeCell ref="D322:H322"/>
    <mergeCell ref="A317:B317"/>
    <mergeCell ref="D317:H317"/>
    <mergeCell ref="A318:B318"/>
    <mergeCell ref="D318:H318"/>
    <mergeCell ref="A319:B319"/>
    <mergeCell ref="D319:H319"/>
    <mergeCell ref="A326:B326"/>
    <mergeCell ref="D326:H326"/>
    <mergeCell ref="A327:B327"/>
    <mergeCell ref="D327:H327"/>
    <mergeCell ref="A328:B328"/>
    <mergeCell ref="D328:H328"/>
    <mergeCell ref="A323:B323"/>
    <mergeCell ref="D323:H323"/>
    <mergeCell ref="A324:B324"/>
    <mergeCell ref="D324:H324"/>
    <mergeCell ref="A325:B325"/>
    <mergeCell ref="D325:H325"/>
    <mergeCell ref="A332:B332"/>
    <mergeCell ref="D332:H332"/>
    <mergeCell ref="A333:B333"/>
    <mergeCell ref="D333:H333"/>
    <mergeCell ref="A334:B334"/>
    <mergeCell ref="D334:H334"/>
    <mergeCell ref="A329:B329"/>
    <mergeCell ref="D329:H329"/>
    <mergeCell ref="A330:B330"/>
    <mergeCell ref="D330:H330"/>
    <mergeCell ref="A331:B331"/>
    <mergeCell ref="D331:H331"/>
    <mergeCell ref="A338:B338"/>
    <mergeCell ref="D338:H338"/>
    <mergeCell ref="A339:B339"/>
    <mergeCell ref="D339:H339"/>
    <mergeCell ref="A340:B340"/>
    <mergeCell ref="D340:H340"/>
    <mergeCell ref="A335:B335"/>
    <mergeCell ref="D335:H335"/>
    <mergeCell ref="A336:B336"/>
    <mergeCell ref="D336:H336"/>
    <mergeCell ref="A337:B337"/>
    <mergeCell ref="D337:H337"/>
    <mergeCell ref="A341:B341"/>
    <mergeCell ref="C341:C345"/>
    <mergeCell ref="D341:H341"/>
    <mergeCell ref="A342:B342"/>
    <mergeCell ref="D342:H342"/>
    <mergeCell ref="A343:B343"/>
    <mergeCell ref="D343:H343"/>
    <mergeCell ref="A344:B344"/>
    <mergeCell ref="D344:H344"/>
    <mergeCell ref="A345:B345"/>
    <mergeCell ref="A349:B349"/>
    <mergeCell ref="D349:H349"/>
    <mergeCell ref="A350:B350"/>
    <mergeCell ref="D350:H350"/>
    <mergeCell ref="A351:B351"/>
    <mergeCell ref="D351:H351"/>
    <mergeCell ref="D345:H345"/>
    <mergeCell ref="A346:B346"/>
    <mergeCell ref="D346:H346"/>
    <mergeCell ref="A347:B347"/>
    <mergeCell ref="D347:H347"/>
    <mergeCell ref="A348:B348"/>
    <mergeCell ref="D348:H348"/>
    <mergeCell ref="A355:B355"/>
    <mergeCell ref="D355:H355"/>
    <mergeCell ref="C357:D357"/>
    <mergeCell ref="C358:D358"/>
    <mergeCell ref="C359:D359"/>
    <mergeCell ref="C360:D360"/>
    <mergeCell ref="A352:B352"/>
    <mergeCell ref="D352:H352"/>
    <mergeCell ref="A353:B353"/>
    <mergeCell ref="D353:H353"/>
    <mergeCell ref="A354:B354"/>
    <mergeCell ref="D354:H354"/>
    <mergeCell ref="A366:C366"/>
    <mergeCell ref="A367:C367"/>
    <mergeCell ref="A369:H369"/>
    <mergeCell ref="A370:H370"/>
    <mergeCell ref="A371:H371"/>
    <mergeCell ref="A372:E372"/>
    <mergeCell ref="A361:C361"/>
    <mergeCell ref="G361:H361"/>
    <mergeCell ref="A362:C362"/>
    <mergeCell ref="A363:C363"/>
    <mergeCell ref="A364:C364"/>
    <mergeCell ref="A365:C365"/>
    <mergeCell ref="A378:B378"/>
    <mergeCell ref="D378:E378"/>
    <mergeCell ref="A379:B379"/>
    <mergeCell ref="D379:E379"/>
    <mergeCell ref="A380:B380"/>
    <mergeCell ref="D380:E380"/>
    <mergeCell ref="A373:E373"/>
    <mergeCell ref="A374:B374"/>
    <mergeCell ref="D374:E374"/>
    <mergeCell ref="A375:B375"/>
    <mergeCell ref="C375:C378"/>
    <mergeCell ref="D375:E375"/>
    <mergeCell ref="A376:B376"/>
    <mergeCell ref="D376:E376"/>
    <mergeCell ref="A377:B377"/>
    <mergeCell ref="D377:E377"/>
    <mergeCell ref="A384:H384"/>
    <mergeCell ref="A385:H385"/>
    <mergeCell ref="A386:H386"/>
    <mergeCell ref="A387:H387"/>
    <mergeCell ref="A388:H388"/>
    <mergeCell ref="A390:H390"/>
    <mergeCell ref="A381:B381"/>
    <mergeCell ref="D381:E381"/>
    <mergeCell ref="A382:B382"/>
    <mergeCell ref="D382:E382"/>
    <mergeCell ref="A383:B383"/>
    <mergeCell ref="D383:E383"/>
    <mergeCell ref="A405:E405"/>
    <mergeCell ref="F405:H405"/>
    <mergeCell ref="A397:B397"/>
    <mergeCell ref="A398:B398"/>
    <mergeCell ref="A399:B399"/>
    <mergeCell ref="A400:B400"/>
    <mergeCell ref="A401:B401"/>
    <mergeCell ref="A402:H402"/>
    <mergeCell ref="A391:B391"/>
    <mergeCell ref="A392:B392"/>
    <mergeCell ref="A393:B393"/>
    <mergeCell ref="A394:B394"/>
    <mergeCell ref="A395:B395"/>
    <mergeCell ref="A396:B396"/>
  </mergeCells>
  <hyperlinks>
    <hyperlink ref="C360" r:id="rId1" display="E-mail: "/>
  </hyperlinks>
  <pageMargins left="0.59055118110236227" right="0.59055118110236227" top="0.19685039370078741" bottom="0.19685039370078741" header="0" footer="0"/>
  <pageSetup paperSize="9" scale="23" fitToHeight="50" orientation="portrait" horizontalDpi="300" verticalDpi="300"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30" zoomScaleNormal="60" zoomScaleSheetLayoutView="30" workbookViewId="0">
      <pane ySplit="4" topLeftCell="A53"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312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50.1"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7" s="382">
        <f>F7*1.2</f>
        <v>10440</v>
      </c>
      <c r="E7" s="383">
        <f>F7*1.1</f>
        <v>9570</v>
      </c>
      <c r="F7" s="383">
        <v>8700</v>
      </c>
      <c r="G7" s="383">
        <f>F7*0.75</f>
        <v>6525</v>
      </c>
      <c r="H7" s="384">
        <f>F7*0.5</f>
        <v>4350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2" s="457">
        <f>F12*1.2</f>
        <v>10576.8</v>
      </c>
      <c r="E12" s="383">
        <f>F12*1.1</f>
        <v>9695.4000000000015</v>
      </c>
      <c r="F12" s="383">
        <v>8814</v>
      </c>
      <c r="G12" s="383">
        <f>F12*0.75</f>
        <v>6610.5</v>
      </c>
      <c r="H12" s="384">
        <f>F12*0.5</f>
        <v>4407</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1500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"2ГИС.БРАТСК"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23" s="527">
        <v>330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7" s="382">
        <f>F27*1.2</f>
        <v>14616</v>
      </c>
      <c r="E27" s="383">
        <f>F27*1.1</f>
        <v>13398.000000000002</v>
      </c>
      <c r="F27" s="383">
        <v>12180</v>
      </c>
      <c r="G27" s="383">
        <f>F27*0.75</f>
        <v>9135</v>
      </c>
      <c r="H27" s="384">
        <f>F27*0.5</f>
        <v>6090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2" s="457">
        <f>F32*1.2</f>
        <v>14817.599999999999</v>
      </c>
      <c r="E32" s="383">
        <f>F32*1.1</f>
        <v>13582.800000000001</v>
      </c>
      <c r="F32" s="383">
        <v>12348</v>
      </c>
      <c r="G32" s="383">
        <f>F32*0.75</f>
        <v>9261</v>
      </c>
      <c r="H32" s="384">
        <f>F32*0.5</f>
        <v>6174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2160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"2ГИС.БРАТСК"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"2ГИС.БРАТСК"; Электронный справочник "2ГИС.БРАТСК"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3" s="445">
        <v>468</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48" s="536">
        <f>F48*1.2</f>
        <v>504</v>
      </c>
      <c r="E48" s="536">
        <f>F48*1.1</f>
        <v>462.00000000000006</v>
      </c>
      <c r="F48" s="536">
        <v>420</v>
      </c>
      <c r="G48" s="536">
        <f>F48*0.75</f>
        <v>315</v>
      </c>
      <c r="H48" s="536">
        <f>F48*0.5</f>
        <v>210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52" s="479">
        <v>840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5" s="382">
        <f>F55*1.2</f>
        <v>13060.8</v>
      </c>
      <c r="E55" s="383">
        <f>F55*1.1</f>
        <v>11972.400000000001</v>
      </c>
      <c r="F55" s="383">
        <v>10884</v>
      </c>
      <c r="G55" s="383">
        <f>F55*0.75</f>
        <v>8163</v>
      </c>
      <c r="H55" s="384">
        <f>F55*0.5</f>
        <v>5442</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1" s="457">
        <f>F61*1.2</f>
        <v>15019.199999999999</v>
      </c>
      <c r="E61" s="383">
        <f>F61*1.1</f>
        <v>13767.6</v>
      </c>
      <c r="F61" s="383">
        <v>12516</v>
      </c>
      <c r="G61" s="383">
        <f>F61*0.75</f>
        <v>9387</v>
      </c>
      <c r="H61" s="384">
        <f>F61*0.5</f>
        <v>6258</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67" s="527">
        <v>204</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1260 до 25200</v>
      </c>
      <c r="E71" s="422"/>
      <c r="F71" s="422"/>
      <c r="G71" s="422"/>
      <c r="H71" s="423"/>
    </row>
    <row r="72" spans="1:8" ht="37.5" customHeight="1" outlineLevel="1" x14ac:dyDescent="0.2">
      <c r="A72" s="429" t="s">
        <v>39</v>
      </c>
      <c r="B72" s="430"/>
      <c r="C72" s="431"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72" s="432">
        <v>1260</v>
      </c>
      <c r="E72" s="433"/>
      <c r="F72" s="433"/>
      <c r="G72" s="433"/>
      <c r="H72" s="434"/>
    </row>
    <row r="73" spans="1:8" ht="37.5" customHeight="1" outlineLevel="1" x14ac:dyDescent="0.2">
      <c r="A73" s="419" t="s">
        <v>40</v>
      </c>
      <c r="B73" s="420"/>
      <c r="C73" s="431"/>
      <c r="D73" s="354">
        <v>2520</v>
      </c>
      <c r="E73" s="355"/>
      <c r="F73" s="355"/>
      <c r="G73" s="355"/>
      <c r="H73" s="356"/>
    </row>
    <row r="74" spans="1:8" ht="37.5" customHeight="1" outlineLevel="1" x14ac:dyDescent="0.2">
      <c r="A74" s="419" t="s">
        <v>41</v>
      </c>
      <c r="B74" s="420"/>
      <c r="C74" s="431"/>
      <c r="D74" s="354">
        <v>3780</v>
      </c>
      <c r="E74" s="355"/>
      <c r="F74" s="355"/>
      <c r="G74" s="355"/>
      <c r="H74" s="356"/>
    </row>
    <row r="75" spans="1:8" ht="37.5" customHeight="1" outlineLevel="1" x14ac:dyDescent="0.2">
      <c r="A75" s="419" t="s">
        <v>42</v>
      </c>
      <c r="B75" s="420"/>
      <c r="C75" s="431"/>
      <c r="D75" s="354">
        <v>5040</v>
      </c>
      <c r="E75" s="355"/>
      <c r="F75" s="355"/>
      <c r="G75" s="355"/>
      <c r="H75" s="356"/>
    </row>
    <row r="76" spans="1:8" ht="37.5" customHeight="1" outlineLevel="1" x14ac:dyDescent="0.2">
      <c r="A76" s="419" t="s">
        <v>43</v>
      </c>
      <c r="B76" s="420"/>
      <c r="C76" s="431"/>
      <c r="D76" s="354">
        <v>6300</v>
      </c>
      <c r="E76" s="355"/>
      <c r="F76" s="355"/>
      <c r="G76" s="355"/>
      <c r="H76" s="356"/>
    </row>
    <row r="77" spans="1:8" ht="37.5" customHeight="1" outlineLevel="1" x14ac:dyDescent="0.2">
      <c r="A77" s="419" t="s">
        <v>44</v>
      </c>
      <c r="B77" s="420"/>
      <c r="C77" s="431"/>
      <c r="D77" s="354">
        <v>7560</v>
      </c>
      <c r="E77" s="355"/>
      <c r="F77" s="355"/>
      <c r="G77" s="355"/>
      <c r="H77" s="356"/>
    </row>
    <row r="78" spans="1:8" ht="37.5" customHeight="1" outlineLevel="1" x14ac:dyDescent="0.2">
      <c r="A78" s="419" t="s">
        <v>45</v>
      </c>
      <c r="B78" s="420"/>
      <c r="C78" s="431"/>
      <c r="D78" s="354">
        <v>8820</v>
      </c>
      <c r="E78" s="355"/>
      <c r="F78" s="355"/>
      <c r="G78" s="355"/>
      <c r="H78" s="356"/>
    </row>
    <row r="79" spans="1:8" ht="37.5" customHeight="1" outlineLevel="1" x14ac:dyDescent="0.2">
      <c r="A79" s="419" t="s">
        <v>46</v>
      </c>
      <c r="B79" s="420"/>
      <c r="C79" s="431"/>
      <c r="D79" s="354">
        <v>10080</v>
      </c>
      <c r="E79" s="355"/>
      <c r="F79" s="355"/>
      <c r="G79" s="355"/>
      <c r="H79" s="356"/>
    </row>
    <row r="80" spans="1:8" ht="37.5" customHeight="1" outlineLevel="1" x14ac:dyDescent="0.2">
      <c r="A80" s="419" t="s">
        <v>47</v>
      </c>
      <c r="B80" s="420"/>
      <c r="C80" s="431"/>
      <c r="D80" s="354">
        <v>11340</v>
      </c>
      <c r="E80" s="355"/>
      <c r="F80" s="355"/>
      <c r="G80" s="355"/>
      <c r="H80" s="356"/>
    </row>
    <row r="81" spans="1:8" ht="37.5" customHeight="1" outlineLevel="1" x14ac:dyDescent="0.2">
      <c r="A81" s="419" t="s">
        <v>48</v>
      </c>
      <c r="B81" s="420"/>
      <c r="C81" s="431"/>
      <c r="D81" s="354">
        <v>12600</v>
      </c>
      <c r="E81" s="355"/>
      <c r="F81" s="355"/>
      <c r="G81" s="355"/>
      <c r="H81" s="356"/>
    </row>
    <row r="82" spans="1:8" ht="37.5" customHeight="1" outlineLevel="1" x14ac:dyDescent="0.2">
      <c r="A82" s="419" t="s">
        <v>49</v>
      </c>
      <c r="B82" s="420"/>
      <c r="C82" s="431"/>
      <c r="D82" s="354">
        <v>13860</v>
      </c>
      <c r="E82" s="355"/>
      <c r="F82" s="355"/>
      <c r="G82" s="355"/>
      <c r="H82" s="356"/>
    </row>
    <row r="83" spans="1:8" ht="37.5" customHeight="1" outlineLevel="1" x14ac:dyDescent="0.2">
      <c r="A83" s="419" t="s">
        <v>50</v>
      </c>
      <c r="B83" s="420"/>
      <c r="C83" s="431"/>
      <c r="D83" s="354">
        <v>15120</v>
      </c>
      <c r="E83" s="355"/>
      <c r="F83" s="355"/>
      <c r="G83" s="355"/>
      <c r="H83" s="356"/>
    </row>
    <row r="84" spans="1:8" ht="37.5" customHeight="1" outlineLevel="1" x14ac:dyDescent="0.2">
      <c r="A84" s="419" t="s">
        <v>51</v>
      </c>
      <c r="B84" s="420"/>
      <c r="C84" s="431"/>
      <c r="D84" s="354">
        <v>16380</v>
      </c>
      <c r="E84" s="355"/>
      <c r="F84" s="355"/>
      <c r="G84" s="355"/>
      <c r="H84" s="356"/>
    </row>
    <row r="85" spans="1:8" ht="37.5" customHeight="1" outlineLevel="1" x14ac:dyDescent="0.2">
      <c r="A85" s="419" t="s">
        <v>52</v>
      </c>
      <c r="B85" s="420"/>
      <c r="C85" s="431"/>
      <c r="D85" s="354">
        <v>17640</v>
      </c>
      <c r="E85" s="355"/>
      <c r="F85" s="355"/>
      <c r="G85" s="355"/>
      <c r="H85" s="356"/>
    </row>
    <row r="86" spans="1:8" ht="37.5" customHeight="1" outlineLevel="1" x14ac:dyDescent="0.2">
      <c r="A86" s="419" t="s">
        <v>53</v>
      </c>
      <c r="B86" s="420"/>
      <c r="C86" s="431"/>
      <c r="D86" s="354">
        <v>18900</v>
      </c>
      <c r="E86" s="355"/>
      <c r="F86" s="355"/>
      <c r="G86" s="355"/>
      <c r="H86" s="356"/>
    </row>
    <row r="87" spans="1:8" ht="37.5" customHeight="1" outlineLevel="1" x14ac:dyDescent="0.2">
      <c r="A87" s="419" t="s">
        <v>54</v>
      </c>
      <c r="B87" s="420"/>
      <c r="C87" s="431"/>
      <c r="D87" s="354">
        <v>20160</v>
      </c>
      <c r="E87" s="355"/>
      <c r="F87" s="355"/>
      <c r="G87" s="355"/>
      <c r="H87" s="356"/>
    </row>
    <row r="88" spans="1:8" ht="37.5" customHeight="1" outlineLevel="1" x14ac:dyDescent="0.2">
      <c r="A88" s="419" t="s">
        <v>55</v>
      </c>
      <c r="B88" s="420"/>
      <c r="C88" s="431"/>
      <c r="D88" s="354">
        <v>21420</v>
      </c>
      <c r="E88" s="355"/>
      <c r="F88" s="355"/>
      <c r="G88" s="355"/>
      <c r="H88" s="356"/>
    </row>
    <row r="89" spans="1:8" ht="37.5" customHeight="1" outlineLevel="1" x14ac:dyDescent="0.2">
      <c r="A89" s="419" t="s">
        <v>56</v>
      </c>
      <c r="B89" s="420"/>
      <c r="C89" s="431"/>
      <c r="D89" s="354">
        <v>22680</v>
      </c>
      <c r="E89" s="355"/>
      <c r="F89" s="355"/>
      <c r="G89" s="355"/>
      <c r="H89" s="356"/>
    </row>
    <row r="90" spans="1:8" ht="37.5" customHeight="1" outlineLevel="1" x14ac:dyDescent="0.2">
      <c r="A90" s="419" t="s">
        <v>57</v>
      </c>
      <c r="B90" s="420"/>
      <c r="C90" s="431"/>
      <c r="D90" s="354">
        <v>23940</v>
      </c>
      <c r="E90" s="355"/>
      <c r="F90" s="355"/>
      <c r="G90" s="355"/>
      <c r="H90" s="356"/>
    </row>
    <row r="91" spans="1:8" ht="37.5" customHeight="1" outlineLevel="1" thickBot="1" x14ac:dyDescent="0.25">
      <c r="A91" s="419" t="s">
        <v>58</v>
      </c>
      <c r="B91" s="420"/>
      <c r="C91" s="431"/>
      <c r="D91" s="354">
        <v>25200</v>
      </c>
      <c r="E91" s="355"/>
      <c r="F91" s="355"/>
      <c r="G91" s="355"/>
      <c r="H91" s="356"/>
    </row>
    <row r="92" spans="1:8" ht="50.1" customHeight="1" thickBot="1" x14ac:dyDescent="0.25">
      <c r="A92" s="411" t="s">
        <v>59</v>
      </c>
      <c r="B92" s="412"/>
      <c r="C92" s="412"/>
      <c r="D92" s="421" t="str">
        <f>"от "&amp;MIN(D93:D102)&amp;" до "&amp;MAX(D93:D102)</f>
        <v>от 90 до 5400</v>
      </c>
      <c r="E92" s="422"/>
      <c r="F92" s="422"/>
      <c r="G92" s="422"/>
      <c r="H92" s="423"/>
    </row>
    <row r="93" spans="1:8" s="16" customFormat="1" ht="159" customHeight="1" x14ac:dyDescent="0.2">
      <c r="A93" s="65" t="s">
        <v>60</v>
      </c>
      <c r="B93" s="66" t="s">
        <v>13</v>
      </c>
      <c r="C93" s="179"/>
      <c r="D93" s="424">
        <v>768</v>
      </c>
      <c r="E93" s="424"/>
      <c r="F93" s="424"/>
      <c r="G93" s="424"/>
      <c r="H93" s="425"/>
    </row>
    <row r="94" spans="1:8" ht="37.5" customHeight="1" x14ac:dyDescent="0.2">
      <c r="A94" s="377" t="s">
        <v>61</v>
      </c>
      <c r="B94" s="418"/>
      <c r="C94" s="426"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94" s="398">
        <v>90</v>
      </c>
      <c r="E94" s="398"/>
      <c r="F94" s="398"/>
      <c r="G94" s="398"/>
      <c r="H94" s="399"/>
    </row>
    <row r="95" spans="1:8" ht="37.5" customHeight="1" x14ac:dyDescent="0.2">
      <c r="A95" s="377" t="s">
        <v>62</v>
      </c>
      <c r="B95" s="418"/>
      <c r="C95" s="427"/>
      <c r="D95" s="398">
        <v>2400</v>
      </c>
      <c r="E95" s="398"/>
      <c r="F95" s="398"/>
      <c r="G95" s="398"/>
      <c r="H95" s="399"/>
    </row>
    <row r="96" spans="1:8" ht="37.5" customHeight="1" x14ac:dyDescent="0.2">
      <c r="A96" s="377" t="s">
        <v>63</v>
      </c>
      <c r="B96" s="418"/>
      <c r="C96" s="427"/>
      <c r="D96" s="398">
        <v>978</v>
      </c>
      <c r="E96" s="398"/>
      <c r="F96" s="398"/>
      <c r="G96" s="398"/>
      <c r="H96" s="399"/>
    </row>
    <row r="97" spans="1:8" ht="37.5" customHeight="1" x14ac:dyDescent="0.2">
      <c r="A97" s="352" t="s">
        <v>64</v>
      </c>
      <c r="B97" s="353"/>
      <c r="C97" s="427"/>
      <c r="D97" s="398">
        <v>1320</v>
      </c>
      <c r="E97" s="398"/>
      <c r="F97" s="398"/>
      <c r="G97" s="398"/>
      <c r="H97" s="399"/>
    </row>
    <row r="98" spans="1:8" ht="37.5" customHeight="1" x14ac:dyDescent="0.2">
      <c r="A98" s="377" t="s">
        <v>65</v>
      </c>
      <c r="B98" s="418"/>
      <c r="C98" s="427"/>
      <c r="D98" s="398">
        <v>420</v>
      </c>
      <c r="E98" s="398"/>
      <c r="F98" s="398"/>
      <c r="G98" s="398"/>
      <c r="H98" s="399"/>
    </row>
    <row r="99" spans="1:8" ht="37.5" customHeight="1" x14ac:dyDescent="0.2">
      <c r="A99" s="377" t="s">
        <v>66</v>
      </c>
      <c r="B99" s="418"/>
      <c r="C99" s="427"/>
      <c r="D99" s="398">
        <v>420</v>
      </c>
      <c r="E99" s="398"/>
      <c r="F99" s="398"/>
      <c r="G99" s="398"/>
      <c r="H99" s="399"/>
    </row>
    <row r="100" spans="1:8" ht="37.5" customHeight="1" x14ac:dyDescent="0.2">
      <c r="A100" s="377" t="s">
        <v>67</v>
      </c>
      <c r="B100" s="418"/>
      <c r="C100" s="427"/>
      <c r="D100" s="398">
        <v>840</v>
      </c>
      <c r="E100" s="398"/>
      <c r="F100" s="398"/>
      <c r="G100" s="398"/>
      <c r="H100" s="399"/>
    </row>
    <row r="101" spans="1:8" ht="37.5" customHeight="1" x14ac:dyDescent="0.2">
      <c r="A101" s="377" t="s">
        <v>68</v>
      </c>
      <c r="B101" s="418"/>
      <c r="C101" s="427"/>
      <c r="D101" s="398">
        <v>1260</v>
      </c>
      <c r="E101" s="398"/>
      <c r="F101" s="398"/>
      <c r="G101" s="398"/>
      <c r="H101" s="399"/>
    </row>
    <row r="102" spans="1:8" ht="37.5" customHeight="1" thickBot="1" x14ac:dyDescent="0.25">
      <c r="A102" s="407" t="s">
        <v>69</v>
      </c>
      <c r="B102" s="408"/>
      <c r="C102" s="428"/>
      <c r="D102" s="409">
        <v>5400</v>
      </c>
      <c r="E102" s="409"/>
      <c r="F102" s="409"/>
      <c r="G102" s="409"/>
      <c r="H102" s="410"/>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03" s="375">
        <v>30</v>
      </c>
      <c r="E103" s="375"/>
      <c r="F103" s="375"/>
      <c r="G103" s="375"/>
      <c r="H103" s="376"/>
    </row>
    <row r="104" spans="1:8" ht="50.1" customHeight="1" thickBot="1" x14ac:dyDescent="0.25">
      <c r="A104" s="362" t="s">
        <v>72</v>
      </c>
      <c r="B104" s="363"/>
      <c r="C104" s="21"/>
      <c r="D104" s="364" t="str">
        <f>"от "&amp;MIN(D106,D126:H127,F166,D128:H142)&amp;" до "&amp;MAX(D106,D126:H127,F166,D128:H142)</f>
        <v>от 504 до 8880</v>
      </c>
      <c r="E104" s="364"/>
      <c r="F104" s="364"/>
      <c r="G104" s="364"/>
      <c r="H104" s="365"/>
    </row>
    <row r="105" spans="1:8" ht="21.75" thickBot="1" x14ac:dyDescent="0.25">
      <c r="A105" s="518"/>
      <c r="B105" s="519"/>
      <c r="C105" s="60"/>
      <c r="D105" s="520"/>
      <c r="E105" s="520"/>
      <c r="F105" s="520"/>
      <c r="G105" s="520"/>
      <c r="H105" s="521"/>
    </row>
    <row r="106" spans="1:8" ht="65.25"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"2ГИС.БРАТСК" (версия для ПК); Интернет-площадка 2gis.kz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http://api.2gis.kz/</v>
      </c>
      <c r="D106" s="391">
        <v>4500</v>
      </c>
      <c r="E106" s="391"/>
      <c r="F106" s="391"/>
      <c r="G106" s="391"/>
      <c r="H106" s="392"/>
    </row>
    <row r="107" spans="1:8" ht="65.25" customHeight="1" thickBot="1" x14ac:dyDescent="0.25">
      <c r="A107" s="393" t="s">
        <v>74</v>
      </c>
      <c r="B107" s="394"/>
      <c r="C107" s="405"/>
      <c r="D107" s="395" t="s">
        <v>75</v>
      </c>
      <c r="E107" s="396"/>
      <c r="F107" s="396"/>
      <c r="G107" s="396"/>
      <c r="H107" s="397"/>
    </row>
    <row r="108" spans="1:8" ht="65.25" customHeight="1" x14ac:dyDescent="0.2">
      <c r="A108" s="385" t="s">
        <v>76</v>
      </c>
      <c r="B108" s="386"/>
      <c r="C108" s="405"/>
      <c r="D108" s="398">
        <f>D106/4</f>
        <v>1125</v>
      </c>
      <c r="E108" s="398"/>
      <c r="F108" s="398"/>
      <c r="G108" s="398"/>
      <c r="H108" s="399"/>
    </row>
    <row r="109" spans="1:8" ht="65.25" customHeight="1" x14ac:dyDescent="0.2">
      <c r="A109" s="385" t="s">
        <v>77</v>
      </c>
      <c r="B109" s="386"/>
      <c r="C109" s="405"/>
      <c r="D109" s="398">
        <f>D106/5</f>
        <v>900</v>
      </c>
      <c r="E109" s="398"/>
      <c r="F109" s="398"/>
      <c r="G109" s="398"/>
      <c r="H109" s="399"/>
    </row>
    <row r="110" spans="1:8" ht="65.25" customHeight="1" x14ac:dyDescent="0.2">
      <c r="A110" s="385" t="s">
        <v>78</v>
      </c>
      <c r="B110" s="386"/>
      <c r="C110" s="405"/>
      <c r="D110" s="398">
        <f>D106/6</f>
        <v>750</v>
      </c>
      <c r="E110" s="398"/>
      <c r="F110" s="398"/>
      <c r="G110" s="398"/>
      <c r="H110" s="399"/>
    </row>
    <row r="111" spans="1:8" ht="65.25" customHeight="1" x14ac:dyDescent="0.2">
      <c r="A111" s="385" t="s">
        <v>79</v>
      </c>
      <c r="B111" s="386"/>
      <c r="C111" s="405"/>
      <c r="D111" s="398">
        <f>D106/7</f>
        <v>642.85714285714289</v>
      </c>
      <c r="E111" s="398"/>
      <c r="F111" s="398"/>
      <c r="G111" s="398"/>
      <c r="H111" s="399"/>
    </row>
    <row r="112" spans="1:8" ht="65.25" customHeight="1" x14ac:dyDescent="0.2">
      <c r="A112" s="385" t="s">
        <v>80</v>
      </c>
      <c r="B112" s="386"/>
      <c r="C112" s="405"/>
      <c r="D112" s="398">
        <f>D106/8</f>
        <v>562.5</v>
      </c>
      <c r="E112" s="398"/>
      <c r="F112" s="398"/>
      <c r="G112" s="398"/>
      <c r="H112" s="399"/>
    </row>
    <row r="113" spans="1:8" ht="65.25" customHeight="1" x14ac:dyDescent="0.2">
      <c r="A113" s="385" t="s">
        <v>81</v>
      </c>
      <c r="B113" s="386"/>
      <c r="C113" s="405"/>
      <c r="D113" s="398">
        <f>D106/9</f>
        <v>500</v>
      </c>
      <c r="E113" s="398"/>
      <c r="F113" s="398"/>
      <c r="G113" s="398"/>
      <c r="H113" s="399"/>
    </row>
    <row r="114" spans="1:8" ht="65.25" customHeight="1" x14ac:dyDescent="0.2">
      <c r="A114" s="385" t="s">
        <v>82</v>
      </c>
      <c r="B114" s="386"/>
      <c r="C114" s="405"/>
      <c r="D114" s="398">
        <f>D106/10</f>
        <v>450</v>
      </c>
      <c r="E114" s="398"/>
      <c r="F114" s="398"/>
      <c r="G114" s="398"/>
      <c r="H114" s="399"/>
    </row>
    <row r="115" spans="1:8" ht="65.25" customHeight="1" thickBot="1" x14ac:dyDescent="0.25">
      <c r="A115" s="389" t="s">
        <v>83</v>
      </c>
      <c r="B115" s="390"/>
      <c r="C115" s="405"/>
      <c r="D115" s="391">
        <v>6768</v>
      </c>
      <c r="E115" s="391"/>
      <c r="F115" s="391"/>
      <c r="G115" s="391"/>
      <c r="H115" s="392"/>
    </row>
    <row r="116" spans="1:8" ht="65.25" customHeight="1" thickBot="1" x14ac:dyDescent="0.25">
      <c r="A116" s="393" t="s">
        <v>74</v>
      </c>
      <c r="B116" s="394"/>
      <c r="C116" s="405"/>
      <c r="D116" s="395" t="s">
        <v>75</v>
      </c>
      <c r="E116" s="396"/>
      <c r="F116" s="396"/>
      <c r="G116" s="396"/>
      <c r="H116" s="397"/>
    </row>
    <row r="117" spans="1:8" ht="65.25" customHeight="1" x14ac:dyDescent="0.2">
      <c r="A117" s="385" t="s">
        <v>76</v>
      </c>
      <c r="B117" s="386"/>
      <c r="C117" s="405"/>
      <c r="D117" s="398">
        <v>1692</v>
      </c>
      <c r="E117" s="398"/>
      <c r="F117" s="398"/>
      <c r="G117" s="398"/>
      <c r="H117" s="399"/>
    </row>
    <row r="118" spans="1:8" ht="65.25" customHeight="1" x14ac:dyDescent="0.2">
      <c r="A118" s="385" t="s">
        <v>77</v>
      </c>
      <c r="B118" s="386"/>
      <c r="C118" s="405"/>
      <c r="D118" s="398">
        <v>1353.6</v>
      </c>
      <c r="E118" s="398"/>
      <c r="F118" s="398"/>
      <c r="G118" s="398"/>
      <c r="H118" s="399"/>
    </row>
    <row r="119" spans="1:8" ht="65.25" customHeight="1" x14ac:dyDescent="0.2">
      <c r="A119" s="385" t="s">
        <v>78</v>
      </c>
      <c r="B119" s="386"/>
      <c r="C119" s="405"/>
      <c r="D119" s="398">
        <v>1128</v>
      </c>
      <c r="E119" s="398"/>
      <c r="F119" s="398"/>
      <c r="G119" s="398"/>
      <c r="H119" s="399"/>
    </row>
    <row r="120" spans="1:8" ht="65.25" customHeight="1" x14ac:dyDescent="0.2">
      <c r="A120" s="385" t="s">
        <v>79</v>
      </c>
      <c r="B120" s="386"/>
      <c r="C120" s="405"/>
      <c r="D120" s="398">
        <v>966.85714285714278</v>
      </c>
      <c r="E120" s="398"/>
      <c r="F120" s="398"/>
      <c r="G120" s="398"/>
      <c r="H120" s="399"/>
    </row>
    <row r="121" spans="1:8" ht="65.25" customHeight="1" x14ac:dyDescent="0.2">
      <c r="A121" s="385" t="s">
        <v>80</v>
      </c>
      <c r="B121" s="386"/>
      <c r="C121" s="405"/>
      <c r="D121" s="398">
        <v>846</v>
      </c>
      <c r="E121" s="398"/>
      <c r="F121" s="398"/>
      <c r="G121" s="398"/>
      <c r="H121" s="399"/>
    </row>
    <row r="122" spans="1:8" ht="65.25" customHeight="1" x14ac:dyDescent="0.2">
      <c r="A122" s="385" t="s">
        <v>81</v>
      </c>
      <c r="B122" s="386"/>
      <c r="C122" s="405"/>
      <c r="D122" s="398">
        <v>751.99999999999989</v>
      </c>
      <c r="E122" s="398"/>
      <c r="F122" s="398"/>
      <c r="G122" s="398"/>
      <c r="H122" s="399"/>
    </row>
    <row r="123" spans="1:8" ht="65.25" customHeight="1" thickBot="1" x14ac:dyDescent="0.25">
      <c r="A123" s="385" t="s">
        <v>82</v>
      </c>
      <c r="B123" s="386"/>
      <c r="C123" s="406"/>
      <c r="D123" s="398">
        <v>676.8</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24" s="374">
        <v>8004</v>
      </c>
      <c r="E124" s="375"/>
      <c r="F124" s="375"/>
      <c r="G124" s="375"/>
      <c r="H124" s="376"/>
    </row>
    <row r="125" spans="1:8" ht="21.75" thickBot="1" x14ac:dyDescent="0.25">
      <c r="A125" s="518"/>
      <c r="B125" s="519"/>
      <c r="C125" s="56"/>
      <c r="D125" s="520"/>
      <c r="E125" s="520"/>
      <c r="F125" s="520"/>
      <c r="G125" s="520"/>
      <c r="H125" s="521"/>
    </row>
    <row r="126" spans="1:8" ht="50.1" customHeight="1" x14ac:dyDescent="0.2">
      <c r="A126" s="352" t="s">
        <v>85</v>
      </c>
      <c r="B126" s="353"/>
      <c r="C126" s="72" t="str">
        <f>"Интернет-площадка 2gis.ru на основе Cправочника организаций "&amp;$C$2&amp;""</f>
        <v>Интернет-площадка 2gis.ru на основе Cправочника организаций "2ГИС.БРАТСК"</v>
      </c>
      <c r="D126" s="382">
        <v>3000</v>
      </c>
      <c r="E126" s="383"/>
      <c r="F126" s="383"/>
      <c r="G126" s="383"/>
      <c r="H126" s="384"/>
    </row>
    <row r="127" spans="1:8" ht="50.1" customHeight="1" x14ac:dyDescent="0.2">
      <c r="A127" s="352" t="s">
        <v>86</v>
      </c>
      <c r="B127" s="353"/>
      <c r="C127" s="7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7" s="379">
        <v>2526</v>
      </c>
      <c r="E127" s="372"/>
      <c r="F127" s="372"/>
      <c r="G127" s="372"/>
      <c r="H127" s="373"/>
    </row>
    <row r="128" spans="1:8" ht="50.1" customHeight="1" x14ac:dyDescent="0.2">
      <c r="A128" s="352" t="s">
        <v>87</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28" s="354">
        <v>6297</v>
      </c>
      <c r="E128" s="355"/>
      <c r="F128" s="355"/>
      <c r="G128" s="355"/>
      <c r="H128" s="356"/>
    </row>
    <row r="129" spans="1:8" ht="50.1" customHeight="1" x14ac:dyDescent="0.2">
      <c r="A129" s="352" t="s">
        <v>88</v>
      </c>
      <c r="B129" s="353"/>
      <c r="C129" s="73" t="str">
        <f>"Интернет-площадка 2gis.ru на основе Cправочника организаций "&amp;$C$2&amp;""</f>
        <v>Интернет-площадка 2gis.ru на основе Cправочника организаций "2ГИС.БРАТСК"</v>
      </c>
      <c r="D129" s="354">
        <v>5976</v>
      </c>
      <c r="E129" s="355"/>
      <c r="F129" s="355"/>
      <c r="G129" s="355"/>
      <c r="H129" s="356"/>
    </row>
    <row r="130" spans="1:8" ht="50.1" customHeight="1" x14ac:dyDescent="0.2">
      <c r="A130" s="352" t="s">
        <v>89</v>
      </c>
      <c r="B130" s="353"/>
      <c r="C130" s="73" t="str">
        <f>"Интернет-площадка 2gis.ru на основе Cправочника организаций "&amp;$C$2&amp;""</f>
        <v>Интернет-площадка 2gis.ru на основе Cправочника организаций "2ГИС.БРАТСК"</v>
      </c>
      <c r="D130" s="354">
        <v>7171.2</v>
      </c>
      <c r="E130" s="355"/>
      <c r="F130" s="355"/>
      <c r="G130" s="355"/>
      <c r="H130" s="356"/>
    </row>
    <row r="131" spans="1:8" ht="50.1" customHeight="1" x14ac:dyDescent="0.2">
      <c r="A131" s="352" t="s">
        <v>90</v>
      </c>
      <c r="B131" s="353"/>
      <c r="C131" s="7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1" s="354">
        <v>2922</v>
      </c>
      <c r="E131" s="355"/>
      <c r="F131" s="355"/>
      <c r="G131" s="355"/>
      <c r="H131" s="356"/>
    </row>
    <row r="132" spans="1:8" ht="50.1" customHeight="1" x14ac:dyDescent="0.2">
      <c r="A132" s="352" t="s">
        <v>91</v>
      </c>
      <c r="B132" s="353"/>
      <c r="C132" s="7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2" s="354">
        <v>3120</v>
      </c>
      <c r="E132" s="355"/>
      <c r="F132" s="355"/>
      <c r="G132" s="355"/>
      <c r="H132" s="356"/>
    </row>
    <row r="133" spans="1:8" ht="50.1" customHeight="1" x14ac:dyDescent="0.2">
      <c r="A133" s="352" t="s">
        <v>92</v>
      </c>
      <c r="B133" s="353"/>
      <c r="C133" s="7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33" s="354">
        <v>7590.0000000000009</v>
      </c>
      <c r="E133" s="355"/>
      <c r="F133" s="355"/>
      <c r="G133" s="355"/>
      <c r="H133" s="356"/>
    </row>
    <row r="134" spans="1:8" ht="50.1" customHeight="1" x14ac:dyDescent="0.2">
      <c r="A134" s="352" t="s">
        <v>93</v>
      </c>
      <c r="B134" s="353"/>
      <c r="C134"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34" s="354">
        <v>6402</v>
      </c>
      <c r="E134" s="355"/>
      <c r="F134" s="355"/>
      <c r="G134" s="355"/>
      <c r="H134" s="356"/>
    </row>
    <row r="135" spans="1:8" ht="50.1" customHeight="1" x14ac:dyDescent="0.2">
      <c r="A135" s="352" t="s">
        <v>94</v>
      </c>
      <c r="B135" s="353"/>
      <c r="C135" s="73" t="s">
        <v>95</v>
      </c>
      <c r="D135" s="354">
        <v>504</v>
      </c>
      <c r="E135" s="355"/>
      <c r="F135" s="355"/>
      <c r="G135" s="355"/>
      <c r="H135" s="356"/>
    </row>
    <row r="136" spans="1:8" ht="72" customHeight="1" x14ac:dyDescent="0.2">
      <c r="A136" s="352" t="s">
        <v>96</v>
      </c>
      <c r="B136" s="353"/>
      <c r="C13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6" s="354">
        <v>2280</v>
      </c>
      <c r="E136" s="355"/>
      <c r="F136" s="355"/>
      <c r="G136" s="355"/>
      <c r="H136" s="356"/>
    </row>
    <row r="137" spans="1:8" ht="72" customHeight="1" x14ac:dyDescent="0.2">
      <c r="A137" s="352" t="s">
        <v>97</v>
      </c>
      <c r="B137" s="353"/>
      <c r="C137" s="7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7" s="354">
        <v>1824</v>
      </c>
      <c r="E137" s="355"/>
      <c r="F137" s="355"/>
      <c r="G137" s="355"/>
      <c r="H137" s="356"/>
    </row>
    <row r="138" spans="1:8" ht="72" customHeight="1" x14ac:dyDescent="0.2">
      <c r="A138" s="352" t="s">
        <v>98</v>
      </c>
      <c r="B138" s="353"/>
      <c r="C138" s="73"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8" s="354">
        <v>1560</v>
      </c>
      <c r="E138" s="355"/>
      <c r="F138" s="355"/>
      <c r="G138" s="355"/>
      <c r="H138" s="356"/>
    </row>
    <row r="139" spans="1:8" ht="72" customHeight="1" x14ac:dyDescent="0.2">
      <c r="A139" s="352" t="s">
        <v>99</v>
      </c>
      <c r="B139" s="353"/>
      <c r="C139" s="73" t="str">
        <f t="shared" si="0"/>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39" s="354">
        <v>912</v>
      </c>
      <c r="E139" s="355"/>
      <c r="F139" s="355"/>
      <c r="G139" s="355"/>
      <c r="H139" s="356"/>
    </row>
    <row r="140" spans="1:8" ht="72" customHeight="1" x14ac:dyDescent="0.2">
      <c r="A140" s="352" t="s">
        <v>100</v>
      </c>
      <c r="B140" s="353" t="s">
        <v>100</v>
      </c>
      <c r="C14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0" s="354">
        <v>8880</v>
      </c>
      <c r="E140" s="355"/>
      <c r="F140" s="355"/>
      <c r="G140" s="355"/>
      <c r="H140" s="356"/>
    </row>
    <row r="141" spans="1:8" ht="72" customHeight="1" x14ac:dyDescent="0.2">
      <c r="A141" s="352" t="s">
        <v>101</v>
      </c>
      <c r="B141" s="353" t="s">
        <v>101</v>
      </c>
      <c r="C14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41" s="354">
        <v>3000</v>
      </c>
      <c r="E141" s="355"/>
      <c r="F141" s="355"/>
      <c r="G141" s="355"/>
      <c r="H141" s="356"/>
    </row>
    <row r="142" spans="1:8" ht="50.1" customHeight="1" x14ac:dyDescent="0.2">
      <c r="A142" s="352" t="s">
        <v>102</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2" s="354">
        <v>1320</v>
      </c>
      <c r="E142" s="355"/>
      <c r="F142" s="355"/>
      <c r="G142" s="355"/>
      <c r="H142" s="356"/>
    </row>
    <row r="143" spans="1:8" s="16" customFormat="1" ht="102" customHeight="1" x14ac:dyDescent="0.2">
      <c r="A143" s="352" t="s">
        <v>16</v>
      </c>
      <c r="B143" s="353"/>
      <c r="C143"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3" s="354">
        <v>1008</v>
      </c>
      <c r="E143" s="355"/>
      <c r="F143" s="355"/>
      <c r="G143" s="355"/>
      <c r="H143" s="356"/>
    </row>
    <row r="144" spans="1:8" s="16" customFormat="1" ht="102" customHeight="1" x14ac:dyDescent="0.2">
      <c r="A144" s="352" t="s">
        <v>103</v>
      </c>
      <c r="B144" s="353"/>
      <c r="C144"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44" s="354">
        <v>100002</v>
      </c>
      <c r="E144" s="355"/>
      <c r="F144" s="355"/>
      <c r="G144" s="355"/>
      <c r="H144" s="356"/>
    </row>
    <row r="145" spans="1:8" s="16" customFormat="1" ht="126" customHeight="1" x14ac:dyDescent="0.2">
      <c r="A145" s="352" t="s">
        <v>104</v>
      </c>
      <c r="B145" s="353"/>
      <c r="C14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5" s="354">
        <v>6000</v>
      </c>
      <c r="E145" s="355"/>
      <c r="F145" s="355"/>
      <c r="G145" s="355"/>
      <c r="H145" s="356"/>
    </row>
    <row r="146" spans="1:8" s="16" customFormat="1" ht="96" customHeight="1" x14ac:dyDescent="0.2">
      <c r="A146" s="352" t="s">
        <v>105</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Интернет-площадки и Веб-приложения на основе Cправочника организаций "2ГИС.БРАТСК", http://api.2gis.ru/</v>
      </c>
      <c r="D146" s="354">
        <v>4005</v>
      </c>
      <c r="E146" s="355"/>
      <c r="F146" s="355"/>
      <c r="G146" s="355"/>
      <c r="H146" s="356"/>
    </row>
    <row r="147" spans="1:8" s="16" customFormat="1" ht="96" customHeight="1" x14ac:dyDescent="0.2">
      <c r="A147" s="377" t="s">
        <v>106</v>
      </c>
      <c r="B147" s="378"/>
      <c r="C14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47" s="354">
        <v>3000</v>
      </c>
      <c r="E147" s="355"/>
      <c r="F147" s="355"/>
      <c r="G147" s="355"/>
      <c r="H147" s="356"/>
    </row>
    <row r="148" spans="1:8" ht="50.1" customHeight="1" x14ac:dyDescent="0.2">
      <c r="A148" s="352" t="s">
        <v>107</v>
      </c>
      <c r="B148" s="353"/>
      <c r="C148" s="73" t="str">
        <f>"Интернет-площадка 2gis.ru на основе Cправочника организаций "&amp;$C$2&amp;""</f>
        <v>Интернет-площадка 2gis.ru на основе Cправочника организаций "2ГИС.БРАТСК"</v>
      </c>
      <c r="D148" s="354">
        <v>4200</v>
      </c>
      <c r="E148" s="355"/>
      <c r="F148" s="355"/>
      <c r="G148" s="355"/>
      <c r="H148" s="356"/>
    </row>
    <row r="149" spans="1:8" ht="50.1" customHeight="1" x14ac:dyDescent="0.2">
      <c r="A149" s="352" t="s">
        <v>108</v>
      </c>
      <c r="B149" s="353"/>
      <c r="C149" s="73"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49" s="354">
        <v>3600</v>
      </c>
      <c r="E149" s="355"/>
      <c r="F149" s="355"/>
      <c r="G149" s="355"/>
      <c r="H149" s="356"/>
    </row>
    <row r="150" spans="1:8" ht="50.1" customHeight="1" x14ac:dyDescent="0.2">
      <c r="A150" s="352" t="s">
        <v>109</v>
      </c>
      <c r="B150" s="353"/>
      <c r="C150" s="73" t="str">
        <f t="shared" si="1"/>
        <v>Электронный справочник на основе Справочника организаций "2ГИС.БРАТСК" (версия для ПК)</v>
      </c>
      <c r="D150" s="354">
        <v>8880</v>
      </c>
      <c r="E150" s="355"/>
      <c r="F150" s="355"/>
      <c r="G150" s="355"/>
      <c r="H150" s="356"/>
    </row>
    <row r="151" spans="1:8" ht="50.1" customHeight="1" x14ac:dyDescent="0.2">
      <c r="A151" s="352" t="s">
        <v>110</v>
      </c>
      <c r="B151" s="353"/>
      <c r="C151" s="73" t="str">
        <f>"Интернет-площадка 2gis.ru на основе Cправочника организаций "&amp;$C$2&amp;""</f>
        <v>Интернет-площадка 2gis.ru на основе Cправочника организаций "2ГИС.БРАТСК"</v>
      </c>
      <c r="D151" s="354">
        <v>8400</v>
      </c>
      <c r="E151" s="355"/>
      <c r="F151" s="355"/>
      <c r="G151" s="355"/>
      <c r="H151" s="356"/>
    </row>
    <row r="152" spans="1:8" ht="50.1" customHeight="1" x14ac:dyDescent="0.2">
      <c r="A152" s="352" t="s">
        <v>111</v>
      </c>
      <c r="B152" s="353"/>
      <c r="C152" s="73" t="str">
        <f>"Интернет-площадка 2gis.ru на основе Cправочника организаций "&amp;$C$2&amp;""</f>
        <v>Интернет-площадка 2gis.ru на основе Cправочника организаций "2ГИС.БРАТСК"</v>
      </c>
      <c r="D152" s="354">
        <v>10080</v>
      </c>
      <c r="E152" s="355"/>
      <c r="F152" s="355"/>
      <c r="G152" s="355"/>
      <c r="H152" s="356"/>
    </row>
    <row r="153" spans="1:8" ht="50.1" customHeight="1" x14ac:dyDescent="0.2">
      <c r="A153" s="352" t="s">
        <v>112</v>
      </c>
      <c r="B153" s="353"/>
      <c r="C153" s="73" t="str">
        <f t="shared" si="1"/>
        <v>Электронный справочник на основе Справочника организаций "2ГИС.БРАТСК" (версия для ПК)</v>
      </c>
      <c r="D153" s="354">
        <v>4200</v>
      </c>
      <c r="E153" s="355"/>
      <c r="F153" s="355"/>
      <c r="G153" s="355"/>
      <c r="H153" s="356"/>
    </row>
    <row r="154" spans="1:8" ht="50.1" customHeight="1" x14ac:dyDescent="0.2">
      <c r="A154" s="352" t="s">
        <v>113</v>
      </c>
      <c r="B154" s="353"/>
      <c r="C154" s="73" t="str">
        <f t="shared" si="1"/>
        <v>Электронный справочник на основе Справочника организаций "2ГИС.БРАТСК" (версия для ПК)</v>
      </c>
      <c r="D154" s="354">
        <v>4440</v>
      </c>
      <c r="E154" s="355"/>
      <c r="F154" s="355"/>
      <c r="G154" s="355"/>
      <c r="H154" s="356"/>
    </row>
    <row r="155" spans="1:8" ht="50.1" customHeight="1" x14ac:dyDescent="0.2">
      <c r="A155" s="352" t="s">
        <v>114</v>
      </c>
      <c r="B155" s="353"/>
      <c r="C155" s="73" t="str">
        <f t="shared" si="1"/>
        <v>Электронный справочник на основе Справочника организаций "2ГИС.БРАТСК" (версия для ПК)</v>
      </c>
      <c r="D155" s="354">
        <v>10680</v>
      </c>
      <c r="E155" s="355"/>
      <c r="F155" s="355"/>
      <c r="G155" s="355"/>
      <c r="H155" s="356"/>
    </row>
    <row r="156" spans="1:8" ht="50.1" customHeight="1" x14ac:dyDescent="0.2">
      <c r="A156" s="352" t="s">
        <v>115</v>
      </c>
      <c r="B156" s="353"/>
      <c r="C156" s="73" t="s">
        <v>95</v>
      </c>
      <c r="D156" s="354">
        <v>720</v>
      </c>
      <c r="E156" s="355"/>
      <c r="F156" s="355"/>
      <c r="G156" s="355"/>
      <c r="H156" s="356"/>
    </row>
    <row r="157" spans="1:8" ht="73.5" customHeight="1" x14ac:dyDescent="0.2">
      <c r="A157" s="352" t="s">
        <v>116</v>
      </c>
      <c r="B157" s="353"/>
      <c r="C15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"2ГИС.БРАТСК" (мобильная версия 2ГИС 4.0 и выше); Интернет-площадка 2gis.ru на основе Cправочника организаций "2ГИС.БРАТСК"</v>
      </c>
      <c r="D157" s="354">
        <v>12480</v>
      </c>
      <c r="E157" s="355"/>
      <c r="F157" s="355"/>
      <c r="G157" s="355"/>
      <c r="H157" s="356"/>
    </row>
    <row r="158" spans="1:8" ht="50.1" customHeight="1" thickBot="1" x14ac:dyDescent="0.25">
      <c r="A158" s="352" t="s">
        <v>117</v>
      </c>
      <c r="B158" s="353"/>
      <c r="C158" s="73" t="str">
        <f t="shared" si="1"/>
        <v>Электронный справочник на основе Справочника организаций "2ГИС.БРАТСК" (версия для ПК)</v>
      </c>
      <c r="D158" s="374">
        <v>1920</v>
      </c>
      <c r="E158" s="375"/>
      <c r="F158" s="375"/>
      <c r="G158" s="375"/>
      <c r="H158" s="376"/>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352" t="s">
        <v>119</v>
      </c>
      <c r="B160" s="353"/>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"2ГИС.БРАТСК" (мобильная версия)</v>
      </c>
      <c r="D160" s="354">
        <v>2004</v>
      </c>
      <c r="E160" s="355"/>
      <c r="F160" s="355"/>
      <c r="G160" s="355"/>
      <c r="H160" s="356"/>
    </row>
    <row r="161" spans="1:8" s="16" customFormat="1" ht="50.1" customHeight="1" x14ac:dyDescent="0.2">
      <c r="A161" s="352" t="s">
        <v>120</v>
      </c>
      <c r="B161" s="353"/>
      <c r="C161" s="367"/>
      <c r="D161" s="354">
        <v>2004</v>
      </c>
      <c r="E161" s="355"/>
      <c r="F161" s="355"/>
      <c r="G161" s="355"/>
      <c r="H161" s="356"/>
    </row>
    <row r="162" spans="1:8" s="16" customFormat="1" ht="50.1" customHeight="1" x14ac:dyDescent="0.2">
      <c r="A162" s="369" t="s">
        <v>121</v>
      </c>
      <c r="B162" s="370"/>
      <c r="C162" s="367"/>
      <c r="D162" s="517">
        <v>3000</v>
      </c>
      <c r="E162" s="398"/>
      <c r="F162" s="398"/>
      <c r="G162" s="398"/>
      <c r="H162" s="398"/>
    </row>
    <row r="163" spans="1:8" s="16" customFormat="1" ht="50.1" customHeight="1" x14ac:dyDescent="0.2">
      <c r="A163" s="369" t="s">
        <v>122</v>
      </c>
      <c r="B163" s="370"/>
      <c r="C163" s="367"/>
      <c r="D163" s="517">
        <v>300</v>
      </c>
      <c r="E163" s="398"/>
      <c r="F163" s="398"/>
      <c r="G163" s="398"/>
      <c r="H163" s="398"/>
    </row>
    <row r="164" spans="1:8" s="16" customFormat="1" ht="50.1" customHeight="1" thickBot="1" x14ac:dyDescent="0.25">
      <c r="A164" s="369" t="s">
        <v>123</v>
      </c>
      <c r="B164" s="370"/>
      <c r="C164" s="368"/>
      <c r="D164" s="471">
        <v>1050</v>
      </c>
      <c r="E164" s="472"/>
      <c r="F164" s="472"/>
      <c r="G164" s="472"/>
      <c r="H164" s="472"/>
    </row>
    <row r="165" spans="1:8" s="16" customFormat="1" ht="50.1" customHeight="1" thickBot="1" x14ac:dyDescent="0.25">
      <c r="A165" s="362" t="s">
        <v>124</v>
      </c>
      <c r="B165" s="363"/>
      <c r="C165" s="21"/>
      <c r="D165" s="364"/>
      <c r="E165" s="364"/>
      <c r="F165" s="364"/>
      <c r="G165" s="364"/>
      <c r="H165" s="365"/>
    </row>
    <row r="166" spans="1:8" ht="50.1" customHeight="1" x14ac:dyDescent="0.2">
      <c r="A166" s="352" t="s">
        <v>125</v>
      </c>
      <c r="B166" s="353"/>
      <c r="C16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66" s="77">
        <f>F166*1.2</f>
        <v>4680</v>
      </c>
      <c r="E166" s="78">
        <f>F166*1.1</f>
        <v>4290</v>
      </c>
      <c r="F166" s="78">
        <v>3900</v>
      </c>
      <c r="G166" s="78">
        <f>F166*0.75</f>
        <v>2925</v>
      </c>
      <c r="H166" s="79">
        <f>F166*0.5</f>
        <v>1950</v>
      </c>
    </row>
    <row r="167" spans="1:8" ht="50.1" customHeight="1" x14ac:dyDescent="0.2">
      <c r="A167" s="352" t="s">
        <v>126</v>
      </c>
      <c r="B167" s="353"/>
      <c r="C167" s="73" t="str">
        <f>"Интернет-площадка 2gis.ru на основе Cправочника организаций "&amp;$C$2&amp;""</f>
        <v>Интернет-площадка 2gis.ru на основе Cправочника организаций "2ГИС.БРАТСК"</v>
      </c>
      <c r="D167" s="354">
        <v>660</v>
      </c>
      <c r="E167" s="355"/>
      <c r="F167" s="355"/>
      <c r="G167" s="355"/>
      <c r="H167" s="356"/>
    </row>
    <row r="168" spans="1:8" ht="50.1" customHeight="1" x14ac:dyDescent="0.2">
      <c r="A168" s="352" t="s">
        <v>127</v>
      </c>
      <c r="B168" s="353"/>
      <c r="C168" s="7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68" s="354">
        <v>660</v>
      </c>
      <c r="E168" s="355"/>
      <c r="F168" s="355"/>
      <c r="G168" s="355"/>
      <c r="H168" s="356"/>
    </row>
    <row r="169" spans="1:8" ht="50.1" customHeight="1" x14ac:dyDescent="0.2">
      <c r="A169" s="352" t="s">
        <v>128</v>
      </c>
      <c r="B169" s="353"/>
      <c r="C16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(мобильная версия 2ГИС 4.0 и выше)</v>
      </c>
      <c r="D169" s="77">
        <f>F169*1.2</f>
        <v>6624</v>
      </c>
      <c r="E169" s="78">
        <f>F169*1.1</f>
        <v>6072.0000000000009</v>
      </c>
      <c r="F169" s="78">
        <v>5520</v>
      </c>
      <c r="G169" s="78">
        <f>F169*0.75</f>
        <v>4140</v>
      </c>
      <c r="H169" s="79">
        <f>F169*0.5</f>
        <v>2760</v>
      </c>
    </row>
    <row r="170" spans="1:8" ht="50.1" customHeight="1" x14ac:dyDescent="0.2">
      <c r="A170" s="352" t="s">
        <v>199</v>
      </c>
      <c r="B170" s="353"/>
      <c r="C170" s="73" t="str">
        <f>"Интернет-площадка 2gis.ru на основе Cправочника организаций "&amp;$C$2&amp;""</f>
        <v>Интернет-площадка 2gis.ru на основе Cправочника организаций "2ГИС.БРАТСК"</v>
      </c>
      <c r="D170" s="354">
        <v>960</v>
      </c>
      <c r="E170" s="355"/>
      <c r="F170" s="355"/>
      <c r="G170" s="355"/>
      <c r="H170" s="356"/>
    </row>
    <row r="171" spans="1:8" ht="50.1" customHeight="1" x14ac:dyDescent="0.2">
      <c r="A171" s="352" t="s">
        <v>130</v>
      </c>
      <c r="B171" s="353"/>
      <c r="C171" s="73" t="str">
        <f>"Электронный справочник на основе Справочника организаций "&amp;$C$2&amp;" (версия для ПК)"</f>
        <v>Электронный справочник на основе Справочника организаций "2ГИС.БРАТСК" (версия для ПК)</v>
      </c>
      <c r="D171" s="354">
        <v>960</v>
      </c>
      <c r="E171" s="355"/>
      <c r="F171" s="355"/>
      <c r="G171" s="355"/>
      <c r="H171" s="356"/>
    </row>
    <row r="172" spans="1:8" s="16" customFormat="1" ht="126" customHeight="1" thickBot="1" x14ac:dyDescent="0.25">
      <c r="A172" s="352" t="s">
        <v>131</v>
      </c>
      <c r="B172" s="353"/>
      <c r="C172" s="80" t="str">
        <f>C167</f>
        <v>Интернет-площадка 2gis.ru на основе Cправочника организаций "2ГИС.БРАТСК"</v>
      </c>
      <c r="D172" s="77">
        <f>F172*1.2</f>
        <v>2412</v>
      </c>
      <c r="E172" s="78">
        <f>F172*1.1</f>
        <v>2211</v>
      </c>
      <c r="F172" s="78">
        <v>2010</v>
      </c>
      <c r="G172" s="78">
        <f>F172*0.75</f>
        <v>1507.5</v>
      </c>
      <c r="H172" s="79">
        <f>F172*0.5</f>
        <v>1005</v>
      </c>
    </row>
    <row r="173" spans="1:8" ht="50.1" customHeight="1" thickBot="1" x14ac:dyDescent="0.25">
      <c r="A173" s="362" t="s">
        <v>200</v>
      </c>
      <c r="B173" s="363"/>
      <c r="C173" s="21"/>
      <c r="D173" s="364"/>
      <c r="E173" s="364"/>
      <c r="F173" s="364"/>
      <c r="G173" s="364"/>
      <c r="H173" s="365"/>
    </row>
    <row r="174" spans="1:8" s="20" customFormat="1" ht="30" customHeight="1" thickBot="1" x14ac:dyDescent="0.25">
      <c r="A174" s="507"/>
      <c r="B174" s="507"/>
      <c r="C174" s="623"/>
      <c r="D174" s="507"/>
      <c r="E174" s="507"/>
      <c r="F174" s="507"/>
      <c r="G174" s="507"/>
      <c r="H174" s="508"/>
    </row>
    <row r="175" spans="1:8" s="16" customFormat="1" ht="185.25" customHeight="1" x14ac:dyDescent="0.2">
      <c r="A175" s="352" t="s">
        <v>201</v>
      </c>
      <c r="B175" s="353"/>
      <c r="C17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"2ГИС.БРАТСК" (версия для ПК); Интернет-площадка 2gis.ru на основе Cправочника организаций "2ГИС.БРАТСК"; Электронный справочник на основе Справочника организаций "2ГИС.БРАТСК" (мобильная версия 2ГИС 4.0 и выше)</v>
      </c>
      <c r="D175" s="382">
        <v>11520</v>
      </c>
      <c r="E175" s="383"/>
      <c r="F175" s="383"/>
      <c r="G175" s="383"/>
      <c r="H175" s="384"/>
    </row>
    <row r="176" spans="1:8" s="16" customFormat="1" ht="83.25" customHeight="1" thickBot="1" x14ac:dyDescent="0.25">
      <c r="A176" s="352" t="s">
        <v>202</v>
      </c>
      <c r="B176" s="353"/>
      <c r="C176" s="368"/>
      <c r="D176" s="354">
        <v>11520</v>
      </c>
      <c r="E176" s="355"/>
      <c r="F176" s="355"/>
      <c r="G176" s="355"/>
      <c r="H176" s="356"/>
    </row>
    <row r="177" spans="1:8" ht="21.75" thickBot="1" x14ac:dyDescent="0.25">
      <c r="A177" s="518"/>
      <c r="B177" s="519"/>
      <c r="C177" s="60"/>
      <c r="D177" s="520"/>
      <c r="E177" s="520"/>
      <c r="F177" s="520"/>
      <c r="G177" s="520"/>
      <c r="H177" s="521"/>
    </row>
    <row r="179" spans="1:8" ht="21" x14ac:dyDescent="0.2">
      <c r="A179" s="85"/>
      <c r="B179" s="86" t="s">
        <v>133</v>
      </c>
      <c r="C179" s="349" t="s">
        <v>313</v>
      </c>
      <c r="D179" s="349"/>
      <c r="E179" s="87"/>
      <c r="F179" s="87"/>
      <c r="G179" s="87"/>
      <c r="H179" s="87"/>
    </row>
    <row r="180" spans="1:8" ht="21" x14ac:dyDescent="0.2">
      <c r="A180" s="85"/>
      <c r="B180" s="87"/>
      <c r="C180" s="348" t="s">
        <v>314</v>
      </c>
      <c r="D180" s="348"/>
      <c r="E180" s="87"/>
      <c r="F180" s="87"/>
      <c r="G180" s="87"/>
      <c r="H180" s="87"/>
    </row>
    <row r="181" spans="1:8" ht="21" x14ac:dyDescent="0.2">
      <c r="A181" s="85"/>
      <c r="B181" s="87"/>
      <c r="C181" s="348" t="s">
        <v>315</v>
      </c>
      <c r="D181" s="348"/>
      <c r="E181" s="87"/>
      <c r="F181" s="87"/>
      <c r="G181" s="87"/>
      <c r="H181" s="87"/>
    </row>
    <row r="182" spans="1:8" ht="21" x14ac:dyDescent="0.2">
      <c r="C182" s="348"/>
      <c r="D182" s="348"/>
      <c r="E182" s="87"/>
      <c r="F182" s="87"/>
      <c r="G182" s="87"/>
      <c r="H182" s="82"/>
    </row>
    <row r="183" spans="1:8" ht="26.25" customHeight="1" x14ac:dyDescent="0.2">
      <c r="A183" s="347" t="str">
        <f>Абакан_юр!A174</f>
        <v>По соглашению сторон в качестве валюты платежа могут выступать украинские гривны, в этом случае курс следующий: 1 руб. = 0,4395 гривен</v>
      </c>
      <c r="B183" s="347"/>
      <c r="C183" s="347"/>
      <c r="D183" s="89"/>
      <c r="E183" s="89"/>
      <c r="F183" s="90"/>
      <c r="G183" s="351"/>
      <c r="H183" s="351"/>
    </row>
    <row r="184" spans="1:8" ht="26.25" customHeight="1" x14ac:dyDescent="0.2">
      <c r="A184" s="347" t="str">
        <f>Абакан_юр!A175</f>
        <v>По соглашению сторон в качестве валюты платежа могут выступать дирхамы ОАЭ, в этом случае курс следующий: 1 руб. = 0,0414 дирхам</v>
      </c>
      <c r="B184" s="347"/>
      <c r="C184" s="347"/>
      <c r="D184" s="89"/>
      <c r="E184" s="89"/>
      <c r="F184" s="90"/>
      <c r="G184" s="92"/>
      <c r="H184" s="92"/>
    </row>
    <row r="185" spans="1:8" ht="26.25" customHeight="1" x14ac:dyDescent="0.2">
      <c r="A185" s="347" t="str">
        <f>Абакан_юр!A176</f>
        <v>По соглашению сторон в качестве валюты платежа могут выступать доллары США, в этом случае курс следующий: 1 руб. = 0,0113 доллара</v>
      </c>
      <c r="B185" s="347"/>
      <c r="C185" s="347"/>
      <c r="D185" s="89"/>
      <c r="E185" s="89"/>
      <c r="F185" s="90"/>
      <c r="G185" s="92"/>
      <c r="H185" s="92"/>
    </row>
    <row r="186" spans="1:8" ht="26.25" customHeight="1" x14ac:dyDescent="0.2">
      <c r="A186" s="347" t="str">
        <f>Абакан_юр!A177</f>
        <v>По соглашению сторон в качестве валюты платежа могут выступать евро, в этом случае курс следующий: 1 руб. = 0,0104 евро</v>
      </c>
      <c r="B186" s="347"/>
      <c r="C186" s="347"/>
      <c r="D186" s="89"/>
      <c r="E186" s="90"/>
      <c r="F186" s="90"/>
      <c r="G186" s="92"/>
      <c r="H186" s="92"/>
    </row>
    <row r="187" spans="1:8" ht="26.25" customHeight="1" x14ac:dyDescent="0.2">
      <c r="A187" s="347" t="str">
        <f>Абакан_юр!A178</f>
        <v>По соглашению сторон в качестве валюты платежа могут выступать чешские кроны, в этом случае курс следующий: 1 руб. = 0,2610 крона</v>
      </c>
      <c r="B187" s="347"/>
      <c r="C187" s="347"/>
      <c r="D187" s="89"/>
      <c r="E187" s="90"/>
      <c r="F187" s="90"/>
      <c r="G187" s="92"/>
      <c r="H187" s="92"/>
    </row>
    <row r="188" spans="1:8" ht="26.25" customHeight="1" x14ac:dyDescent="0.2">
      <c r="A188" s="347" t="str">
        <f>Абакан_юр!A179</f>
        <v>По соглашению сторон в качестве валюты платежа могут выступать киргизские сомы, в этом случае курс следующий: 1 руб. = 1,0094 сом</v>
      </c>
      <c r="B188" s="347"/>
      <c r="C188" s="347"/>
      <c r="D188" s="89"/>
      <c r="E188" s="89"/>
      <c r="F188" s="90"/>
      <c r="G188" s="92"/>
      <c r="H188" s="92"/>
    </row>
    <row r="189" spans="1:8" ht="26.25" customHeight="1" x14ac:dyDescent="0.2">
      <c r="A189"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9" s="347"/>
      <c r="C189" s="347"/>
      <c r="D189" s="89"/>
      <c r="E189" s="89"/>
      <c r="F189" s="90"/>
      <c r="G189" s="92"/>
      <c r="H189" s="92"/>
    </row>
    <row r="190" spans="1:8" ht="26.25" x14ac:dyDescent="0.2">
      <c r="A190" s="93"/>
      <c r="B190" s="93"/>
      <c r="C190" s="94"/>
      <c r="D190" s="95"/>
      <c r="E190" s="95"/>
      <c r="F190" s="96"/>
      <c r="G190" s="97"/>
      <c r="H190" s="97"/>
    </row>
    <row r="191" spans="1:8" ht="21" x14ac:dyDescent="0.2">
      <c r="A191" s="339" t="s">
        <v>316</v>
      </c>
      <c r="B191" s="339"/>
      <c r="C191" s="339"/>
      <c r="D191" s="339"/>
      <c r="E191" s="339"/>
      <c r="F191" s="339"/>
      <c r="G191" s="339"/>
      <c r="H191" s="339"/>
    </row>
    <row r="192" spans="1:8" ht="21" x14ac:dyDescent="0.2">
      <c r="A192" s="339" t="s">
        <v>317</v>
      </c>
      <c r="B192" s="339"/>
      <c r="C192" s="339"/>
      <c r="D192" s="339"/>
      <c r="E192" s="339"/>
      <c r="F192" s="339"/>
      <c r="G192" s="339"/>
      <c r="H192" s="339"/>
    </row>
    <row r="193" spans="1:8" ht="26.25" x14ac:dyDescent="0.2">
      <c r="A193" s="93"/>
      <c r="B193" s="93"/>
      <c r="C193" s="94"/>
      <c r="D193" s="95"/>
      <c r="E193" s="95"/>
      <c r="F193" s="96"/>
      <c r="G193" s="97"/>
      <c r="H193" s="97"/>
    </row>
    <row r="194" spans="1:8" ht="55.5" customHeight="1" thickBot="1" x14ac:dyDescent="0.25">
      <c r="A194" s="340" t="s">
        <v>146</v>
      </c>
      <c r="B194" s="340"/>
      <c r="C194" s="340"/>
      <c r="D194" s="340"/>
      <c r="E194" s="340"/>
      <c r="F194" s="99"/>
      <c r="G194" s="91"/>
      <c r="H194" s="100"/>
    </row>
    <row r="195" spans="1:8" ht="50.1" customHeight="1" thickBot="1" x14ac:dyDescent="0.25">
      <c r="A195" s="341" t="s">
        <v>147</v>
      </c>
      <c r="B195" s="342"/>
      <c r="C195" s="342"/>
      <c r="D195" s="342"/>
      <c r="E195" s="343"/>
      <c r="F195" s="101"/>
      <c r="H195" s="102"/>
    </row>
    <row r="196" spans="1:8" ht="93.75" customHeight="1" thickBot="1" x14ac:dyDescent="0.25">
      <c r="A196" s="344" t="s">
        <v>148</v>
      </c>
      <c r="B196" s="345"/>
      <c r="C196" s="103" t="s">
        <v>149</v>
      </c>
      <c r="D196" s="345" t="s">
        <v>150</v>
      </c>
      <c r="E196" s="346"/>
      <c r="F196" s="104"/>
      <c r="G196" s="104"/>
      <c r="H196" s="104"/>
    </row>
    <row r="197" spans="1:8" ht="99" customHeight="1" x14ac:dyDescent="0.2">
      <c r="A197" s="333" t="s">
        <v>151</v>
      </c>
      <c r="B197" s="334"/>
      <c r="C197" s="105" t="s">
        <v>152</v>
      </c>
      <c r="D197" s="335" t="s">
        <v>153</v>
      </c>
      <c r="E197" s="336"/>
      <c r="F197" s="104"/>
      <c r="G197" s="104"/>
      <c r="H197" s="104"/>
    </row>
    <row r="198" spans="1:8" ht="81" customHeight="1" x14ac:dyDescent="0.2">
      <c r="A198" s="337" t="s">
        <v>154</v>
      </c>
      <c r="B198" s="338"/>
      <c r="C198" s="106" t="s">
        <v>155</v>
      </c>
      <c r="D198" s="331" t="s">
        <v>156</v>
      </c>
      <c r="E198" s="332"/>
      <c r="F198" s="104"/>
      <c r="G198" s="104"/>
      <c r="H198" s="104"/>
    </row>
    <row r="199" spans="1:8" ht="140.25" customHeight="1" x14ac:dyDescent="0.2">
      <c r="A199" s="337" t="s">
        <v>157</v>
      </c>
      <c r="B199" s="338"/>
      <c r="C199" s="106" t="s">
        <v>158</v>
      </c>
      <c r="D199" s="331" t="s">
        <v>156</v>
      </c>
      <c r="E199" s="332"/>
      <c r="F199" s="104"/>
      <c r="G199" s="104"/>
      <c r="H199" s="104"/>
    </row>
    <row r="200" spans="1:8" s="82" customFormat="1" ht="125.25" customHeight="1" x14ac:dyDescent="0.2">
      <c r="A200" s="337" t="s">
        <v>160</v>
      </c>
      <c r="B200" s="338"/>
      <c r="C200" s="124" t="s">
        <v>161</v>
      </c>
      <c r="D200" s="338" t="s">
        <v>156</v>
      </c>
      <c r="E200" s="494"/>
      <c r="F200" s="101"/>
      <c r="G200" s="101"/>
      <c r="H200" s="101"/>
    </row>
    <row r="201" spans="1:8" s="98" customFormat="1" ht="222.75" customHeight="1" x14ac:dyDescent="0.2">
      <c r="A201" s="646" t="s">
        <v>162</v>
      </c>
      <c r="B201" s="647"/>
      <c r="C201" s="106" t="s">
        <v>163</v>
      </c>
      <c r="D201" s="648" t="s">
        <v>156</v>
      </c>
      <c r="E201" s="649"/>
      <c r="F201" s="96"/>
      <c r="G201" s="97"/>
      <c r="H201" s="97"/>
    </row>
    <row r="202" spans="1:8" ht="24.95" customHeight="1" x14ac:dyDescent="0.2">
      <c r="A202" s="329" t="s">
        <v>318</v>
      </c>
      <c r="B202" s="329"/>
      <c r="C202" s="329"/>
      <c r="D202" s="329"/>
      <c r="E202" s="329"/>
      <c r="F202" s="329"/>
      <c r="G202" s="329"/>
      <c r="H202" s="329"/>
    </row>
    <row r="203" spans="1:8" ht="24.95" customHeight="1" x14ac:dyDescent="0.2">
      <c r="A203" s="329" t="s">
        <v>319</v>
      </c>
      <c r="B203" s="329"/>
      <c r="C203" s="329"/>
      <c r="D203" s="329"/>
      <c r="E203" s="329"/>
      <c r="F203" s="329"/>
      <c r="G203" s="329"/>
      <c r="H203" s="329"/>
    </row>
    <row r="204" spans="1:8" ht="188.25" customHeight="1" x14ac:dyDescent="0.2">
      <c r="A204"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39"/>
      <c r="C204" s="339"/>
      <c r="D204" s="339"/>
      <c r="E204" s="339"/>
      <c r="F204" s="339"/>
      <c r="G204" s="339"/>
      <c r="H204" s="339"/>
    </row>
    <row r="205" spans="1:8" ht="73.5" customHeight="1" x14ac:dyDescent="0.2">
      <c r="A205" s="339" t="s">
        <v>167</v>
      </c>
      <c r="B205" s="339"/>
      <c r="C205" s="339"/>
      <c r="D205" s="339"/>
      <c r="E205" s="339"/>
      <c r="F205" s="339"/>
      <c r="G205" s="339"/>
      <c r="H205" s="339"/>
    </row>
    <row r="206" spans="1:8" ht="24.95" customHeight="1" x14ac:dyDescent="0.2">
      <c r="A206" s="329" t="s">
        <v>168</v>
      </c>
      <c r="B206" s="329"/>
      <c r="C206" s="329"/>
      <c r="D206" s="329"/>
      <c r="E206" s="329"/>
      <c r="F206" s="329"/>
      <c r="G206" s="329"/>
      <c r="H206" s="329"/>
    </row>
    <row r="207" spans="1:8" s="109" customFormat="1" ht="114.75" customHeight="1" x14ac:dyDescent="0.2">
      <c r="A207" s="339" t="s">
        <v>169</v>
      </c>
      <c r="B207" s="339"/>
      <c r="C207" s="339"/>
      <c r="D207" s="339"/>
      <c r="E207" s="339"/>
      <c r="F207" s="339"/>
      <c r="G207" s="339"/>
      <c r="H207" s="339"/>
    </row>
  </sheetData>
  <sheetProtection selectLockedCells="1" selectUnlockedCells="1"/>
  <mergeCells count="33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72:B172"/>
    <mergeCell ref="A173:B173"/>
    <mergeCell ref="D173:H173"/>
    <mergeCell ref="A174:C174"/>
    <mergeCell ref="D174:H174"/>
    <mergeCell ref="A175:B175"/>
    <mergeCell ref="C175:C176"/>
    <mergeCell ref="D175:H175"/>
    <mergeCell ref="A176:B176"/>
    <mergeCell ref="D176:H176"/>
    <mergeCell ref="A183:C183"/>
    <mergeCell ref="G183:H183"/>
    <mergeCell ref="A184:C184"/>
    <mergeCell ref="A185:C185"/>
    <mergeCell ref="A186:C186"/>
    <mergeCell ref="A187:C187"/>
    <mergeCell ref="A177:B177"/>
    <mergeCell ref="D177:H177"/>
    <mergeCell ref="C179:D179"/>
    <mergeCell ref="C180:D180"/>
    <mergeCell ref="C181:D181"/>
    <mergeCell ref="C182:D182"/>
    <mergeCell ref="A196:B196"/>
    <mergeCell ref="D196:E196"/>
    <mergeCell ref="A197:B197"/>
    <mergeCell ref="D197:E197"/>
    <mergeCell ref="A198:B198"/>
    <mergeCell ref="D198:E198"/>
    <mergeCell ref="A188:C188"/>
    <mergeCell ref="A189:C189"/>
    <mergeCell ref="A191:H191"/>
    <mergeCell ref="A192:H192"/>
    <mergeCell ref="A194:E194"/>
    <mergeCell ref="A195:E195"/>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30" zoomScaleNormal="60" zoomScaleSheetLayoutView="30" workbookViewId="0">
      <pane ySplit="4" topLeftCell="A48"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320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50.1" customHeight="1" thickBot="1" x14ac:dyDescent="0.25">
      <c r="A5" s="362" t="s">
        <v>9</v>
      </c>
      <c r="B5" s="363"/>
      <c r="C5" s="21"/>
      <c r="D5" s="21"/>
      <c r="E5" s="21"/>
      <c r="F5" s="21"/>
      <c r="G5" s="21"/>
      <c r="H5" s="22"/>
    </row>
    <row r="6" spans="1:8" ht="35.2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7" s="382">
        <f>F7*1.2</f>
        <v>8460</v>
      </c>
      <c r="E7" s="383">
        <f>F7*1.1</f>
        <v>7755.0000000000009</v>
      </c>
      <c r="F7" s="383">
        <v>7050</v>
      </c>
      <c r="G7" s="383">
        <f>F7*0.75</f>
        <v>5287.5</v>
      </c>
      <c r="H7" s="384">
        <f>F7*0.5</f>
        <v>3525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2" s="457">
        <f>F12*1.2</f>
        <v>9583.1999999999989</v>
      </c>
      <c r="E12" s="383">
        <f>F12*1.1</f>
        <v>8784.6</v>
      </c>
      <c r="F12" s="383">
        <v>7986</v>
      </c>
      <c r="G12" s="383">
        <f>F12*0.75</f>
        <v>5989.5</v>
      </c>
      <c r="H12" s="384">
        <f>F12*0.5</f>
        <v>3993</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1872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"2ГИС.БРЯНСК"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23" s="527">
        <v>259.2</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7" s="382">
        <f>F27*1.2</f>
        <v>11851.199999999999</v>
      </c>
      <c r="E27" s="383">
        <f>F27*1.1</f>
        <v>10863.6</v>
      </c>
      <c r="F27" s="383">
        <v>9876</v>
      </c>
      <c r="G27" s="383">
        <f>F27*0.75</f>
        <v>7407</v>
      </c>
      <c r="H27" s="384">
        <f>F27*0.5</f>
        <v>4938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2" s="457">
        <f>F32*1.2</f>
        <v>13420.8</v>
      </c>
      <c r="E32" s="383">
        <f>F32*1.1</f>
        <v>12302.400000000001</v>
      </c>
      <c r="F32" s="383">
        <v>11184</v>
      </c>
      <c r="G32" s="383">
        <f>F32*0.75</f>
        <v>8388</v>
      </c>
      <c r="H32" s="384">
        <f>F32*0.5</f>
        <v>5592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2640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"2ГИС.БРЯНСК"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"2ГИС.БРЯНСК"; Электронный справочник "2ГИС.БРЯНСК"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v>
      </c>
      <c r="D43" s="479">
        <v>372</v>
      </c>
      <c r="E43" s="445"/>
      <c r="F43" s="445"/>
      <c r="G43" s="445"/>
      <c r="H43" s="446"/>
    </row>
    <row r="44" spans="1:8" s="16" customFormat="1" ht="69.75" customHeight="1" x14ac:dyDescent="0.2">
      <c r="A44" s="439"/>
      <c r="B44" s="476"/>
      <c r="C44" s="478"/>
      <c r="D44" s="480"/>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5" s="480"/>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46" s="480"/>
      <c r="E46" s="447"/>
      <c r="F46" s="447"/>
      <c r="G46" s="447"/>
      <c r="H46" s="448"/>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48" s="382">
        <f>F48*1.2</f>
        <v>10152</v>
      </c>
      <c r="E48" s="383">
        <f>F48*1.1</f>
        <v>9306</v>
      </c>
      <c r="F48" s="383">
        <v>8460</v>
      </c>
      <c r="G48" s="383">
        <f>F48*0.75</f>
        <v>6345</v>
      </c>
      <c r="H48" s="384">
        <f>F48*0.5</f>
        <v>4230</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4" s="457">
        <f>F54*1.2</f>
        <v>11505.6</v>
      </c>
      <c r="E54" s="383">
        <f>F54*1.1</f>
        <v>10546.800000000001</v>
      </c>
      <c r="F54" s="383">
        <v>9588</v>
      </c>
      <c r="G54" s="383">
        <f>F54*0.75</f>
        <v>7191</v>
      </c>
      <c r="H54" s="384">
        <f>F54*0.5</f>
        <v>4794</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60" s="527">
        <v>259.2</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510 до 10200</v>
      </c>
      <c r="E64" s="422"/>
      <c r="F64" s="422"/>
      <c r="G64" s="422"/>
      <c r="H64" s="423"/>
    </row>
    <row r="65" spans="1:8" ht="37.5" customHeight="1" outlineLevel="1" x14ac:dyDescent="0.2">
      <c r="A65" s="429" t="s">
        <v>39</v>
      </c>
      <c r="B65" s="598"/>
      <c r="C65" s="455"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65" s="601">
        <v>510</v>
      </c>
      <c r="E65" s="433"/>
      <c r="F65" s="433"/>
      <c r="G65" s="433"/>
      <c r="H65" s="434"/>
    </row>
    <row r="66" spans="1:8" ht="37.5" customHeight="1" outlineLevel="1" x14ac:dyDescent="0.2">
      <c r="A66" s="419" t="s">
        <v>40</v>
      </c>
      <c r="B66" s="586"/>
      <c r="C66" s="599"/>
      <c r="D66" s="361">
        <v>1020</v>
      </c>
      <c r="E66" s="355"/>
      <c r="F66" s="355"/>
      <c r="G66" s="355"/>
      <c r="H66" s="356"/>
    </row>
    <row r="67" spans="1:8" ht="37.5" customHeight="1" outlineLevel="1" x14ac:dyDescent="0.2">
      <c r="A67" s="419" t="s">
        <v>41</v>
      </c>
      <c r="B67" s="586"/>
      <c r="C67" s="599"/>
      <c r="D67" s="361">
        <v>1530</v>
      </c>
      <c r="E67" s="355"/>
      <c r="F67" s="355"/>
      <c r="G67" s="355"/>
      <c r="H67" s="356"/>
    </row>
    <row r="68" spans="1:8" ht="37.5" customHeight="1" outlineLevel="1" x14ac:dyDescent="0.2">
      <c r="A68" s="419" t="s">
        <v>42</v>
      </c>
      <c r="B68" s="586"/>
      <c r="C68" s="599"/>
      <c r="D68" s="361">
        <v>2040</v>
      </c>
      <c r="E68" s="355"/>
      <c r="F68" s="355"/>
      <c r="G68" s="355"/>
      <c r="H68" s="356"/>
    </row>
    <row r="69" spans="1:8" ht="37.5" customHeight="1" outlineLevel="1" x14ac:dyDescent="0.2">
      <c r="A69" s="419" t="s">
        <v>43</v>
      </c>
      <c r="B69" s="586"/>
      <c r="C69" s="599"/>
      <c r="D69" s="361">
        <v>2550</v>
      </c>
      <c r="E69" s="355"/>
      <c r="F69" s="355"/>
      <c r="G69" s="355"/>
      <c r="H69" s="356"/>
    </row>
    <row r="70" spans="1:8" ht="37.5" customHeight="1" outlineLevel="1" x14ac:dyDescent="0.2">
      <c r="A70" s="419" t="s">
        <v>44</v>
      </c>
      <c r="B70" s="586"/>
      <c r="C70" s="599"/>
      <c r="D70" s="361">
        <v>3060</v>
      </c>
      <c r="E70" s="355"/>
      <c r="F70" s="355"/>
      <c r="G70" s="355"/>
      <c r="H70" s="356"/>
    </row>
    <row r="71" spans="1:8" ht="37.5" customHeight="1" outlineLevel="1" x14ac:dyDescent="0.2">
      <c r="A71" s="419" t="s">
        <v>45</v>
      </c>
      <c r="B71" s="586"/>
      <c r="C71" s="599"/>
      <c r="D71" s="361">
        <v>3570</v>
      </c>
      <c r="E71" s="355"/>
      <c r="F71" s="355"/>
      <c r="G71" s="355"/>
      <c r="H71" s="356"/>
    </row>
    <row r="72" spans="1:8" ht="37.5" customHeight="1" outlineLevel="1" x14ac:dyDescent="0.2">
      <c r="A72" s="419" t="s">
        <v>46</v>
      </c>
      <c r="B72" s="586"/>
      <c r="C72" s="599"/>
      <c r="D72" s="361">
        <v>4080</v>
      </c>
      <c r="E72" s="355"/>
      <c r="F72" s="355"/>
      <c r="G72" s="355"/>
      <c r="H72" s="356"/>
    </row>
    <row r="73" spans="1:8" ht="37.5" customHeight="1" outlineLevel="1" x14ac:dyDescent="0.2">
      <c r="A73" s="419" t="s">
        <v>47</v>
      </c>
      <c r="B73" s="586"/>
      <c r="C73" s="599"/>
      <c r="D73" s="361">
        <v>4590</v>
      </c>
      <c r="E73" s="355"/>
      <c r="F73" s="355"/>
      <c r="G73" s="355"/>
      <c r="H73" s="356"/>
    </row>
    <row r="74" spans="1:8" ht="37.5" customHeight="1" outlineLevel="1" x14ac:dyDescent="0.2">
      <c r="A74" s="419" t="s">
        <v>48</v>
      </c>
      <c r="B74" s="586"/>
      <c r="C74" s="599"/>
      <c r="D74" s="361">
        <v>5100</v>
      </c>
      <c r="E74" s="355"/>
      <c r="F74" s="355"/>
      <c r="G74" s="355"/>
      <c r="H74" s="356"/>
    </row>
    <row r="75" spans="1:8" ht="37.5" customHeight="1" outlineLevel="1" x14ac:dyDescent="0.2">
      <c r="A75" s="419" t="s">
        <v>49</v>
      </c>
      <c r="B75" s="586"/>
      <c r="C75" s="599"/>
      <c r="D75" s="361">
        <v>5610</v>
      </c>
      <c r="E75" s="355"/>
      <c r="F75" s="355"/>
      <c r="G75" s="355"/>
      <c r="H75" s="356"/>
    </row>
    <row r="76" spans="1:8" ht="37.5" customHeight="1" outlineLevel="1" x14ac:dyDescent="0.2">
      <c r="A76" s="419" t="s">
        <v>50</v>
      </c>
      <c r="B76" s="586"/>
      <c r="C76" s="599"/>
      <c r="D76" s="361">
        <v>6120</v>
      </c>
      <c r="E76" s="355"/>
      <c r="F76" s="355"/>
      <c r="G76" s="355"/>
      <c r="H76" s="356"/>
    </row>
    <row r="77" spans="1:8" ht="37.5" customHeight="1" outlineLevel="1" x14ac:dyDescent="0.2">
      <c r="A77" s="419" t="s">
        <v>51</v>
      </c>
      <c r="B77" s="586"/>
      <c r="C77" s="599"/>
      <c r="D77" s="361">
        <v>6630</v>
      </c>
      <c r="E77" s="355"/>
      <c r="F77" s="355"/>
      <c r="G77" s="355"/>
      <c r="H77" s="356"/>
    </row>
    <row r="78" spans="1:8" ht="37.5" customHeight="1" outlineLevel="1" x14ac:dyDescent="0.2">
      <c r="A78" s="419" t="s">
        <v>52</v>
      </c>
      <c r="B78" s="586"/>
      <c r="C78" s="599"/>
      <c r="D78" s="361">
        <v>7140</v>
      </c>
      <c r="E78" s="355"/>
      <c r="F78" s="355"/>
      <c r="G78" s="355"/>
      <c r="H78" s="356"/>
    </row>
    <row r="79" spans="1:8" ht="37.5" customHeight="1" outlineLevel="1" x14ac:dyDescent="0.2">
      <c r="A79" s="419" t="s">
        <v>53</v>
      </c>
      <c r="B79" s="586"/>
      <c r="C79" s="599"/>
      <c r="D79" s="361">
        <v>7650</v>
      </c>
      <c r="E79" s="355"/>
      <c r="F79" s="355"/>
      <c r="G79" s="355"/>
      <c r="H79" s="356"/>
    </row>
    <row r="80" spans="1:8" ht="37.5" customHeight="1" outlineLevel="1" x14ac:dyDescent="0.2">
      <c r="A80" s="419" t="s">
        <v>54</v>
      </c>
      <c r="B80" s="586"/>
      <c r="C80" s="599"/>
      <c r="D80" s="361">
        <v>8160</v>
      </c>
      <c r="E80" s="355"/>
      <c r="F80" s="355"/>
      <c r="G80" s="355"/>
      <c r="H80" s="356"/>
    </row>
    <row r="81" spans="1:8" ht="37.5" customHeight="1" outlineLevel="1" x14ac:dyDescent="0.2">
      <c r="A81" s="419" t="s">
        <v>55</v>
      </c>
      <c r="B81" s="586"/>
      <c r="C81" s="599"/>
      <c r="D81" s="361">
        <v>8670</v>
      </c>
      <c r="E81" s="355"/>
      <c r="F81" s="355"/>
      <c r="G81" s="355"/>
      <c r="H81" s="356"/>
    </row>
    <row r="82" spans="1:8" ht="37.5" customHeight="1" outlineLevel="1" x14ac:dyDescent="0.2">
      <c r="A82" s="419" t="s">
        <v>56</v>
      </c>
      <c r="B82" s="586"/>
      <c r="C82" s="599"/>
      <c r="D82" s="361">
        <v>9180</v>
      </c>
      <c r="E82" s="355"/>
      <c r="F82" s="355"/>
      <c r="G82" s="355"/>
      <c r="H82" s="356"/>
    </row>
    <row r="83" spans="1:8" ht="37.5" customHeight="1" outlineLevel="1" x14ac:dyDescent="0.2">
      <c r="A83" s="419" t="s">
        <v>57</v>
      </c>
      <c r="B83" s="586"/>
      <c r="C83" s="599"/>
      <c r="D83" s="361">
        <v>9690</v>
      </c>
      <c r="E83" s="355"/>
      <c r="F83" s="355"/>
      <c r="G83" s="355"/>
      <c r="H83" s="356"/>
    </row>
    <row r="84" spans="1:8" ht="37.5" customHeight="1" outlineLevel="1" x14ac:dyDescent="0.2">
      <c r="A84" s="419" t="s">
        <v>58</v>
      </c>
      <c r="B84" s="586"/>
      <c r="C84" s="599"/>
      <c r="D84" s="361">
        <v>10200</v>
      </c>
      <c r="E84" s="355"/>
      <c r="F84" s="355"/>
      <c r="G84" s="355"/>
      <c r="H84" s="356"/>
    </row>
    <row r="85" spans="1:8" ht="37.5" customHeight="1" outlineLevel="1" x14ac:dyDescent="0.2">
      <c r="A85" s="419" t="s">
        <v>181</v>
      </c>
      <c r="B85" s="586"/>
      <c r="C85" s="599"/>
      <c r="D85" s="361">
        <v>10710</v>
      </c>
      <c r="E85" s="355"/>
      <c r="F85" s="355"/>
      <c r="G85" s="355"/>
      <c r="H85" s="356"/>
    </row>
    <row r="86" spans="1:8" ht="37.5" customHeight="1" outlineLevel="1" x14ac:dyDescent="0.2">
      <c r="A86" s="419" t="s">
        <v>182</v>
      </c>
      <c r="B86" s="586"/>
      <c r="C86" s="599"/>
      <c r="D86" s="361">
        <v>11220</v>
      </c>
      <c r="E86" s="355"/>
      <c r="F86" s="355"/>
      <c r="G86" s="355"/>
      <c r="H86" s="356"/>
    </row>
    <row r="87" spans="1:8" ht="37.5" customHeight="1" outlineLevel="1" x14ac:dyDescent="0.2">
      <c r="A87" s="419" t="s">
        <v>183</v>
      </c>
      <c r="B87" s="586"/>
      <c r="C87" s="599"/>
      <c r="D87" s="361">
        <v>11730</v>
      </c>
      <c r="E87" s="355"/>
      <c r="F87" s="355"/>
      <c r="G87" s="355"/>
      <c r="H87" s="356"/>
    </row>
    <row r="88" spans="1:8" ht="37.5" customHeight="1" outlineLevel="1" x14ac:dyDescent="0.2">
      <c r="A88" s="419" t="s">
        <v>184</v>
      </c>
      <c r="B88" s="586"/>
      <c r="C88" s="599"/>
      <c r="D88" s="361">
        <v>12240</v>
      </c>
      <c r="E88" s="355"/>
      <c r="F88" s="355"/>
      <c r="G88" s="355"/>
      <c r="H88" s="356"/>
    </row>
    <row r="89" spans="1:8" ht="37.5" customHeight="1" outlineLevel="1" x14ac:dyDescent="0.2">
      <c r="A89" s="419" t="s">
        <v>185</v>
      </c>
      <c r="B89" s="586"/>
      <c r="C89" s="599"/>
      <c r="D89" s="361">
        <v>12750</v>
      </c>
      <c r="E89" s="355"/>
      <c r="F89" s="355"/>
      <c r="G89" s="355"/>
      <c r="H89" s="356"/>
    </row>
    <row r="90" spans="1:8" ht="37.5" customHeight="1" outlineLevel="1" x14ac:dyDescent="0.2">
      <c r="A90" s="419" t="s">
        <v>186</v>
      </c>
      <c r="B90" s="420"/>
      <c r="C90" s="599"/>
      <c r="D90" s="361">
        <v>13260</v>
      </c>
      <c r="E90" s="355"/>
      <c r="F90" s="355"/>
      <c r="G90" s="355"/>
      <c r="H90" s="356"/>
    </row>
    <row r="91" spans="1:8" ht="37.5" customHeight="1" outlineLevel="1" x14ac:dyDescent="0.2">
      <c r="A91" s="419" t="s">
        <v>187</v>
      </c>
      <c r="B91" s="420"/>
      <c r="C91" s="599"/>
      <c r="D91" s="361">
        <v>13770</v>
      </c>
      <c r="E91" s="355"/>
      <c r="F91" s="355"/>
      <c r="G91" s="355"/>
      <c r="H91" s="356"/>
    </row>
    <row r="92" spans="1:8" ht="37.5" customHeight="1" outlineLevel="1" x14ac:dyDescent="0.2">
      <c r="A92" s="419" t="s">
        <v>188</v>
      </c>
      <c r="B92" s="420"/>
      <c r="C92" s="599"/>
      <c r="D92" s="361">
        <v>14280</v>
      </c>
      <c r="E92" s="355"/>
      <c r="F92" s="355"/>
      <c r="G92" s="355"/>
      <c r="H92" s="356"/>
    </row>
    <row r="93" spans="1:8" ht="37.5" customHeight="1" outlineLevel="1" x14ac:dyDescent="0.2">
      <c r="A93" s="419" t="s">
        <v>189</v>
      </c>
      <c r="B93" s="420"/>
      <c r="C93" s="599"/>
      <c r="D93" s="361">
        <v>14790</v>
      </c>
      <c r="E93" s="355"/>
      <c r="F93" s="355"/>
      <c r="G93" s="355"/>
      <c r="H93" s="356"/>
    </row>
    <row r="94" spans="1:8" ht="37.5" customHeight="1" outlineLevel="1" x14ac:dyDescent="0.2">
      <c r="A94" s="419" t="s">
        <v>190</v>
      </c>
      <c r="B94" s="420"/>
      <c r="C94" s="599"/>
      <c r="D94" s="361">
        <v>15300</v>
      </c>
      <c r="E94" s="355"/>
      <c r="F94" s="355"/>
      <c r="G94" s="355"/>
      <c r="H94" s="356"/>
    </row>
    <row r="95" spans="1:8" ht="37.5" customHeight="1" outlineLevel="1" x14ac:dyDescent="0.2">
      <c r="A95" s="419" t="s">
        <v>191</v>
      </c>
      <c r="B95" s="420"/>
      <c r="C95" s="599"/>
      <c r="D95" s="361">
        <v>15810</v>
      </c>
      <c r="E95" s="355"/>
      <c r="F95" s="355"/>
      <c r="G95" s="355"/>
      <c r="H95" s="356"/>
    </row>
    <row r="96" spans="1:8" ht="37.5" customHeight="1" outlineLevel="1" x14ac:dyDescent="0.2">
      <c r="A96" s="419" t="s">
        <v>192</v>
      </c>
      <c r="B96" s="420"/>
      <c r="C96" s="599"/>
      <c r="D96" s="361">
        <v>16320</v>
      </c>
      <c r="E96" s="355"/>
      <c r="F96" s="355"/>
      <c r="G96" s="355"/>
      <c r="H96" s="356"/>
    </row>
    <row r="97" spans="1:8" ht="37.5" customHeight="1" outlineLevel="1" x14ac:dyDescent="0.2">
      <c r="A97" s="419" t="s">
        <v>193</v>
      </c>
      <c r="B97" s="420"/>
      <c r="C97" s="599"/>
      <c r="D97" s="361">
        <v>16830</v>
      </c>
      <c r="E97" s="355"/>
      <c r="F97" s="355"/>
      <c r="G97" s="355"/>
      <c r="H97" s="356"/>
    </row>
    <row r="98" spans="1:8" ht="37.5" customHeight="1" outlineLevel="1" x14ac:dyDescent="0.2">
      <c r="A98" s="419" t="s">
        <v>194</v>
      </c>
      <c r="B98" s="420"/>
      <c r="C98" s="599"/>
      <c r="D98" s="361">
        <v>17340</v>
      </c>
      <c r="E98" s="355"/>
      <c r="F98" s="355"/>
      <c r="G98" s="355"/>
      <c r="H98" s="356"/>
    </row>
    <row r="99" spans="1:8" ht="37.5" customHeight="1" outlineLevel="1" x14ac:dyDescent="0.2">
      <c r="A99" s="419" t="s">
        <v>195</v>
      </c>
      <c r="B99" s="420"/>
      <c r="C99" s="599"/>
      <c r="D99" s="361">
        <v>17850</v>
      </c>
      <c r="E99" s="355"/>
      <c r="F99" s="355"/>
      <c r="G99" s="355"/>
      <c r="H99" s="356"/>
    </row>
    <row r="100" spans="1:8" ht="37.5" customHeight="1" outlineLevel="1" x14ac:dyDescent="0.2">
      <c r="A100" s="419" t="s">
        <v>235</v>
      </c>
      <c r="B100" s="420"/>
      <c r="C100" s="599"/>
      <c r="D100" s="361">
        <v>18360</v>
      </c>
      <c r="E100" s="355"/>
      <c r="F100" s="355"/>
      <c r="G100" s="355"/>
      <c r="H100" s="356"/>
    </row>
    <row r="101" spans="1:8" ht="37.5" customHeight="1" outlineLevel="1" x14ac:dyDescent="0.2">
      <c r="A101" s="419" t="s">
        <v>236</v>
      </c>
      <c r="B101" s="420"/>
      <c r="C101" s="599"/>
      <c r="D101" s="361">
        <v>18870</v>
      </c>
      <c r="E101" s="355"/>
      <c r="F101" s="355"/>
      <c r="G101" s="355"/>
      <c r="H101" s="356"/>
    </row>
    <row r="102" spans="1:8" ht="37.5" customHeight="1" outlineLevel="1" x14ac:dyDescent="0.2">
      <c r="A102" s="419" t="s">
        <v>237</v>
      </c>
      <c r="B102" s="420"/>
      <c r="C102" s="599"/>
      <c r="D102" s="361">
        <v>19380</v>
      </c>
      <c r="E102" s="355"/>
      <c r="F102" s="355"/>
      <c r="G102" s="355"/>
      <c r="H102" s="356"/>
    </row>
    <row r="103" spans="1:8" ht="37.5" customHeight="1" outlineLevel="1" x14ac:dyDescent="0.2">
      <c r="A103" s="419" t="s">
        <v>238</v>
      </c>
      <c r="B103" s="420"/>
      <c r="C103" s="599"/>
      <c r="D103" s="361">
        <v>19890</v>
      </c>
      <c r="E103" s="355"/>
      <c r="F103" s="355"/>
      <c r="G103" s="355"/>
      <c r="H103" s="356"/>
    </row>
    <row r="104" spans="1:8" ht="37.5" customHeight="1" outlineLevel="1" thickBot="1" x14ac:dyDescent="0.25">
      <c r="A104" s="419" t="s">
        <v>239</v>
      </c>
      <c r="B104" s="420"/>
      <c r="C104" s="600"/>
      <c r="D104" s="361">
        <v>20400</v>
      </c>
      <c r="E104" s="355"/>
      <c r="F104" s="355"/>
      <c r="G104" s="355"/>
      <c r="H104" s="356"/>
    </row>
    <row r="105" spans="1:8" ht="50.1" customHeight="1" thickBot="1" x14ac:dyDescent="0.25">
      <c r="A105" s="411" t="s">
        <v>59</v>
      </c>
      <c r="B105" s="412"/>
      <c r="C105" s="412"/>
      <c r="D105" s="421" t="str">
        <f>"от "&amp;MIN(D106:D115)&amp;" до "&amp;MAX(D106:D115)</f>
        <v>от 348 до 9684</v>
      </c>
      <c r="E105" s="422"/>
      <c r="F105" s="422"/>
      <c r="G105" s="422"/>
      <c r="H105" s="423"/>
    </row>
    <row r="106" spans="1:8" s="16" customFormat="1" ht="159" customHeight="1" x14ac:dyDescent="0.2">
      <c r="A106" s="65" t="s">
        <v>60</v>
      </c>
      <c r="B106" s="66" t="s">
        <v>13</v>
      </c>
      <c r="C106" s="179"/>
      <c r="D106" s="398">
        <v>930</v>
      </c>
      <c r="E106" s="398"/>
      <c r="F106" s="398"/>
      <c r="G106" s="398"/>
      <c r="H106" s="399"/>
    </row>
    <row r="107" spans="1:8" ht="37.5" customHeight="1" x14ac:dyDescent="0.2">
      <c r="A107" s="377" t="s">
        <v>61</v>
      </c>
      <c r="B107" s="418"/>
      <c r="C107" s="426"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07" s="398">
        <v>348</v>
      </c>
      <c r="E107" s="398"/>
      <c r="F107" s="398"/>
      <c r="G107" s="398"/>
      <c r="H107" s="399"/>
    </row>
    <row r="108" spans="1:8" ht="37.5" customHeight="1" x14ac:dyDescent="0.2">
      <c r="A108" s="377" t="s">
        <v>62</v>
      </c>
      <c r="B108" s="418"/>
      <c r="C108" s="427"/>
      <c r="D108" s="398">
        <v>9684</v>
      </c>
      <c r="E108" s="398"/>
      <c r="F108" s="398"/>
      <c r="G108" s="398"/>
      <c r="H108" s="399"/>
    </row>
    <row r="109" spans="1:8" ht="37.5" customHeight="1" x14ac:dyDescent="0.2">
      <c r="A109" s="377" t="s">
        <v>63</v>
      </c>
      <c r="B109" s="418"/>
      <c r="C109" s="427"/>
      <c r="D109" s="398">
        <v>1950</v>
      </c>
      <c r="E109" s="398"/>
      <c r="F109" s="398"/>
      <c r="G109" s="398"/>
      <c r="H109" s="399"/>
    </row>
    <row r="110" spans="1:8" ht="37.5" customHeight="1" x14ac:dyDescent="0.2">
      <c r="A110" s="352" t="s">
        <v>64</v>
      </c>
      <c r="B110" s="353"/>
      <c r="C110" s="427"/>
      <c r="D110" s="398">
        <v>5790</v>
      </c>
      <c r="E110" s="398"/>
      <c r="F110" s="398"/>
      <c r="G110" s="398"/>
      <c r="H110" s="399"/>
    </row>
    <row r="111" spans="1:8" ht="37.5" customHeight="1" x14ac:dyDescent="0.2">
      <c r="A111" s="377" t="s">
        <v>65</v>
      </c>
      <c r="B111" s="418"/>
      <c r="C111" s="427"/>
      <c r="D111" s="398">
        <v>432</v>
      </c>
      <c r="E111" s="398"/>
      <c r="F111" s="398"/>
      <c r="G111" s="398"/>
      <c r="H111" s="399"/>
    </row>
    <row r="112" spans="1:8" ht="37.5" customHeight="1" x14ac:dyDescent="0.2">
      <c r="A112" s="377" t="s">
        <v>66</v>
      </c>
      <c r="B112" s="418"/>
      <c r="C112" s="427"/>
      <c r="D112" s="398">
        <v>432</v>
      </c>
      <c r="E112" s="398"/>
      <c r="F112" s="398"/>
      <c r="G112" s="398"/>
      <c r="H112" s="399"/>
    </row>
    <row r="113" spans="1:8" ht="37.5" customHeight="1" x14ac:dyDescent="0.2">
      <c r="A113" s="377" t="s">
        <v>67</v>
      </c>
      <c r="B113" s="418"/>
      <c r="C113" s="427"/>
      <c r="D113" s="398">
        <v>864</v>
      </c>
      <c r="E113" s="398"/>
      <c r="F113" s="398"/>
      <c r="G113" s="398"/>
      <c r="H113" s="399"/>
    </row>
    <row r="114" spans="1:8" ht="37.5" customHeight="1" x14ac:dyDescent="0.2">
      <c r="A114" s="377" t="s">
        <v>68</v>
      </c>
      <c r="B114" s="418"/>
      <c r="C114" s="427"/>
      <c r="D114" s="398">
        <v>1296</v>
      </c>
      <c r="E114" s="398"/>
      <c r="F114" s="398"/>
      <c r="G114" s="398"/>
      <c r="H114" s="399"/>
    </row>
    <row r="115" spans="1:8" ht="37.5" customHeight="1" thickBot="1" x14ac:dyDescent="0.25">
      <c r="A115" s="407" t="s">
        <v>69</v>
      </c>
      <c r="B115" s="408"/>
      <c r="C115" s="428"/>
      <c r="D115" s="409">
        <v>6798</v>
      </c>
      <c r="E115" s="409"/>
      <c r="F115" s="409"/>
      <c r="G115" s="409"/>
      <c r="H115" s="410"/>
    </row>
    <row r="116" spans="1:8" s="16" customFormat="1" ht="117.75" customHeight="1" thickBot="1" x14ac:dyDescent="0.25">
      <c r="A116" s="524" t="s">
        <v>71</v>
      </c>
      <c r="B116" s="525"/>
      <c r="C11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16" s="375">
        <v>30</v>
      </c>
      <c r="E116" s="375"/>
      <c r="F116" s="375"/>
      <c r="G116" s="375"/>
      <c r="H116" s="376"/>
    </row>
    <row r="117" spans="1:8" ht="50.1" customHeight="1" thickBot="1" x14ac:dyDescent="0.25">
      <c r="A117" s="362" t="s">
        <v>72</v>
      </c>
      <c r="B117" s="363"/>
      <c r="C117" s="21"/>
      <c r="D117" s="364" t="str">
        <f>"от "&amp;MIN(D119,D139:H140,F179,D141:H155)&amp;" до "&amp;MAX(D119,D139:H140,F179,D141:H155)</f>
        <v>от 858 до 8877,6</v>
      </c>
      <c r="E117" s="364"/>
      <c r="F117" s="364"/>
      <c r="G117" s="364"/>
      <c r="H117" s="365"/>
    </row>
    <row r="118" spans="1:8" ht="21.75" thickBot="1" x14ac:dyDescent="0.25">
      <c r="A118" s="518"/>
      <c r="B118" s="519"/>
      <c r="C118" s="60"/>
      <c r="D118" s="520"/>
      <c r="E118" s="520"/>
      <c r="F118" s="520"/>
      <c r="G118" s="520"/>
      <c r="H118" s="521"/>
    </row>
    <row r="119" spans="1:8" ht="50.1" customHeight="1" thickBot="1" x14ac:dyDescent="0.25">
      <c r="A119" s="389" t="s">
        <v>73</v>
      </c>
      <c r="B119" s="390"/>
      <c r="C11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"2ГИС.БРЯНСК" (версия для ПК); Интернет-площадка 2gis.kz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http://api.2gis.kz/</v>
      </c>
      <c r="D119" s="391">
        <v>5100</v>
      </c>
      <c r="E119" s="391"/>
      <c r="F119" s="391"/>
      <c r="G119" s="391"/>
      <c r="H119" s="392"/>
    </row>
    <row r="120" spans="1:8" ht="50.1" customHeight="1" thickBot="1" x14ac:dyDescent="0.25">
      <c r="A120" s="393" t="s">
        <v>74</v>
      </c>
      <c r="B120" s="394"/>
      <c r="C120" s="405"/>
      <c r="D120" s="395" t="s">
        <v>75</v>
      </c>
      <c r="E120" s="396"/>
      <c r="F120" s="396"/>
      <c r="G120" s="396"/>
      <c r="H120" s="397"/>
    </row>
    <row r="121" spans="1:8" ht="50.1" customHeight="1" x14ac:dyDescent="0.2">
      <c r="A121" s="385" t="s">
        <v>76</v>
      </c>
      <c r="B121" s="386"/>
      <c r="C121" s="405"/>
      <c r="D121" s="398">
        <f>D119/4</f>
        <v>1275</v>
      </c>
      <c r="E121" s="398"/>
      <c r="F121" s="398"/>
      <c r="G121" s="398"/>
      <c r="H121" s="399"/>
    </row>
    <row r="122" spans="1:8" ht="50.1" customHeight="1" x14ac:dyDescent="0.2">
      <c r="A122" s="385" t="s">
        <v>77</v>
      </c>
      <c r="B122" s="386"/>
      <c r="C122" s="405"/>
      <c r="D122" s="398">
        <f>D119/5</f>
        <v>1020</v>
      </c>
      <c r="E122" s="398"/>
      <c r="F122" s="398"/>
      <c r="G122" s="398"/>
      <c r="H122" s="399"/>
    </row>
    <row r="123" spans="1:8" ht="50.1" customHeight="1" x14ac:dyDescent="0.2">
      <c r="A123" s="385" t="s">
        <v>78</v>
      </c>
      <c r="B123" s="386"/>
      <c r="C123" s="405"/>
      <c r="D123" s="398">
        <f>D119/6</f>
        <v>850</v>
      </c>
      <c r="E123" s="398"/>
      <c r="F123" s="398"/>
      <c r="G123" s="398"/>
      <c r="H123" s="399"/>
    </row>
    <row r="124" spans="1:8" ht="50.1" customHeight="1" x14ac:dyDescent="0.2">
      <c r="A124" s="385" t="s">
        <v>79</v>
      </c>
      <c r="B124" s="386"/>
      <c r="C124" s="405"/>
      <c r="D124" s="398">
        <f>D119/7</f>
        <v>728.57142857142856</v>
      </c>
      <c r="E124" s="398"/>
      <c r="F124" s="398"/>
      <c r="G124" s="398"/>
      <c r="H124" s="399"/>
    </row>
    <row r="125" spans="1:8" ht="50.1" customHeight="1" x14ac:dyDescent="0.2">
      <c r="A125" s="385" t="s">
        <v>80</v>
      </c>
      <c r="B125" s="386"/>
      <c r="C125" s="405"/>
      <c r="D125" s="398">
        <f>D119/8</f>
        <v>637.5</v>
      </c>
      <c r="E125" s="398"/>
      <c r="F125" s="398"/>
      <c r="G125" s="398"/>
      <c r="H125" s="399"/>
    </row>
    <row r="126" spans="1:8" ht="50.1" customHeight="1" x14ac:dyDescent="0.2">
      <c r="A126" s="385" t="s">
        <v>81</v>
      </c>
      <c r="B126" s="386"/>
      <c r="C126" s="405"/>
      <c r="D126" s="398">
        <f>D119/9</f>
        <v>566.66666666666663</v>
      </c>
      <c r="E126" s="398"/>
      <c r="F126" s="398"/>
      <c r="G126" s="398"/>
      <c r="H126" s="399"/>
    </row>
    <row r="127" spans="1:8" ht="50.1" customHeight="1" x14ac:dyDescent="0.2">
      <c r="A127" s="385" t="s">
        <v>82</v>
      </c>
      <c r="B127" s="386"/>
      <c r="C127" s="405"/>
      <c r="D127" s="398">
        <f>D119/10</f>
        <v>510</v>
      </c>
      <c r="E127" s="398"/>
      <c r="F127" s="398"/>
      <c r="G127" s="398"/>
      <c r="H127" s="399"/>
    </row>
    <row r="128" spans="1:8" ht="50.1" customHeight="1" thickBot="1" x14ac:dyDescent="0.25">
      <c r="A128" s="389" t="s">
        <v>83</v>
      </c>
      <c r="B128" s="390"/>
      <c r="C128" s="405"/>
      <c r="D128" s="391">
        <v>7656</v>
      </c>
      <c r="E128" s="391"/>
      <c r="F128" s="391"/>
      <c r="G128" s="391"/>
      <c r="H128" s="392"/>
    </row>
    <row r="129" spans="1:8" ht="50.1" customHeight="1" thickBot="1" x14ac:dyDescent="0.25">
      <c r="A129" s="393" t="s">
        <v>74</v>
      </c>
      <c r="B129" s="394"/>
      <c r="C129" s="405"/>
      <c r="D129" s="395" t="s">
        <v>75</v>
      </c>
      <c r="E129" s="396"/>
      <c r="F129" s="396"/>
      <c r="G129" s="396"/>
      <c r="H129" s="397"/>
    </row>
    <row r="130" spans="1:8" ht="50.1" customHeight="1" x14ac:dyDescent="0.2">
      <c r="A130" s="385" t="s">
        <v>76</v>
      </c>
      <c r="B130" s="386"/>
      <c r="C130" s="405"/>
      <c r="D130" s="398">
        <v>1914</v>
      </c>
      <c r="E130" s="398"/>
      <c r="F130" s="398"/>
      <c r="G130" s="398"/>
      <c r="H130" s="399"/>
    </row>
    <row r="131" spans="1:8" ht="50.1" customHeight="1" x14ac:dyDescent="0.2">
      <c r="A131" s="385" t="s">
        <v>77</v>
      </c>
      <c r="B131" s="386"/>
      <c r="C131" s="405"/>
      <c r="D131" s="398">
        <v>1531.2</v>
      </c>
      <c r="E131" s="398"/>
      <c r="F131" s="398"/>
      <c r="G131" s="398"/>
      <c r="H131" s="399"/>
    </row>
    <row r="132" spans="1:8" ht="50.1" customHeight="1" x14ac:dyDescent="0.2">
      <c r="A132" s="385" t="s">
        <v>78</v>
      </c>
      <c r="B132" s="386"/>
      <c r="C132" s="405"/>
      <c r="D132" s="398">
        <v>1275.9999999999998</v>
      </c>
      <c r="E132" s="398"/>
      <c r="F132" s="398"/>
      <c r="G132" s="398"/>
      <c r="H132" s="399"/>
    </row>
    <row r="133" spans="1:8" ht="50.1" customHeight="1" x14ac:dyDescent="0.2">
      <c r="A133" s="385" t="s">
        <v>79</v>
      </c>
      <c r="B133" s="386"/>
      <c r="C133" s="405"/>
      <c r="D133" s="398">
        <v>1093.7142857142858</v>
      </c>
      <c r="E133" s="398"/>
      <c r="F133" s="398"/>
      <c r="G133" s="398"/>
      <c r="H133" s="399"/>
    </row>
    <row r="134" spans="1:8" ht="50.1" customHeight="1" x14ac:dyDescent="0.2">
      <c r="A134" s="385" t="s">
        <v>80</v>
      </c>
      <c r="B134" s="386"/>
      <c r="C134" s="405"/>
      <c r="D134" s="398">
        <v>957</v>
      </c>
      <c r="E134" s="398"/>
      <c r="F134" s="398"/>
      <c r="G134" s="398"/>
      <c r="H134" s="399"/>
    </row>
    <row r="135" spans="1:8" ht="50.1" customHeight="1" x14ac:dyDescent="0.2">
      <c r="A135" s="385" t="s">
        <v>81</v>
      </c>
      <c r="B135" s="386"/>
      <c r="C135" s="405"/>
      <c r="D135" s="398">
        <v>850.66666666666663</v>
      </c>
      <c r="E135" s="398"/>
      <c r="F135" s="398"/>
      <c r="G135" s="398"/>
      <c r="H135" s="399"/>
    </row>
    <row r="136" spans="1:8" ht="50.1" customHeight="1" thickBot="1" x14ac:dyDescent="0.25">
      <c r="A136" s="385" t="s">
        <v>82</v>
      </c>
      <c r="B136" s="386"/>
      <c r="C136" s="406"/>
      <c r="D136" s="398">
        <v>765.6</v>
      </c>
      <c r="E136" s="398"/>
      <c r="F136" s="398"/>
      <c r="G136" s="398"/>
      <c r="H136" s="399"/>
    </row>
    <row r="137" spans="1:8" s="16" customFormat="1" ht="62.45" customHeight="1" thickBot="1" x14ac:dyDescent="0.25">
      <c r="A137" s="380" t="s">
        <v>84</v>
      </c>
      <c r="B137" s="381"/>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37" s="374">
        <v>12012</v>
      </c>
      <c r="E137" s="375"/>
      <c r="F137" s="375"/>
      <c r="G137" s="375"/>
      <c r="H137" s="376"/>
    </row>
    <row r="138" spans="1:8" ht="21.75" thickBot="1" x14ac:dyDescent="0.25">
      <c r="A138" s="518"/>
      <c r="B138" s="519"/>
      <c r="C138" s="56"/>
      <c r="D138" s="520"/>
      <c r="E138" s="520"/>
      <c r="F138" s="520"/>
      <c r="G138" s="520"/>
      <c r="H138" s="521"/>
    </row>
    <row r="139" spans="1:8" ht="50.1" customHeight="1" x14ac:dyDescent="0.2">
      <c r="A139" s="352" t="s">
        <v>85</v>
      </c>
      <c r="B139" s="353"/>
      <c r="C139" s="72" t="str">
        <f>"Интернет-площадка 2gis.ru на основе Cправочника организаций "&amp;$C$2&amp;""</f>
        <v>Интернет-площадка 2gis.ru на основе Cправочника организаций "2ГИС.БРЯНСК"</v>
      </c>
      <c r="D139" s="382">
        <v>3654</v>
      </c>
      <c r="E139" s="383"/>
      <c r="F139" s="383"/>
      <c r="G139" s="383"/>
      <c r="H139" s="384"/>
    </row>
    <row r="140" spans="1:8" ht="50.1" customHeight="1" x14ac:dyDescent="0.2">
      <c r="A140" s="352" t="s">
        <v>86</v>
      </c>
      <c r="B140" s="353"/>
      <c r="C140" s="73"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0" s="379">
        <v>6462</v>
      </c>
      <c r="E140" s="372"/>
      <c r="F140" s="372"/>
      <c r="G140" s="372"/>
      <c r="H140" s="373"/>
    </row>
    <row r="141" spans="1:8" ht="50.1" customHeight="1" x14ac:dyDescent="0.2">
      <c r="A141" s="352" t="s">
        <v>87</v>
      </c>
      <c r="B141" s="353"/>
      <c r="C141" s="73"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1" s="354">
        <v>4248</v>
      </c>
      <c r="E141" s="355"/>
      <c r="F141" s="355"/>
      <c r="G141" s="355"/>
      <c r="H141" s="356"/>
    </row>
    <row r="142" spans="1:8" ht="50.1" customHeight="1" x14ac:dyDescent="0.2">
      <c r="A142" s="352" t="s">
        <v>88</v>
      </c>
      <c r="B142" s="353"/>
      <c r="C142" s="73" t="str">
        <f>"Интернет-площадка 2gis.ru на основе Cправочника организаций "&amp;$C$2&amp;""</f>
        <v>Интернет-площадка 2gis.ru на основе Cправочника организаций "2ГИС.БРЯНСК"</v>
      </c>
      <c r="D142" s="354">
        <v>7398</v>
      </c>
      <c r="E142" s="355"/>
      <c r="F142" s="355"/>
      <c r="G142" s="355"/>
      <c r="H142" s="356"/>
    </row>
    <row r="143" spans="1:8" ht="50.1" customHeight="1" x14ac:dyDescent="0.2">
      <c r="A143" s="352" t="s">
        <v>89</v>
      </c>
      <c r="B143" s="353"/>
      <c r="C143" s="73" t="str">
        <f>"Интернет-площадка 2gis.ru на основе Cправочника организаций "&amp;$C$2&amp;""</f>
        <v>Интернет-площадка 2gis.ru на основе Cправочника организаций "2ГИС.БРЯНСК"</v>
      </c>
      <c r="D143" s="354">
        <v>8877.6</v>
      </c>
      <c r="E143" s="355"/>
      <c r="F143" s="355"/>
      <c r="G143" s="355"/>
      <c r="H143" s="356"/>
    </row>
    <row r="144" spans="1:8" ht="50.1" customHeight="1" x14ac:dyDescent="0.2">
      <c r="A144" s="352" t="s">
        <v>90</v>
      </c>
      <c r="B144" s="353"/>
      <c r="C144" s="73"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4" s="354">
        <v>5964</v>
      </c>
      <c r="E144" s="355"/>
      <c r="F144" s="355"/>
      <c r="G144" s="355"/>
      <c r="H144" s="356"/>
    </row>
    <row r="145" spans="1:8" ht="50.1" customHeight="1" x14ac:dyDescent="0.2">
      <c r="A145" s="352" t="s">
        <v>91</v>
      </c>
      <c r="B145" s="353"/>
      <c r="C145" s="73"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5" s="354">
        <v>8670</v>
      </c>
      <c r="E145" s="355"/>
      <c r="F145" s="355"/>
      <c r="G145" s="355"/>
      <c r="H145" s="356"/>
    </row>
    <row r="146" spans="1:8" ht="50.1" customHeight="1" x14ac:dyDescent="0.2">
      <c r="A146" s="352" t="s">
        <v>92</v>
      </c>
      <c r="B146" s="353"/>
      <c r="C146" s="73"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46" s="354">
        <v>6030</v>
      </c>
      <c r="E146" s="355"/>
      <c r="F146" s="355"/>
      <c r="G146" s="355"/>
      <c r="H146" s="356"/>
    </row>
    <row r="147" spans="1:8" ht="50.1" customHeight="1" x14ac:dyDescent="0.2">
      <c r="A147" s="352" t="s">
        <v>93</v>
      </c>
      <c r="B147" s="353"/>
      <c r="C14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47" s="354">
        <v>2160</v>
      </c>
      <c r="E147" s="355"/>
      <c r="F147" s="355"/>
      <c r="G147" s="355"/>
      <c r="H147" s="356"/>
    </row>
    <row r="148" spans="1:8" ht="50.1" customHeight="1" x14ac:dyDescent="0.2">
      <c r="A148" s="352" t="s">
        <v>94</v>
      </c>
      <c r="B148" s="353"/>
      <c r="C148" s="73" t="s">
        <v>95</v>
      </c>
      <c r="D148" s="354">
        <v>858</v>
      </c>
      <c r="E148" s="355"/>
      <c r="F148" s="355"/>
      <c r="G148" s="355"/>
      <c r="H148" s="356"/>
    </row>
    <row r="149" spans="1:8" ht="70.5" customHeight="1" x14ac:dyDescent="0.2">
      <c r="A149" s="352" t="s">
        <v>96</v>
      </c>
      <c r="B149" s="353"/>
      <c r="C14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49" s="354">
        <v>3060</v>
      </c>
      <c r="E149" s="355"/>
      <c r="F149" s="355"/>
      <c r="G149" s="355"/>
      <c r="H149" s="356"/>
    </row>
    <row r="150" spans="1:8" ht="70.5" customHeight="1" x14ac:dyDescent="0.2">
      <c r="A150" s="352" t="s">
        <v>97</v>
      </c>
      <c r="B150" s="353"/>
      <c r="C150" s="73" t="str">
        <f t="shared" ref="C150:C15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0" s="354">
        <v>2040</v>
      </c>
      <c r="E150" s="355"/>
      <c r="F150" s="355"/>
      <c r="G150" s="355"/>
      <c r="H150" s="356"/>
    </row>
    <row r="151" spans="1:8" ht="70.5" customHeight="1" x14ac:dyDescent="0.2">
      <c r="A151" s="352" t="s">
        <v>98</v>
      </c>
      <c r="B151" s="353"/>
      <c r="C151" s="73"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1" s="354">
        <v>2040</v>
      </c>
      <c r="E151" s="355"/>
      <c r="F151" s="355"/>
      <c r="G151" s="355"/>
      <c r="H151" s="356"/>
    </row>
    <row r="152" spans="1:8" ht="70.5" customHeight="1" x14ac:dyDescent="0.2">
      <c r="A152" s="352" t="s">
        <v>99</v>
      </c>
      <c r="B152" s="353"/>
      <c r="C152" s="73" t="str">
        <f t="shared" si="0"/>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2" s="354">
        <v>1020</v>
      </c>
      <c r="E152" s="355"/>
      <c r="F152" s="355"/>
      <c r="G152" s="355"/>
      <c r="H152" s="356"/>
    </row>
    <row r="153" spans="1:8" ht="70.5" customHeight="1" x14ac:dyDescent="0.2">
      <c r="A153" s="352" t="s">
        <v>100</v>
      </c>
      <c r="B153" s="353" t="s">
        <v>100</v>
      </c>
      <c r="C15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3" s="354">
        <v>8748</v>
      </c>
      <c r="E153" s="355"/>
      <c r="F153" s="355"/>
      <c r="G153" s="355"/>
      <c r="H153" s="356"/>
    </row>
    <row r="154" spans="1:8" ht="70.5" customHeight="1" x14ac:dyDescent="0.2">
      <c r="A154" s="352" t="s">
        <v>101</v>
      </c>
      <c r="B154" s="353" t="s">
        <v>101</v>
      </c>
      <c r="C15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54" s="354">
        <v>2004</v>
      </c>
      <c r="E154" s="355"/>
      <c r="F154" s="355"/>
      <c r="G154" s="355"/>
      <c r="H154" s="356"/>
    </row>
    <row r="155" spans="1:8" ht="50.1" customHeight="1" x14ac:dyDescent="0.2">
      <c r="A155" s="352" t="s">
        <v>102</v>
      </c>
      <c r="B155" s="353"/>
      <c r="C155" s="73"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55" s="354">
        <v>5184</v>
      </c>
      <c r="E155" s="355"/>
      <c r="F155" s="355"/>
      <c r="G155" s="355"/>
      <c r="H155" s="356"/>
    </row>
    <row r="156" spans="1:8" s="16" customFormat="1" ht="102" customHeight="1" x14ac:dyDescent="0.2">
      <c r="A156" s="352" t="s">
        <v>16</v>
      </c>
      <c r="B156" s="353"/>
      <c r="C156"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6" s="354">
        <v>930</v>
      </c>
      <c r="E156" s="355"/>
      <c r="F156" s="355"/>
      <c r="G156" s="355"/>
      <c r="H156" s="356"/>
    </row>
    <row r="157" spans="1:8" s="16" customFormat="1" ht="102" customHeight="1" x14ac:dyDescent="0.2">
      <c r="A157" s="352" t="s">
        <v>103</v>
      </c>
      <c r="B157" s="353"/>
      <c r="C157"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57" s="354">
        <v>100002</v>
      </c>
      <c r="E157" s="355"/>
      <c r="F157" s="355"/>
      <c r="G157" s="355"/>
      <c r="H157" s="356"/>
    </row>
    <row r="158" spans="1:8" s="16" customFormat="1" ht="126" customHeight="1" x14ac:dyDescent="0.2">
      <c r="A158" s="352" t="s">
        <v>104</v>
      </c>
      <c r="B158" s="353"/>
      <c r="C1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8" s="354">
        <v>5532</v>
      </c>
      <c r="E158" s="355"/>
      <c r="F158" s="355"/>
      <c r="G158" s="355"/>
      <c r="H158" s="356"/>
    </row>
    <row r="159" spans="1:8" s="16" customFormat="1" ht="96" customHeight="1" x14ac:dyDescent="0.2">
      <c r="A159" s="352" t="s">
        <v>105</v>
      </c>
      <c r="B159" s="353"/>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Интернет-площадки и Веб-приложения на основе Cправочника организаций "2ГИС.БРЯНСК", http://api.2gis.ru/</v>
      </c>
      <c r="D159" s="354">
        <v>4320</v>
      </c>
      <c r="E159" s="355"/>
      <c r="F159" s="355"/>
      <c r="G159" s="355"/>
      <c r="H159" s="356"/>
    </row>
    <row r="160" spans="1:8" s="16" customFormat="1" ht="96" customHeight="1" x14ac:dyDescent="0.2">
      <c r="A160" s="377" t="s">
        <v>106</v>
      </c>
      <c r="B160" s="378"/>
      <c r="C16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60" s="354">
        <v>3600</v>
      </c>
      <c r="E160" s="355"/>
      <c r="F160" s="355"/>
      <c r="G160" s="355"/>
      <c r="H160" s="356"/>
    </row>
    <row r="161" spans="1:8" ht="50.1" customHeight="1" x14ac:dyDescent="0.2">
      <c r="A161" s="352" t="s">
        <v>107</v>
      </c>
      <c r="B161" s="353"/>
      <c r="C161" s="73" t="str">
        <f>"Интернет-площадка 2gis.ru на основе Cправочника организаций "&amp;$C$2&amp;""</f>
        <v>Интернет-площадка 2gis.ru на основе Cправочника организаций "2ГИС.БРЯНСК"</v>
      </c>
      <c r="D161" s="354">
        <v>5160</v>
      </c>
      <c r="E161" s="355"/>
      <c r="F161" s="355"/>
      <c r="G161" s="355"/>
      <c r="H161" s="356"/>
    </row>
    <row r="162" spans="1:8" ht="50.1" customHeight="1" x14ac:dyDescent="0.2">
      <c r="A162" s="352" t="s">
        <v>108</v>
      </c>
      <c r="B162" s="353"/>
      <c r="C162" s="73" t="str">
        <f t="shared" ref="C162:C171" si="1">"Электронный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62" s="354">
        <v>9120</v>
      </c>
      <c r="E162" s="355"/>
      <c r="F162" s="355"/>
      <c r="G162" s="355"/>
      <c r="H162" s="356"/>
    </row>
    <row r="163" spans="1:8" ht="50.1" customHeight="1" x14ac:dyDescent="0.2">
      <c r="A163" s="352" t="s">
        <v>109</v>
      </c>
      <c r="B163" s="353"/>
      <c r="C163" s="73" t="str">
        <f t="shared" si="1"/>
        <v>Электронный справочник на основе Справочника организаций "2ГИС.БРЯНСК" (версия для ПК)</v>
      </c>
      <c r="D163" s="354">
        <v>6000</v>
      </c>
      <c r="E163" s="355"/>
      <c r="F163" s="355"/>
      <c r="G163" s="355"/>
      <c r="H163" s="356"/>
    </row>
    <row r="164" spans="1:8" ht="50.1" customHeight="1" x14ac:dyDescent="0.2">
      <c r="A164" s="352" t="s">
        <v>110</v>
      </c>
      <c r="B164" s="353"/>
      <c r="C164" s="73" t="str">
        <f>"Интернет-площадка 2gis.ru на основе Cправочника организаций "&amp;$C$2&amp;""</f>
        <v>Интернет-площадка 2gis.ru на основе Cправочника организаций "2ГИС.БРЯНСК"</v>
      </c>
      <c r="D164" s="354">
        <v>10440</v>
      </c>
      <c r="E164" s="355"/>
      <c r="F164" s="355"/>
      <c r="G164" s="355"/>
      <c r="H164" s="356"/>
    </row>
    <row r="165" spans="1:8" ht="50.1" customHeight="1" x14ac:dyDescent="0.2">
      <c r="A165" s="352" t="s">
        <v>111</v>
      </c>
      <c r="B165" s="353"/>
      <c r="C165" s="73" t="str">
        <f>"Интернет-площадка 2gis.ru на основе Cправочника организаций "&amp;$C$2&amp;""</f>
        <v>Интернет-площадка 2gis.ru на основе Cправочника организаций "2ГИС.БРЯНСК"</v>
      </c>
      <c r="D165" s="354">
        <v>12528</v>
      </c>
      <c r="E165" s="355"/>
      <c r="F165" s="355"/>
      <c r="G165" s="355"/>
      <c r="H165" s="356"/>
    </row>
    <row r="166" spans="1:8" ht="50.1" customHeight="1" x14ac:dyDescent="0.2">
      <c r="A166" s="352" t="s">
        <v>112</v>
      </c>
      <c r="B166" s="353"/>
      <c r="C166" s="73" t="str">
        <f t="shared" si="1"/>
        <v>Электронный справочник на основе Справочника организаций "2ГИС.БРЯНСК" (версия для ПК)</v>
      </c>
      <c r="D166" s="354">
        <v>8400</v>
      </c>
      <c r="E166" s="355"/>
      <c r="F166" s="355"/>
      <c r="G166" s="355"/>
      <c r="H166" s="356"/>
    </row>
    <row r="167" spans="1:8" ht="50.1" customHeight="1" x14ac:dyDescent="0.2">
      <c r="A167" s="352" t="s">
        <v>113</v>
      </c>
      <c r="B167" s="353"/>
      <c r="C167" s="73" t="str">
        <f t="shared" si="1"/>
        <v>Электронный справочник на основе Справочника организаций "2ГИС.БРЯНСК" (версия для ПК)</v>
      </c>
      <c r="D167" s="354">
        <v>12240</v>
      </c>
      <c r="E167" s="355"/>
      <c r="F167" s="355"/>
      <c r="G167" s="355"/>
      <c r="H167" s="356"/>
    </row>
    <row r="168" spans="1:8" ht="50.1" customHeight="1" x14ac:dyDescent="0.2">
      <c r="A168" s="352" t="s">
        <v>114</v>
      </c>
      <c r="B168" s="353"/>
      <c r="C168" s="73" t="str">
        <f t="shared" si="1"/>
        <v>Электронный справочник на основе Справочника организаций "2ГИС.БРЯНСК" (версия для ПК)</v>
      </c>
      <c r="D168" s="354">
        <v>8520</v>
      </c>
      <c r="E168" s="355"/>
      <c r="F168" s="355"/>
      <c r="G168" s="355"/>
      <c r="H168" s="356"/>
    </row>
    <row r="169" spans="1:8" ht="50.1" customHeight="1" x14ac:dyDescent="0.2">
      <c r="A169" s="352" t="s">
        <v>115</v>
      </c>
      <c r="B169" s="353"/>
      <c r="C169" s="73" t="s">
        <v>95</v>
      </c>
      <c r="D169" s="354">
        <v>1320</v>
      </c>
      <c r="E169" s="355"/>
      <c r="F169" s="355"/>
      <c r="G169" s="355"/>
      <c r="H169" s="356"/>
    </row>
    <row r="170" spans="1:8" ht="64.5" customHeight="1" x14ac:dyDescent="0.2">
      <c r="A170" s="352" t="s">
        <v>116</v>
      </c>
      <c r="B170" s="353"/>
      <c r="C17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"2ГИС.БРЯНСК" (мобильная версия 2ГИС 4.0 и выше); Интернет-площадка 2gis.ru на основе Cправочника организаций "2ГИС.БРЯНСК"</v>
      </c>
      <c r="D170" s="354">
        <v>12360</v>
      </c>
      <c r="E170" s="355"/>
      <c r="F170" s="355"/>
      <c r="G170" s="355"/>
      <c r="H170" s="356"/>
    </row>
    <row r="171" spans="1:8" ht="50.1" customHeight="1" thickBot="1" x14ac:dyDescent="0.25">
      <c r="A171" s="352" t="s">
        <v>117</v>
      </c>
      <c r="B171" s="353"/>
      <c r="C171" s="73" t="str">
        <f t="shared" si="1"/>
        <v>Электронный справочник на основе Справочника организаций "2ГИС.БРЯНСК" (версия для ПК)</v>
      </c>
      <c r="D171" s="374">
        <v>7320</v>
      </c>
      <c r="E171" s="375"/>
      <c r="F171" s="375"/>
      <c r="G171" s="375"/>
      <c r="H171" s="376"/>
    </row>
    <row r="172" spans="1:8" s="23" customFormat="1" ht="50.1" customHeight="1" thickBot="1" x14ac:dyDescent="0.25">
      <c r="A172" s="362" t="s">
        <v>118</v>
      </c>
      <c r="B172" s="363"/>
      <c r="C172" s="21"/>
      <c r="D172" s="364"/>
      <c r="E172" s="364"/>
      <c r="F172" s="364"/>
      <c r="G172" s="364"/>
      <c r="H172" s="365"/>
    </row>
    <row r="173" spans="1:8" s="16" customFormat="1" ht="50.1" customHeight="1" x14ac:dyDescent="0.2">
      <c r="A173" s="352" t="s">
        <v>119</v>
      </c>
      <c r="B173" s="353"/>
      <c r="C17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"2ГИС.БРЯНСК" (мобильная версия)</v>
      </c>
      <c r="D173" s="354">
        <v>2400</v>
      </c>
      <c r="E173" s="355"/>
      <c r="F173" s="355"/>
      <c r="G173" s="355"/>
      <c r="H173" s="356"/>
    </row>
    <row r="174" spans="1:8" s="16" customFormat="1" ht="50.1" customHeight="1" x14ac:dyDescent="0.2">
      <c r="A174" s="352" t="s">
        <v>120</v>
      </c>
      <c r="B174" s="353"/>
      <c r="C174" s="367"/>
      <c r="D174" s="354">
        <v>2400</v>
      </c>
      <c r="E174" s="355"/>
      <c r="F174" s="355"/>
      <c r="G174" s="355"/>
      <c r="H174" s="356"/>
    </row>
    <row r="175" spans="1:8" s="16" customFormat="1" ht="50.1" customHeight="1" x14ac:dyDescent="0.2">
      <c r="A175" s="369" t="s">
        <v>121</v>
      </c>
      <c r="B175" s="370"/>
      <c r="C175" s="367"/>
      <c r="D175" s="517">
        <v>1800</v>
      </c>
      <c r="E175" s="398"/>
      <c r="F175" s="398"/>
      <c r="G175" s="398"/>
      <c r="H175" s="398"/>
    </row>
    <row r="176" spans="1:8" s="16" customFormat="1" ht="50.1" customHeight="1" x14ac:dyDescent="0.2">
      <c r="A176" s="369" t="s">
        <v>122</v>
      </c>
      <c r="B176" s="370"/>
      <c r="C176" s="367"/>
      <c r="D176" s="517">
        <v>180</v>
      </c>
      <c r="E176" s="398"/>
      <c r="F176" s="398"/>
      <c r="G176" s="398"/>
      <c r="H176" s="398"/>
    </row>
    <row r="177" spans="1:8" s="16" customFormat="1" ht="50.1" customHeight="1" thickBot="1" x14ac:dyDescent="0.25">
      <c r="A177" s="369" t="s">
        <v>123</v>
      </c>
      <c r="B177" s="370"/>
      <c r="C177" s="368"/>
      <c r="D177" s="471">
        <v>612</v>
      </c>
      <c r="E177" s="472"/>
      <c r="F177" s="472"/>
      <c r="G177" s="472"/>
      <c r="H177" s="472"/>
    </row>
    <row r="178" spans="1:8" s="16" customFormat="1" ht="50.1" customHeight="1" thickBot="1" x14ac:dyDescent="0.25">
      <c r="A178" s="362" t="s">
        <v>124</v>
      </c>
      <c r="B178" s="363"/>
      <c r="C178" s="21"/>
      <c r="D178" s="364"/>
      <c r="E178" s="364"/>
      <c r="F178" s="364"/>
      <c r="G178" s="364"/>
      <c r="H178" s="365"/>
    </row>
    <row r="179" spans="1:8" ht="50.1" customHeight="1" x14ac:dyDescent="0.2">
      <c r="A179" s="352" t="s">
        <v>125</v>
      </c>
      <c r="B179" s="353"/>
      <c r="C17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79" s="77">
        <f>F179*1.2</f>
        <v>6638.4</v>
      </c>
      <c r="E179" s="78">
        <f>F179*1.1</f>
        <v>6085.2000000000007</v>
      </c>
      <c r="F179" s="78">
        <v>5532</v>
      </c>
      <c r="G179" s="78">
        <f>F179*0.75</f>
        <v>4149</v>
      </c>
      <c r="H179" s="79">
        <f>F179*0.5</f>
        <v>2766</v>
      </c>
    </row>
    <row r="180" spans="1:8" ht="50.1" customHeight="1" x14ac:dyDescent="0.2">
      <c r="A180" s="352" t="s">
        <v>126</v>
      </c>
      <c r="B180" s="353"/>
      <c r="C180" s="73" t="str">
        <f>"Интернет-площадка 2gis.ru на основе Cправочника организаций "&amp;$C$2&amp;""</f>
        <v>Интернет-площадка 2gis.ru на основе Cправочника организаций "2ГИС.БРЯНСК"</v>
      </c>
      <c r="D180" s="354">
        <v>2766</v>
      </c>
      <c r="E180" s="355"/>
      <c r="F180" s="355"/>
      <c r="G180" s="355"/>
      <c r="H180" s="356"/>
    </row>
    <row r="181" spans="1:8" ht="50.1" customHeight="1" x14ac:dyDescent="0.2">
      <c r="A181" s="352" t="s">
        <v>127</v>
      </c>
      <c r="B181" s="353"/>
      <c r="C181" s="73"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1" s="354">
        <v>5184</v>
      </c>
      <c r="E181" s="355"/>
      <c r="F181" s="355"/>
      <c r="G181" s="355"/>
      <c r="H181" s="356"/>
    </row>
    <row r="182" spans="1:8" ht="50.1" customHeight="1" x14ac:dyDescent="0.2">
      <c r="A182" s="352" t="s">
        <v>128</v>
      </c>
      <c r="B182" s="353"/>
      <c r="C18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(мобильная версия 2ГИС 4.0 и выше)</v>
      </c>
      <c r="D182" s="77">
        <f>F182*1.2</f>
        <v>9360</v>
      </c>
      <c r="E182" s="78">
        <f>F182*1.1</f>
        <v>8580</v>
      </c>
      <c r="F182" s="78">
        <v>7800</v>
      </c>
      <c r="G182" s="78">
        <f>F182*0.75</f>
        <v>5850</v>
      </c>
      <c r="H182" s="79">
        <f>F182*0.5</f>
        <v>3900</v>
      </c>
    </row>
    <row r="183" spans="1:8" ht="50.1" customHeight="1" x14ac:dyDescent="0.2">
      <c r="A183" s="352" t="s">
        <v>199</v>
      </c>
      <c r="B183" s="353"/>
      <c r="C183" s="73" t="str">
        <f>"Интернет-площадка 2gis.ru на основе Cправочника организаций "&amp;$C$2&amp;""</f>
        <v>Интернет-площадка 2gis.ru на основе Cправочника организаций "2ГИС.БРЯНСК"</v>
      </c>
      <c r="D183" s="354">
        <v>3960</v>
      </c>
      <c r="E183" s="355"/>
      <c r="F183" s="355"/>
      <c r="G183" s="355"/>
      <c r="H183" s="356"/>
    </row>
    <row r="184" spans="1:8" ht="50.1" customHeight="1" x14ac:dyDescent="0.2">
      <c r="A184" s="352" t="s">
        <v>130</v>
      </c>
      <c r="B184" s="353"/>
      <c r="C184" s="73" t="str">
        <f>"Электронный справочник на основе Справочника организаций "&amp;$C$2&amp;" (версия для ПК)"</f>
        <v>Электронный справочник на основе Справочника организаций "2ГИС.БРЯНСК" (версия для ПК)</v>
      </c>
      <c r="D184" s="354">
        <v>7320</v>
      </c>
      <c r="E184" s="355"/>
      <c r="F184" s="355"/>
      <c r="G184" s="355"/>
      <c r="H184" s="356"/>
    </row>
    <row r="185" spans="1:8" s="16" customFormat="1" ht="126" customHeight="1" thickBot="1" x14ac:dyDescent="0.25">
      <c r="A185" s="352" t="s">
        <v>131</v>
      </c>
      <c r="B185" s="353"/>
      <c r="C185" s="121" t="str">
        <f>C180</f>
        <v>Интернет-площадка 2gis.ru на основе Cправочника организаций "2ГИС.БРЯНСК"</v>
      </c>
      <c r="D185" s="354">
        <v>5532</v>
      </c>
      <c r="E185" s="355"/>
      <c r="F185" s="355"/>
      <c r="G185" s="355"/>
      <c r="H185" s="356"/>
    </row>
    <row r="186" spans="1:8" ht="49.5" customHeight="1" thickBot="1" x14ac:dyDescent="0.25">
      <c r="A186" s="362" t="s">
        <v>200</v>
      </c>
      <c r="B186" s="363"/>
      <c r="C186" s="21"/>
      <c r="D186" s="364"/>
      <c r="E186" s="364"/>
      <c r="F186" s="364"/>
      <c r="G186" s="364"/>
      <c r="H186" s="365"/>
    </row>
    <row r="187" spans="1:8" s="20" customFormat="1" ht="30" customHeight="1" thickBot="1" x14ac:dyDescent="0.25">
      <c r="A187" s="507"/>
      <c r="B187" s="507"/>
      <c r="C187" s="623"/>
      <c r="D187" s="507"/>
      <c r="E187" s="507"/>
      <c r="F187" s="507"/>
      <c r="G187" s="507"/>
      <c r="H187" s="508"/>
    </row>
    <row r="188" spans="1:8" s="16" customFormat="1" ht="185.25" customHeight="1" x14ac:dyDescent="0.2">
      <c r="A188" s="352" t="s">
        <v>201</v>
      </c>
      <c r="B188" s="353"/>
      <c r="C18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"2ГИС.БРЯНСК" (версия для ПК); Интернет-площадка 2gis.ru на основе Cправочника организаций "2ГИС.БРЯНСК"; Электронный справочник на основе Справочника организаций "2ГИС.БРЯНСК" (мобильная версия 2ГИС 4.0 и выше)</v>
      </c>
      <c r="D188" s="382">
        <v>7200</v>
      </c>
      <c r="E188" s="383"/>
      <c r="F188" s="383"/>
      <c r="G188" s="383"/>
      <c r="H188" s="384"/>
    </row>
    <row r="189" spans="1:8" s="16" customFormat="1" ht="83.25" customHeight="1" thickBot="1" x14ac:dyDescent="0.25">
      <c r="A189" s="352" t="s">
        <v>202</v>
      </c>
      <c r="B189" s="353"/>
      <c r="C189" s="367"/>
      <c r="D189" s="354">
        <v>7200</v>
      </c>
      <c r="E189" s="355"/>
      <c r="F189" s="355"/>
      <c r="G189" s="355"/>
      <c r="H189" s="356"/>
    </row>
    <row r="190" spans="1:8" ht="13.5" thickBot="1" x14ac:dyDescent="0.25">
      <c r="A190" s="182"/>
      <c r="B190" s="183"/>
      <c r="C190" s="184"/>
      <c r="D190" s="183"/>
      <c r="E190" s="183"/>
      <c r="F190" s="183"/>
      <c r="G190" s="183"/>
      <c r="H190" s="185"/>
    </row>
    <row r="191" spans="1:8" ht="21" x14ac:dyDescent="0.2">
      <c r="A191" s="85"/>
      <c r="B191" s="86" t="s">
        <v>133</v>
      </c>
      <c r="C191" s="349" t="s">
        <v>321</v>
      </c>
      <c r="D191" s="349"/>
      <c r="E191" s="87"/>
      <c r="F191" s="87"/>
      <c r="G191" s="87"/>
      <c r="H191" s="87"/>
    </row>
    <row r="192" spans="1:8" ht="21" x14ac:dyDescent="0.2">
      <c r="A192" s="85"/>
      <c r="B192" s="87"/>
      <c r="C192" s="348" t="s">
        <v>322</v>
      </c>
      <c r="D192" s="348"/>
      <c r="E192" s="87"/>
      <c r="F192" s="87"/>
      <c r="G192" s="87"/>
      <c r="H192" s="87"/>
    </row>
    <row r="193" spans="1:8" ht="21" x14ac:dyDescent="0.2">
      <c r="A193" s="85"/>
      <c r="B193" s="87"/>
      <c r="C193" s="348" t="s">
        <v>323</v>
      </c>
      <c r="D193" s="348"/>
      <c r="E193" s="87"/>
      <c r="F193" s="87"/>
      <c r="G193" s="87"/>
      <c r="H193" s="87"/>
    </row>
    <row r="194" spans="1:8" ht="21" x14ac:dyDescent="0.2">
      <c r="C194" s="348"/>
      <c r="D194" s="348"/>
      <c r="E194" s="87"/>
      <c r="F194" s="87"/>
      <c r="G194" s="87"/>
      <c r="H194" s="82"/>
    </row>
    <row r="195" spans="1:8" ht="26.25" customHeight="1" x14ac:dyDescent="0.2">
      <c r="A195" s="347" t="str">
        <f>Абакан_юр!A174</f>
        <v>По соглашению сторон в качестве валюты платежа могут выступать украинские гривны, в этом случае курс следующий: 1 руб. = 0,4395 гривен</v>
      </c>
      <c r="B195" s="347"/>
      <c r="C195" s="347"/>
      <c r="D195" s="89"/>
      <c r="E195" s="89"/>
      <c r="F195" s="90"/>
      <c r="G195" s="351"/>
      <c r="H195" s="351"/>
    </row>
    <row r="196" spans="1:8" ht="26.25" customHeight="1" x14ac:dyDescent="0.2">
      <c r="A196" s="347" t="str">
        <f>Абакан_юр!A175</f>
        <v>По соглашению сторон в качестве валюты платежа могут выступать дирхамы ОАЭ, в этом случае курс следующий: 1 руб. = 0,0414 дирхам</v>
      </c>
      <c r="B196" s="347"/>
      <c r="C196" s="347"/>
      <c r="D196" s="89"/>
      <c r="E196" s="89"/>
      <c r="F196" s="90"/>
      <c r="G196" s="92"/>
      <c r="H196" s="92"/>
    </row>
    <row r="197" spans="1:8" ht="26.25" customHeight="1" x14ac:dyDescent="0.2">
      <c r="A197" s="347" t="str">
        <f>Абакан_юр!A176</f>
        <v>По соглашению сторон в качестве валюты платежа могут выступать доллары США, в этом случае курс следующий: 1 руб. = 0,0113 доллара</v>
      </c>
      <c r="B197" s="347"/>
      <c r="C197" s="347"/>
      <c r="D197" s="89"/>
      <c r="E197" s="89"/>
      <c r="F197" s="90"/>
      <c r="G197" s="92"/>
      <c r="H197" s="92"/>
    </row>
    <row r="198" spans="1:8" ht="26.25" customHeight="1" x14ac:dyDescent="0.2">
      <c r="A198" s="347" t="str">
        <f>Абакан_юр!A177</f>
        <v>По соглашению сторон в качестве валюты платежа могут выступать евро, в этом случае курс следующий: 1 руб. = 0,0104 евро</v>
      </c>
      <c r="B198" s="347"/>
      <c r="C198" s="347"/>
      <c r="D198" s="89"/>
      <c r="E198" s="90"/>
      <c r="F198" s="90"/>
      <c r="G198" s="92"/>
      <c r="H198" s="92"/>
    </row>
    <row r="199" spans="1:8" ht="26.25" customHeight="1" x14ac:dyDescent="0.2">
      <c r="A199" s="347" t="str">
        <f>Абакан_юр!A178</f>
        <v>По соглашению сторон в качестве валюты платежа могут выступать чешские кроны, в этом случае курс следующий: 1 руб. = 0,2610 крона</v>
      </c>
      <c r="B199" s="347"/>
      <c r="C199" s="347"/>
      <c r="D199" s="89"/>
      <c r="E199" s="90"/>
      <c r="F199" s="90"/>
      <c r="G199" s="92"/>
      <c r="H199" s="92"/>
    </row>
    <row r="200" spans="1:8" ht="26.25" customHeight="1" x14ac:dyDescent="0.2">
      <c r="A200" s="347" t="str">
        <f>Абакан_юр!A179</f>
        <v>По соглашению сторон в качестве валюты платежа могут выступать киргизские сомы, в этом случае курс следующий: 1 руб. = 1,0094 сом</v>
      </c>
      <c r="B200" s="347"/>
      <c r="C200" s="347"/>
      <c r="D200" s="89"/>
      <c r="E200" s="89"/>
      <c r="F200" s="90"/>
      <c r="G200" s="92"/>
      <c r="H200" s="92"/>
    </row>
    <row r="201" spans="1:8" ht="26.25" customHeight="1" x14ac:dyDescent="0.2">
      <c r="A201"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1" s="347"/>
      <c r="C201" s="347"/>
      <c r="D201" s="89"/>
      <c r="E201" s="89"/>
      <c r="F201" s="90"/>
      <c r="G201" s="92"/>
      <c r="H201" s="92"/>
    </row>
    <row r="202" spans="1:8" ht="26.25" x14ac:dyDescent="0.2">
      <c r="A202" s="93"/>
      <c r="B202" s="93"/>
      <c r="C202" s="94"/>
      <c r="D202" s="95"/>
      <c r="E202" s="95"/>
      <c r="F202" s="96"/>
      <c r="G202" s="97"/>
      <c r="H202" s="97"/>
    </row>
    <row r="203" spans="1:8" ht="21" x14ac:dyDescent="0.2">
      <c r="A203" s="339" t="s">
        <v>144</v>
      </c>
      <c r="B203" s="339"/>
      <c r="C203" s="339"/>
      <c r="D203" s="339"/>
      <c r="E203" s="339"/>
      <c r="F203" s="339"/>
      <c r="G203" s="339"/>
      <c r="H203" s="339"/>
    </row>
    <row r="204" spans="1:8" ht="21" x14ac:dyDescent="0.2">
      <c r="A204" s="339" t="s">
        <v>145</v>
      </c>
      <c r="B204" s="339"/>
      <c r="C204" s="339"/>
      <c r="D204" s="339"/>
      <c r="E204" s="339"/>
      <c r="F204" s="339"/>
      <c r="G204" s="339"/>
      <c r="H204" s="339"/>
    </row>
    <row r="205" spans="1:8" ht="26.25" x14ac:dyDescent="0.2">
      <c r="A205" s="93"/>
      <c r="B205" s="93"/>
      <c r="C205" s="94"/>
      <c r="D205" s="95"/>
      <c r="E205" s="95"/>
      <c r="F205" s="96"/>
      <c r="G205" s="97"/>
      <c r="H205" s="97"/>
    </row>
    <row r="206" spans="1:8" ht="22.5" customHeight="1" thickBot="1" x14ac:dyDescent="0.25">
      <c r="A206" s="340" t="s">
        <v>146</v>
      </c>
      <c r="B206" s="340"/>
      <c r="C206" s="340"/>
      <c r="D206" s="340"/>
      <c r="E206" s="340"/>
      <c r="F206" s="99"/>
      <c r="G206" s="91"/>
      <c r="H206" s="100"/>
    </row>
    <row r="207" spans="1:8" ht="50.1" customHeight="1" thickBot="1" x14ac:dyDescent="0.25">
      <c r="A207" s="341" t="s">
        <v>147</v>
      </c>
      <c r="B207" s="342"/>
      <c r="C207" s="342"/>
      <c r="D207" s="342"/>
      <c r="E207" s="343"/>
      <c r="F207" s="101"/>
      <c r="H207" s="102"/>
    </row>
    <row r="208" spans="1:8" ht="78" customHeight="1" thickBot="1" x14ac:dyDescent="0.25">
      <c r="A208" s="344" t="s">
        <v>148</v>
      </c>
      <c r="B208" s="345"/>
      <c r="C208" s="103" t="s">
        <v>149</v>
      </c>
      <c r="D208" s="345" t="s">
        <v>150</v>
      </c>
      <c r="E208" s="346"/>
      <c r="F208" s="104"/>
      <c r="G208" s="104"/>
      <c r="H208" s="104"/>
    </row>
    <row r="209" spans="1:8" ht="89.25" customHeight="1" x14ac:dyDescent="0.2">
      <c r="A209" s="333" t="s">
        <v>151</v>
      </c>
      <c r="B209" s="334"/>
      <c r="C209" s="105" t="s">
        <v>152</v>
      </c>
      <c r="D209" s="335" t="s">
        <v>153</v>
      </c>
      <c r="E209" s="336"/>
      <c r="F209" s="104"/>
      <c r="G209" s="104"/>
      <c r="H209" s="104"/>
    </row>
    <row r="210" spans="1:8" ht="81" customHeight="1" x14ac:dyDescent="0.2">
      <c r="A210" s="337" t="s">
        <v>154</v>
      </c>
      <c r="B210" s="338"/>
      <c r="C210" s="106" t="s">
        <v>155</v>
      </c>
      <c r="D210" s="331" t="s">
        <v>156</v>
      </c>
      <c r="E210" s="332"/>
      <c r="F210" s="104"/>
      <c r="G210" s="104"/>
      <c r="H210" s="104"/>
    </row>
    <row r="211" spans="1:8" ht="106.5" customHeight="1" thickBot="1" x14ac:dyDescent="0.25">
      <c r="A211" s="495" t="s">
        <v>157</v>
      </c>
      <c r="B211" s="496"/>
      <c r="C211" s="125" t="s">
        <v>158</v>
      </c>
      <c r="D211" s="497" t="s">
        <v>156</v>
      </c>
      <c r="E211" s="498"/>
      <c r="F211" s="104"/>
      <c r="G211" s="104"/>
      <c r="H211" s="104"/>
    </row>
    <row r="212" spans="1:8" s="82" customFormat="1" ht="125.25" customHeight="1" x14ac:dyDescent="0.2">
      <c r="A212" s="337" t="s">
        <v>160</v>
      </c>
      <c r="B212" s="338"/>
      <c r="C212" s="124" t="s">
        <v>161</v>
      </c>
      <c r="D212" s="338" t="s">
        <v>156</v>
      </c>
      <c r="E212" s="494"/>
      <c r="F212" s="101"/>
      <c r="G212" s="101"/>
      <c r="H212" s="101"/>
    </row>
    <row r="213" spans="1:8" s="98" customFormat="1" ht="222.75" customHeight="1" x14ac:dyDescent="0.2">
      <c r="A213" s="646" t="s">
        <v>162</v>
      </c>
      <c r="B213" s="647"/>
      <c r="C213" s="106" t="s">
        <v>163</v>
      </c>
      <c r="D213" s="648" t="s">
        <v>156</v>
      </c>
      <c r="E213" s="649"/>
      <c r="F213" s="96"/>
      <c r="G213" s="97"/>
      <c r="H213" s="97"/>
    </row>
    <row r="214" spans="1:8" ht="24.95" customHeight="1" x14ac:dyDescent="0.2">
      <c r="A214" s="329" t="s">
        <v>164</v>
      </c>
      <c r="B214" s="329"/>
      <c r="C214" s="329"/>
      <c r="D214" s="329"/>
      <c r="E214" s="329"/>
      <c r="F214" s="329"/>
      <c r="G214" s="329"/>
      <c r="H214" s="329"/>
    </row>
    <row r="215" spans="1:8" ht="24.95" customHeight="1" x14ac:dyDescent="0.2">
      <c r="A215" s="329" t="s">
        <v>165</v>
      </c>
      <c r="B215" s="329"/>
      <c r="C215" s="329"/>
      <c r="D215" s="329"/>
      <c r="E215" s="329"/>
      <c r="F215" s="329"/>
      <c r="G215" s="329"/>
      <c r="H215" s="329"/>
    </row>
    <row r="216" spans="1:8" ht="189.75" customHeight="1" x14ac:dyDescent="0.2">
      <c r="A216"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339"/>
      <c r="C216" s="339"/>
      <c r="D216" s="339"/>
      <c r="E216" s="339"/>
      <c r="F216" s="339"/>
      <c r="G216" s="339"/>
      <c r="H216" s="339"/>
    </row>
    <row r="217" spans="1:8" ht="64.5" customHeight="1" x14ac:dyDescent="0.2">
      <c r="A217" s="339" t="s">
        <v>167</v>
      </c>
      <c r="B217" s="339"/>
      <c r="C217" s="339"/>
      <c r="D217" s="339"/>
      <c r="E217" s="339"/>
      <c r="F217" s="339"/>
      <c r="G217" s="339"/>
      <c r="H217" s="339"/>
    </row>
    <row r="218" spans="1:8" ht="24.95" customHeight="1" x14ac:dyDescent="0.2">
      <c r="A218" s="329" t="s">
        <v>168</v>
      </c>
      <c r="B218" s="329"/>
      <c r="C218" s="329"/>
      <c r="D218" s="329"/>
      <c r="E218" s="329"/>
      <c r="F218" s="329"/>
      <c r="G218" s="329"/>
      <c r="H218" s="329"/>
    </row>
    <row r="219" spans="1:8" ht="6" customHeight="1" x14ac:dyDescent="0.2"/>
    <row r="220" spans="1:8" s="109" customFormat="1" ht="114.75" customHeight="1" x14ac:dyDescent="0.2">
      <c r="A220" s="339" t="s">
        <v>169</v>
      </c>
      <c r="B220" s="339"/>
      <c r="C220" s="339"/>
      <c r="D220" s="339"/>
      <c r="E220" s="339"/>
      <c r="F220" s="339"/>
      <c r="G220" s="339"/>
      <c r="H220" s="339"/>
    </row>
  </sheetData>
  <sheetProtection selectLockedCells="1" selectUnlockedCells="1"/>
  <mergeCells count="36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D172:H172"/>
    <mergeCell ref="A173:B173"/>
    <mergeCell ref="C173:C177"/>
    <mergeCell ref="D173:H173"/>
    <mergeCell ref="A174:B174"/>
    <mergeCell ref="D174:H174"/>
    <mergeCell ref="A175:B175"/>
    <mergeCell ref="D175:H175"/>
    <mergeCell ref="A176:B176"/>
    <mergeCell ref="A180:B180"/>
    <mergeCell ref="D180:H180"/>
    <mergeCell ref="A181:B181"/>
    <mergeCell ref="D181:H181"/>
    <mergeCell ref="A182:B182"/>
    <mergeCell ref="A183:B183"/>
    <mergeCell ref="D183:H183"/>
    <mergeCell ref="D176:H176"/>
    <mergeCell ref="A177:B177"/>
    <mergeCell ref="D177:H177"/>
    <mergeCell ref="A178:B178"/>
    <mergeCell ref="D178:H178"/>
    <mergeCell ref="A179:B179"/>
    <mergeCell ref="G195:H195"/>
    <mergeCell ref="A187:C187"/>
    <mergeCell ref="D187:H187"/>
    <mergeCell ref="A188:B188"/>
    <mergeCell ref="C188:C189"/>
    <mergeCell ref="D188:H188"/>
    <mergeCell ref="A189:B189"/>
    <mergeCell ref="D189:H189"/>
    <mergeCell ref="A184:B184"/>
    <mergeCell ref="D184:H184"/>
    <mergeCell ref="A185:B185"/>
    <mergeCell ref="D185:H185"/>
    <mergeCell ref="A186:B186"/>
    <mergeCell ref="D186:H186"/>
    <mergeCell ref="A196:C196"/>
    <mergeCell ref="A197:C197"/>
    <mergeCell ref="A198:C198"/>
    <mergeCell ref="A199:C199"/>
    <mergeCell ref="A200:C200"/>
    <mergeCell ref="A201:C201"/>
    <mergeCell ref="C191:D191"/>
    <mergeCell ref="C192:D192"/>
    <mergeCell ref="C193:D193"/>
    <mergeCell ref="C194:D194"/>
    <mergeCell ref="A195:C195"/>
    <mergeCell ref="A209:B209"/>
    <mergeCell ref="D209:E209"/>
    <mergeCell ref="A210:B210"/>
    <mergeCell ref="D210:E210"/>
    <mergeCell ref="A211:B211"/>
    <mergeCell ref="D211:E211"/>
    <mergeCell ref="A203:H203"/>
    <mergeCell ref="A204:H204"/>
    <mergeCell ref="A206:E206"/>
    <mergeCell ref="A207:E207"/>
    <mergeCell ref="A208:B208"/>
    <mergeCell ref="D208:E208"/>
    <mergeCell ref="A216:H216"/>
    <mergeCell ref="A217:H217"/>
    <mergeCell ref="A218:H218"/>
    <mergeCell ref="A220:E220"/>
    <mergeCell ref="F220:H220"/>
    <mergeCell ref="A212:B212"/>
    <mergeCell ref="D212:E212"/>
    <mergeCell ref="A213:B213"/>
    <mergeCell ref="D213:E213"/>
    <mergeCell ref="A214:H214"/>
    <mergeCell ref="A215:H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50" zoomScaleNormal="60" zoomScaleSheetLayoutView="50" workbookViewId="0">
      <pane ySplit="4" topLeftCell="A84"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324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7" s="382">
        <f>F7*1.2</f>
        <v>5328</v>
      </c>
      <c r="E7" s="383">
        <f>F7*1.1</f>
        <v>4884</v>
      </c>
      <c r="F7" s="383">
        <v>4440</v>
      </c>
      <c r="G7" s="383">
        <f>F7*0.75</f>
        <v>3330</v>
      </c>
      <c r="H7" s="384">
        <f>F7*0.5</f>
        <v>2220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2" s="457">
        <f>F12*1.2</f>
        <v>6336</v>
      </c>
      <c r="E12" s="383">
        <f>F12*1.1</f>
        <v>5808.0000000000009</v>
      </c>
      <c r="F12" s="383">
        <v>5280</v>
      </c>
      <c r="G12" s="383">
        <f>F12*0.75</f>
        <v>3960</v>
      </c>
      <c r="H12" s="384">
        <f>F12*0.5</f>
        <v>2640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1062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"2ГИС.ВЕЛИКИЙ НОВГОРОД"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23" s="527">
        <v>126</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7" s="382">
        <f>F27*1.2</f>
        <v>7459.2</v>
      </c>
      <c r="E27" s="383">
        <f>F27*1.1</f>
        <v>6837.6</v>
      </c>
      <c r="F27" s="383">
        <v>6216</v>
      </c>
      <c r="G27" s="383">
        <f>F27*0.75</f>
        <v>4662</v>
      </c>
      <c r="H27" s="384">
        <f>F27*0.5</f>
        <v>3108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2" s="457">
        <f>F32*1.2</f>
        <v>8870.4</v>
      </c>
      <c r="E32" s="383">
        <f>F32*1.1</f>
        <v>8131.2000000000007</v>
      </c>
      <c r="F32" s="383">
        <v>7392</v>
      </c>
      <c r="G32" s="383">
        <f>F32*0.75</f>
        <v>5544</v>
      </c>
      <c r="H32" s="384">
        <f>F32*0.5</f>
        <v>3696</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1560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"2ГИС.ВЕЛИКИЙ НОВГОРОД"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"2ГИС.ВЕЛИКИЙ НОВГОРОД"; Электронный справочник "2ГИС.ВЕЛИКИЙ НОВГОРОД"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v>
      </c>
      <c r="D43" s="465">
        <v>180</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48" s="382">
        <f>F48*1.2</f>
        <v>6393.5999999999995</v>
      </c>
      <c r="E48" s="383">
        <f>F48*1.1</f>
        <v>5860.8</v>
      </c>
      <c r="F48" s="383">
        <v>5328</v>
      </c>
      <c r="G48" s="383">
        <f>F48*0.75</f>
        <v>3996</v>
      </c>
      <c r="H48" s="384">
        <f>F48*0.5</f>
        <v>2664</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4" s="457">
        <f>F54*1.2</f>
        <v>7603.2</v>
      </c>
      <c r="E54" s="383">
        <f>F54*1.1</f>
        <v>6969.6</v>
      </c>
      <c r="F54" s="383">
        <v>6336</v>
      </c>
      <c r="G54" s="383">
        <f>F54*0.75</f>
        <v>4752</v>
      </c>
      <c r="H54" s="384">
        <f>F54*0.5</f>
        <v>3168</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60" s="527">
        <v>126</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312 до 6240</v>
      </c>
      <c r="E64" s="422"/>
      <c r="F64" s="422"/>
      <c r="G64" s="422"/>
      <c r="H64" s="423"/>
    </row>
    <row r="65" spans="1:8" ht="37.5" customHeight="1" outlineLevel="1" x14ac:dyDescent="0.2">
      <c r="A65" s="429" t="s">
        <v>39</v>
      </c>
      <c r="B65" s="598"/>
      <c r="C65" s="455"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65" s="601">
        <v>312</v>
      </c>
      <c r="E65" s="433"/>
      <c r="F65" s="433"/>
      <c r="G65" s="433"/>
      <c r="H65" s="434"/>
    </row>
    <row r="66" spans="1:8" ht="37.5" customHeight="1" outlineLevel="1" x14ac:dyDescent="0.2">
      <c r="A66" s="419" t="s">
        <v>40</v>
      </c>
      <c r="B66" s="586"/>
      <c r="C66" s="599"/>
      <c r="D66" s="361">
        <v>624</v>
      </c>
      <c r="E66" s="355"/>
      <c r="F66" s="355"/>
      <c r="G66" s="355"/>
      <c r="H66" s="356"/>
    </row>
    <row r="67" spans="1:8" ht="37.5" customHeight="1" outlineLevel="1" x14ac:dyDescent="0.2">
      <c r="A67" s="419" t="s">
        <v>41</v>
      </c>
      <c r="B67" s="586"/>
      <c r="C67" s="599"/>
      <c r="D67" s="361">
        <v>936</v>
      </c>
      <c r="E67" s="355"/>
      <c r="F67" s="355"/>
      <c r="G67" s="355"/>
      <c r="H67" s="356"/>
    </row>
    <row r="68" spans="1:8" ht="37.5" customHeight="1" outlineLevel="1" x14ac:dyDescent="0.2">
      <c r="A68" s="419" t="s">
        <v>42</v>
      </c>
      <c r="B68" s="586"/>
      <c r="C68" s="599"/>
      <c r="D68" s="361">
        <v>1248</v>
      </c>
      <c r="E68" s="355"/>
      <c r="F68" s="355"/>
      <c r="G68" s="355"/>
      <c r="H68" s="356"/>
    </row>
    <row r="69" spans="1:8" ht="37.5" customHeight="1" outlineLevel="1" x14ac:dyDescent="0.2">
      <c r="A69" s="419" t="s">
        <v>43</v>
      </c>
      <c r="B69" s="586"/>
      <c r="C69" s="599"/>
      <c r="D69" s="361">
        <v>1560</v>
      </c>
      <c r="E69" s="355"/>
      <c r="F69" s="355"/>
      <c r="G69" s="355"/>
      <c r="H69" s="356"/>
    </row>
    <row r="70" spans="1:8" ht="37.5" customHeight="1" outlineLevel="1" x14ac:dyDescent="0.2">
      <c r="A70" s="419" t="s">
        <v>44</v>
      </c>
      <c r="B70" s="586"/>
      <c r="C70" s="599"/>
      <c r="D70" s="361">
        <v>1872</v>
      </c>
      <c r="E70" s="355"/>
      <c r="F70" s="355"/>
      <c r="G70" s="355"/>
      <c r="H70" s="356"/>
    </row>
    <row r="71" spans="1:8" ht="37.5" customHeight="1" outlineLevel="1" x14ac:dyDescent="0.2">
      <c r="A71" s="419" t="s">
        <v>45</v>
      </c>
      <c r="B71" s="586"/>
      <c r="C71" s="599"/>
      <c r="D71" s="361">
        <v>2184</v>
      </c>
      <c r="E71" s="355"/>
      <c r="F71" s="355"/>
      <c r="G71" s="355"/>
      <c r="H71" s="356"/>
    </row>
    <row r="72" spans="1:8" ht="37.5" customHeight="1" outlineLevel="1" x14ac:dyDescent="0.2">
      <c r="A72" s="419" t="s">
        <v>46</v>
      </c>
      <c r="B72" s="586"/>
      <c r="C72" s="599"/>
      <c r="D72" s="361">
        <v>2496</v>
      </c>
      <c r="E72" s="355"/>
      <c r="F72" s="355"/>
      <c r="G72" s="355"/>
      <c r="H72" s="356"/>
    </row>
    <row r="73" spans="1:8" ht="37.5" customHeight="1" outlineLevel="1" x14ac:dyDescent="0.2">
      <c r="A73" s="419" t="s">
        <v>47</v>
      </c>
      <c r="B73" s="586"/>
      <c r="C73" s="599"/>
      <c r="D73" s="361">
        <v>2808</v>
      </c>
      <c r="E73" s="355"/>
      <c r="F73" s="355"/>
      <c r="G73" s="355"/>
      <c r="H73" s="356"/>
    </row>
    <row r="74" spans="1:8" ht="37.5" customHeight="1" outlineLevel="1" x14ac:dyDescent="0.2">
      <c r="A74" s="419" t="s">
        <v>48</v>
      </c>
      <c r="B74" s="586"/>
      <c r="C74" s="599"/>
      <c r="D74" s="361">
        <v>3120</v>
      </c>
      <c r="E74" s="355"/>
      <c r="F74" s="355"/>
      <c r="G74" s="355"/>
      <c r="H74" s="356"/>
    </row>
    <row r="75" spans="1:8" ht="37.5" customHeight="1" outlineLevel="1" x14ac:dyDescent="0.2">
      <c r="A75" s="419" t="s">
        <v>49</v>
      </c>
      <c r="B75" s="586"/>
      <c r="C75" s="599"/>
      <c r="D75" s="361">
        <v>3432</v>
      </c>
      <c r="E75" s="355"/>
      <c r="F75" s="355"/>
      <c r="G75" s="355"/>
      <c r="H75" s="356"/>
    </row>
    <row r="76" spans="1:8" ht="37.5" customHeight="1" outlineLevel="1" x14ac:dyDescent="0.2">
      <c r="A76" s="419" t="s">
        <v>50</v>
      </c>
      <c r="B76" s="586"/>
      <c r="C76" s="599"/>
      <c r="D76" s="361">
        <v>3744</v>
      </c>
      <c r="E76" s="355"/>
      <c r="F76" s="355"/>
      <c r="G76" s="355"/>
      <c r="H76" s="356"/>
    </row>
    <row r="77" spans="1:8" ht="37.5" customHeight="1" outlineLevel="1" x14ac:dyDescent="0.2">
      <c r="A77" s="419" t="s">
        <v>51</v>
      </c>
      <c r="B77" s="586"/>
      <c r="C77" s="599"/>
      <c r="D77" s="361">
        <v>4056</v>
      </c>
      <c r="E77" s="355"/>
      <c r="F77" s="355"/>
      <c r="G77" s="355"/>
      <c r="H77" s="356"/>
    </row>
    <row r="78" spans="1:8" ht="37.5" customHeight="1" outlineLevel="1" x14ac:dyDescent="0.2">
      <c r="A78" s="419" t="s">
        <v>52</v>
      </c>
      <c r="B78" s="586"/>
      <c r="C78" s="599"/>
      <c r="D78" s="361">
        <v>4368</v>
      </c>
      <c r="E78" s="355"/>
      <c r="F78" s="355"/>
      <c r="G78" s="355"/>
      <c r="H78" s="356"/>
    </row>
    <row r="79" spans="1:8" ht="37.5" customHeight="1" outlineLevel="1" x14ac:dyDescent="0.2">
      <c r="A79" s="419" t="s">
        <v>53</v>
      </c>
      <c r="B79" s="586"/>
      <c r="C79" s="599"/>
      <c r="D79" s="361">
        <v>4680</v>
      </c>
      <c r="E79" s="355"/>
      <c r="F79" s="355"/>
      <c r="G79" s="355"/>
      <c r="H79" s="356"/>
    </row>
    <row r="80" spans="1:8" ht="37.5" customHeight="1" outlineLevel="1" x14ac:dyDescent="0.2">
      <c r="A80" s="419" t="s">
        <v>54</v>
      </c>
      <c r="B80" s="586"/>
      <c r="C80" s="599"/>
      <c r="D80" s="361">
        <v>4992</v>
      </c>
      <c r="E80" s="355"/>
      <c r="F80" s="355"/>
      <c r="G80" s="355"/>
      <c r="H80" s="356"/>
    </row>
    <row r="81" spans="1:8" ht="37.5" customHeight="1" outlineLevel="1" x14ac:dyDescent="0.2">
      <c r="A81" s="419" t="s">
        <v>55</v>
      </c>
      <c r="B81" s="586"/>
      <c r="C81" s="599"/>
      <c r="D81" s="361">
        <v>5304</v>
      </c>
      <c r="E81" s="355"/>
      <c r="F81" s="355"/>
      <c r="G81" s="355"/>
      <c r="H81" s="356"/>
    </row>
    <row r="82" spans="1:8" ht="37.5" customHeight="1" outlineLevel="1" x14ac:dyDescent="0.2">
      <c r="A82" s="419" t="s">
        <v>56</v>
      </c>
      <c r="B82" s="586"/>
      <c r="C82" s="599"/>
      <c r="D82" s="361">
        <v>5616</v>
      </c>
      <c r="E82" s="355"/>
      <c r="F82" s="355"/>
      <c r="G82" s="355"/>
      <c r="H82" s="356"/>
    </row>
    <row r="83" spans="1:8" ht="37.5" customHeight="1" outlineLevel="1" x14ac:dyDescent="0.2">
      <c r="A83" s="419" t="s">
        <v>57</v>
      </c>
      <c r="B83" s="586"/>
      <c r="C83" s="599"/>
      <c r="D83" s="361">
        <v>5928</v>
      </c>
      <c r="E83" s="355"/>
      <c r="F83" s="355"/>
      <c r="G83" s="355"/>
      <c r="H83" s="356"/>
    </row>
    <row r="84" spans="1:8" ht="37.5" customHeight="1" outlineLevel="1" x14ac:dyDescent="0.2">
      <c r="A84" s="419" t="s">
        <v>58</v>
      </c>
      <c r="B84" s="586"/>
      <c r="C84" s="599"/>
      <c r="D84" s="361">
        <v>6240</v>
      </c>
      <c r="E84" s="355"/>
      <c r="F84" s="355"/>
      <c r="G84" s="355"/>
      <c r="H84" s="356"/>
    </row>
    <row r="85" spans="1:8" ht="37.5" customHeight="1" outlineLevel="1" x14ac:dyDescent="0.2">
      <c r="A85" s="419" t="s">
        <v>181</v>
      </c>
      <c r="B85" s="586"/>
      <c r="C85" s="599"/>
      <c r="D85" s="361">
        <v>6552</v>
      </c>
      <c r="E85" s="355"/>
      <c r="F85" s="355"/>
      <c r="G85" s="355"/>
      <c r="H85" s="356"/>
    </row>
    <row r="86" spans="1:8" ht="37.5" customHeight="1" outlineLevel="1" x14ac:dyDescent="0.2">
      <c r="A86" s="419" t="s">
        <v>182</v>
      </c>
      <c r="B86" s="586"/>
      <c r="C86" s="599"/>
      <c r="D86" s="361">
        <v>6864</v>
      </c>
      <c r="E86" s="355"/>
      <c r="F86" s="355"/>
      <c r="G86" s="355"/>
      <c r="H86" s="356"/>
    </row>
    <row r="87" spans="1:8" ht="37.5" customHeight="1" outlineLevel="1" x14ac:dyDescent="0.2">
      <c r="A87" s="419" t="s">
        <v>183</v>
      </c>
      <c r="B87" s="586"/>
      <c r="C87" s="599"/>
      <c r="D87" s="361">
        <v>7176</v>
      </c>
      <c r="E87" s="355"/>
      <c r="F87" s="355"/>
      <c r="G87" s="355"/>
      <c r="H87" s="356"/>
    </row>
    <row r="88" spans="1:8" ht="37.5" customHeight="1" outlineLevel="1" thickBot="1" x14ac:dyDescent="0.25">
      <c r="A88" s="419" t="s">
        <v>184</v>
      </c>
      <c r="B88" s="586"/>
      <c r="C88" s="599"/>
      <c r="D88" s="361">
        <v>7488</v>
      </c>
      <c r="E88" s="355"/>
      <c r="F88" s="355"/>
      <c r="G88" s="355"/>
      <c r="H88" s="356"/>
    </row>
    <row r="89" spans="1:8" ht="50.1" customHeight="1" thickBot="1" x14ac:dyDescent="0.25">
      <c r="A89" s="411" t="s">
        <v>59</v>
      </c>
      <c r="B89" s="412"/>
      <c r="C89" s="412"/>
      <c r="D89" s="421" t="str">
        <f>"от "&amp;MIN(D90:D99)&amp;" до "&amp;MAX(D90:D99)</f>
        <v>от 240 до 3954</v>
      </c>
      <c r="E89" s="422"/>
      <c r="F89" s="422"/>
      <c r="G89" s="422"/>
      <c r="H89" s="423"/>
    </row>
    <row r="90" spans="1:8" s="16" customFormat="1" ht="159" customHeight="1" x14ac:dyDescent="0.2">
      <c r="A90" s="65" t="s">
        <v>60</v>
      </c>
      <c r="B90" s="66" t="s">
        <v>13</v>
      </c>
      <c r="C90" s="12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90" s="424">
        <v>840</v>
      </c>
      <c r="E90" s="424"/>
      <c r="F90" s="424"/>
      <c r="G90" s="424"/>
      <c r="H90" s="425"/>
    </row>
    <row r="91" spans="1:8" ht="37.5" customHeight="1" x14ac:dyDescent="0.2">
      <c r="A91" s="377" t="s">
        <v>61</v>
      </c>
      <c r="B91" s="418"/>
      <c r="C91" s="426"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91" s="398">
        <v>354</v>
      </c>
      <c r="E91" s="398"/>
      <c r="F91" s="398"/>
      <c r="G91" s="398"/>
      <c r="H91" s="399"/>
    </row>
    <row r="92" spans="1:8" ht="37.5" customHeight="1" x14ac:dyDescent="0.2">
      <c r="A92" s="377" t="s">
        <v>62</v>
      </c>
      <c r="B92" s="418"/>
      <c r="C92" s="427"/>
      <c r="D92" s="398">
        <v>2364</v>
      </c>
      <c r="E92" s="398"/>
      <c r="F92" s="398"/>
      <c r="G92" s="398"/>
      <c r="H92" s="399"/>
    </row>
    <row r="93" spans="1:8" ht="37.5" customHeight="1" x14ac:dyDescent="0.2">
      <c r="A93" s="377" t="s">
        <v>63</v>
      </c>
      <c r="B93" s="418"/>
      <c r="C93" s="427"/>
      <c r="D93" s="398">
        <v>888</v>
      </c>
      <c r="E93" s="398"/>
      <c r="F93" s="398"/>
      <c r="G93" s="398"/>
      <c r="H93" s="399"/>
    </row>
    <row r="94" spans="1:8" ht="37.5" customHeight="1" x14ac:dyDescent="0.2">
      <c r="A94" s="352" t="s">
        <v>64</v>
      </c>
      <c r="B94" s="353"/>
      <c r="C94" s="427"/>
      <c r="D94" s="398">
        <v>1122</v>
      </c>
      <c r="E94" s="398"/>
      <c r="F94" s="398"/>
      <c r="G94" s="398"/>
      <c r="H94" s="399"/>
    </row>
    <row r="95" spans="1:8" ht="37.5" customHeight="1" x14ac:dyDescent="0.2">
      <c r="A95" s="377" t="s">
        <v>65</v>
      </c>
      <c r="B95" s="418"/>
      <c r="C95" s="427"/>
      <c r="D95" s="398">
        <v>240</v>
      </c>
      <c r="E95" s="398"/>
      <c r="F95" s="398"/>
      <c r="G95" s="398"/>
      <c r="H95" s="399"/>
    </row>
    <row r="96" spans="1:8" ht="37.5" customHeight="1" x14ac:dyDescent="0.2">
      <c r="A96" s="377" t="s">
        <v>66</v>
      </c>
      <c r="B96" s="418"/>
      <c r="C96" s="427"/>
      <c r="D96" s="398">
        <v>240</v>
      </c>
      <c r="E96" s="398"/>
      <c r="F96" s="398"/>
      <c r="G96" s="398"/>
      <c r="H96" s="399"/>
    </row>
    <row r="97" spans="1:8" ht="37.5" customHeight="1" x14ac:dyDescent="0.2">
      <c r="A97" s="377" t="s">
        <v>67</v>
      </c>
      <c r="B97" s="418"/>
      <c r="C97" s="427"/>
      <c r="D97" s="398">
        <v>480</v>
      </c>
      <c r="E97" s="398"/>
      <c r="F97" s="398"/>
      <c r="G97" s="398"/>
      <c r="H97" s="399"/>
    </row>
    <row r="98" spans="1:8" ht="37.5" customHeight="1" x14ac:dyDescent="0.2">
      <c r="A98" s="377" t="s">
        <v>68</v>
      </c>
      <c r="B98" s="418"/>
      <c r="C98" s="427"/>
      <c r="D98" s="398">
        <v>720</v>
      </c>
      <c r="E98" s="398"/>
      <c r="F98" s="398"/>
      <c r="G98" s="398"/>
      <c r="H98" s="399"/>
    </row>
    <row r="99" spans="1:8" ht="37.5" customHeight="1" thickBot="1" x14ac:dyDescent="0.25">
      <c r="A99" s="407" t="s">
        <v>69</v>
      </c>
      <c r="B99" s="408"/>
      <c r="C99" s="428"/>
      <c r="D99" s="409">
        <v>3954</v>
      </c>
      <c r="E99" s="409"/>
      <c r="F99" s="409"/>
      <c r="G99" s="409"/>
      <c r="H99" s="410"/>
    </row>
    <row r="100" spans="1:8" s="16" customFormat="1" ht="117.75" customHeight="1" thickBot="1" x14ac:dyDescent="0.25">
      <c r="A100" s="524" t="s">
        <v>71</v>
      </c>
      <c r="B100" s="525"/>
      <c r="C100"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00" s="375">
        <v>30</v>
      </c>
      <c r="E100" s="375"/>
      <c r="F100" s="375"/>
      <c r="G100" s="375"/>
      <c r="H100" s="376"/>
    </row>
    <row r="101" spans="1:8" ht="50.1" customHeight="1" thickBot="1" x14ac:dyDescent="0.25">
      <c r="A101" s="362" t="s">
        <v>72</v>
      </c>
      <c r="B101" s="363"/>
      <c r="C101" s="21"/>
      <c r="D101" s="364" t="str">
        <f>"от "&amp;MIN(D103,D123:H124,F163,D125:H139)&amp;" до "&amp;MAX(D103,D123:H124,F163,D125:H139)</f>
        <v>от 300 до 4482</v>
      </c>
      <c r="E101" s="364"/>
      <c r="F101" s="364"/>
      <c r="G101" s="364"/>
      <c r="H101" s="365"/>
    </row>
    <row r="102" spans="1:8" ht="21.75" thickBot="1" x14ac:dyDescent="0.25">
      <c r="A102" s="518"/>
      <c r="B102" s="519"/>
      <c r="C102" s="60"/>
      <c r="D102" s="520"/>
      <c r="E102" s="520"/>
      <c r="F102" s="520"/>
      <c r="G102" s="520"/>
      <c r="H102" s="521"/>
    </row>
    <row r="103" spans="1:8" ht="69" customHeight="1" thickBot="1" x14ac:dyDescent="0.25">
      <c r="A103" s="389" t="s">
        <v>73</v>
      </c>
      <c r="B103" s="390"/>
      <c r="C103"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"2ГИС.ВЕЛИКИЙ НОВГОРОД" (версия для ПК); Интернет-площадка 2gis.kz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http://api.2gis.kz/</v>
      </c>
      <c r="D103" s="391">
        <v>2520</v>
      </c>
      <c r="E103" s="391"/>
      <c r="F103" s="391"/>
      <c r="G103" s="391"/>
      <c r="H103" s="392"/>
    </row>
    <row r="104" spans="1:8" ht="69" customHeight="1" thickBot="1" x14ac:dyDescent="0.25">
      <c r="A104" s="393" t="s">
        <v>74</v>
      </c>
      <c r="B104" s="394"/>
      <c r="C104" s="405"/>
      <c r="D104" s="395" t="s">
        <v>75</v>
      </c>
      <c r="E104" s="396"/>
      <c r="F104" s="396"/>
      <c r="G104" s="396"/>
      <c r="H104" s="397"/>
    </row>
    <row r="105" spans="1:8" ht="69" customHeight="1" x14ac:dyDescent="0.2">
      <c r="A105" s="385" t="s">
        <v>76</v>
      </c>
      <c r="B105" s="386"/>
      <c r="C105" s="405"/>
      <c r="D105" s="398">
        <f>D103/4</f>
        <v>630</v>
      </c>
      <c r="E105" s="398"/>
      <c r="F105" s="398"/>
      <c r="G105" s="398"/>
      <c r="H105" s="399"/>
    </row>
    <row r="106" spans="1:8" ht="69" customHeight="1" x14ac:dyDescent="0.2">
      <c r="A106" s="385" t="s">
        <v>77</v>
      </c>
      <c r="B106" s="386"/>
      <c r="C106" s="405"/>
      <c r="D106" s="398">
        <f>D103/5</f>
        <v>504</v>
      </c>
      <c r="E106" s="398"/>
      <c r="F106" s="398"/>
      <c r="G106" s="398"/>
      <c r="H106" s="399"/>
    </row>
    <row r="107" spans="1:8" ht="69" customHeight="1" x14ac:dyDescent="0.2">
      <c r="A107" s="385" t="s">
        <v>78</v>
      </c>
      <c r="B107" s="386"/>
      <c r="C107" s="405"/>
      <c r="D107" s="398">
        <f>D103/6</f>
        <v>420</v>
      </c>
      <c r="E107" s="398"/>
      <c r="F107" s="398"/>
      <c r="G107" s="398"/>
      <c r="H107" s="399"/>
    </row>
    <row r="108" spans="1:8" ht="69" customHeight="1" x14ac:dyDescent="0.2">
      <c r="A108" s="385" t="s">
        <v>79</v>
      </c>
      <c r="B108" s="386"/>
      <c r="C108" s="405"/>
      <c r="D108" s="398">
        <f>D103/7</f>
        <v>360</v>
      </c>
      <c r="E108" s="398"/>
      <c r="F108" s="398"/>
      <c r="G108" s="398"/>
      <c r="H108" s="399"/>
    </row>
    <row r="109" spans="1:8" ht="69" customHeight="1" x14ac:dyDescent="0.2">
      <c r="A109" s="385" t="s">
        <v>80</v>
      </c>
      <c r="B109" s="386"/>
      <c r="C109" s="405"/>
      <c r="D109" s="398">
        <f>D103/8</f>
        <v>315</v>
      </c>
      <c r="E109" s="398"/>
      <c r="F109" s="398"/>
      <c r="G109" s="398"/>
      <c r="H109" s="399"/>
    </row>
    <row r="110" spans="1:8" ht="69" customHeight="1" x14ac:dyDescent="0.2">
      <c r="A110" s="385" t="s">
        <v>81</v>
      </c>
      <c r="B110" s="386"/>
      <c r="C110" s="405"/>
      <c r="D110" s="398">
        <f>D103/9</f>
        <v>280</v>
      </c>
      <c r="E110" s="398"/>
      <c r="F110" s="398"/>
      <c r="G110" s="398"/>
      <c r="H110" s="399"/>
    </row>
    <row r="111" spans="1:8" ht="69" customHeight="1" x14ac:dyDescent="0.2">
      <c r="A111" s="385" t="s">
        <v>82</v>
      </c>
      <c r="B111" s="386"/>
      <c r="C111" s="405"/>
      <c r="D111" s="398">
        <f>D103/10</f>
        <v>252</v>
      </c>
      <c r="E111" s="398"/>
      <c r="F111" s="398"/>
      <c r="G111" s="398"/>
      <c r="H111" s="399"/>
    </row>
    <row r="112" spans="1:8" ht="69" customHeight="1" thickBot="1" x14ac:dyDescent="0.25">
      <c r="A112" s="389" t="s">
        <v>83</v>
      </c>
      <c r="B112" s="390"/>
      <c r="C112" s="405"/>
      <c r="D112" s="391">
        <v>3792</v>
      </c>
      <c r="E112" s="391"/>
      <c r="F112" s="391"/>
      <c r="G112" s="391"/>
      <c r="H112" s="392"/>
    </row>
    <row r="113" spans="1:8" ht="69" customHeight="1" thickBot="1" x14ac:dyDescent="0.25">
      <c r="A113" s="393" t="s">
        <v>74</v>
      </c>
      <c r="B113" s="394"/>
      <c r="C113" s="405"/>
      <c r="D113" s="395" t="s">
        <v>75</v>
      </c>
      <c r="E113" s="396"/>
      <c r="F113" s="396"/>
      <c r="G113" s="396"/>
      <c r="H113" s="397"/>
    </row>
    <row r="114" spans="1:8" ht="69" customHeight="1" x14ac:dyDescent="0.2">
      <c r="A114" s="385" t="s">
        <v>76</v>
      </c>
      <c r="B114" s="386"/>
      <c r="C114" s="405"/>
      <c r="D114" s="398">
        <v>948</v>
      </c>
      <c r="E114" s="398"/>
      <c r="F114" s="398"/>
      <c r="G114" s="398"/>
      <c r="H114" s="399"/>
    </row>
    <row r="115" spans="1:8" ht="69" customHeight="1" x14ac:dyDescent="0.2">
      <c r="A115" s="385" t="s">
        <v>77</v>
      </c>
      <c r="B115" s="386"/>
      <c r="C115" s="405"/>
      <c r="D115" s="398">
        <v>758.4</v>
      </c>
      <c r="E115" s="398"/>
      <c r="F115" s="398"/>
      <c r="G115" s="398"/>
      <c r="H115" s="399"/>
    </row>
    <row r="116" spans="1:8" ht="69" customHeight="1" x14ac:dyDescent="0.2">
      <c r="A116" s="385" t="s">
        <v>78</v>
      </c>
      <c r="B116" s="386"/>
      <c r="C116" s="405"/>
      <c r="D116" s="398">
        <v>631.99999999999989</v>
      </c>
      <c r="E116" s="398"/>
      <c r="F116" s="398"/>
      <c r="G116" s="398"/>
      <c r="H116" s="399"/>
    </row>
    <row r="117" spans="1:8" ht="69" customHeight="1" x14ac:dyDescent="0.2">
      <c r="A117" s="385" t="s">
        <v>79</v>
      </c>
      <c r="B117" s="386"/>
      <c r="C117" s="405"/>
      <c r="D117" s="398">
        <v>541.71428571428567</v>
      </c>
      <c r="E117" s="398"/>
      <c r="F117" s="398"/>
      <c r="G117" s="398"/>
      <c r="H117" s="399"/>
    </row>
    <row r="118" spans="1:8" ht="69" customHeight="1" x14ac:dyDescent="0.2">
      <c r="A118" s="385" t="s">
        <v>80</v>
      </c>
      <c r="B118" s="386"/>
      <c r="C118" s="405"/>
      <c r="D118" s="398">
        <v>474</v>
      </c>
      <c r="E118" s="398"/>
      <c r="F118" s="398"/>
      <c r="G118" s="398"/>
      <c r="H118" s="399"/>
    </row>
    <row r="119" spans="1:8" ht="69" customHeight="1" x14ac:dyDescent="0.2">
      <c r="A119" s="385" t="s">
        <v>81</v>
      </c>
      <c r="B119" s="386"/>
      <c r="C119" s="405"/>
      <c r="D119" s="398">
        <v>421.33333333333331</v>
      </c>
      <c r="E119" s="398"/>
      <c r="F119" s="398"/>
      <c r="G119" s="398"/>
      <c r="H119" s="399"/>
    </row>
    <row r="120" spans="1:8" ht="69" customHeight="1" thickBot="1" x14ac:dyDescent="0.25">
      <c r="A120" s="385" t="s">
        <v>82</v>
      </c>
      <c r="B120" s="386"/>
      <c r="C120" s="406"/>
      <c r="D120" s="398">
        <v>379.2</v>
      </c>
      <c r="E120" s="398"/>
      <c r="F120" s="398"/>
      <c r="G120" s="398"/>
      <c r="H120" s="399"/>
    </row>
    <row r="121" spans="1:8" s="16" customFormat="1" ht="62.45" customHeight="1" thickBot="1" x14ac:dyDescent="0.25">
      <c r="A121" s="380" t="s">
        <v>84</v>
      </c>
      <c r="B121" s="381"/>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21" s="374">
        <v>5004</v>
      </c>
      <c r="E121" s="375"/>
      <c r="F121" s="375"/>
      <c r="G121" s="375"/>
      <c r="H121" s="376"/>
    </row>
    <row r="122" spans="1:8" ht="21.75" thickBot="1" x14ac:dyDescent="0.25">
      <c r="A122" s="518"/>
      <c r="B122" s="519"/>
      <c r="C122" s="56"/>
      <c r="D122" s="520"/>
      <c r="E122" s="520"/>
      <c r="F122" s="520"/>
      <c r="G122" s="520"/>
      <c r="H122" s="521"/>
    </row>
    <row r="123" spans="1:8" ht="50.1" customHeight="1" x14ac:dyDescent="0.2">
      <c r="A123" s="352" t="s">
        <v>85</v>
      </c>
      <c r="B123" s="353"/>
      <c r="C123" s="72" t="str">
        <f>"Интернет-площадка 2gis.ru на основе Cправочника организаций "&amp;$C$2&amp;""</f>
        <v>Интернет-площадка 2gis.ru на основе Cправочника организаций "2ГИС.ВЕЛИКИЙ НОВГОРОД"</v>
      </c>
      <c r="D123" s="382">
        <v>1950</v>
      </c>
      <c r="E123" s="383"/>
      <c r="F123" s="383"/>
      <c r="G123" s="383"/>
      <c r="H123" s="384"/>
    </row>
    <row r="124" spans="1:8" ht="50.1" customHeight="1" x14ac:dyDescent="0.2">
      <c r="A124" s="352" t="s">
        <v>86</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4" s="379">
        <v>300</v>
      </c>
      <c r="E124" s="372"/>
      <c r="F124" s="372"/>
      <c r="G124" s="372"/>
      <c r="H124" s="373"/>
    </row>
    <row r="125" spans="1:8" ht="50.1" customHeight="1" x14ac:dyDescent="0.2">
      <c r="A125" s="352" t="s">
        <v>87</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5" s="354">
        <v>3012</v>
      </c>
      <c r="E125" s="355"/>
      <c r="F125" s="355"/>
      <c r="G125" s="355"/>
      <c r="H125" s="356"/>
    </row>
    <row r="126" spans="1:8" ht="50.1" customHeight="1" x14ac:dyDescent="0.2">
      <c r="A126" s="352" t="s">
        <v>88</v>
      </c>
      <c r="B126" s="353"/>
      <c r="C126" s="73" t="str">
        <f>"Интернет-площадка 2gis.ru на основе Cправочника организаций "&amp;$C$2&amp;""</f>
        <v>Интернет-площадка 2gis.ru на основе Cправочника организаций "2ГИС.ВЕЛИКИЙ НОВГОРОД"</v>
      </c>
      <c r="D126" s="354">
        <v>3660</v>
      </c>
      <c r="E126" s="355"/>
      <c r="F126" s="355"/>
      <c r="G126" s="355"/>
      <c r="H126" s="356"/>
    </row>
    <row r="127" spans="1:8" ht="50.1" customHeight="1" x14ac:dyDescent="0.2">
      <c r="A127" s="352" t="s">
        <v>89</v>
      </c>
      <c r="B127" s="353"/>
      <c r="C127" s="73" t="str">
        <f>"Интернет-площадка 2gis.ru на основе Cправочника организаций "&amp;$C$2&amp;""</f>
        <v>Интернет-площадка 2gis.ru на основе Cправочника организаций "2ГИС.ВЕЛИКИЙ НОВГОРОД"</v>
      </c>
      <c r="D127" s="354">
        <v>4392</v>
      </c>
      <c r="E127" s="355"/>
      <c r="F127" s="355"/>
      <c r="G127" s="355"/>
      <c r="H127" s="356"/>
    </row>
    <row r="128" spans="1:8" ht="50.1" customHeight="1" x14ac:dyDescent="0.2">
      <c r="A128" s="352" t="s">
        <v>90</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8" s="354">
        <v>474</v>
      </c>
      <c r="E128" s="355"/>
      <c r="F128" s="355"/>
      <c r="G128" s="355"/>
      <c r="H128" s="356"/>
    </row>
    <row r="129" spans="1:8" ht="50.1" customHeight="1" x14ac:dyDescent="0.2">
      <c r="A129" s="352" t="s">
        <v>91</v>
      </c>
      <c r="B129" s="353"/>
      <c r="C129" s="73"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29" s="354">
        <v>474</v>
      </c>
      <c r="E129" s="355"/>
      <c r="F129" s="355"/>
      <c r="G129" s="355"/>
      <c r="H129" s="356"/>
    </row>
    <row r="130" spans="1:8" ht="50.1" customHeight="1" x14ac:dyDescent="0.2">
      <c r="A130" s="352" t="s">
        <v>92</v>
      </c>
      <c r="B130" s="353"/>
      <c r="C130" s="73"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0" s="354">
        <v>3306</v>
      </c>
      <c r="E130" s="355"/>
      <c r="F130" s="355"/>
      <c r="G130" s="355"/>
      <c r="H130" s="356"/>
    </row>
    <row r="131" spans="1:8" ht="50.1" customHeight="1" x14ac:dyDescent="0.2">
      <c r="A131" s="352" t="s">
        <v>93</v>
      </c>
      <c r="B131" s="353"/>
      <c r="C131"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31" s="354">
        <v>2010</v>
      </c>
      <c r="E131" s="355"/>
      <c r="F131" s="355"/>
      <c r="G131" s="355"/>
      <c r="H131" s="356"/>
    </row>
    <row r="132" spans="1:8" ht="50.1" customHeight="1" x14ac:dyDescent="0.2">
      <c r="A132" s="352" t="s">
        <v>94</v>
      </c>
      <c r="B132" s="353"/>
      <c r="C132" s="73" t="s">
        <v>95</v>
      </c>
      <c r="D132" s="354">
        <v>504</v>
      </c>
      <c r="E132" s="355"/>
      <c r="F132" s="355"/>
      <c r="G132" s="355"/>
      <c r="H132" s="356"/>
    </row>
    <row r="133" spans="1:8" ht="64.5" customHeight="1" x14ac:dyDescent="0.2">
      <c r="A133" s="352" t="s">
        <v>96</v>
      </c>
      <c r="B133" s="353"/>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3" s="354">
        <v>1950</v>
      </c>
      <c r="E133" s="355"/>
      <c r="F133" s="355"/>
      <c r="G133" s="355"/>
      <c r="H133" s="356"/>
    </row>
    <row r="134" spans="1:8" ht="64.5" customHeight="1" x14ac:dyDescent="0.2">
      <c r="A134" s="352" t="s">
        <v>97</v>
      </c>
      <c r="B134" s="353"/>
      <c r="C134" s="73" t="str">
        <f t="shared" ref="C134:C13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4" s="354">
        <v>1560</v>
      </c>
      <c r="E134" s="355"/>
      <c r="F134" s="355"/>
      <c r="G134" s="355"/>
      <c r="H134" s="356"/>
    </row>
    <row r="135" spans="1:8" ht="64.5" customHeight="1" x14ac:dyDescent="0.2">
      <c r="A135" s="352" t="s">
        <v>98</v>
      </c>
      <c r="B135" s="353"/>
      <c r="C135" s="73"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5" s="354">
        <v>1326</v>
      </c>
      <c r="E135" s="355"/>
      <c r="F135" s="355"/>
      <c r="G135" s="355"/>
      <c r="H135" s="356"/>
    </row>
    <row r="136" spans="1:8" ht="64.5" customHeight="1" x14ac:dyDescent="0.2">
      <c r="A136" s="352" t="s">
        <v>99</v>
      </c>
      <c r="B136" s="353"/>
      <c r="C136" s="73" t="str">
        <f t="shared" si="0"/>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6" s="354">
        <v>780</v>
      </c>
      <c r="E136" s="355"/>
      <c r="F136" s="355"/>
      <c r="G136" s="355"/>
      <c r="H136" s="356"/>
    </row>
    <row r="137" spans="1:8" ht="64.5" customHeight="1" x14ac:dyDescent="0.2">
      <c r="A137" s="352" t="s">
        <v>100</v>
      </c>
      <c r="B137" s="353" t="s">
        <v>100</v>
      </c>
      <c r="C13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7" s="354">
        <v>4482</v>
      </c>
      <c r="E137" s="355"/>
      <c r="F137" s="355"/>
      <c r="G137" s="355"/>
      <c r="H137" s="356"/>
    </row>
    <row r="138" spans="1:8" ht="64.5" customHeight="1" x14ac:dyDescent="0.2">
      <c r="A138" s="352" t="s">
        <v>101</v>
      </c>
      <c r="B138" s="353" t="s">
        <v>101</v>
      </c>
      <c r="C138"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38" s="354">
        <v>2004</v>
      </c>
      <c r="E138" s="355"/>
      <c r="F138" s="355"/>
      <c r="G138" s="355"/>
      <c r="H138" s="356"/>
    </row>
    <row r="139" spans="1:8" ht="50.1" customHeight="1" x14ac:dyDescent="0.2">
      <c r="A139" s="352" t="s">
        <v>102</v>
      </c>
      <c r="B139" s="353"/>
      <c r="C139" s="73"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39" s="354">
        <v>2010</v>
      </c>
      <c r="E139" s="355"/>
      <c r="F139" s="355"/>
      <c r="G139" s="355"/>
      <c r="H139" s="356"/>
    </row>
    <row r="140" spans="1:8" s="16" customFormat="1" ht="102" customHeight="1" x14ac:dyDescent="0.2">
      <c r="A140" s="352" t="s">
        <v>16</v>
      </c>
      <c r="B140" s="353"/>
      <c r="C140"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0" s="354">
        <v>840</v>
      </c>
      <c r="E140" s="355"/>
      <c r="F140" s="355"/>
      <c r="G140" s="355"/>
      <c r="H140" s="356"/>
    </row>
    <row r="141" spans="1:8" s="16" customFormat="1" ht="102" customHeight="1" x14ac:dyDescent="0.2">
      <c r="A141" s="352" t="s">
        <v>103</v>
      </c>
      <c r="B141" s="353"/>
      <c r="C141"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41" s="354">
        <v>100002</v>
      </c>
      <c r="E141" s="355"/>
      <c r="F141" s="355"/>
      <c r="G141" s="355"/>
      <c r="H141" s="356"/>
    </row>
    <row r="142" spans="1:8" s="16" customFormat="1" ht="126" customHeight="1" x14ac:dyDescent="0.2">
      <c r="A142" s="352" t="s">
        <v>104</v>
      </c>
      <c r="B142" s="353"/>
      <c r="C142"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2" s="354">
        <v>1005</v>
      </c>
      <c r="E142" s="355"/>
      <c r="F142" s="355"/>
      <c r="G142" s="355"/>
      <c r="H142" s="356"/>
    </row>
    <row r="143" spans="1:8" s="16" customFormat="1" ht="96" customHeight="1" x14ac:dyDescent="0.2">
      <c r="A143" s="352" t="s">
        <v>105</v>
      </c>
      <c r="B143" s="353"/>
      <c r="C14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Интернет-площадки и Веб-приложения на основе Cправочника организаций "2ГИС.ВЕЛИКИЙ НОВГОРОД", http://api.2gis.ru/</v>
      </c>
      <c r="D143" s="354">
        <v>1500</v>
      </c>
      <c r="E143" s="355"/>
      <c r="F143" s="355"/>
      <c r="G143" s="355"/>
      <c r="H143" s="356"/>
    </row>
    <row r="144" spans="1:8" s="16" customFormat="1" ht="96" customHeight="1" x14ac:dyDescent="0.2">
      <c r="A144" s="377" t="s">
        <v>106</v>
      </c>
      <c r="B144" s="378"/>
      <c r="C144"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44" s="354">
        <v>2004</v>
      </c>
      <c r="E144" s="355"/>
      <c r="F144" s="355"/>
      <c r="G144" s="355"/>
      <c r="H144" s="356"/>
    </row>
    <row r="145" spans="1:8" ht="50.1" customHeight="1" x14ac:dyDescent="0.2">
      <c r="A145" s="352" t="s">
        <v>107</v>
      </c>
      <c r="B145" s="353"/>
      <c r="C145" s="73" t="str">
        <f>"Интернет-площадка 2gis.ru на основе Cправочника организаций "&amp;$C$2&amp;""</f>
        <v>Интернет-площадка 2gis.ru на основе Cправочника организаций "2ГИС.ВЕЛИКИЙ НОВГОРОД"</v>
      </c>
      <c r="D145" s="354">
        <v>2760</v>
      </c>
      <c r="E145" s="355"/>
      <c r="F145" s="355"/>
      <c r="G145" s="355"/>
      <c r="H145" s="356"/>
    </row>
    <row r="146" spans="1:8" ht="50.1" customHeight="1" x14ac:dyDescent="0.2">
      <c r="A146" s="352" t="s">
        <v>108</v>
      </c>
      <c r="B146" s="353"/>
      <c r="C146" s="73" t="str">
        <f t="shared" ref="C146:C155" si="1">"Электронный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46" s="354">
        <v>480</v>
      </c>
      <c r="E146" s="355"/>
      <c r="F146" s="355"/>
      <c r="G146" s="355"/>
      <c r="H146" s="356"/>
    </row>
    <row r="147" spans="1:8" ht="50.1" customHeight="1" x14ac:dyDescent="0.2">
      <c r="A147" s="352" t="s">
        <v>109</v>
      </c>
      <c r="B147" s="353"/>
      <c r="C147" s="73" t="str">
        <f t="shared" si="1"/>
        <v>Электронный справочник на основе Справочника организаций "2ГИС.ВЕЛИКИЙ НОВГОРОД" (версия для ПК)</v>
      </c>
      <c r="D147" s="354">
        <v>4320</v>
      </c>
      <c r="E147" s="355"/>
      <c r="F147" s="355"/>
      <c r="G147" s="355"/>
      <c r="H147" s="356"/>
    </row>
    <row r="148" spans="1:8" ht="50.1" customHeight="1" x14ac:dyDescent="0.2">
      <c r="A148" s="352" t="s">
        <v>110</v>
      </c>
      <c r="B148" s="353"/>
      <c r="C148" s="73" t="str">
        <f>"Интернет-площадка 2gis.ru на основе Cправочника организаций "&amp;$C$2&amp;""</f>
        <v>Интернет-площадка 2gis.ru на основе Cправочника организаций "2ГИС.ВЕЛИКИЙ НОВГОРОД"</v>
      </c>
      <c r="D148" s="354">
        <v>5160</v>
      </c>
      <c r="E148" s="355"/>
      <c r="F148" s="355"/>
      <c r="G148" s="355"/>
      <c r="H148" s="356"/>
    </row>
    <row r="149" spans="1:8" ht="50.1" customHeight="1" x14ac:dyDescent="0.2">
      <c r="A149" s="352" t="s">
        <v>111</v>
      </c>
      <c r="B149" s="353"/>
      <c r="C149" s="73" t="str">
        <f>"Интернет-площадка 2gis.ru на основе Cправочника организаций "&amp;$C$2&amp;""</f>
        <v>Интернет-площадка 2gis.ru на основе Cправочника организаций "2ГИС.ВЕЛИКИЙ НОВГОРОД"</v>
      </c>
      <c r="D149" s="354">
        <v>6192</v>
      </c>
      <c r="E149" s="355"/>
      <c r="F149" s="355"/>
      <c r="G149" s="355"/>
      <c r="H149" s="356"/>
    </row>
    <row r="150" spans="1:8" ht="50.1" customHeight="1" x14ac:dyDescent="0.2">
      <c r="A150" s="352" t="s">
        <v>112</v>
      </c>
      <c r="B150" s="353"/>
      <c r="C150" s="73" t="str">
        <f t="shared" si="1"/>
        <v>Электронный справочник на основе Справочника организаций "2ГИС.ВЕЛИКИЙ НОВГОРОД" (версия для ПК)</v>
      </c>
      <c r="D150" s="354">
        <v>720</v>
      </c>
      <c r="E150" s="355"/>
      <c r="F150" s="355"/>
      <c r="G150" s="355"/>
      <c r="H150" s="356"/>
    </row>
    <row r="151" spans="1:8" ht="50.1" customHeight="1" x14ac:dyDescent="0.2">
      <c r="A151" s="352" t="s">
        <v>113</v>
      </c>
      <c r="B151" s="353"/>
      <c r="C151" s="73" t="str">
        <f t="shared" si="1"/>
        <v>Электронный справочник на основе Справочника организаций "2ГИС.ВЕЛИКИЙ НОВГОРОД" (версия для ПК)</v>
      </c>
      <c r="D151" s="354">
        <v>720</v>
      </c>
      <c r="E151" s="355"/>
      <c r="F151" s="355"/>
      <c r="G151" s="355"/>
      <c r="H151" s="356"/>
    </row>
    <row r="152" spans="1:8" ht="50.1" customHeight="1" x14ac:dyDescent="0.2">
      <c r="A152" s="352" t="s">
        <v>114</v>
      </c>
      <c r="B152" s="353"/>
      <c r="C152" s="73" t="str">
        <f t="shared" si="1"/>
        <v>Электронный справочник на основе Справочника организаций "2ГИС.ВЕЛИКИЙ НОВГОРОД" (версия для ПК)</v>
      </c>
      <c r="D152" s="354">
        <v>4680</v>
      </c>
      <c r="E152" s="355"/>
      <c r="F152" s="355"/>
      <c r="G152" s="355"/>
      <c r="H152" s="356"/>
    </row>
    <row r="153" spans="1:8" ht="50.1" customHeight="1" x14ac:dyDescent="0.2">
      <c r="A153" s="352" t="s">
        <v>115</v>
      </c>
      <c r="B153" s="353"/>
      <c r="C153" s="73" t="s">
        <v>95</v>
      </c>
      <c r="D153" s="354">
        <v>720</v>
      </c>
      <c r="E153" s="355"/>
      <c r="F153" s="355"/>
      <c r="G153" s="355"/>
      <c r="H153" s="356"/>
    </row>
    <row r="154" spans="1:8" ht="68.25" customHeight="1" x14ac:dyDescent="0.2">
      <c r="A154" s="352" t="s">
        <v>116</v>
      </c>
      <c r="B154" s="353"/>
      <c r="C15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"2ГИС.ВЕЛИКИЙ НОВГОРОД" (мобильная версия 2ГИС 4.0 и выше); Интернет-площадка 2gis.ru на основе Cправочника организаций "2ГИС.ВЕЛИКИЙ НОВГОРОД"</v>
      </c>
      <c r="D154" s="354">
        <v>6360</v>
      </c>
      <c r="E154" s="355"/>
      <c r="F154" s="355"/>
      <c r="G154" s="355"/>
      <c r="H154" s="356"/>
    </row>
    <row r="155" spans="1:8" ht="50.1" customHeight="1" thickBot="1" x14ac:dyDescent="0.25">
      <c r="A155" s="352" t="s">
        <v>117</v>
      </c>
      <c r="B155" s="353"/>
      <c r="C155" s="73" t="str">
        <f t="shared" si="1"/>
        <v>Электронный справочник на основе Справочника организаций "2ГИС.ВЕЛИКИЙ НОВГОРОД" (версия для ПК)</v>
      </c>
      <c r="D155" s="374">
        <v>2880</v>
      </c>
      <c r="E155" s="375"/>
      <c r="F155" s="375"/>
      <c r="G155" s="375"/>
      <c r="H155" s="376"/>
    </row>
    <row r="156" spans="1:8" s="23" customFormat="1" ht="50.1" customHeight="1" thickBot="1" x14ac:dyDescent="0.25">
      <c r="A156" s="362" t="s">
        <v>118</v>
      </c>
      <c r="B156" s="363"/>
      <c r="C156" s="21"/>
      <c r="D156" s="364"/>
      <c r="E156" s="364"/>
      <c r="F156" s="364"/>
      <c r="G156" s="364"/>
      <c r="H156" s="365"/>
    </row>
    <row r="157" spans="1:8" s="16" customFormat="1" ht="50.1" customHeight="1" x14ac:dyDescent="0.2">
      <c r="A157" s="352" t="s">
        <v>119</v>
      </c>
      <c r="B157" s="353"/>
      <c r="C157" s="366" t="str">
        <f>"Электронный справочник на основе Справочника организаций "&amp;$C$2&amp;" (мобильная версия)"</f>
        <v>Электронный справочник на основе Справочника организаций "2ГИС.ВЕЛИКИЙ НОВГОРОД" (мобильная версия)</v>
      </c>
      <c r="D157" s="354">
        <v>2004</v>
      </c>
      <c r="E157" s="355"/>
      <c r="F157" s="355"/>
      <c r="G157" s="355"/>
      <c r="H157" s="356"/>
    </row>
    <row r="158" spans="1:8" s="16" customFormat="1" ht="50.1" customHeight="1" x14ac:dyDescent="0.2">
      <c r="A158" s="352" t="s">
        <v>120</v>
      </c>
      <c r="B158" s="353"/>
      <c r="C158" s="367"/>
      <c r="D158" s="354">
        <v>2004</v>
      </c>
      <c r="E158" s="355"/>
      <c r="F158" s="355"/>
      <c r="G158" s="355"/>
      <c r="H158" s="356"/>
    </row>
    <row r="159" spans="1:8" s="16" customFormat="1" ht="50.1" customHeight="1" x14ac:dyDescent="0.2">
      <c r="A159" s="369" t="s">
        <v>121</v>
      </c>
      <c r="B159" s="370"/>
      <c r="C159" s="367"/>
      <c r="D159" s="517">
        <v>1500</v>
      </c>
      <c r="E159" s="398"/>
      <c r="F159" s="398"/>
      <c r="G159" s="398"/>
      <c r="H159" s="398"/>
    </row>
    <row r="160" spans="1:8" s="16" customFormat="1" ht="50.1" customHeight="1" x14ac:dyDescent="0.2">
      <c r="A160" s="369" t="s">
        <v>122</v>
      </c>
      <c r="B160" s="370"/>
      <c r="C160" s="367"/>
      <c r="D160" s="517">
        <v>150</v>
      </c>
      <c r="E160" s="398"/>
      <c r="F160" s="398"/>
      <c r="G160" s="398"/>
      <c r="H160" s="398"/>
    </row>
    <row r="161" spans="1:8" s="16" customFormat="1" ht="50.1" customHeight="1" thickBot="1" x14ac:dyDescent="0.25">
      <c r="A161" s="369" t="s">
        <v>123</v>
      </c>
      <c r="B161" s="370"/>
      <c r="C161" s="368"/>
      <c r="D161" s="471">
        <v>510</v>
      </c>
      <c r="E161" s="472"/>
      <c r="F161" s="472"/>
      <c r="G161" s="472"/>
      <c r="H161" s="472"/>
    </row>
    <row r="162" spans="1:8" s="16" customFormat="1" ht="50.1" customHeight="1" thickBot="1" x14ac:dyDescent="0.25">
      <c r="A162" s="362" t="s">
        <v>124</v>
      </c>
      <c r="B162" s="363"/>
      <c r="C162" s="21"/>
      <c r="D162" s="364"/>
      <c r="E162" s="364"/>
      <c r="F162" s="364"/>
      <c r="G162" s="364"/>
      <c r="H162" s="365"/>
    </row>
    <row r="163" spans="1:8" ht="50.1" customHeight="1" x14ac:dyDescent="0.2">
      <c r="A163" s="352" t="s">
        <v>125</v>
      </c>
      <c r="B163" s="353"/>
      <c r="C163"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63" s="77">
        <f>F163*1.2</f>
        <v>900</v>
      </c>
      <c r="E163" s="78">
        <f>F163*1.1</f>
        <v>825.00000000000011</v>
      </c>
      <c r="F163" s="78">
        <v>750</v>
      </c>
      <c r="G163" s="78">
        <f>F163*0.75</f>
        <v>562.5</v>
      </c>
      <c r="H163" s="79">
        <f>F163*0.5</f>
        <v>375</v>
      </c>
    </row>
    <row r="164" spans="1:8" ht="50.1" customHeight="1" x14ac:dyDescent="0.2">
      <c r="A164" s="352" t="s">
        <v>126</v>
      </c>
      <c r="B164" s="353"/>
      <c r="C164" s="73" t="str">
        <f>"Интернет-площадка 2gis.ru на основе Cправочника организаций "&amp;$C$2&amp;""</f>
        <v>Интернет-площадка 2gis.ru на основе Cправочника организаций "2ГИС.ВЕЛИКИЙ НОВГОРОД"</v>
      </c>
      <c r="D164" s="354">
        <v>750</v>
      </c>
      <c r="E164" s="355"/>
      <c r="F164" s="355"/>
      <c r="G164" s="355"/>
      <c r="H164" s="356"/>
    </row>
    <row r="165" spans="1:8" ht="50.1" customHeight="1" x14ac:dyDescent="0.2">
      <c r="A165" s="352" t="s">
        <v>127</v>
      </c>
      <c r="B165" s="353"/>
      <c r="C165" s="73"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5" s="354">
        <v>1476</v>
      </c>
      <c r="E165" s="355"/>
      <c r="F165" s="355"/>
      <c r="G165" s="355"/>
      <c r="H165" s="356"/>
    </row>
    <row r="166" spans="1:8" ht="50.1" customHeight="1" x14ac:dyDescent="0.2">
      <c r="A166" s="352" t="s">
        <v>128</v>
      </c>
      <c r="B166" s="353"/>
      <c r="C16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(мобильная версия 2ГИС 4.0 и выше)</v>
      </c>
      <c r="D166" s="77">
        <f>F166*1.2</f>
        <v>1296</v>
      </c>
      <c r="E166" s="78">
        <f>F166*1.1</f>
        <v>1188</v>
      </c>
      <c r="F166" s="78">
        <v>1080</v>
      </c>
      <c r="G166" s="78">
        <f>F166*0.75</f>
        <v>810</v>
      </c>
      <c r="H166" s="79">
        <f>F166*0.5</f>
        <v>540</v>
      </c>
    </row>
    <row r="167" spans="1:8" ht="50.1" customHeight="1" x14ac:dyDescent="0.2">
      <c r="A167" s="352" t="s">
        <v>199</v>
      </c>
      <c r="B167" s="353"/>
      <c r="C167" s="73" t="str">
        <f>"Интернет-площадка 2gis.ru на основе Cправочника организаций "&amp;$C$2&amp;""</f>
        <v>Интернет-площадка 2gis.ru на основе Cправочника организаций "2ГИС.ВЕЛИКИЙ НОВГОРОД"</v>
      </c>
      <c r="D167" s="354">
        <v>1080</v>
      </c>
      <c r="E167" s="355"/>
      <c r="F167" s="355"/>
      <c r="G167" s="355"/>
      <c r="H167" s="356"/>
    </row>
    <row r="168" spans="1:8" ht="50.1" customHeight="1" x14ac:dyDescent="0.2">
      <c r="A168" s="352" t="s">
        <v>130</v>
      </c>
      <c r="B168" s="353"/>
      <c r="C168" s="73" t="str">
        <f>"Электронный справочник на основе Справочника организаций "&amp;$C$2&amp;" (версия для ПК)"</f>
        <v>Электронный справочник на основе Справочника организаций "2ГИС.ВЕЛИКИЙ НОВГОРОД" (версия для ПК)</v>
      </c>
      <c r="D168" s="354">
        <v>2160</v>
      </c>
      <c r="E168" s="355"/>
      <c r="F168" s="355"/>
      <c r="G168" s="355"/>
      <c r="H168" s="356"/>
    </row>
    <row r="169" spans="1:8" s="16" customFormat="1" ht="126" customHeight="1" thickBot="1" x14ac:dyDescent="0.25">
      <c r="A169" s="352" t="s">
        <v>131</v>
      </c>
      <c r="B169" s="353"/>
      <c r="C169" s="121" t="str">
        <f>C164</f>
        <v>Интернет-площадка 2gis.ru на основе Cправочника организаций "2ГИС.ВЕЛИКИЙ НОВГОРОД"</v>
      </c>
      <c r="D169" s="354">
        <v>750</v>
      </c>
      <c r="E169" s="355"/>
      <c r="F169" s="355"/>
      <c r="G169" s="355"/>
      <c r="H169" s="356"/>
    </row>
    <row r="170" spans="1:8" ht="50.1" customHeight="1" thickBot="1" x14ac:dyDescent="0.25">
      <c r="A170" s="362" t="s">
        <v>200</v>
      </c>
      <c r="B170" s="363"/>
      <c r="C170" s="21"/>
      <c r="D170" s="364"/>
      <c r="E170" s="364"/>
      <c r="F170" s="364"/>
      <c r="G170" s="364"/>
      <c r="H170" s="365"/>
    </row>
    <row r="171" spans="1:8" s="20" customFormat="1" ht="30" customHeight="1" thickBot="1" x14ac:dyDescent="0.25">
      <c r="A171" s="507"/>
      <c r="B171" s="507"/>
      <c r="C171" s="623"/>
      <c r="D171" s="507"/>
      <c r="E171" s="507"/>
      <c r="F171" s="507"/>
      <c r="G171" s="507"/>
      <c r="H171" s="508"/>
    </row>
    <row r="172" spans="1:8" s="16" customFormat="1" ht="185.25" customHeight="1" x14ac:dyDescent="0.2">
      <c r="A172" s="352" t="s">
        <v>201</v>
      </c>
      <c r="B172" s="353"/>
      <c r="C172"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"2ГИС.ВЕЛИКИЙ НОВГОРОД" (версия для ПК); Интернет-площадка 2gis.ru на основе Cправочника организаций "2ГИС.ВЕЛИКИЙ НОВГОРОД"; Электронный справочник на основе Справочника организаций "2ГИС.ВЕЛИКИЙ НОВГОРОД" (мобильная версия 2ГИС 4.0 и выше)</v>
      </c>
      <c r="D172" s="382">
        <v>3180</v>
      </c>
      <c r="E172" s="383"/>
      <c r="F172" s="383"/>
      <c r="G172" s="383"/>
      <c r="H172" s="384"/>
    </row>
    <row r="173" spans="1:8" s="16" customFormat="1" ht="83.25" customHeight="1" thickBot="1" x14ac:dyDescent="0.25">
      <c r="A173" s="352" t="s">
        <v>202</v>
      </c>
      <c r="B173" s="353"/>
      <c r="C173" s="367"/>
      <c r="D173" s="354">
        <v>3180</v>
      </c>
      <c r="E173" s="355"/>
      <c r="F173" s="355"/>
      <c r="G173" s="355"/>
      <c r="H173" s="356"/>
    </row>
    <row r="174" spans="1:8" ht="21.75" thickBot="1" x14ac:dyDescent="0.25">
      <c r="A174" s="518"/>
      <c r="B174" s="519"/>
      <c r="C174" s="56"/>
      <c r="D174" s="520"/>
      <c r="E174" s="520"/>
      <c r="F174" s="520"/>
      <c r="G174" s="520"/>
      <c r="H174" s="521"/>
    </row>
    <row r="176" spans="1:8" ht="21" x14ac:dyDescent="0.2">
      <c r="A176" s="85"/>
      <c r="B176" s="86" t="s">
        <v>133</v>
      </c>
      <c r="C176" s="349" t="s">
        <v>325</v>
      </c>
      <c r="D176" s="349"/>
      <c r="E176" s="87"/>
      <c r="F176" s="87"/>
      <c r="G176" s="87"/>
      <c r="H176" s="87"/>
    </row>
    <row r="177" spans="1:8" ht="21" x14ac:dyDescent="0.2">
      <c r="A177" s="85"/>
      <c r="B177" s="87"/>
      <c r="C177" s="348" t="s">
        <v>326</v>
      </c>
      <c r="D177" s="348"/>
      <c r="E177" s="87"/>
      <c r="F177" s="87"/>
      <c r="G177" s="87"/>
      <c r="H177" s="87"/>
    </row>
    <row r="178" spans="1:8" ht="21" x14ac:dyDescent="0.2">
      <c r="A178" s="85"/>
      <c r="B178" s="87"/>
      <c r="C178" s="348" t="s">
        <v>327</v>
      </c>
      <c r="D178" s="348"/>
      <c r="E178" s="87"/>
      <c r="F178" s="87"/>
      <c r="G178" s="87"/>
      <c r="H178" s="87"/>
    </row>
    <row r="179" spans="1:8" ht="21" x14ac:dyDescent="0.2">
      <c r="C179" s="348"/>
      <c r="D179" s="348"/>
      <c r="E179" s="87"/>
      <c r="F179" s="87"/>
      <c r="G179" s="87"/>
      <c r="H179" s="82"/>
    </row>
    <row r="180" spans="1:8" ht="26.25" customHeight="1" x14ac:dyDescent="0.2">
      <c r="A180" s="347" t="str">
        <f>Абакан_юр!A174</f>
        <v>По соглашению сторон в качестве валюты платежа могут выступать украинские гривны, в этом случае курс следующий: 1 руб. = 0,4395 гривен</v>
      </c>
      <c r="B180" s="347"/>
      <c r="C180" s="347"/>
      <c r="D180" s="89"/>
      <c r="E180" s="89"/>
      <c r="F180" s="90"/>
      <c r="G180" s="351"/>
      <c r="H180" s="351"/>
    </row>
    <row r="181" spans="1:8" ht="26.25" customHeight="1" x14ac:dyDescent="0.2">
      <c r="A181" s="347" t="str">
        <f>Абакан_юр!A175</f>
        <v>По соглашению сторон в качестве валюты платежа могут выступать дирхамы ОАЭ, в этом случае курс следующий: 1 руб. = 0,0414 дирхам</v>
      </c>
      <c r="B181" s="347"/>
      <c r="C181" s="347"/>
      <c r="D181" s="89"/>
      <c r="E181" s="89"/>
      <c r="F181" s="90"/>
      <c r="G181" s="92"/>
      <c r="H181" s="92"/>
    </row>
    <row r="182" spans="1:8" ht="26.25" customHeight="1" x14ac:dyDescent="0.2">
      <c r="A182" s="347" t="str">
        <f>Абакан_юр!A176</f>
        <v>По соглашению сторон в качестве валюты платежа могут выступать доллары США, в этом случае курс следующий: 1 руб. = 0,0113 доллара</v>
      </c>
      <c r="B182" s="347"/>
      <c r="C182" s="347"/>
      <c r="D182" s="89"/>
      <c r="E182" s="89"/>
      <c r="F182" s="90"/>
      <c r="G182" s="92"/>
      <c r="H182" s="92"/>
    </row>
    <row r="183" spans="1:8" ht="26.25" customHeight="1" x14ac:dyDescent="0.2">
      <c r="A183" s="347" t="str">
        <f>Абакан_юр!A177</f>
        <v>По соглашению сторон в качестве валюты платежа могут выступать евро, в этом случае курс следующий: 1 руб. = 0,0104 евро</v>
      </c>
      <c r="B183" s="347"/>
      <c r="C183" s="347"/>
      <c r="D183" s="89"/>
      <c r="E183" s="90"/>
      <c r="F183" s="90"/>
      <c r="G183" s="92"/>
      <c r="H183" s="92"/>
    </row>
    <row r="184" spans="1:8" ht="26.25" customHeight="1" x14ac:dyDescent="0.2">
      <c r="A184" s="347" t="str">
        <f>Абакан_юр!A178</f>
        <v>По соглашению сторон в качестве валюты платежа могут выступать чешские кроны, в этом случае курс следующий: 1 руб. = 0,2610 крона</v>
      </c>
      <c r="B184" s="347"/>
      <c r="C184" s="347"/>
      <c r="D184" s="89"/>
      <c r="E184" s="90"/>
      <c r="F184" s="90"/>
      <c r="G184" s="92"/>
      <c r="H184" s="92"/>
    </row>
    <row r="185" spans="1:8" ht="26.25" customHeight="1" x14ac:dyDescent="0.2">
      <c r="A185" s="347" t="str">
        <f>Абакан_юр!A179</f>
        <v>По соглашению сторон в качестве валюты платежа могут выступать киргизские сомы, в этом случае курс следующий: 1 руб. = 1,0094 сом</v>
      </c>
      <c r="B185" s="347"/>
      <c r="C185" s="347"/>
      <c r="D185" s="89"/>
      <c r="E185" s="89"/>
      <c r="F185" s="90"/>
      <c r="G185" s="92"/>
      <c r="H185" s="92"/>
    </row>
    <row r="186" spans="1:8" ht="26.25" customHeight="1" x14ac:dyDescent="0.2">
      <c r="A186"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6" s="347"/>
      <c r="C186" s="347"/>
      <c r="D186" s="89"/>
      <c r="E186" s="89"/>
      <c r="F186" s="90"/>
      <c r="G186" s="92"/>
      <c r="H186" s="92"/>
    </row>
    <row r="187" spans="1:8" ht="26.25" x14ac:dyDescent="0.2">
      <c r="A187" s="93"/>
      <c r="B187" s="93"/>
      <c r="C187" s="94"/>
      <c r="D187" s="95"/>
      <c r="E187" s="95"/>
      <c r="F187" s="96"/>
      <c r="G187" s="97"/>
      <c r="H187" s="97"/>
    </row>
    <row r="188" spans="1:8" ht="21" x14ac:dyDescent="0.2">
      <c r="A188" s="339" t="s">
        <v>144</v>
      </c>
      <c r="B188" s="339"/>
      <c r="C188" s="339"/>
      <c r="D188" s="339"/>
      <c r="E188" s="339"/>
      <c r="F188" s="339"/>
      <c r="G188" s="339"/>
      <c r="H188" s="339"/>
    </row>
    <row r="189" spans="1:8" ht="21" x14ac:dyDescent="0.2">
      <c r="A189" s="339" t="s">
        <v>145</v>
      </c>
      <c r="B189" s="339"/>
      <c r="C189" s="339"/>
      <c r="D189" s="339"/>
      <c r="E189" s="339"/>
      <c r="F189" s="339"/>
      <c r="G189" s="339"/>
      <c r="H189" s="339"/>
    </row>
    <row r="190" spans="1:8" ht="26.25" x14ac:dyDescent="0.2">
      <c r="A190" s="93"/>
      <c r="B190" s="93"/>
      <c r="C190" s="94"/>
      <c r="D190" s="95"/>
      <c r="E190" s="95"/>
      <c r="F190" s="96"/>
      <c r="G190" s="97"/>
      <c r="H190" s="97"/>
    </row>
    <row r="191" spans="1:8" ht="39" customHeight="1" thickBot="1" x14ac:dyDescent="0.25">
      <c r="A191" s="340" t="s">
        <v>146</v>
      </c>
      <c r="B191" s="340"/>
      <c r="C191" s="340"/>
      <c r="D191" s="340"/>
      <c r="E191" s="340"/>
      <c r="F191" s="99"/>
      <c r="G191" s="91"/>
      <c r="H191" s="100"/>
    </row>
    <row r="192" spans="1:8" ht="50.1" customHeight="1" thickBot="1" x14ac:dyDescent="0.25">
      <c r="A192" s="341" t="s">
        <v>147</v>
      </c>
      <c r="B192" s="342"/>
      <c r="C192" s="342"/>
      <c r="D192" s="342"/>
      <c r="E192" s="343"/>
      <c r="F192" s="101"/>
      <c r="H192" s="102"/>
    </row>
    <row r="193" spans="1:8" ht="87" customHeight="1" thickBot="1" x14ac:dyDescent="0.25">
      <c r="A193" s="344" t="s">
        <v>148</v>
      </c>
      <c r="B193" s="345"/>
      <c r="C193" s="103" t="s">
        <v>149</v>
      </c>
      <c r="D193" s="345" t="s">
        <v>150</v>
      </c>
      <c r="E193" s="346"/>
      <c r="F193" s="104"/>
      <c r="G193" s="104"/>
      <c r="H193" s="104"/>
    </row>
    <row r="194" spans="1:8" ht="93.75" customHeight="1" x14ac:dyDescent="0.2">
      <c r="A194" s="333" t="s">
        <v>151</v>
      </c>
      <c r="B194" s="334"/>
      <c r="C194" s="105" t="s">
        <v>152</v>
      </c>
      <c r="D194" s="335" t="s">
        <v>153</v>
      </c>
      <c r="E194" s="336"/>
      <c r="F194" s="104"/>
      <c r="G194" s="104"/>
      <c r="H194" s="104"/>
    </row>
    <row r="195" spans="1:8" ht="83.25" customHeight="1" x14ac:dyDescent="0.2">
      <c r="A195" s="337" t="s">
        <v>154</v>
      </c>
      <c r="B195" s="338"/>
      <c r="C195" s="106" t="s">
        <v>155</v>
      </c>
      <c r="D195" s="331" t="s">
        <v>156</v>
      </c>
      <c r="E195" s="332"/>
      <c r="F195" s="104"/>
      <c r="G195" s="104"/>
      <c r="H195" s="104"/>
    </row>
    <row r="196" spans="1:8" ht="135" customHeight="1" thickBot="1" x14ac:dyDescent="0.25">
      <c r="A196" s="495" t="s">
        <v>157</v>
      </c>
      <c r="B196" s="496"/>
      <c r="C196" s="125" t="s">
        <v>158</v>
      </c>
      <c r="D196" s="497" t="s">
        <v>156</v>
      </c>
      <c r="E196" s="498"/>
      <c r="F196" s="104"/>
      <c r="G196" s="104"/>
      <c r="H196" s="104"/>
    </row>
    <row r="197" spans="1:8" s="82" customFormat="1" ht="125.25" customHeight="1" x14ac:dyDescent="0.2">
      <c r="A197" s="337" t="s">
        <v>160</v>
      </c>
      <c r="B197" s="338"/>
      <c r="C197" s="124" t="s">
        <v>161</v>
      </c>
      <c r="D197" s="338" t="s">
        <v>156</v>
      </c>
      <c r="E197" s="494"/>
      <c r="F197" s="101"/>
      <c r="G197" s="101"/>
      <c r="H197" s="101"/>
    </row>
    <row r="198" spans="1:8" s="98" customFormat="1" ht="222.75" customHeight="1" thickBot="1" x14ac:dyDescent="0.25">
      <c r="A198" s="617" t="s">
        <v>162</v>
      </c>
      <c r="B198" s="618"/>
      <c r="C198" s="125" t="s">
        <v>163</v>
      </c>
      <c r="D198" s="619" t="s">
        <v>156</v>
      </c>
      <c r="E198" s="620"/>
      <c r="F198" s="96"/>
      <c r="G198" s="97"/>
      <c r="H198" s="97"/>
    </row>
    <row r="199" spans="1:8" ht="24.95" customHeight="1" x14ac:dyDescent="0.2">
      <c r="A199" s="329" t="s">
        <v>164</v>
      </c>
      <c r="B199" s="329"/>
      <c r="C199" s="329"/>
      <c r="D199" s="329"/>
      <c r="E199" s="329"/>
      <c r="F199" s="329"/>
      <c r="G199" s="329"/>
      <c r="H199" s="329"/>
    </row>
    <row r="200" spans="1:8" ht="24.95" customHeight="1" x14ac:dyDescent="0.2">
      <c r="A200" s="329" t="s">
        <v>165</v>
      </c>
      <c r="B200" s="329"/>
      <c r="C200" s="329"/>
      <c r="D200" s="329"/>
      <c r="E200" s="329"/>
      <c r="F200" s="329"/>
      <c r="G200" s="329"/>
      <c r="H200" s="329"/>
    </row>
    <row r="201" spans="1:8" ht="189" customHeight="1" x14ac:dyDescent="0.2">
      <c r="A201"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339"/>
      <c r="C201" s="339"/>
      <c r="D201" s="339"/>
      <c r="E201" s="339"/>
      <c r="F201" s="339"/>
      <c r="G201" s="339"/>
      <c r="H201" s="339"/>
    </row>
    <row r="202" spans="1:8" ht="77.25" customHeight="1" x14ac:dyDescent="0.2">
      <c r="A202" s="339" t="s">
        <v>167</v>
      </c>
      <c r="B202" s="339"/>
      <c r="C202" s="339"/>
      <c r="D202" s="339"/>
      <c r="E202" s="339"/>
      <c r="F202" s="339"/>
      <c r="G202" s="339"/>
      <c r="H202" s="339"/>
    </row>
    <row r="203" spans="1:8" ht="24.95" customHeight="1" x14ac:dyDescent="0.2">
      <c r="A203" s="329" t="s">
        <v>168</v>
      </c>
      <c r="B203" s="329"/>
      <c r="C203" s="329"/>
      <c r="D203" s="329"/>
      <c r="E203" s="329"/>
      <c r="F203" s="329"/>
      <c r="G203" s="329"/>
      <c r="H203" s="329"/>
    </row>
    <row r="205" spans="1:8" s="109" customFormat="1" ht="114.75" customHeight="1" x14ac:dyDescent="0.2">
      <c r="A205" s="339" t="s">
        <v>169</v>
      </c>
      <c r="B205" s="339"/>
      <c r="C205" s="339"/>
      <c r="D205" s="339"/>
      <c r="E205" s="339"/>
      <c r="F205" s="339"/>
      <c r="G205" s="339"/>
      <c r="H205" s="339"/>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8"/>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C89"/>
    <mergeCell ref="D89:H89"/>
    <mergeCell ref="A84:B84"/>
    <mergeCell ref="D84:H84"/>
    <mergeCell ref="A85:B85"/>
    <mergeCell ref="D85:H85"/>
    <mergeCell ref="A86:B86"/>
    <mergeCell ref="D86:H86"/>
    <mergeCell ref="D90:H90"/>
    <mergeCell ref="A91:B91"/>
    <mergeCell ref="C91:C99"/>
    <mergeCell ref="D91:H91"/>
    <mergeCell ref="A92:B92"/>
    <mergeCell ref="D92:H92"/>
    <mergeCell ref="A93:B93"/>
    <mergeCell ref="D93:H93"/>
    <mergeCell ref="A94:B94"/>
    <mergeCell ref="D94:H94"/>
    <mergeCell ref="A98:B98"/>
    <mergeCell ref="D98:H98"/>
    <mergeCell ref="A99:B99"/>
    <mergeCell ref="D99:H99"/>
    <mergeCell ref="A100:B100"/>
    <mergeCell ref="D100:H100"/>
    <mergeCell ref="A95:B95"/>
    <mergeCell ref="D95:H95"/>
    <mergeCell ref="A96:B96"/>
    <mergeCell ref="D96:H96"/>
    <mergeCell ref="A97:B97"/>
    <mergeCell ref="D97:H97"/>
    <mergeCell ref="D105:H105"/>
    <mergeCell ref="A106:B106"/>
    <mergeCell ref="D106:H106"/>
    <mergeCell ref="A107:B107"/>
    <mergeCell ref="D107:H107"/>
    <mergeCell ref="A108:B108"/>
    <mergeCell ref="D108:H108"/>
    <mergeCell ref="A101:B101"/>
    <mergeCell ref="D101:H101"/>
    <mergeCell ref="A102:B102"/>
    <mergeCell ref="D102:H102"/>
    <mergeCell ref="A103:B103"/>
    <mergeCell ref="C103:C120"/>
    <mergeCell ref="D103:H103"/>
    <mergeCell ref="A104:B104"/>
    <mergeCell ref="D104:H104"/>
    <mergeCell ref="A105:B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57:B157"/>
    <mergeCell ref="C157:C161"/>
    <mergeCell ref="D157:H157"/>
    <mergeCell ref="A158:B158"/>
    <mergeCell ref="D158:H158"/>
    <mergeCell ref="A159:B159"/>
    <mergeCell ref="D159:H159"/>
    <mergeCell ref="A160:B160"/>
    <mergeCell ref="D160:H160"/>
    <mergeCell ref="A161:B161"/>
    <mergeCell ref="A165:B165"/>
    <mergeCell ref="D165:H165"/>
    <mergeCell ref="A166:B166"/>
    <mergeCell ref="A167:B167"/>
    <mergeCell ref="D167:H167"/>
    <mergeCell ref="A168:B168"/>
    <mergeCell ref="D168:H168"/>
    <mergeCell ref="D161:H161"/>
    <mergeCell ref="A162:B162"/>
    <mergeCell ref="D162:H162"/>
    <mergeCell ref="A163:B163"/>
    <mergeCell ref="A164:B164"/>
    <mergeCell ref="D164:H164"/>
    <mergeCell ref="G180:H180"/>
    <mergeCell ref="A172:B172"/>
    <mergeCell ref="C172:C173"/>
    <mergeCell ref="D172:H172"/>
    <mergeCell ref="A173:B173"/>
    <mergeCell ref="D173:H173"/>
    <mergeCell ref="A174:B174"/>
    <mergeCell ref="D174:H174"/>
    <mergeCell ref="A169:B169"/>
    <mergeCell ref="D169:H169"/>
    <mergeCell ref="A170:B170"/>
    <mergeCell ref="D170:H170"/>
    <mergeCell ref="A171:C171"/>
    <mergeCell ref="D171:H171"/>
    <mergeCell ref="A181:C181"/>
    <mergeCell ref="A182:C182"/>
    <mergeCell ref="A183:C183"/>
    <mergeCell ref="A184:C184"/>
    <mergeCell ref="A185:C185"/>
    <mergeCell ref="A186:C186"/>
    <mergeCell ref="C176:D176"/>
    <mergeCell ref="C177:D177"/>
    <mergeCell ref="C178:D178"/>
    <mergeCell ref="C179:D179"/>
    <mergeCell ref="A180:C180"/>
    <mergeCell ref="A194:B194"/>
    <mergeCell ref="D194:E194"/>
    <mergeCell ref="A195:B195"/>
    <mergeCell ref="D195:E195"/>
    <mergeCell ref="A196:B196"/>
    <mergeCell ref="D196:E196"/>
    <mergeCell ref="A188:H188"/>
    <mergeCell ref="A189:H189"/>
    <mergeCell ref="A191:E191"/>
    <mergeCell ref="A192:E192"/>
    <mergeCell ref="A193:B193"/>
    <mergeCell ref="D193:E193"/>
    <mergeCell ref="A201:H201"/>
    <mergeCell ref="A202:H202"/>
    <mergeCell ref="A203:H203"/>
    <mergeCell ref="A205:E205"/>
    <mergeCell ref="F205:H205"/>
    <mergeCell ref="A197:B197"/>
    <mergeCell ref="D197:E197"/>
    <mergeCell ref="A198:B198"/>
    <mergeCell ref="D198:E198"/>
    <mergeCell ref="A199:H199"/>
    <mergeCell ref="A200:H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8"/>
  <sheetViews>
    <sheetView view="pageBreakPreview" zoomScale="30" zoomScaleNormal="60" zoomScaleSheetLayoutView="30" workbookViewId="0">
      <pane ySplit="4" topLeftCell="A53"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328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7" s="382">
        <f>F7*1.2</f>
        <v>11880</v>
      </c>
      <c r="E7" s="383">
        <f>F7*1.1</f>
        <v>10890</v>
      </c>
      <c r="F7" s="383">
        <v>9900</v>
      </c>
      <c r="G7" s="383">
        <f>F7*0.75</f>
        <v>7425</v>
      </c>
      <c r="H7" s="384">
        <f>F7*0.5</f>
        <v>4950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2" s="457">
        <f>F12*1.2</f>
        <v>13507.199999999999</v>
      </c>
      <c r="E12" s="383">
        <f>F12*1.1</f>
        <v>12381.6</v>
      </c>
      <c r="F12" s="383">
        <v>11256</v>
      </c>
      <c r="G12" s="383">
        <f>F12*0.75</f>
        <v>8442</v>
      </c>
      <c r="H12" s="384">
        <f>F12*0.5</f>
        <v>5628</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1260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"2ГИС.ВЛАДИВОСТОК"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23" s="527">
        <v>240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7" s="382">
        <f>F27*1.2</f>
        <v>16632</v>
      </c>
      <c r="E27" s="383">
        <f>F27*1.1</f>
        <v>15246.000000000002</v>
      </c>
      <c r="F27" s="383">
        <v>13860</v>
      </c>
      <c r="G27" s="383">
        <f>F27*0.75</f>
        <v>10395</v>
      </c>
      <c r="H27" s="384">
        <f>F27*0.5</f>
        <v>6930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2" s="457">
        <f>F32*1.2</f>
        <v>18921.599999999999</v>
      </c>
      <c r="E32" s="383">
        <f>F32*1.1</f>
        <v>17344.800000000003</v>
      </c>
      <c r="F32" s="383">
        <v>15768</v>
      </c>
      <c r="G32" s="383">
        <f>F32*0.75</f>
        <v>11826</v>
      </c>
      <c r="H32" s="384">
        <f>F32*0.5</f>
        <v>7884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1800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"2ГИС.ВЛАДИВОСТОК"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"2ГИС.ВЛАДИВОСТОК"; Электронный справочник "2ГИС.ВЛАДИВОСТОК"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3" s="465">
        <v>336</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46" s="471"/>
      <c r="E46" s="472"/>
      <c r="F46" s="472"/>
      <c r="G46" s="472"/>
      <c r="H46" s="473"/>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48" s="536">
        <f>F48*1.2</f>
        <v>6336</v>
      </c>
      <c r="E48" s="536">
        <f>F48*1.1</f>
        <v>5808.0000000000009</v>
      </c>
      <c r="F48" s="536">
        <v>5280</v>
      </c>
      <c r="G48" s="536">
        <f>F48*0.75</f>
        <v>3960</v>
      </c>
      <c r="H48" s="536">
        <f>F48*0.5</f>
        <v>2640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52" s="479">
        <v>240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5" s="382">
        <f>F55*1.2</f>
        <v>14256</v>
      </c>
      <c r="E55" s="383">
        <f>F55*1.1</f>
        <v>13068.000000000002</v>
      </c>
      <c r="F55" s="383">
        <v>11880</v>
      </c>
      <c r="G55" s="383">
        <f>F55*0.75</f>
        <v>8910</v>
      </c>
      <c r="H55" s="384">
        <f>F55*0.5</f>
        <v>5940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1" s="457">
        <f>F61*1.2</f>
        <v>16214.4</v>
      </c>
      <c r="E61" s="383">
        <f>F61*1.1</f>
        <v>14863.2</v>
      </c>
      <c r="F61" s="383">
        <v>13512</v>
      </c>
      <c r="G61" s="383">
        <f>F61*0.75</f>
        <v>10134</v>
      </c>
      <c r="H61" s="384">
        <f>F61*0.5</f>
        <v>6756</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67" s="527">
        <v>240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1440 до 28800</v>
      </c>
      <c r="E71" s="422"/>
      <c r="F71" s="422"/>
      <c r="G71" s="422"/>
      <c r="H71" s="423"/>
    </row>
    <row r="72" spans="1:8" ht="37.5" customHeight="1" outlineLevel="1" x14ac:dyDescent="0.2">
      <c r="A72" s="429" t="s">
        <v>39</v>
      </c>
      <c r="B72" s="430"/>
      <c r="C72" s="431"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72" s="432">
        <v>1440</v>
      </c>
      <c r="E72" s="433"/>
      <c r="F72" s="433"/>
      <c r="G72" s="433"/>
      <c r="H72" s="434"/>
    </row>
    <row r="73" spans="1:8" ht="37.5" customHeight="1" outlineLevel="1" x14ac:dyDescent="0.2">
      <c r="A73" s="419" t="s">
        <v>40</v>
      </c>
      <c r="B73" s="420"/>
      <c r="C73" s="431"/>
      <c r="D73" s="354">
        <v>2880</v>
      </c>
      <c r="E73" s="355"/>
      <c r="F73" s="355"/>
      <c r="G73" s="355"/>
      <c r="H73" s="356"/>
    </row>
    <row r="74" spans="1:8" ht="37.5" customHeight="1" outlineLevel="1" x14ac:dyDescent="0.2">
      <c r="A74" s="419" t="s">
        <v>41</v>
      </c>
      <c r="B74" s="420"/>
      <c r="C74" s="431"/>
      <c r="D74" s="354">
        <v>4320</v>
      </c>
      <c r="E74" s="355"/>
      <c r="F74" s="355"/>
      <c r="G74" s="355"/>
      <c r="H74" s="356"/>
    </row>
    <row r="75" spans="1:8" ht="37.5" customHeight="1" outlineLevel="1" x14ac:dyDescent="0.2">
      <c r="A75" s="419" t="s">
        <v>42</v>
      </c>
      <c r="B75" s="420"/>
      <c r="C75" s="431"/>
      <c r="D75" s="354">
        <v>5760</v>
      </c>
      <c r="E75" s="355"/>
      <c r="F75" s="355"/>
      <c r="G75" s="355"/>
      <c r="H75" s="356"/>
    </row>
    <row r="76" spans="1:8" ht="37.5" customHeight="1" outlineLevel="1" x14ac:dyDescent="0.2">
      <c r="A76" s="419" t="s">
        <v>43</v>
      </c>
      <c r="B76" s="420"/>
      <c r="C76" s="431"/>
      <c r="D76" s="354">
        <v>7200</v>
      </c>
      <c r="E76" s="355"/>
      <c r="F76" s="355"/>
      <c r="G76" s="355"/>
      <c r="H76" s="356"/>
    </row>
    <row r="77" spans="1:8" ht="37.5" customHeight="1" outlineLevel="1" x14ac:dyDescent="0.2">
      <c r="A77" s="419" t="s">
        <v>44</v>
      </c>
      <c r="B77" s="420"/>
      <c r="C77" s="431"/>
      <c r="D77" s="354">
        <v>8640</v>
      </c>
      <c r="E77" s="355"/>
      <c r="F77" s="355"/>
      <c r="G77" s="355"/>
      <c r="H77" s="356"/>
    </row>
    <row r="78" spans="1:8" ht="37.5" customHeight="1" outlineLevel="1" x14ac:dyDescent="0.2">
      <c r="A78" s="419" t="s">
        <v>45</v>
      </c>
      <c r="B78" s="420"/>
      <c r="C78" s="431"/>
      <c r="D78" s="354">
        <v>10080</v>
      </c>
      <c r="E78" s="355"/>
      <c r="F78" s="355"/>
      <c r="G78" s="355"/>
      <c r="H78" s="356"/>
    </row>
    <row r="79" spans="1:8" ht="37.5" customHeight="1" outlineLevel="1" x14ac:dyDescent="0.2">
      <c r="A79" s="419" t="s">
        <v>46</v>
      </c>
      <c r="B79" s="420"/>
      <c r="C79" s="431"/>
      <c r="D79" s="354">
        <v>11520</v>
      </c>
      <c r="E79" s="355"/>
      <c r="F79" s="355"/>
      <c r="G79" s="355"/>
      <c r="H79" s="356"/>
    </row>
    <row r="80" spans="1:8" ht="37.5" customHeight="1" outlineLevel="1" x14ac:dyDescent="0.2">
      <c r="A80" s="419" t="s">
        <v>47</v>
      </c>
      <c r="B80" s="420"/>
      <c r="C80" s="431"/>
      <c r="D80" s="354">
        <v>12960</v>
      </c>
      <c r="E80" s="355"/>
      <c r="F80" s="355"/>
      <c r="G80" s="355"/>
      <c r="H80" s="356"/>
    </row>
    <row r="81" spans="1:8" ht="37.5" customHeight="1" outlineLevel="1" x14ac:dyDescent="0.2">
      <c r="A81" s="419" t="s">
        <v>48</v>
      </c>
      <c r="B81" s="420"/>
      <c r="C81" s="431"/>
      <c r="D81" s="354">
        <v>14400</v>
      </c>
      <c r="E81" s="355"/>
      <c r="F81" s="355"/>
      <c r="G81" s="355"/>
      <c r="H81" s="356"/>
    </row>
    <row r="82" spans="1:8" ht="37.5" customHeight="1" outlineLevel="1" x14ac:dyDescent="0.2">
      <c r="A82" s="419" t="s">
        <v>49</v>
      </c>
      <c r="B82" s="420"/>
      <c r="C82" s="431"/>
      <c r="D82" s="354">
        <v>15840</v>
      </c>
      <c r="E82" s="355"/>
      <c r="F82" s="355"/>
      <c r="G82" s="355"/>
      <c r="H82" s="356"/>
    </row>
    <row r="83" spans="1:8" ht="37.5" customHeight="1" outlineLevel="1" x14ac:dyDescent="0.2">
      <c r="A83" s="419" t="s">
        <v>50</v>
      </c>
      <c r="B83" s="420"/>
      <c r="C83" s="431"/>
      <c r="D83" s="354">
        <v>17280</v>
      </c>
      <c r="E83" s="355"/>
      <c r="F83" s="355"/>
      <c r="G83" s="355"/>
      <c r="H83" s="356"/>
    </row>
    <row r="84" spans="1:8" ht="37.5" customHeight="1" outlineLevel="1" x14ac:dyDescent="0.2">
      <c r="A84" s="419" t="s">
        <v>51</v>
      </c>
      <c r="B84" s="420"/>
      <c r="C84" s="431"/>
      <c r="D84" s="354">
        <v>18720</v>
      </c>
      <c r="E84" s="355"/>
      <c r="F84" s="355"/>
      <c r="G84" s="355"/>
      <c r="H84" s="356"/>
    </row>
    <row r="85" spans="1:8" ht="37.5" customHeight="1" outlineLevel="1" x14ac:dyDescent="0.2">
      <c r="A85" s="419" t="s">
        <v>52</v>
      </c>
      <c r="B85" s="420"/>
      <c r="C85" s="431"/>
      <c r="D85" s="354">
        <v>20160</v>
      </c>
      <c r="E85" s="355"/>
      <c r="F85" s="355"/>
      <c r="G85" s="355"/>
      <c r="H85" s="356"/>
    </row>
    <row r="86" spans="1:8" ht="37.5" customHeight="1" outlineLevel="1" x14ac:dyDescent="0.2">
      <c r="A86" s="419" t="s">
        <v>53</v>
      </c>
      <c r="B86" s="420"/>
      <c r="C86" s="431"/>
      <c r="D86" s="354">
        <v>21600</v>
      </c>
      <c r="E86" s="355"/>
      <c r="F86" s="355"/>
      <c r="G86" s="355"/>
      <c r="H86" s="356"/>
    </row>
    <row r="87" spans="1:8" ht="37.5" customHeight="1" outlineLevel="1" x14ac:dyDescent="0.2">
      <c r="A87" s="419" t="s">
        <v>54</v>
      </c>
      <c r="B87" s="420"/>
      <c r="C87" s="431"/>
      <c r="D87" s="354">
        <v>23040</v>
      </c>
      <c r="E87" s="355"/>
      <c r="F87" s="355"/>
      <c r="G87" s="355"/>
      <c r="H87" s="356"/>
    </row>
    <row r="88" spans="1:8" ht="37.5" customHeight="1" outlineLevel="1" x14ac:dyDescent="0.2">
      <c r="A88" s="419" t="s">
        <v>55</v>
      </c>
      <c r="B88" s="420"/>
      <c r="C88" s="431"/>
      <c r="D88" s="354">
        <v>24480</v>
      </c>
      <c r="E88" s="355"/>
      <c r="F88" s="355"/>
      <c r="G88" s="355"/>
      <c r="H88" s="356"/>
    </row>
    <row r="89" spans="1:8" ht="37.5" customHeight="1" outlineLevel="1" x14ac:dyDescent="0.2">
      <c r="A89" s="419" t="s">
        <v>56</v>
      </c>
      <c r="B89" s="420"/>
      <c r="C89" s="431"/>
      <c r="D89" s="354">
        <v>25920</v>
      </c>
      <c r="E89" s="355"/>
      <c r="F89" s="355"/>
      <c r="G89" s="355"/>
      <c r="H89" s="356"/>
    </row>
    <row r="90" spans="1:8" ht="37.5" customHeight="1" outlineLevel="1" x14ac:dyDescent="0.2">
      <c r="A90" s="419" t="s">
        <v>57</v>
      </c>
      <c r="B90" s="420"/>
      <c r="C90" s="431"/>
      <c r="D90" s="354">
        <v>27360</v>
      </c>
      <c r="E90" s="355"/>
      <c r="F90" s="355"/>
      <c r="G90" s="355"/>
      <c r="H90" s="356"/>
    </row>
    <row r="91" spans="1:8" ht="37.5" customHeight="1" outlineLevel="1" thickBot="1" x14ac:dyDescent="0.25">
      <c r="A91" s="419" t="s">
        <v>58</v>
      </c>
      <c r="B91" s="420"/>
      <c r="C91" s="431"/>
      <c r="D91" s="354">
        <v>28800</v>
      </c>
      <c r="E91" s="355"/>
      <c r="F91" s="355"/>
      <c r="G91" s="355"/>
      <c r="H91" s="356"/>
    </row>
    <row r="92" spans="1:8" ht="50.1" customHeight="1" thickBot="1" x14ac:dyDescent="0.25">
      <c r="A92" s="411" t="s">
        <v>59</v>
      </c>
      <c r="B92" s="412"/>
      <c r="C92" s="412"/>
      <c r="D92" s="421" t="str">
        <f>"от "&amp;MIN(D93:D102)&amp;" до "&amp;MAX(D93:D102)</f>
        <v>от 60 до 4800</v>
      </c>
      <c r="E92" s="422"/>
      <c r="F92" s="422"/>
      <c r="G92" s="422"/>
      <c r="H92" s="423"/>
    </row>
    <row r="93" spans="1:8" s="16" customFormat="1" ht="159" customHeight="1" x14ac:dyDescent="0.2">
      <c r="A93" s="65" t="s">
        <v>60</v>
      </c>
      <c r="B93" s="66" t="s">
        <v>13</v>
      </c>
      <c r="C93" s="120"/>
      <c r="D93" s="424">
        <v>1380</v>
      </c>
      <c r="E93" s="424"/>
      <c r="F93" s="424"/>
      <c r="G93" s="424"/>
      <c r="H93" s="425"/>
    </row>
    <row r="94" spans="1:8" ht="37.5" customHeight="1" x14ac:dyDescent="0.2">
      <c r="A94" s="377" t="s">
        <v>61</v>
      </c>
      <c r="B94" s="418"/>
      <c r="C94" s="426"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94" s="398">
        <v>60</v>
      </c>
      <c r="E94" s="398"/>
      <c r="F94" s="398"/>
      <c r="G94" s="398"/>
      <c r="H94" s="399"/>
    </row>
    <row r="95" spans="1:8" ht="37.5" customHeight="1" x14ac:dyDescent="0.2">
      <c r="A95" s="377" t="s">
        <v>62</v>
      </c>
      <c r="B95" s="418"/>
      <c r="C95" s="427"/>
      <c r="D95" s="398">
        <v>4800</v>
      </c>
      <c r="E95" s="398"/>
      <c r="F95" s="398"/>
      <c r="G95" s="398"/>
      <c r="H95" s="399"/>
    </row>
    <row r="96" spans="1:8" ht="37.5" customHeight="1" x14ac:dyDescent="0.2">
      <c r="A96" s="377" t="s">
        <v>63</v>
      </c>
      <c r="B96" s="418"/>
      <c r="C96" s="427"/>
      <c r="D96" s="398">
        <v>1560</v>
      </c>
      <c r="E96" s="398"/>
      <c r="F96" s="398"/>
      <c r="G96" s="398"/>
      <c r="H96" s="399"/>
    </row>
    <row r="97" spans="1:8" ht="37.5" customHeight="1" x14ac:dyDescent="0.2">
      <c r="A97" s="352" t="s">
        <v>64</v>
      </c>
      <c r="B97" s="353"/>
      <c r="C97" s="427"/>
      <c r="D97" s="398">
        <v>4560</v>
      </c>
      <c r="E97" s="398"/>
      <c r="F97" s="398"/>
      <c r="G97" s="398"/>
      <c r="H97" s="399"/>
    </row>
    <row r="98" spans="1:8" ht="37.5" customHeight="1" x14ac:dyDescent="0.2">
      <c r="A98" s="377" t="s">
        <v>65</v>
      </c>
      <c r="B98" s="418"/>
      <c r="C98" s="427"/>
      <c r="D98" s="398">
        <v>240</v>
      </c>
      <c r="E98" s="398"/>
      <c r="F98" s="398"/>
      <c r="G98" s="398"/>
      <c r="H98" s="399"/>
    </row>
    <row r="99" spans="1:8" ht="37.5" customHeight="1" x14ac:dyDescent="0.2">
      <c r="A99" s="377" t="s">
        <v>66</v>
      </c>
      <c r="B99" s="418"/>
      <c r="C99" s="427"/>
      <c r="D99" s="398">
        <v>240</v>
      </c>
      <c r="E99" s="398"/>
      <c r="F99" s="398"/>
      <c r="G99" s="398"/>
      <c r="H99" s="399"/>
    </row>
    <row r="100" spans="1:8" ht="37.5" customHeight="1" x14ac:dyDescent="0.2">
      <c r="A100" s="377" t="s">
        <v>67</v>
      </c>
      <c r="B100" s="418"/>
      <c r="C100" s="427"/>
      <c r="D100" s="398">
        <v>480</v>
      </c>
      <c r="E100" s="398"/>
      <c r="F100" s="398"/>
      <c r="G100" s="398"/>
      <c r="H100" s="399"/>
    </row>
    <row r="101" spans="1:8" ht="37.5" customHeight="1" x14ac:dyDescent="0.2">
      <c r="A101" s="377" t="s">
        <v>68</v>
      </c>
      <c r="B101" s="418"/>
      <c r="C101" s="427"/>
      <c r="D101" s="398">
        <v>720</v>
      </c>
      <c r="E101" s="398"/>
      <c r="F101" s="398"/>
      <c r="G101" s="398"/>
      <c r="H101" s="399"/>
    </row>
    <row r="102" spans="1:8" ht="37.5" customHeight="1" thickBot="1" x14ac:dyDescent="0.25">
      <c r="A102" s="407" t="s">
        <v>69</v>
      </c>
      <c r="B102" s="408"/>
      <c r="C102" s="428"/>
      <c r="D102" s="409">
        <v>4200</v>
      </c>
      <c r="E102" s="409"/>
      <c r="F102" s="409"/>
      <c r="G102" s="409"/>
      <c r="H102" s="410"/>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03" s="375">
        <v>30</v>
      </c>
      <c r="E103" s="375"/>
      <c r="F103" s="375"/>
      <c r="G103" s="375"/>
      <c r="H103" s="376"/>
    </row>
    <row r="104" spans="1:8" ht="50.1" customHeight="1" thickBot="1" x14ac:dyDescent="0.25">
      <c r="A104" s="362" t="s">
        <v>72</v>
      </c>
      <c r="B104" s="363"/>
      <c r="C104" s="21"/>
      <c r="D104" s="364" t="e">
        <f>"от "&amp;MIN(D106,D126:H127,#REF!,D128:H142)&amp;" до "&amp;MAX(D106,D126:H127,#REF!,D128:H142)</f>
        <v>#REF!</v>
      </c>
      <c r="E104" s="364"/>
      <c r="F104" s="364"/>
      <c r="G104" s="364"/>
      <c r="H104" s="365"/>
    </row>
    <row r="105" spans="1:8" ht="21.75" thickBot="1" x14ac:dyDescent="0.25">
      <c r="A105" s="518"/>
      <c r="B105" s="519"/>
      <c r="C105" s="60"/>
      <c r="D105" s="520"/>
      <c r="E105" s="520"/>
      <c r="F105" s="520"/>
      <c r="G105" s="520"/>
      <c r="H105" s="521"/>
    </row>
    <row r="106" spans="1:8" ht="53.25"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"2ГИС.ВЛАДИВОСТОК" (версия для ПК); Интернет-площадка 2gis.kz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http://api.2gis.kz/</v>
      </c>
      <c r="D106" s="391">
        <v>5760</v>
      </c>
      <c r="E106" s="391"/>
      <c r="F106" s="391"/>
      <c r="G106" s="391"/>
      <c r="H106" s="392"/>
    </row>
    <row r="107" spans="1:8" ht="53.25" customHeight="1" thickBot="1" x14ac:dyDescent="0.25">
      <c r="A107" s="393" t="s">
        <v>74</v>
      </c>
      <c r="B107" s="394"/>
      <c r="C107" s="405"/>
      <c r="D107" s="395" t="s">
        <v>75</v>
      </c>
      <c r="E107" s="396"/>
      <c r="F107" s="396"/>
      <c r="G107" s="396"/>
      <c r="H107" s="397"/>
    </row>
    <row r="108" spans="1:8" ht="53.25" customHeight="1" x14ac:dyDescent="0.2">
      <c r="A108" s="385" t="s">
        <v>76</v>
      </c>
      <c r="B108" s="386"/>
      <c r="C108" s="405"/>
      <c r="D108" s="398">
        <f>D106/4</f>
        <v>1440</v>
      </c>
      <c r="E108" s="398"/>
      <c r="F108" s="398"/>
      <c r="G108" s="398"/>
      <c r="H108" s="399"/>
    </row>
    <row r="109" spans="1:8" ht="53.25" customHeight="1" x14ac:dyDescent="0.2">
      <c r="A109" s="385" t="s">
        <v>77</v>
      </c>
      <c r="B109" s="386"/>
      <c r="C109" s="405"/>
      <c r="D109" s="398">
        <f>D106/5</f>
        <v>1152</v>
      </c>
      <c r="E109" s="398"/>
      <c r="F109" s="398"/>
      <c r="G109" s="398"/>
      <c r="H109" s="399"/>
    </row>
    <row r="110" spans="1:8" ht="53.25" customHeight="1" x14ac:dyDescent="0.2">
      <c r="A110" s="385" t="s">
        <v>78</v>
      </c>
      <c r="B110" s="386"/>
      <c r="C110" s="405"/>
      <c r="D110" s="398">
        <f>D106/6</f>
        <v>960</v>
      </c>
      <c r="E110" s="398"/>
      <c r="F110" s="398"/>
      <c r="G110" s="398"/>
      <c r="H110" s="399"/>
    </row>
    <row r="111" spans="1:8" ht="53.25" customHeight="1" x14ac:dyDescent="0.2">
      <c r="A111" s="385" t="s">
        <v>79</v>
      </c>
      <c r="B111" s="386"/>
      <c r="C111" s="405"/>
      <c r="D111" s="398">
        <f>D106/7</f>
        <v>822.85714285714289</v>
      </c>
      <c r="E111" s="398"/>
      <c r="F111" s="398"/>
      <c r="G111" s="398"/>
      <c r="H111" s="399"/>
    </row>
    <row r="112" spans="1:8" ht="53.25" customHeight="1" x14ac:dyDescent="0.2">
      <c r="A112" s="385" t="s">
        <v>80</v>
      </c>
      <c r="B112" s="386"/>
      <c r="C112" s="405"/>
      <c r="D112" s="398">
        <f>D106/8</f>
        <v>720</v>
      </c>
      <c r="E112" s="398"/>
      <c r="F112" s="398"/>
      <c r="G112" s="398"/>
      <c r="H112" s="399"/>
    </row>
    <row r="113" spans="1:8" ht="53.25" customHeight="1" x14ac:dyDescent="0.2">
      <c r="A113" s="385" t="s">
        <v>81</v>
      </c>
      <c r="B113" s="386"/>
      <c r="C113" s="405"/>
      <c r="D113" s="398">
        <f>D106/9</f>
        <v>640</v>
      </c>
      <c r="E113" s="398"/>
      <c r="F113" s="398"/>
      <c r="G113" s="398"/>
      <c r="H113" s="399"/>
    </row>
    <row r="114" spans="1:8" ht="53.25" customHeight="1" x14ac:dyDescent="0.2">
      <c r="A114" s="385" t="s">
        <v>82</v>
      </c>
      <c r="B114" s="386"/>
      <c r="C114" s="405"/>
      <c r="D114" s="398">
        <f>D106/10</f>
        <v>576</v>
      </c>
      <c r="E114" s="398"/>
      <c r="F114" s="398"/>
      <c r="G114" s="398"/>
      <c r="H114" s="399"/>
    </row>
    <row r="115" spans="1:8" ht="53.25" customHeight="1" thickBot="1" x14ac:dyDescent="0.25">
      <c r="A115" s="389" t="s">
        <v>83</v>
      </c>
      <c r="B115" s="390"/>
      <c r="C115" s="405"/>
      <c r="D115" s="391">
        <v>14016</v>
      </c>
      <c r="E115" s="391"/>
      <c r="F115" s="391"/>
      <c r="G115" s="391"/>
      <c r="H115" s="392"/>
    </row>
    <row r="116" spans="1:8" ht="53.25" customHeight="1" thickBot="1" x14ac:dyDescent="0.25">
      <c r="A116" s="393" t="s">
        <v>74</v>
      </c>
      <c r="B116" s="394"/>
      <c r="C116" s="405"/>
      <c r="D116" s="395" t="s">
        <v>75</v>
      </c>
      <c r="E116" s="396"/>
      <c r="F116" s="396"/>
      <c r="G116" s="396"/>
      <c r="H116" s="397"/>
    </row>
    <row r="117" spans="1:8" ht="53.25" customHeight="1" x14ac:dyDescent="0.2">
      <c r="A117" s="385" t="s">
        <v>76</v>
      </c>
      <c r="B117" s="386"/>
      <c r="C117" s="405"/>
      <c r="D117" s="398">
        <v>3504</v>
      </c>
      <c r="E117" s="398"/>
      <c r="F117" s="398"/>
      <c r="G117" s="398"/>
      <c r="H117" s="399"/>
    </row>
    <row r="118" spans="1:8" ht="53.25" customHeight="1" x14ac:dyDescent="0.2">
      <c r="A118" s="385" t="s">
        <v>77</v>
      </c>
      <c r="B118" s="386"/>
      <c r="C118" s="405"/>
      <c r="D118" s="398">
        <v>2803.2</v>
      </c>
      <c r="E118" s="398"/>
      <c r="F118" s="398"/>
      <c r="G118" s="398"/>
      <c r="H118" s="399"/>
    </row>
    <row r="119" spans="1:8" ht="53.25" customHeight="1" x14ac:dyDescent="0.2">
      <c r="A119" s="385" t="s">
        <v>78</v>
      </c>
      <c r="B119" s="386"/>
      <c r="C119" s="405"/>
      <c r="D119" s="398">
        <v>2336</v>
      </c>
      <c r="E119" s="398"/>
      <c r="F119" s="398"/>
      <c r="G119" s="398"/>
      <c r="H119" s="399"/>
    </row>
    <row r="120" spans="1:8" ht="53.25" customHeight="1" x14ac:dyDescent="0.2">
      <c r="A120" s="385" t="s">
        <v>79</v>
      </c>
      <c r="B120" s="386"/>
      <c r="C120" s="405"/>
      <c r="D120" s="398">
        <v>2002.2857142857142</v>
      </c>
      <c r="E120" s="398"/>
      <c r="F120" s="398"/>
      <c r="G120" s="398"/>
      <c r="H120" s="399"/>
    </row>
    <row r="121" spans="1:8" ht="53.25" customHeight="1" x14ac:dyDescent="0.2">
      <c r="A121" s="385" t="s">
        <v>80</v>
      </c>
      <c r="B121" s="386"/>
      <c r="C121" s="405"/>
      <c r="D121" s="398">
        <v>1752</v>
      </c>
      <c r="E121" s="398"/>
      <c r="F121" s="398"/>
      <c r="G121" s="398"/>
      <c r="H121" s="399"/>
    </row>
    <row r="122" spans="1:8" ht="53.25" customHeight="1" x14ac:dyDescent="0.2">
      <c r="A122" s="385" t="s">
        <v>81</v>
      </c>
      <c r="B122" s="386"/>
      <c r="C122" s="405"/>
      <c r="D122" s="398">
        <v>1557.3333333333333</v>
      </c>
      <c r="E122" s="398"/>
      <c r="F122" s="398"/>
      <c r="G122" s="398"/>
      <c r="H122" s="399"/>
    </row>
    <row r="123" spans="1:8" ht="53.25" customHeight="1" thickBot="1" x14ac:dyDescent="0.25">
      <c r="A123" s="385" t="s">
        <v>82</v>
      </c>
      <c r="B123" s="386"/>
      <c r="C123" s="406"/>
      <c r="D123" s="398">
        <v>1401.6</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24" s="374">
        <v>14895</v>
      </c>
      <c r="E124" s="375"/>
      <c r="F124" s="375"/>
      <c r="G124" s="375"/>
      <c r="H124" s="376"/>
    </row>
    <row r="125" spans="1:8" ht="21.75" thickBot="1" x14ac:dyDescent="0.25">
      <c r="A125" s="518"/>
      <c r="B125" s="519"/>
      <c r="C125" s="56"/>
      <c r="D125" s="520"/>
      <c r="E125" s="520"/>
      <c r="F125" s="520"/>
      <c r="G125" s="520"/>
      <c r="H125" s="521"/>
    </row>
    <row r="126" spans="1:8" ht="50.1" customHeight="1" x14ac:dyDescent="0.2">
      <c r="A126" s="352" t="s">
        <v>85</v>
      </c>
      <c r="B126" s="353"/>
      <c r="C126" s="72" t="str">
        <f>"Интернет-площадка 2gis.ru на основе Cправочника организаций "&amp;$C$2&amp;""</f>
        <v>Интернет-площадка 2gis.ru на основе Cправочника организаций "2ГИС.ВЛАДИВОСТОК"</v>
      </c>
      <c r="D126" s="382">
        <v>6360</v>
      </c>
      <c r="E126" s="383"/>
      <c r="F126" s="383"/>
      <c r="G126" s="383"/>
      <c r="H126" s="384"/>
    </row>
    <row r="127" spans="1:8" ht="50.1" customHeight="1" x14ac:dyDescent="0.2">
      <c r="A127" s="352" t="s">
        <v>86</v>
      </c>
      <c r="B127" s="353"/>
      <c r="C127"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7" s="379">
        <v>5100</v>
      </c>
      <c r="E127" s="372"/>
      <c r="F127" s="372"/>
      <c r="G127" s="372"/>
      <c r="H127" s="373"/>
    </row>
    <row r="128" spans="1:8" ht="50.1" customHeight="1" x14ac:dyDescent="0.2">
      <c r="A128" s="352" t="s">
        <v>87</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28" s="354">
        <v>6360</v>
      </c>
      <c r="E128" s="355"/>
      <c r="F128" s="355"/>
      <c r="G128" s="355"/>
      <c r="H128" s="356"/>
    </row>
    <row r="129" spans="1:8" ht="50.1" customHeight="1" x14ac:dyDescent="0.2">
      <c r="A129" s="352" t="s">
        <v>88</v>
      </c>
      <c r="B129" s="353"/>
      <c r="C129" s="73" t="str">
        <f>"Интернет-площадка 2gis.ru на основе Cправочника организаций "&amp;$C$2&amp;""</f>
        <v>Интернет-площадка 2gis.ru на основе Cправочника организаций "2ГИС.ВЛАДИВОСТОК"</v>
      </c>
      <c r="D129" s="354">
        <v>8400</v>
      </c>
      <c r="E129" s="355"/>
      <c r="F129" s="355"/>
      <c r="G129" s="355"/>
      <c r="H129" s="356"/>
    </row>
    <row r="130" spans="1:8" ht="50.1" customHeight="1" x14ac:dyDescent="0.2">
      <c r="A130" s="352" t="s">
        <v>89</v>
      </c>
      <c r="B130" s="353"/>
      <c r="C130" s="73" t="str">
        <f>"Интернет-площадка 2gis.ru на основе Cправочника организаций "&amp;$C$2&amp;""</f>
        <v>Интернет-площадка 2gis.ru на основе Cправочника организаций "2ГИС.ВЛАДИВОСТОК"</v>
      </c>
      <c r="D130" s="354">
        <v>10080</v>
      </c>
      <c r="E130" s="355"/>
      <c r="F130" s="355"/>
      <c r="G130" s="355"/>
      <c r="H130" s="356"/>
    </row>
    <row r="131" spans="1:8" ht="50.1" customHeight="1" x14ac:dyDescent="0.2">
      <c r="A131" s="352" t="s">
        <v>90</v>
      </c>
      <c r="B131" s="353"/>
      <c r="C131"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1" s="354">
        <v>9600</v>
      </c>
      <c r="E131" s="355"/>
      <c r="F131" s="355"/>
      <c r="G131" s="355"/>
      <c r="H131" s="356"/>
    </row>
    <row r="132" spans="1:8" ht="50.1" customHeight="1" x14ac:dyDescent="0.2">
      <c r="A132" s="352" t="s">
        <v>91</v>
      </c>
      <c r="B132" s="353"/>
      <c r="C132"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2" s="354">
        <v>6240</v>
      </c>
      <c r="E132" s="355"/>
      <c r="F132" s="355"/>
      <c r="G132" s="355"/>
      <c r="H132" s="356"/>
    </row>
    <row r="133" spans="1:8" ht="50.1" customHeight="1" x14ac:dyDescent="0.2">
      <c r="A133" s="352" t="s">
        <v>92</v>
      </c>
      <c r="B133" s="353"/>
      <c r="C133"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33" s="354">
        <v>7680</v>
      </c>
      <c r="E133" s="355"/>
      <c r="F133" s="355"/>
      <c r="G133" s="355"/>
      <c r="H133" s="356"/>
    </row>
    <row r="134" spans="1:8" ht="50.1" customHeight="1" x14ac:dyDescent="0.2">
      <c r="A134" s="352" t="s">
        <v>93</v>
      </c>
      <c r="B134" s="353"/>
      <c r="C134" s="73" t="e">
        <f>#REF!</f>
        <v>#REF!</v>
      </c>
      <c r="D134" s="354">
        <v>19920</v>
      </c>
      <c r="E134" s="355"/>
      <c r="F134" s="355"/>
      <c r="G134" s="355"/>
      <c r="H134" s="356"/>
    </row>
    <row r="135" spans="1:8" ht="50.1" customHeight="1" x14ac:dyDescent="0.2">
      <c r="A135" s="352" t="s">
        <v>94</v>
      </c>
      <c r="B135" s="353"/>
      <c r="C135" s="73" t="s">
        <v>95</v>
      </c>
      <c r="D135" s="354">
        <v>510</v>
      </c>
      <c r="E135" s="355"/>
      <c r="F135" s="355"/>
      <c r="G135" s="355"/>
      <c r="H135" s="356"/>
    </row>
    <row r="136" spans="1:8" ht="72" customHeight="1" x14ac:dyDescent="0.2">
      <c r="A136" s="352" t="s">
        <v>96</v>
      </c>
      <c r="B136" s="353"/>
      <c r="C13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6" s="354">
        <v>6120</v>
      </c>
      <c r="E136" s="355"/>
      <c r="F136" s="355"/>
      <c r="G136" s="355"/>
      <c r="H136" s="356"/>
    </row>
    <row r="137" spans="1:8" ht="72" customHeight="1" x14ac:dyDescent="0.2">
      <c r="A137" s="352" t="s">
        <v>97</v>
      </c>
      <c r="B137" s="353"/>
      <c r="C137" s="7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7" s="354">
        <v>4896</v>
      </c>
      <c r="E137" s="355"/>
      <c r="F137" s="355"/>
      <c r="G137" s="355"/>
      <c r="H137" s="356"/>
    </row>
    <row r="138" spans="1:8" ht="72" customHeight="1" x14ac:dyDescent="0.2">
      <c r="A138" s="352" t="s">
        <v>98</v>
      </c>
      <c r="B138" s="353"/>
      <c r="C138" s="73"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8" s="354">
        <v>5160</v>
      </c>
      <c r="E138" s="355"/>
      <c r="F138" s="355"/>
      <c r="G138" s="355"/>
      <c r="H138" s="356"/>
    </row>
    <row r="139" spans="1:8" ht="72" customHeight="1" x14ac:dyDescent="0.2">
      <c r="A139" s="352" t="s">
        <v>99</v>
      </c>
      <c r="B139" s="353"/>
      <c r="C139" s="73" t="str">
        <f t="shared" si="0"/>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39" s="354">
        <v>2448</v>
      </c>
      <c r="E139" s="355"/>
      <c r="F139" s="355"/>
      <c r="G139" s="355"/>
      <c r="H139" s="356"/>
    </row>
    <row r="140" spans="1:8" ht="72" customHeight="1" x14ac:dyDescent="0.2">
      <c r="A140" s="352" t="s">
        <v>100</v>
      </c>
      <c r="B140" s="353" t="s">
        <v>100</v>
      </c>
      <c r="C14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0" s="354">
        <v>19998</v>
      </c>
      <c r="E140" s="355"/>
      <c r="F140" s="355"/>
      <c r="G140" s="355"/>
      <c r="H140" s="356"/>
    </row>
    <row r="141" spans="1:8" ht="72" customHeight="1" x14ac:dyDescent="0.2">
      <c r="A141" s="352" t="s">
        <v>101</v>
      </c>
      <c r="B141" s="353" t="s">
        <v>101</v>
      </c>
      <c r="C14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41" s="354">
        <v>15000</v>
      </c>
      <c r="E141" s="355"/>
      <c r="F141" s="355"/>
      <c r="G141" s="355"/>
      <c r="H141" s="356"/>
    </row>
    <row r="142" spans="1:8" ht="50.1" customHeight="1" x14ac:dyDescent="0.2">
      <c r="A142" s="352" t="s">
        <v>102</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2" s="354">
        <v>19320</v>
      </c>
      <c r="E142" s="355"/>
      <c r="F142" s="355"/>
      <c r="G142" s="355"/>
      <c r="H142" s="356"/>
    </row>
    <row r="143" spans="1:8" s="16" customFormat="1" ht="102" customHeight="1" x14ac:dyDescent="0.2">
      <c r="A143" s="352" t="s">
        <v>16</v>
      </c>
      <c r="B143" s="353"/>
      <c r="C143"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3" s="354">
        <v>1200</v>
      </c>
      <c r="E143" s="355"/>
      <c r="F143" s="355"/>
      <c r="G143" s="355"/>
      <c r="H143" s="356"/>
    </row>
    <row r="144" spans="1:8" s="16" customFormat="1" ht="102" customHeight="1" x14ac:dyDescent="0.2">
      <c r="A144" s="352" t="s">
        <v>103</v>
      </c>
      <c r="B144" s="353"/>
      <c r="C144"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44" s="354">
        <v>100002</v>
      </c>
      <c r="E144" s="355"/>
      <c r="F144" s="355"/>
      <c r="G144" s="355"/>
      <c r="H144" s="356"/>
    </row>
    <row r="145" spans="1:8" s="16" customFormat="1" ht="126" customHeight="1" x14ac:dyDescent="0.2">
      <c r="A145" s="352" t="s">
        <v>104</v>
      </c>
      <c r="B145" s="353"/>
      <c r="C14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5" s="354">
        <v>13200</v>
      </c>
      <c r="E145" s="355"/>
      <c r="F145" s="355"/>
      <c r="G145" s="355"/>
      <c r="H145" s="356"/>
    </row>
    <row r="146" spans="1:8" s="16" customFormat="1" ht="96" customHeight="1" x14ac:dyDescent="0.2">
      <c r="A146" s="352" t="s">
        <v>105</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Интернет-площадки и Веб-приложения на основе Cправочника организаций "2ГИС.ВЛАДИВОСТОК", http://api.2gis.ru/</v>
      </c>
      <c r="D146" s="354">
        <v>5505</v>
      </c>
      <c r="E146" s="355"/>
      <c r="F146" s="355"/>
      <c r="G146" s="355"/>
      <c r="H146" s="356"/>
    </row>
    <row r="147" spans="1:8" s="16" customFormat="1" ht="96" customHeight="1" x14ac:dyDescent="0.2">
      <c r="A147" s="377" t="s">
        <v>106</v>
      </c>
      <c r="B147" s="378"/>
      <c r="C14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47" s="354">
        <v>15000</v>
      </c>
      <c r="E147" s="355"/>
      <c r="F147" s="355"/>
      <c r="G147" s="355"/>
      <c r="H147" s="356"/>
    </row>
    <row r="148" spans="1:8" ht="50.1" customHeight="1" x14ac:dyDescent="0.2">
      <c r="A148" s="352" t="s">
        <v>107</v>
      </c>
      <c r="B148" s="353"/>
      <c r="C148" s="73" t="str">
        <f>"Интернет-площадка 2gis.ru на основе Cправочника организаций "&amp;$C$2&amp;""</f>
        <v>Интернет-площадка 2gis.ru на основе Cправочника организаций "2ГИС.ВЛАДИВОСТОК"</v>
      </c>
      <c r="D148" s="354">
        <v>9000</v>
      </c>
      <c r="E148" s="355"/>
      <c r="F148" s="355"/>
      <c r="G148" s="355"/>
      <c r="H148" s="356"/>
    </row>
    <row r="149" spans="1:8" ht="50.1" customHeight="1" x14ac:dyDescent="0.2">
      <c r="A149" s="352" t="s">
        <v>108</v>
      </c>
      <c r="B149" s="353"/>
      <c r="C149" s="73"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49" s="354">
        <v>7200</v>
      </c>
      <c r="E149" s="355"/>
      <c r="F149" s="355"/>
      <c r="G149" s="355"/>
      <c r="H149" s="356"/>
    </row>
    <row r="150" spans="1:8" ht="50.1" customHeight="1" x14ac:dyDescent="0.2">
      <c r="A150" s="352" t="s">
        <v>109</v>
      </c>
      <c r="B150" s="353"/>
      <c r="C150" s="73" t="str">
        <f t="shared" si="1"/>
        <v>Электронный справочник на основе Справочника организаций "2ГИС.ВЛАДИВОСТОК" (версия для ПК)</v>
      </c>
      <c r="D150" s="354">
        <v>9000</v>
      </c>
      <c r="E150" s="355"/>
      <c r="F150" s="355"/>
      <c r="G150" s="355"/>
      <c r="H150" s="356"/>
    </row>
    <row r="151" spans="1:8" ht="50.1" customHeight="1" x14ac:dyDescent="0.2">
      <c r="A151" s="352" t="s">
        <v>110</v>
      </c>
      <c r="B151" s="353"/>
      <c r="C151" s="73" t="str">
        <f>"Интернет-площадка 2gis.ru на основе Cправочника организаций "&amp;$C$2&amp;""</f>
        <v>Интернет-площадка 2gis.ru на основе Cправочника организаций "2ГИС.ВЛАДИВОСТОК"</v>
      </c>
      <c r="D151" s="354">
        <v>11760</v>
      </c>
      <c r="E151" s="355"/>
      <c r="F151" s="355"/>
      <c r="G151" s="355"/>
      <c r="H151" s="356"/>
    </row>
    <row r="152" spans="1:8" ht="50.1" customHeight="1" x14ac:dyDescent="0.2">
      <c r="A152" s="352" t="s">
        <v>111</v>
      </c>
      <c r="B152" s="353"/>
      <c r="C152" s="73" t="str">
        <f>"Интернет-площадка 2gis.ru на основе Cправочника организаций "&amp;$C$2&amp;""</f>
        <v>Интернет-площадка 2gis.ru на основе Cправочника организаций "2ГИС.ВЛАДИВОСТОК"</v>
      </c>
      <c r="D152" s="354">
        <v>14112</v>
      </c>
      <c r="E152" s="355"/>
      <c r="F152" s="355"/>
      <c r="G152" s="355"/>
      <c r="H152" s="356"/>
    </row>
    <row r="153" spans="1:8" ht="50.1" customHeight="1" x14ac:dyDescent="0.2">
      <c r="A153" s="352" t="s">
        <v>112</v>
      </c>
      <c r="B153" s="353"/>
      <c r="C153" s="73" t="str">
        <f t="shared" si="1"/>
        <v>Электронный справочник на основе Справочника организаций "2ГИС.ВЛАДИВОСТОК" (версия для ПК)</v>
      </c>
      <c r="D153" s="354">
        <v>13440</v>
      </c>
      <c r="E153" s="355"/>
      <c r="F153" s="355"/>
      <c r="G153" s="355"/>
      <c r="H153" s="356"/>
    </row>
    <row r="154" spans="1:8" ht="50.1" customHeight="1" x14ac:dyDescent="0.2">
      <c r="A154" s="352" t="s">
        <v>113</v>
      </c>
      <c r="B154" s="353"/>
      <c r="C154" s="73" t="str">
        <f t="shared" si="1"/>
        <v>Электронный справочник на основе Справочника организаций "2ГИС.ВЛАДИВОСТОК" (версия для ПК)</v>
      </c>
      <c r="D154" s="354">
        <v>8760</v>
      </c>
      <c r="E154" s="355"/>
      <c r="F154" s="355"/>
      <c r="G154" s="355"/>
      <c r="H154" s="356"/>
    </row>
    <row r="155" spans="1:8" ht="50.1" customHeight="1" x14ac:dyDescent="0.2">
      <c r="A155" s="352" t="s">
        <v>114</v>
      </c>
      <c r="B155" s="353"/>
      <c r="C155" s="73" t="str">
        <f t="shared" si="1"/>
        <v>Электронный справочник на основе Справочника организаций "2ГИС.ВЛАДИВОСТОК" (версия для ПК)</v>
      </c>
      <c r="D155" s="354">
        <v>10800</v>
      </c>
      <c r="E155" s="355"/>
      <c r="F155" s="355"/>
      <c r="G155" s="355"/>
      <c r="H155" s="356"/>
    </row>
    <row r="156" spans="1:8" ht="50.1" customHeight="1" x14ac:dyDescent="0.2">
      <c r="A156" s="352" t="s">
        <v>115</v>
      </c>
      <c r="B156" s="353"/>
      <c r="C156" s="73" t="s">
        <v>95</v>
      </c>
      <c r="D156" s="354">
        <v>720</v>
      </c>
      <c r="E156" s="355"/>
      <c r="F156" s="355"/>
      <c r="G156" s="355"/>
      <c r="H156" s="356"/>
    </row>
    <row r="157" spans="1:8" ht="72" customHeight="1" x14ac:dyDescent="0.2">
      <c r="A157" s="352" t="s">
        <v>116</v>
      </c>
      <c r="B157" s="353"/>
      <c r="C15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"2ГИС.ВЛАДИВОСТОК" (мобильная версия 2ГИС 4.0 и выше); Интернет-площадка 2gis.ru на основе Cправочника организаций "2ГИС.ВЛАДИВОСТОК"</v>
      </c>
      <c r="D157" s="354">
        <v>28080</v>
      </c>
      <c r="E157" s="355"/>
      <c r="F157" s="355"/>
      <c r="G157" s="355"/>
      <c r="H157" s="356"/>
    </row>
    <row r="158" spans="1:8" ht="50.1" customHeight="1" thickBot="1" x14ac:dyDescent="0.25">
      <c r="A158" s="352" t="s">
        <v>117</v>
      </c>
      <c r="B158" s="353"/>
      <c r="C158" s="73" t="str">
        <f t="shared" si="1"/>
        <v>Электронный справочник на основе Справочника организаций "2ГИС.ВЛАДИВОСТОК" (версия для ПК)</v>
      </c>
      <c r="D158" s="374">
        <v>27120</v>
      </c>
      <c r="E158" s="375"/>
      <c r="F158" s="375"/>
      <c r="G158" s="375"/>
      <c r="H158" s="376"/>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352" t="s">
        <v>119</v>
      </c>
      <c r="B160" s="353"/>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"2ГИС.ВЛАДИВОСТОК" (мобильная версия)</v>
      </c>
      <c r="D160" s="354">
        <v>10008</v>
      </c>
      <c r="E160" s="355"/>
      <c r="F160" s="355"/>
      <c r="G160" s="355"/>
      <c r="H160" s="356"/>
    </row>
    <row r="161" spans="1:8" s="16" customFormat="1" ht="50.1" customHeight="1" x14ac:dyDescent="0.2">
      <c r="A161" s="352" t="s">
        <v>120</v>
      </c>
      <c r="B161" s="353"/>
      <c r="C161" s="367"/>
      <c r="D161" s="354">
        <v>15000</v>
      </c>
      <c r="E161" s="355"/>
      <c r="F161" s="355"/>
      <c r="G161" s="355"/>
      <c r="H161" s="356"/>
    </row>
    <row r="162" spans="1:8" s="16" customFormat="1" ht="50.1" customHeight="1" x14ac:dyDescent="0.2">
      <c r="A162" s="369" t="s">
        <v>121</v>
      </c>
      <c r="B162" s="370"/>
      <c r="C162" s="367"/>
      <c r="D162" s="517">
        <v>3000</v>
      </c>
      <c r="E162" s="398"/>
      <c r="F162" s="398"/>
      <c r="G162" s="398"/>
      <c r="H162" s="398"/>
    </row>
    <row r="163" spans="1:8" s="16" customFormat="1" ht="50.1" customHeight="1" x14ac:dyDescent="0.2">
      <c r="A163" s="369" t="s">
        <v>122</v>
      </c>
      <c r="B163" s="370"/>
      <c r="C163" s="367"/>
      <c r="D163" s="517">
        <v>300</v>
      </c>
      <c r="E163" s="398"/>
      <c r="F163" s="398"/>
      <c r="G163" s="398"/>
      <c r="H163" s="398"/>
    </row>
    <row r="164" spans="1:8" s="16" customFormat="1" ht="50.1" customHeight="1" thickBot="1" x14ac:dyDescent="0.25">
      <c r="A164" s="369" t="s">
        <v>123</v>
      </c>
      <c r="B164" s="370"/>
      <c r="C164" s="368"/>
      <c r="D164" s="471">
        <v>1050</v>
      </c>
      <c r="E164" s="472"/>
      <c r="F164" s="472"/>
      <c r="G164" s="472"/>
      <c r="H164" s="472"/>
    </row>
    <row r="165" spans="1:8" s="16" customFormat="1" ht="50.1" customHeight="1" thickBot="1" x14ac:dyDescent="0.25">
      <c r="A165" s="362" t="s">
        <v>124</v>
      </c>
      <c r="B165" s="363"/>
      <c r="C165" s="21"/>
      <c r="D165" s="364"/>
      <c r="E165" s="364"/>
      <c r="F165" s="364"/>
      <c r="G165" s="364"/>
      <c r="H165" s="365"/>
    </row>
    <row r="166" spans="1:8" ht="50.1" customHeight="1" x14ac:dyDescent="0.2">
      <c r="A166" s="352" t="s">
        <v>126</v>
      </c>
      <c r="B166" s="353"/>
      <c r="C166" s="73" t="str">
        <f>"Интернет-площадка 2gis.ru на основе Cправочника организаций "&amp;$C$2&amp;""</f>
        <v>Интернет-площадка 2gis.ru на основе Cправочника организаций "2ГИС.ВЛАДИВОСТОК"</v>
      </c>
      <c r="D166" s="354">
        <v>2400</v>
      </c>
      <c r="E166" s="355"/>
      <c r="F166" s="355"/>
      <c r="G166" s="355"/>
      <c r="H166" s="356"/>
    </row>
    <row r="167" spans="1:8" ht="50.1" customHeight="1" x14ac:dyDescent="0.2">
      <c r="A167" s="352" t="s">
        <v>127</v>
      </c>
      <c r="B167" s="353"/>
      <c r="C167"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67" s="354">
        <v>3840</v>
      </c>
      <c r="E167" s="355"/>
      <c r="F167" s="355"/>
      <c r="G167" s="355"/>
      <c r="H167" s="356"/>
    </row>
    <row r="168" spans="1:8" ht="50.1" customHeight="1" x14ac:dyDescent="0.2">
      <c r="A168" s="352" t="s">
        <v>128</v>
      </c>
      <c r="B168" s="353"/>
      <c r="C168"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(мобильная версия 2ГИС 4.0 и выше)</v>
      </c>
      <c r="D168" s="77">
        <f>F168*1.2</f>
        <v>6048</v>
      </c>
      <c r="E168" s="78">
        <f>F168*1.1</f>
        <v>5544</v>
      </c>
      <c r="F168" s="78">
        <v>5040</v>
      </c>
      <c r="G168" s="78">
        <f>F168*0.75</f>
        <v>3780</v>
      </c>
      <c r="H168" s="79">
        <f>F168*0.5</f>
        <v>2520</v>
      </c>
    </row>
    <row r="169" spans="1:8" ht="50.1" customHeight="1" x14ac:dyDescent="0.2">
      <c r="A169" s="352" t="s">
        <v>199</v>
      </c>
      <c r="B169" s="353"/>
      <c r="C169" s="73" t="str">
        <f>"Интернет-площадка 2gis.ru на основе Cправочника организаций "&amp;$C$2&amp;""</f>
        <v>Интернет-площадка 2gis.ru на основе Cправочника организаций "2ГИС.ВЛАДИВОСТОК"</v>
      </c>
      <c r="D169" s="354">
        <v>3360</v>
      </c>
      <c r="E169" s="355"/>
      <c r="F169" s="355"/>
      <c r="G169" s="355"/>
      <c r="H169" s="356"/>
    </row>
    <row r="170" spans="1:8" ht="50.1" customHeight="1" x14ac:dyDescent="0.2">
      <c r="A170" s="352" t="s">
        <v>130</v>
      </c>
      <c r="B170" s="353"/>
      <c r="C170"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"2ГИС.ВЛАДИВОСТОК" (версия для ПК)</v>
      </c>
      <c r="D170" s="354">
        <v>5400</v>
      </c>
      <c r="E170" s="355"/>
      <c r="F170" s="355"/>
      <c r="G170" s="355"/>
      <c r="H170" s="356"/>
    </row>
    <row r="171" spans="1:8" s="16" customFormat="1" ht="126" customHeight="1" x14ac:dyDescent="0.2">
      <c r="A171" s="352" t="s">
        <v>131</v>
      </c>
      <c r="B171" s="353"/>
      <c r="C171" s="80" t="str">
        <f>C166</f>
        <v>Интернет-площадка 2gis.ru на основе Cправочника организаций "2ГИС.ВЛАДИВОСТОК"</v>
      </c>
      <c r="D171" s="77">
        <f>F171*1.2</f>
        <v>4802.3999999999996</v>
      </c>
      <c r="E171" s="78">
        <f>F171*1.1</f>
        <v>4402.2000000000007</v>
      </c>
      <c r="F171" s="78">
        <v>4002</v>
      </c>
      <c r="G171" s="78">
        <f>F171*0.75</f>
        <v>3001.5</v>
      </c>
      <c r="H171" s="79">
        <f>F171*0.5</f>
        <v>2001</v>
      </c>
    </row>
    <row r="172" spans="1:8" s="16" customFormat="1" ht="126" customHeight="1" thickBot="1" x14ac:dyDescent="0.25">
      <c r="A172" s="352" t="s">
        <v>132</v>
      </c>
      <c r="B172" s="353"/>
      <c r="C17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2" s="354">
        <v>5490</v>
      </c>
      <c r="E172" s="355"/>
      <c r="F172" s="355"/>
      <c r="G172" s="355"/>
      <c r="H172" s="356"/>
    </row>
    <row r="173" spans="1:8" ht="50.1" customHeight="1" thickBot="1" x14ac:dyDescent="0.25">
      <c r="A173" s="362" t="s">
        <v>200</v>
      </c>
      <c r="B173" s="363"/>
      <c r="C173" s="21"/>
      <c r="D173" s="364"/>
      <c r="E173" s="364"/>
      <c r="F173" s="364"/>
      <c r="G173" s="364"/>
      <c r="H173" s="365"/>
    </row>
    <row r="174" spans="1:8" s="20" customFormat="1" ht="30" customHeight="1" thickBot="1" x14ac:dyDescent="0.25">
      <c r="A174" s="507"/>
      <c r="B174" s="507"/>
      <c r="C174" s="623"/>
      <c r="D174" s="507"/>
      <c r="E174" s="507"/>
      <c r="F174" s="507"/>
      <c r="G174" s="507"/>
      <c r="H174" s="508"/>
    </row>
    <row r="175" spans="1:8" s="16" customFormat="1" ht="83.25" customHeight="1" thickBot="1" x14ac:dyDescent="0.25">
      <c r="A175" s="352" t="s">
        <v>201</v>
      </c>
      <c r="B175" s="353"/>
      <c r="C17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"2ГИС.ВЛАДИВОСТОК" (версия для ПК); Интернет-площадка 2gis.ru на основе Cправочника организаций "2ГИС.ВЛАДИВОСТОК"; Электронный справочник на основе Справочника организаций "2ГИС.ВЛАДИВОСТОК" (мобильная версия 2ГИС 4.0 и выше)</v>
      </c>
      <c r="D175" s="382">
        <v>14730</v>
      </c>
      <c r="E175" s="383"/>
      <c r="F175" s="383"/>
      <c r="G175" s="383"/>
      <c r="H175" s="384"/>
    </row>
    <row r="176" spans="1:8" s="16" customFormat="1" ht="83.25" customHeight="1" thickBot="1" x14ac:dyDescent="0.25">
      <c r="A176" s="352" t="s">
        <v>202</v>
      </c>
      <c r="B176" s="353"/>
      <c r="C176" s="367"/>
      <c r="D176" s="382">
        <v>14730</v>
      </c>
      <c r="E176" s="383"/>
      <c r="F176" s="383"/>
      <c r="G176" s="383"/>
      <c r="H176" s="384"/>
    </row>
    <row r="177" spans="1:8" ht="50.1" customHeight="1" thickBot="1" x14ac:dyDescent="0.25">
      <c r="A177" s="518"/>
      <c r="B177" s="519"/>
      <c r="C177" s="56"/>
      <c r="D177" s="520"/>
      <c r="E177" s="520"/>
      <c r="F177" s="520"/>
      <c r="G177" s="520"/>
      <c r="H177" s="521"/>
    </row>
    <row r="178" spans="1:8" s="20" customFormat="1" ht="26.25" x14ac:dyDescent="0.2">
      <c r="A178" s="81"/>
      <c r="B178" s="82"/>
      <c r="C178" s="83"/>
      <c r="D178" s="82"/>
      <c r="E178" s="82"/>
      <c r="F178" s="82"/>
      <c r="G178" s="82"/>
      <c r="H178" s="84"/>
    </row>
    <row r="179" spans="1:8" s="16" customFormat="1" ht="21" x14ac:dyDescent="0.2">
      <c r="A179" s="85"/>
      <c r="B179" s="86" t="s">
        <v>133</v>
      </c>
      <c r="C179" s="349" t="s">
        <v>329</v>
      </c>
      <c r="D179" s="349"/>
      <c r="E179" s="87"/>
      <c r="F179" s="87"/>
      <c r="G179" s="87"/>
      <c r="H179" s="87"/>
    </row>
    <row r="180" spans="1:8" s="16" customFormat="1" ht="21" x14ac:dyDescent="0.2">
      <c r="A180" s="85"/>
      <c r="B180" s="87"/>
      <c r="C180" s="348" t="s">
        <v>330</v>
      </c>
      <c r="D180" s="348"/>
      <c r="E180" s="87"/>
      <c r="F180" s="87"/>
      <c r="G180" s="87"/>
      <c r="H180" s="87"/>
    </row>
    <row r="181" spans="1:8" s="16" customFormat="1" ht="21" x14ac:dyDescent="0.2">
      <c r="A181" s="85"/>
      <c r="B181" s="87"/>
      <c r="C181" s="348" t="s">
        <v>331</v>
      </c>
      <c r="D181" s="348"/>
      <c r="E181" s="87"/>
      <c r="F181" s="87"/>
      <c r="G181" s="87"/>
      <c r="H181" s="87"/>
    </row>
    <row r="182" spans="1:8" s="16" customFormat="1" ht="21" x14ac:dyDescent="0.2">
      <c r="A182" s="81"/>
      <c r="B182" s="82"/>
      <c r="C182" s="348"/>
      <c r="D182" s="348"/>
      <c r="E182" s="87"/>
      <c r="F182" s="87"/>
      <c r="G182" s="87"/>
      <c r="H182" s="82"/>
    </row>
    <row r="183" spans="1:8" s="16" customFormat="1" ht="26.25" x14ac:dyDescent="0.2">
      <c r="A183" s="347" t="str">
        <f>Абакан_юр!A174</f>
        <v>По соглашению сторон в качестве валюты платежа могут выступать украинские гривны, в этом случае курс следующий: 1 руб. = 0,4395 гривен</v>
      </c>
      <c r="B183" s="347"/>
      <c r="C183" s="347"/>
      <c r="D183" s="89"/>
      <c r="E183" s="89"/>
      <c r="F183" s="90"/>
      <c r="G183" s="351"/>
      <c r="H183" s="351"/>
    </row>
    <row r="184" spans="1:8" ht="26.25" x14ac:dyDescent="0.2">
      <c r="A184" s="347" t="str">
        <f>Абакан_юр!A175</f>
        <v>По соглашению сторон в качестве валюты платежа могут выступать дирхамы ОАЭ, в этом случае курс следующий: 1 руб. = 0,0414 дирхам</v>
      </c>
      <c r="B184" s="347"/>
      <c r="C184" s="347"/>
      <c r="D184" s="89"/>
      <c r="E184" s="89"/>
      <c r="F184" s="90"/>
      <c r="G184" s="92"/>
      <c r="H184" s="92"/>
    </row>
    <row r="185" spans="1:8" ht="26.25" x14ac:dyDescent="0.2">
      <c r="A185" s="347" t="str">
        <f>Абакан_юр!A176</f>
        <v>По соглашению сторон в качестве валюты платежа могут выступать доллары США, в этом случае курс следующий: 1 руб. = 0,0113 доллара</v>
      </c>
      <c r="B185" s="347"/>
      <c r="C185" s="347"/>
      <c r="D185" s="89"/>
      <c r="E185" s="89"/>
      <c r="F185" s="90"/>
      <c r="G185" s="92"/>
      <c r="H185" s="92"/>
    </row>
    <row r="186" spans="1:8" ht="26.25" x14ac:dyDescent="0.2">
      <c r="A186" s="347" t="str">
        <f>Абакан_юр!A177</f>
        <v>По соглашению сторон в качестве валюты платежа могут выступать евро, в этом случае курс следующий: 1 руб. = 0,0104 евро</v>
      </c>
      <c r="B186" s="347"/>
      <c r="C186" s="347"/>
      <c r="D186" s="89"/>
      <c r="E186" s="90"/>
      <c r="F186" s="90"/>
      <c r="G186" s="92"/>
      <c r="H186" s="92"/>
    </row>
    <row r="187" spans="1:8" ht="26.25" x14ac:dyDescent="0.2">
      <c r="A187" s="347" t="str">
        <f>Абакан_юр!A178</f>
        <v>По соглашению сторон в качестве валюты платежа могут выступать чешские кроны, в этом случае курс следующий: 1 руб. = 0,2610 крона</v>
      </c>
      <c r="B187" s="347"/>
      <c r="C187" s="347"/>
      <c r="D187" s="89"/>
      <c r="E187" s="90"/>
      <c r="F187" s="90"/>
      <c r="G187" s="92"/>
      <c r="H187" s="92"/>
    </row>
    <row r="188" spans="1:8" ht="26.25" x14ac:dyDescent="0.2">
      <c r="A188" s="347" t="str">
        <f>Абакан_юр!A179</f>
        <v>По соглашению сторон в качестве валюты платежа могут выступать киргизские сомы, в этом случае курс следующий: 1 руб. = 1,0094 сом</v>
      </c>
      <c r="B188" s="347"/>
      <c r="C188" s="347"/>
      <c r="D188" s="89"/>
      <c r="E188" s="89"/>
      <c r="F188" s="90"/>
      <c r="G188" s="92"/>
      <c r="H188" s="92"/>
    </row>
    <row r="189" spans="1:8" ht="26.25" x14ac:dyDescent="0.2">
      <c r="A189"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9" s="347"/>
      <c r="C189" s="347"/>
      <c r="D189" s="89"/>
      <c r="E189" s="89"/>
      <c r="F189" s="90"/>
      <c r="G189" s="92"/>
      <c r="H189" s="92"/>
    </row>
    <row r="190" spans="1:8" ht="26.25" customHeight="1" x14ac:dyDescent="0.2">
      <c r="A190" s="93"/>
      <c r="B190" s="93"/>
      <c r="C190" s="94"/>
      <c r="D190" s="95"/>
      <c r="E190" s="95"/>
      <c r="F190" s="96"/>
      <c r="G190" s="97"/>
      <c r="H190" s="97"/>
    </row>
    <row r="191" spans="1:8" ht="26.25" customHeight="1" x14ac:dyDescent="0.2">
      <c r="A191" s="339" t="s">
        <v>144</v>
      </c>
      <c r="B191" s="339"/>
      <c r="C191" s="339"/>
      <c r="D191" s="339"/>
      <c r="E191" s="339"/>
      <c r="F191" s="339"/>
      <c r="G191" s="339"/>
      <c r="H191" s="339"/>
    </row>
    <row r="192" spans="1:8" ht="26.25" customHeight="1" x14ac:dyDescent="0.2">
      <c r="A192" s="339" t="s">
        <v>145</v>
      </c>
      <c r="B192" s="339"/>
      <c r="C192" s="339"/>
      <c r="D192" s="339"/>
      <c r="E192" s="339"/>
      <c r="F192" s="339"/>
      <c r="G192" s="339"/>
      <c r="H192" s="339"/>
    </row>
    <row r="193" spans="1:8" ht="26.25" customHeight="1" x14ac:dyDescent="0.2">
      <c r="A193" s="93"/>
      <c r="B193" s="93"/>
      <c r="C193" s="94"/>
      <c r="D193" s="95"/>
      <c r="E193" s="95"/>
      <c r="F193" s="96"/>
      <c r="G193" s="97"/>
      <c r="H193" s="97"/>
    </row>
    <row r="194" spans="1:8" ht="26.25" customHeight="1" thickBot="1" x14ac:dyDescent="0.25">
      <c r="A194" s="340" t="s">
        <v>146</v>
      </c>
      <c r="B194" s="340"/>
      <c r="C194" s="340"/>
      <c r="D194" s="340"/>
      <c r="E194" s="340"/>
      <c r="F194" s="99"/>
      <c r="G194" s="91"/>
      <c r="H194" s="100"/>
    </row>
    <row r="195" spans="1:8" ht="26.25" customHeight="1" thickBot="1" x14ac:dyDescent="0.25">
      <c r="A195" s="341" t="s">
        <v>147</v>
      </c>
      <c r="B195" s="342"/>
      <c r="C195" s="342"/>
      <c r="D195" s="342"/>
      <c r="E195" s="343"/>
      <c r="F195" s="101"/>
      <c r="H195" s="102"/>
    </row>
    <row r="196" spans="1:8" ht="96" customHeight="1" thickBot="1" x14ac:dyDescent="0.25">
      <c r="A196" s="538" t="s">
        <v>148</v>
      </c>
      <c r="B196" s="539"/>
      <c r="C196" s="103" t="s">
        <v>149</v>
      </c>
      <c r="D196" s="659" t="s">
        <v>150</v>
      </c>
      <c r="E196" s="660"/>
      <c r="F196" s="101"/>
      <c r="H196" s="102"/>
    </row>
    <row r="197" spans="1:8" ht="23.25" customHeight="1" x14ac:dyDescent="0.2">
      <c r="A197" s="333" t="s">
        <v>207</v>
      </c>
      <c r="B197" s="334"/>
      <c r="C197" s="335" t="s">
        <v>208</v>
      </c>
      <c r="D197" s="331">
        <v>2190</v>
      </c>
      <c r="E197" s="332"/>
      <c r="F197" s="104"/>
      <c r="G197" s="104"/>
      <c r="H197" s="104"/>
    </row>
    <row r="198" spans="1:8" ht="21" x14ac:dyDescent="0.2">
      <c r="A198" s="337" t="s">
        <v>209</v>
      </c>
      <c r="B198" s="338"/>
      <c r="C198" s="331"/>
      <c r="D198" s="331">
        <v>1590</v>
      </c>
      <c r="E198" s="332"/>
      <c r="F198" s="104"/>
      <c r="G198" s="104"/>
      <c r="H198" s="104"/>
    </row>
    <row r="199" spans="1:8" ht="21" customHeight="1" x14ac:dyDescent="0.2">
      <c r="A199" s="337" t="s">
        <v>210</v>
      </c>
      <c r="B199" s="338"/>
      <c r="C199" s="331"/>
      <c r="D199" s="331">
        <v>1440</v>
      </c>
      <c r="E199" s="332"/>
      <c r="F199" s="104"/>
      <c r="G199" s="104"/>
      <c r="H199" s="104"/>
    </row>
    <row r="200" spans="1:8" ht="21.75" thickBot="1" x14ac:dyDescent="0.25">
      <c r="A200" s="337" t="s">
        <v>211</v>
      </c>
      <c r="B200" s="338"/>
      <c r="C200" s="331"/>
      <c r="D200" s="331">
        <v>1290</v>
      </c>
      <c r="E200" s="332"/>
      <c r="F200" s="104"/>
      <c r="G200" s="104"/>
      <c r="H200" s="104"/>
    </row>
    <row r="201" spans="1:8" ht="84" x14ac:dyDescent="0.2">
      <c r="A201" s="333" t="s">
        <v>151</v>
      </c>
      <c r="B201" s="334"/>
      <c r="C201" s="105" t="s">
        <v>152</v>
      </c>
      <c r="D201" s="335" t="s">
        <v>153</v>
      </c>
      <c r="E201" s="336"/>
      <c r="F201" s="104"/>
      <c r="G201" s="104"/>
      <c r="H201" s="104"/>
    </row>
    <row r="202" spans="1:8" ht="21" x14ac:dyDescent="0.2">
      <c r="A202" s="337" t="s">
        <v>154</v>
      </c>
      <c r="B202" s="338"/>
      <c r="C202" s="106" t="s">
        <v>155</v>
      </c>
      <c r="D202" s="331" t="s">
        <v>156</v>
      </c>
      <c r="E202" s="332"/>
      <c r="F202" s="104"/>
      <c r="G202" s="104"/>
      <c r="H202" s="104"/>
    </row>
    <row r="203" spans="1:8" ht="63.75" thickBot="1" x14ac:dyDescent="0.25">
      <c r="A203" s="495" t="s">
        <v>157</v>
      </c>
      <c r="B203" s="496"/>
      <c r="C203" s="125" t="s">
        <v>158</v>
      </c>
      <c r="D203" s="497" t="s">
        <v>156</v>
      </c>
      <c r="E203" s="498"/>
      <c r="F203" s="104"/>
      <c r="G203" s="104"/>
      <c r="H203" s="104"/>
    </row>
    <row r="204" spans="1:8" ht="42" x14ac:dyDescent="0.2">
      <c r="A204" s="337" t="s">
        <v>160</v>
      </c>
      <c r="B204" s="338"/>
      <c r="C204" s="124" t="s">
        <v>161</v>
      </c>
      <c r="D204" s="338" t="s">
        <v>156</v>
      </c>
      <c r="E204" s="494"/>
      <c r="F204" s="101"/>
      <c r="G204" s="101"/>
      <c r="H204" s="101"/>
    </row>
    <row r="205" spans="1:8" ht="42.75" customHeight="1" thickBot="1" x14ac:dyDescent="0.25">
      <c r="A205" s="617" t="s">
        <v>162</v>
      </c>
      <c r="B205" s="618"/>
      <c r="C205" s="125" t="s">
        <v>163</v>
      </c>
      <c r="D205" s="619" t="s">
        <v>156</v>
      </c>
      <c r="E205" s="620"/>
      <c r="F205" s="96"/>
      <c r="G205" s="97"/>
      <c r="H205" s="97"/>
    </row>
    <row r="206" spans="1:8" ht="50.1" customHeight="1" x14ac:dyDescent="0.2">
      <c r="A206" s="329" t="s">
        <v>164</v>
      </c>
      <c r="B206" s="329"/>
      <c r="C206" s="329"/>
      <c r="D206" s="329"/>
      <c r="E206" s="329"/>
      <c r="F206" s="329"/>
      <c r="G206" s="329"/>
      <c r="H206" s="329"/>
    </row>
    <row r="207" spans="1:8" ht="88.5" customHeight="1" x14ac:dyDescent="0.2">
      <c r="A207" s="329" t="s">
        <v>165</v>
      </c>
      <c r="B207" s="329"/>
      <c r="C207" s="329"/>
      <c r="D207" s="329"/>
      <c r="E207" s="329"/>
      <c r="F207" s="329"/>
      <c r="G207" s="329"/>
      <c r="H207" s="329"/>
    </row>
    <row r="208" spans="1:8" ht="189.75" customHeight="1" x14ac:dyDescent="0.2">
      <c r="A208"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339"/>
      <c r="C208" s="339"/>
      <c r="D208" s="339"/>
      <c r="E208" s="339"/>
      <c r="F208" s="339"/>
      <c r="G208" s="339"/>
      <c r="H208" s="339"/>
    </row>
    <row r="209" spans="1:8" ht="73.5" customHeight="1" x14ac:dyDescent="0.2">
      <c r="A209" s="339" t="s">
        <v>167</v>
      </c>
      <c r="B209" s="339"/>
      <c r="C209" s="339"/>
      <c r="D209" s="339"/>
      <c r="E209" s="339"/>
      <c r="F209" s="339"/>
      <c r="G209" s="339"/>
      <c r="H209" s="339"/>
    </row>
    <row r="210" spans="1:8" ht="150" customHeight="1" x14ac:dyDescent="0.2">
      <c r="A210" s="329" t="s">
        <v>168</v>
      </c>
      <c r="B210" s="329"/>
      <c r="C210" s="329"/>
      <c r="D210" s="329"/>
      <c r="E210" s="329"/>
      <c r="F210" s="329"/>
      <c r="G210" s="329"/>
      <c r="H210" s="329"/>
    </row>
    <row r="211" spans="1:8" s="82" customFormat="1" ht="125.25" customHeight="1" x14ac:dyDescent="0.2">
      <c r="A211" s="339" t="s">
        <v>169</v>
      </c>
      <c r="B211" s="339"/>
      <c r="C211" s="339"/>
      <c r="D211" s="339"/>
      <c r="E211" s="339"/>
      <c r="F211" s="339"/>
      <c r="G211" s="339"/>
      <c r="H211" s="339"/>
    </row>
    <row r="212" spans="1:8" s="98" customFormat="1" ht="222.75" customHeight="1" x14ac:dyDescent="0.2">
      <c r="A212" s="81"/>
      <c r="B212" s="82"/>
      <c r="C212" s="83"/>
      <c r="D212" s="82"/>
      <c r="E212" s="82"/>
      <c r="F212" s="82"/>
      <c r="G212" s="82"/>
      <c r="H212" s="84"/>
    </row>
    <row r="213" spans="1:8" ht="36.75" customHeight="1" x14ac:dyDescent="0.2"/>
    <row r="214" spans="1:8" ht="36.75" customHeight="1" x14ac:dyDescent="0.2"/>
    <row r="215" spans="1:8" ht="182.25" customHeight="1" x14ac:dyDescent="0.2"/>
    <row r="216" spans="1:8" ht="65.25" customHeight="1" x14ac:dyDescent="0.2"/>
    <row r="218" spans="1:8" s="109" customFormat="1" ht="114.75" customHeight="1" x14ac:dyDescent="0.2">
      <c r="A218" s="81"/>
      <c r="B218" s="82"/>
      <c r="C218" s="83"/>
      <c r="D218" s="82"/>
      <c r="E218" s="82"/>
      <c r="F218" s="82"/>
      <c r="G218" s="82"/>
      <c r="H218" s="84"/>
    </row>
  </sheetData>
  <sheetProtection selectLockedCells="1" selectUnlockedCells="1"/>
  <mergeCells count="34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D164:H164"/>
    <mergeCell ref="A165:B165"/>
    <mergeCell ref="D165:H165"/>
    <mergeCell ref="A166:B166"/>
    <mergeCell ref="D166:H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72:B172"/>
    <mergeCell ref="D172:H172"/>
    <mergeCell ref="A173:B173"/>
    <mergeCell ref="D173:H173"/>
    <mergeCell ref="A174:C174"/>
    <mergeCell ref="D174:H174"/>
    <mergeCell ref="A168:B168"/>
    <mergeCell ref="A169:B169"/>
    <mergeCell ref="D169:H169"/>
    <mergeCell ref="A170:B170"/>
    <mergeCell ref="D170:H170"/>
    <mergeCell ref="A171:B171"/>
    <mergeCell ref="C179:D179"/>
    <mergeCell ref="C180:D180"/>
    <mergeCell ref="C181:D181"/>
    <mergeCell ref="C182:D182"/>
    <mergeCell ref="A183:C183"/>
    <mergeCell ref="G183:H183"/>
    <mergeCell ref="A175:B175"/>
    <mergeCell ref="C175:C176"/>
    <mergeCell ref="D175:H175"/>
    <mergeCell ref="A176:B176"/>
    <mergeCell ref="D176:H176"/>
    <mergeCell ref="A177:B177"/>
    <mergeCell ref="D177:H177"/>
    <mergeCell ref="A191:H191"/>
    <mergeCell ref="A192:H192"/>
    <mergeCell ref="A194:E194"/>
    <mergeCell ref="A195:E195"/>
    <mergeCell ref="A196:B196"/>
    <mergeCell ref="D196:E196"/>
    <mergeCell ref="A184:C184"/>
    <mergeCell ref="A185:C185"/>
    <mergeCell ref="A186:C186"/>
    <mergeCell ref="A187:C187"/>
    <mergeCell ref="A188:C188"/>
    <mergeCell ref="A189:C189"/>
    <mergeCell ref="A201:B201"/>
    <mergeCell ref="D201:E201"/>
    <mergeCell ref="A202:B202"/>
    <mergeCell ref="D202:E202"/>
    <mergeCell ref="A203:B203"/>
    <mergeCell ref="D203:E203"/>
    <mergeCell ref="A197:B197"/>
    <mergeCell ref="C197:C200"/>
    <mergeCell ref="D197:E197"/>
    <mergeCell ref="A198:B198"/>
    <mergeCell ref="D198:E198"/>
    <mergeCell ref="A199:B199"/>
    <mergeCell ref="D199:E199"/>
    <mergeCell ref="A200:B200"/>
    <mergeCell ref="D200:E200"/>
    <mergeCell ref="A208:H208"/>
    <mergeCell ref="A209:H209"/>
    <mergeCell ref="A210:H210"/>
    <mergeCell ref="A211:E211"/>
    <mergeCell ref="F211:H211"/>
    <mergeCell ref="A204:B204"/>
    <mergeCell ref="D204:E204"/>
    <mergeCell ref="A205:B205"/>
    <mergeCell ref="D205:E205"/>
    <mergeCell ref="A206:H206"/>
    <mergeCell ref="A207:H20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5"/>
  <sheetViews>
    <sheetView view="pageBreakPreview" zoomScale="30" zoomScaleNormal="60" zoomScaleSheetLayoutView="30" workbookViewId="0">
      <pane ySplit="4" topLeftCell="A47"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332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42.7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7" s="382">
        <f>F7*1.2</f>
        <v>9172.7999999999993</v>
      </c>
      <c r="E7" s="383">
        <f>F7*1.1</f>
        <v>8408.4000000000015</v>
      </c>
      <c r="F7" s="383">
        <v>7644</v>
      </c>
      <c r="G7" s="383">
        <f>F7*0.75</f>
        <v>5733</v>
      </c>
      <c r="H7" s="384">
        <f>F7*0.5</f>
        <v>3822</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2" s="457">
        <f>F12*1.2</f>
        <v>10396.799999999999</v>
      </c>
      <c r="E12" s="383">
        <f>F12*1.1</f>
        <v>9530.4000000000015</v>
      </c>
      <c r="F12" s="383">
        <v>8664</v>
      </c>
      <c r="G12" s="383">
        <f>F12*0.75</f>
        <v>6498</v>
      </c>
      <c r="H12" s="384">
        <f>F12*0.5</f>
        <v>4332</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1788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"2ГИС.ВЛАДИМИР"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23" s="527">
        <v>259.2</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7" s="382">
        <f>F27*1.2</f>
        <v>12844.8</v>
      </c>
      <c r="E27" s="383">
        <f>F27*1.1</f>
        <v>11774.400000000001</v>
      </c>
      <c r="F27" s="383">
        <v>10704</v>
      </c>
      <c r="G27" s="383">
        <f>F27*0.75</f>
        <v>8028</v>
      </c>
      <c r="H27" s="384">
        <f>F27*0.5</f>
        <v>5352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2" s="457">
        <f>F32*1.2</f>
        <v>14558.4</v>
      </c>
      <c r="E32" s="383">
        <f>F32*1.1</f>
        <v>13345.2</v>
      </c>
      <c r="F32" s="383">
        <v>12132</v>
      </c>
      <c r="G32" s="383">
        <f>F32*0.75</f>
        <v>9099</v>
      </c>
      <c r="H32" s="384">
        <f>F32*0.5</f>
        <v>6066</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2520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"2ГИС.ВЛАДИМИР"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"2ГИС.ВЛАДИМИР"; Электронный справочник "2ГИС.ВЛАДИМИР"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v>
      </c>
      <c r="D43" s="465">
        <v>372</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48" s="382">
        <f>F48*1.2</f>
        <v>11008.8</v>
      </c>
      <c r="E48" s="383">
        <f>F48*1.1</f>
        <v>10091.400000000001</v>
      </c>
      <c r="F48" s="383">
        <v>9174</v>
      </c>
      <c r="G48" s="383">
        <f>F48*0.75</f>
        <v>6880.5</v>
      </c>
      <c r="H48" s="384">
        <f>F48*0.5</f>
        <v>4587</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4" s="457">
        <f>F54*1.2</f>
        <v>12477.6</v>
      </c>
      <c r="E54" s="383">
        <f>F54*1.1</f>
        <v>11437.800000000001</v>
      </c>
      <c r="F54" s="383">
        <v>10398</v>
      </c>
      <c r="G54" s="383">
        <f>F54*0.75</f>
        <v>7798.5</v>
      </c>
      <c r="H54" s="384">
        <f>F54*0.5</f>
        <v>5199</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60" s="527">
        <v>259.2</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510 до 10200</v>
      </c>
      <c r="E64" s="422"/>
      <c r="F64" s="422"/>
      <c r="G64" s="422"/>
      <c r="H64" s="423"/>
    </row>
    <row r="65" spans="1:8" ht="37.5" customHeight="1" outlineLevel="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65" s="432">
        <v>510</v>
      </c>
      <c r="E65" s="433"/>
      <c r="F65" s="433"/>
      <c r="G65" s="433"/>
      <c r="H65" s="434"/>
    </row>
    <row r="66" spans="1:8" ht="37.5" customHeight="1" outlineLevel="1" x14ac:dyDescent="0.2">
      <c r="A66" s="419" t="s">
        <v>40</v>
      </c>
      <c r="B66" s="420"/>
      <c r="C66" s="431"/>
      <c r="D66" s="354">
        <v>1020</v>
      </c>
      <c r="E66" s="355"/>
      <c r="F66" s="355"/>
      <c r="G66" s="355"/>
      <c r="H66" s="356"/>
    </row>
    <row r="67" spans="1:8" ht="37.5" customHeight="1" outlineLevel="1" x14ac:dyDescent="0.2">
      <c r="A67" s="419" t="s">
        <v>41</v>
      </c>
      <c r="B67" s="420"/>
      <c r="C67" s="431"/>
      <c r="D67" s="354">
        <v>1530</v>
      </c>
      <c r="E67" s="355"/>
      <c r="F67" s="355"/>
      <c r="G67" s="355"/>
      <c r="H67" s="356"/>
    </row>
    <row r="68" spans="1:8" ht="37.5" customHeight="1" outlineLevel="1" x14ac:dyDescent="0.2">
      <c r="A68" s="419" t="s">
        <v>42</v>
      </c>
      <c r="B68" s="420"/>
      <c r="C68" s="431"/>
      <c r="D68" s="354">
        <v>2040</v>
      </c>
      <c r="E68" s="355"/>
      <c r="F68" s="355"/>
      <c r="G68" s="355"/>
      <c r="H68" s="356"/>
    </row>
    <row r="69" spans="1:8" ht="37.5" customHeight="1" outlineLevel="1" x14ac:dyDescent="0.2">
      <c r="A69" s="419" t="s">
        <v>43</v>
      </c>
      <c r="B69" s="420"/>
      <c r="C69" s="431"/>
      <c r="D69" s="354">
        <v>2550</v>
      </c>
      <c r="E69" s="355"/>
      <c r="F69" s="355"/>
      <c r="G69" s="355"/>
      <c r="H69" s="356"/>
    </row>
    <row r="70" spans="1:8" ht="37.5" customHeight="1" outlineLevel="1" x14ac:dyDescent="0.2">
      <c r="A70" s="419" t="s">
        <v>44</v>
      </c>
      <c r="B70" s="420"/>
      <c r="C70" s="431"/>
      <c r="D70" s="354">
        <v>3060</v>
      </c>
      <c r="E70" s="355"/>
      <c r="F70" s="355"/>
      <c r="G70" s="355"/>
      <c r="H70" s="356"/>
    </row>
    <row r="71" spans="1:8" ht="37.5" customHeight="1" outlineLevel="1" x14ac:dyDescent="0.2">
      <c r="A71" s="419" t="s">
        <v>45</v>
      </c>
      <c r="B71" s="420"/>
      <c r="C71" s="431"/>
      <c r="D71" s="354">
        <v>3570</v>
      </c>
      <c r="E71" s="355"/>
      <c r="F71" s="355"/>
      <c r="G71" s="355"/>
      <c r="H71" s="356"/>
    </row>
    <row r="72" spans="1:8" ht="37.5" customHeight="1" outlineLevel="1" x14ac:dyDescent="0.2">
      <c r="A72" s="419" t="s">
        <v>46</v>
      </c>
      <c r="B72" s="420"/>
      <c r="C72" s="431"/>
      <c r="D72" s="354">
        <v>4080</v>
      </c>
      <c r="E72" s="355"/>
      <c r="F72" s="355"/>
      <c r="G72" s="355"/>
      <c r="H72" s="356"/>
    </row>
    <row r="73" spans="1:8" ht="37.5" customHeight="1" outlineLevel="1" x14ac:dyDescent="0.2">
      <c r="A73" s="419" t="s">
        <v>47</v>
      </c>
      <c r="B73" s="420"/>
      <c r="C73" s="431"/>
      <c r="D73" s="354">
        <v>4590</v>
      </c>
      <c r="E73" s="355"/>
      <c r="F73" s="355"/>
      <c r="G73" s="355"/>
      <c r="H73" s="356"/>
    </row>
    <row r="74" spans="1:8" ht="37.5" customHeight="1" outlineLevel="1" x14ac:dyDescent="0.2">
      <c r="A74" s="419" t="s">
        <v>48</v>
      </c>
      <c r="B74" s="420"/>
      <c r="C74" s="431"/>
      <c r="D74" s="354">
        <v>5100</v>
      </c>
      <c r="E74" s="355"/>
      <c r="F74" s="355"/>
      <c r="G74" s="355"/>
      <c r="H74" s="356"/>
    </row>
    <row r="75" spans="1:8" ht="37.5" customHeight="1" outlineLevel="1" x14ac:dyDescent="0.2">
      <c r="A75" s="419" t="s">
        <v>49</v>
      </c>
      <c r="B75" s="420"/>
      <c r="C75" s="431"/>
      <c r="D75" s="354">
        <v>5610</v>
      </c>
      <c r="E75" s="355"/>
      <c r="F75" s="355"/>
      <c r="G75" s="355"/>
      <c r="H75" s="356"/>
    </row>
    <row r="76" spans="1:8" ht="37.5" customHeight="1" outlineLevel="1" x14ac:dyDescent="0.2">
      <c r="A76" s="419" t="s">
        <v>50</v>
      </c>
      <c r="B76" s="420"/>
      <c r="C76" s="431"/>
      <c r="D76" s="354">
        <v>6120</v>
      </c>
      <c r="E76" s="355"/>
      <c r="F76" s="355"/>
      <c r="G76" s="355"/>
      <c r="H76" s="356"/>
    </row>
    <row r="77" spans="1:8" ht="37.5" customHeight="1" outlineLevel="1" x14ac:dyDescent="0.2">
      <c r="A77" s="419" t="s">
        <v>51</v>
      </c>
      <c r="B77" s="420"/>
      <c r="C77" s="431"/>
      <c r="D77" s="354">
        <v>6630</v>
      </c>
      <c r="E77" s="355"/>
      <c r="F77" s="355"/>
      <c r="G77" s="355"/>
      <c r="H77" s="356"/>
    </row>
    <row r="78" spans="1:8" ht="37.5" customHeight="1" outlineLevel="1" x14ac:dyDescent="0.2">
      <c r="A78" s="419" t="s">
        <v>52</v>
      </c>
      <c r="B78" s="420"/>
      <c r="C78" s="431"/>
      <c r="D78" s="354">
        <v>7140</v>
      </c>
      <c r="E78" s="355"/>
      <c r="F78" s="355"/>
      <c r="G78" s="355"/>
      <c r="H78" s="356"/>
    </row>
    <row r="79" spans="1:8" ht="37.5" customHeight="1" outlineLevel="1" x14ac:dyDescent="0.2">
      <c r="A79" s="419" t="s">
        <v>53</v>
      </c>
      <c r="B79" s="420"/>
      <c r="C79" s="431"/>
      <c r="D79" s="354">
        <v>7650</v>
      </c>
      <c r="E79" s="355"/>
      <c r="F79" s="355"/>
      <c r="G79" s="355"/>
      <c r="H79" s="356"/>
    </row>
    <row r="80" spans="1:8" ht="37.5" customHeight="1" outlineLevel="1" x14ac:dyDescent="0.2">
      <c r="A80" s="419" t="s">
        <v>54</v>
      </c>
      <c r="B80" s="420"/>
      <c r="C80" s="431"/>
      <c r="D80" s="354">
        <v>8160</v>
      </c>
      <c r="E80" s="355"/>
      <c r="F80" s="355"/>
      <c r="G80" s="355"/>
      <c r="H80" s="356"/>
    </row>
    <row r="81" spans="1:8" ht="37.5" customHeight="1" outlineLevel="1" x14ac:dyDescent="0.2">
      <c r="A81" s="419" t="s">
        <v>55</v>
      </c>
      <c r="B81" s="420"/>
      <c r="C81" s="431"/>
      <c r="D81" s="354">
        <v>8670</v>
      </c>
      <c r="E81" s="355"/>
      <c r="F81" s="355"/>
      <c r="G81" s="355"/>
      <c r="H81" s="356"/>
    </row>
    <row r="82" spans="1:8" ht="37.5" customHeight="1" outlineLevel="1" x14ac:dyDescent="0.2">
      <c r="A82" s="419" t="s">
        <v>56</v>
      </c>
      <c r="B82" s="420"/>
      <c r="C82" s="431"/>
      <c r="D82" s="354">
        <v>9180</v>
      </c>
      <c r="E82" s="355"/>
      <c r="F82" s="355"/>
      <c r="G82" s="355"/>
      <c r="H82" s="356"/>
    </row>
    <row r="83" spans="1:8" ht="37.5" customHeight="1" outlineLevel="1" x14ac:dyDescent="0.2">
      <c r="A83" s="419" t="s">
        <v>57</v>
      </c>
      <c r="B83" s="420"/>
      <c r="C83" s="431"/>
      <c r="D83" s="354">
        <v>9690</v>
      </c>
      <c r="E83" s="355"/>
      <c r="F83" s="355"/>
      <c r="G83" s="355"/>
      <c r="H83" s="356"/>
    </row>
    <row r="84" spans="1:8" ht="37.5" customHeight="1" outlineLevel="1" thickBot="1" x14ac:dyDescent="0.25">
      <c r="A84" s="419" t="s">
        <v>58</v>
      </c>
      <c r="B84" s="420"/>
      <c r="C84" s="431"/>
      <c r="D84" s="354">
        <v>10200</v>
      </c>
      <c r="E84" s="355"/>
      <c r="F84" s="355"/>
      <c r="G84" s="355"/>
      <c r="H84" s="356"/>
    </row>
    <row r="85" spans="1:8" ht="50.1" customHeight="1" thickBot="1" x14ac:dyDescent="0.25">
      <c r="A85" s="411" t="s">
        <v>59</v>
      </c>
      <c r="B85" s="412"/>
      <c r="C85" s="412"/>
      <c r="D85" s="421" t="str">
        <f>"от "&amp;MIN(D86:D95)&amp;" до "&amp;MAX(D86:D95)</f>
        <v>от 348 до 6798</v>
      </c>
      <c r="E85" s="422"/>
      <c r="F85" s="422"/>
      <c r="G85" s="422"/>
      <c r="H85" s="423"/>
    </row>
    <row r="86" spans="1:8" s="16" customFormat="1" ht="159" customHeight="1" x14ac:dyDescent="0.2">
      <c r="A86" s="65" t="s">
        <v>60</v>
      </c>
      <c r="B86" s="66" t="s">
        <v>13</v>
      </c>
      <c r="C86" s="6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86" s="424">
        <v>1014</v>
      </c>
      <c r="E86" s="424"/>
      <c r="F86" s="424"/>
      <c r="G86" s="424"/>
      <c r="H86" s="425"/>
    </row>
    <row r="87" spans="1:8" ht="37.5" customHeight="1" x14ac:dyDescent="0.2">
      <c r="A87" s="377" t="s">
        <v>61</v>
      </c>
      <c r="B87" s="418"/>
      <c r="C87" s="426"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87" s="398">
        <v>348</v>
      </c>
      <c r="E87" s="398"/>
      <c r="F87" s="398"/>
      <c r="G87" s="398"/>
      <c r="H87" s="399"/>
    </row>
    <row r="88" spans="1:8" ht="37.5" customHeight="1" x14ac:dyDescent="0.2">
      <c r="A88" s="377" t="s">
        <v>62</v>
      </c>
      <c r="B88" s="418"/>
      <c r="C88" s="427"/>
      <c r="D88" s="398">
        <v>6456</v>
      </c>
      <c r="E88" s="398"/>
      <c r="F88" s="398"/>
      <c r="G88" s="398"/>
      <c r="H88" s="399"/>
    </row>
    <row r="89" spans="1:8" ht="37.5" customHeight="1" x14ac:dyDescent="0.2">
      <c r="A89" s="377" t="s">
        <v>63</v>
      </c>
      <c r="B89" s="418"/>
      <c r="C89" s="427"/>
      <c r="D89" s="398">
        <v>1950</v>
      </c>
      <c r="E89" s="398"/>
      <c r="F89" s="398"/>
      <c r="G89" s="398"/>
      <c r="H89" s="399"/>
    </row>
    <row r="90" spans="1:8" ht="37.5" customHeight="1" x14ac:dyDescent="0.2">
      <c r="A90" s="352" t="s">
        <v>64</v>
      </c>
      <c r="B90" s="353"/>
      <c r="C90" s="427"/>
      <c r="D90" s="398">
        <v>5790</v>
      </c>
      <c r="E90" s="398"/>
      <c r="F90" s="398"/>
      <c r="G90" s="398"/>
      <c r="H90" s="399"/>
    </row>
    <row r="91" spans="1:8" ht="37.5" customHeight="1" x14ac:dyDescent="0.2">
      <c r="A91" s="377" t="s">
        <v>65</v>
      </c>
      <c r="B91" s="418"/>
      <c r="C91" s="427"/>
      <c r="D91" s="398">
        <v>432</v>
      </c>
      <c r="E91" s="398"/>
      <c r="F91" s="398"/>
      <c r="G91" s="398"/>
      <c r="H91" s="399"/>
    </row>
    <row r="92" spans="1:8" ht="37.5" customHeight="1" x14ac:dyDescent="0.2">
      <c r="A92" s="377" t="s">
        <v>66</v>
      </c>
      <c r="B92" s="418"/>
      <c r="C92" s="427"/>
      <c r="D92" s="398">
        <v>432</v>
      </c>
      <c r="E92" s="398"/>
      <c r="F92" s="398"/>
      <c r="G92" s="398"/>
      <c r="H92" s="399"/>
    </row>
    <row r="93" spans="1:8" ht="37.5" customHeight="1" x14ac:dyDescent="0.2">
      <c r="A93" s="377" t="s">
        <v>67</v>
      </c>
      <c r="B93" s="418"/>
      <c r="C93" s="427"/>
      <c r="D93" s="398">
        <v>864</v>
      </c>
      <c r="E93" s="398"/>
      <c r="F93" s="398"/>
      <c r="G93" s="398"/>
      <c r="H93" s="399"/>
    </row>
    <row r="94" spans="1:8" ht="37.5" customHeight="1" x14ac:dyDescent="0.2">
      <c r="A94" s="377" t="s">
        <v>68</v>
      </c>
      <c r="B94" s="418"/>
      <c r="C94" s="427"/>
      <c r="D94" s="398">
        <v>1296</v>
      </c>
      <c r="E94" s="398"/>
      <c r="F94" s="398"/>
      <c r="G94" s="398"/>
      <c r="H94" s="399"/>
    </row>
    <row r="95" spans="1:8" ht="37.5" customHeight="1" thickBot="1" x14ac:dyDescent="0.25">
      <c r="A95" s="407" t="s">
        <v>69</v>
      </c>
      <c r="B95" s="408"/>
      <c r="C95" s="428"/>
      <c r="D95" s="409">
        <v>6798</v>
      </c>
      <c r="E95" s="409"/>
      <c r="F95" s="409"/>
      <c r="G95" s="409"/>
      <c r="H95" s="410"/>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96" s="375">
        <v>30</v>
      </c>
      <c r="E96" s="375"/>
      <c r="F96" s="375"/>
      <c r="G96" s="375"/>
      <c r="H96" s="376"/>
    </row>
    <row r="97" spans="1:8" ht="50.1" customHeight="1" thickBot="1" x14ac:dyDescent="0.25">
      <c r="A97" s="362" t="s">
        <v>72</v>
      </c>
      <c r="B97" s="363"/>
      <c r="C97" s="21"/>
      <c r="D97" s="364" t="str">
        <f>"от "&amp;MIN(D99,D119:H120,F159,D121:H135)&amp;" до "&amp;MAX(D99,D119:H120,F159,D121:H135)</f>
        <v>от 858 до 10398</v>
      </c>
      <c r="E97" s="364"/>
      <c r="F97" s="364"/>
      <c r="G97" s="364"/>
      <c r="H97" s="365"/>
    </row>
    <row r="98" spans="1:8" ht="21.75" thickBot="1" x14ac:dyDescent="0.25">
      <c r="A98" s="518"/>
      <c r="B98" s="519"/>
      <c r="C98" s="60"/>
      <c r="D98" s="520"/>
      <c r="E98" s="520"/>
      <c r="F98" s="520"/>
      <c r="G98" s="520"/>
      <c r="H98" s="521"/>
    </row>
    <row r="99" spans="1:8" ht="51.7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"2ГИС.ВЛАДИМИР" (версия для ПК); Интернет-площадка 2gis.kz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http://api.2gis.kz/</v>
      </c>
      <c r="D99" s="391">
        <v>5100</v>
      </c>
      <c r="E99" s="391"/>
      <c r="F99" s="391"/>
      <c r="G99" s="391"/>
      <c r="H99" s="392"/>
    </row>
    <row r="100" spans="1:8" ht="51.75" customHeight="1" thickBot="1" x14ac:dyDescent="0.25">
      <c r="A100" s="393" t="s">
        <v>74</v>
      </c>
      <c r="B100" s="394"/>
      <c r="C100" s="405"/>
      <c r="D100" s="395" t="s">
        <v>75</v>
      </c>
      <c r="E100" s="396"/>
      <c r="F100" s="396"/>
      <c r="G100" s="396"/>
      <c r="H100" s="397"/>
    </row>
    <row r="101" spans="1:8" ht="51.75" customHeight="1" x14ac:dyDescent="0.2">
      <c r="A101" s="385" t="s">
        <v>76</v>
      </c>
      <c r="B101" s="386"/>
      <c r="C101" s="405"/>
      <c r="D101" s="398">
        <f>D99/4</f>
        <v>1275</v>
      </c>
      <c r="E101" s="398"/>
      <c r="F101" s="398"/>
      <c r="G101" s="398"/>
      <c r="H101" s="399"/>
    </row>
    <row r="102" spans="1:8" ht="51.75" customHeight="1" x14ac:dyDescent="0.2">
      <c r="A102" s="385" t="s">
        <v>77</v>
      </c>
      <c r="B102" s="386"/>
      <c r="C102" s="405"/>
      <c r="D102" s="398">
        <f>D99/5</f>
        <v>1020</v>
      </c>
      <c r="E102" s="398"/>
      <c r="F102" s="398"/>
      <c r="G102" s="398"/>
      <c r="H102" s="399"/>
    </row>
    <row r="103" spans="1:8" ht="51.75" customHeight="1" x14ac:dyDescent="0.2">
      <c r="A103" s="385" t="s">
        <v>78</v>
      </c>
      <c r="B103" s="386"/>
      <c r="C103" s="405"/>
      <c r="D103" s="398">
        <f>D99/6</f>
        <v>850</v>
      </c>
      <c r="E103" s="398"/>
      <c r="F103" s="398"/>
      <c r="G103" s="398"/>
      <c r="H103" s="399"/>
    </row>
    <row r="104" spans="1:8" ht="51.75" customHeight="1" x14ac:dyDescent="0.2">
      <c r="A104" s="385" t="s">
        <v>79</v>
      </c>
      <c r="B104" s="386"/>
      <c r="C104" s="405"/>
      <c r="D104" s="398">
        <f>D99/7</f>
        <v>728.57142857142856</v>
      </c>
      <c r="E104" s="398"/>
      <c r="F104" s="398"/>
      <c r="G104" s="398"/>
      <c r="H104" s="399"/>
    </row>
    <row r="105" spans="1:8" ht="51.75" customHeight="1" x14ac:dyDescent="0.2">
      <c r="A105" s="385" t="s">
        <v>80</v>
      </c>
      <c r="B105" s="386"/>
      <c r="C105" s="405"/>
      <c r="D105" s="398">
        <f>D99/8</f>
        <v>637.5</v>
      </c>
      <c r="E105" s="398"/>
      <c r="F105" s="398"/>
      <c r="G105" s="398"/>
      <c r="H105" s="399"/>
    </row>
    <row r="106" spans="1:8" ht="51.75" customHeight="1" x14ac:dyDescent="0.2">
      <c r="A106" s="385" t="s">
        <v>81</v>
      </c>
      <c r="B106" s="386"/>
      <c r="C106" s="405"/>
      <c r="D106" s="398">
        <f>D99/9</f>
        <v>566.66666666666663</v>
      </c>
      <c r="E106" s="398"/>
      <c r="F106" s="398"/>
      <c r="G106" s="398"/>
      <c r="H106" s="399"/>
    </row>
    <row r="107" spans="1:8" ht="51.75" customHeight="1" x14ac:dyDescent="0.2">
      <c r="A107" s="385" t="s">
        <v>82</v>
      </c>
      <c r="B107" s="386"/>
      <c r="C107" s="405"/>
      <c r="D107" s="398">
        <f>D99/10</f>
        <v>510</v>
      </c>
      <c r="E107" s="398"/>
      <c r="F107" s="398"/>
      <c r="G107" s="398"/>
      <c r="H107" s="399"/>
    </row>
    <row r="108" spans="1:8" ht="51.75" customHeight="1" thickBot="1" x14ac:dyDescent="0.25">
      <c r="A108" s="389" t="s">
        <v>83</v>
      </c>
      <c r="B108" s="390"/>
      <c r="C108" s="405"/>
      <c r="D108" s="391">
        <v>7656</v>
      </c>
      <c r="E108" s="391"/>
      <c r="F108" s="391"/>
      <c r="G108" s="391"/>
      <c r="H108" s="392"/>
    </row>
    <row r="109" spans="1:8" ht="51.75" customHeight="1" thickBot="1" x14ac:dyDescent="0.25">
      <c r="A109" s="393" t="s">
        <v>74</v>
      </c>
      <c r="B109" s="394"/>
      <c r="C109" s="405"/>
      <c r="D109" s="395" t="s">
        <v>75</v>
      </c>
      <c r="E109" s="396"/>
      <c r="F109" s="396"/>
      <c r="G109" s="396"/>
      <c r="H109" s="397"/>
    </row>
    <row r="110" spans="1:8" ht="51.75" customHeight="1" x14ac:dyDescent="0.2">
      <c r="A110" s="385" t="s">
        <v>76</v>
      </c>
      <c r="B110" s="386"/>
      <c r="C110" s="405"/>
      <c r="D110" s="398">
        <v>1914</v>
      </c>
      <c r="E110" s="398"/>
      <c r="F110" s="398"/>
      <c r="G110" s="398"/>
      <c r="H110" s="399"/>
    </row>
    <row r="111" spans="1:8" ht="51.75" customHeight="1" x14ac:dyDescent="0.2">
      <c r="A111" s="385" t="s">
        <v>77</v>
      </c>
      <c r="B111" s="386"/>
      <c r="C111" s="405"/>
      <c r="D111" s="398">
        <v>1531.2</v>
      </c>
      <c r="E111" s="398"/>
      <c r="F111" s="398"/>
      <c r="G111" s="398"/>
      <c r="H111" s="399"/>
    </row>
    <row r="112" spans="1:8" ht="51.75" customHeight="1" x14ac:dyDescent="0.2">
      <c r="A112" s="385" t="s">
        <v>78</v>
      </c>
      <c r="B112" s="386"/>
      <c r="C112" s="405"/>
      <c r="D112" s="398">
        <v>1275.9999999999998</v>
      </c>
      <c r="E112" s="398"/>
      <c r="F112" s="398"/>
      <c r="G112" s="398"/>
      <c r="H112" s="399"/>
    </row>
    <row r="113" spans="1:8" ht="51.75" customHeight="1" x14ac:dyDescent="0.2">
      <c r="A113" s="385" t="s">
        <v>79</v>
      </c>
      <c r="B113" s="386"/>
      <c r="C113" s="405"/>
      <c r="D113" s="398">
        <v>1093.7142857142858</v>
      </c>
      <c r="E113" s="398"/>
      <c r="F113" s="398"/>
      <c r="G113" s="398"/>
      <c r="H113" s="399"/>
    </row>
    <row r="114" spans="1:8" ht="51.75" customHeight="1" x14ac:dyDescent="0.2">
      <c r="A114" s="385" t="s">
        <v>80</v>
      </c>
      <c r="B114" s="386"/>
      <c r="C114" s="405"/>
      <c r="D114" s="398">
        <v>957</v>
      </c>
      <c r="E114" s="398"/>
      <c r="F114" s="398"/>
      <c r="G114" s="398"/>
      <c r="H114" s="399"/>
    </row>
    <row r="115" spans="1:8" ht="51.75" customHeight="1" x14ac:dyDescent="0.2">
      <c r="A115" s="385" t="s">
        <v>81</v>
      </c>
      <c r="B115" s="386"/>
      <c r="C115" s="405"/>
      <c r="D115" s="398">
        <v>850.66666666666663</v>
      </c>
      <c r="E115" s="398"/>
      <c r="F115" s="398"/>
      <c r="G115" s="398"/>
      <c r="H115" s="399"/>
    </row>
    <row r="116" spans="1:8" ht="51.75" customHeight="1" thickBot="1" x14ac:dyDescent="0.25">
      <c r="A116" s="385" t="s">
        <v>82</v>
      </c>
      <c r="B116" s="386"/>
      <c r="C116" s="406"/>
      <c r="D116" s="398">
        <v>765.6</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17" s="374">
        <v>12012</v>
      </c>
      <c r="E117" s="375"/>
      <c r="F117" s="375"/>
      <c r="G117" s="375"/>
      <c r="H117" s="376"/>
    </row>
    <row r="118" spans="1:8" ht="21.75" thickBot="1" x14ac:dyDescent="0.25">
      <c r="A118" s="518"/>
      <c r="B118" s="519"/>
      <c r="C118" s="56"/>
      <c r="D118" s="520"/>
      <c r="E118" s="520"/>
      <c r="F118" s="520"/>
      <c r="G118" s="520"/>
      <c r="H118" s="521"/>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"2ГИС.ВЛАДИМИР"</v>
      </c>
      <c r="D119" s="382">
        <v>3654</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0" s="379">
        <v>5442</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1" s="354">
        <v>8664</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"2ГИС.ВЛАДИМИР"</v>
      </c>
      <c r="D122" s="354">
        <v>8664</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"2ГИС.ВЛАДИМИР"</v>
      </c>
      <c r="D123" s="354">
        <v>10398</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4" s="354">
        <v>6030</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5" s="354">
        <v>8664</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26" s="354">
        <v>8664</v>
      </c>
      <c r="E126" s="355"/>
      <c r="F126" s="355"/>
      <c r="G126" s="355"/>
      <c r="H126" s="356"/>
    </row>
    <row r="127" spans="1:8" ht="50.1" customHeight="1" x14ac:dyDescent="0.2">
      <c r="A127" s="352" t="s">
        <v>93</v>
      </c>
      <c r="B127" s="353"/>
      <c r="C12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27" s="354">
        <v>2160</v>
      </c>
      <c r="E127" s="355"/>
      <c r="F127" s="355"/>
      <c r="G127" s="355"/>
      <c r="H127" s="356"/>
    </row>
    <row r="128" spans="1:8" ht="50.1" customHeight="1" x14ac:dyDescent="0.2">
      <c r="A128" s="352" t="s">
        <v>94</v>
      </c>
      <c r="B128" s="353"/>
      <c r="C128" s="73" t="s">
        <v>95</v>
      </c>
      <c r="D128" s="354">
        <v>858</v>
      </c>
      <c r="E128" s="355"/>
      <c r="F128" s="355"/>
      <c r="G128" s="355"/>
      <c r="H128" s="356"/>
    </row>
    <row r="129" spans="1:8" ht="66.75"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29" s="354">
        <v>3060</v>
      </c>
      <c r="E129" s="355"/>
      <c r="F129" s="355"/>
      <c r="G129" s="355"/>
      <c r="H129" s="356"/>
    </row>
    <row r="130" spans="1:8" ht="66.75" customHeight="1" x14ac:dyDescent="0.2">
      <c r="A130" s="352" t="s">
        <v>97</v>
      </c>
      <c r="B130" s="353"/>
      <c r="C130" s="7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0" s="354">
        <v>2040</v>
      </c>
      <c r="E130" s="355"/>
      <c r="F130" s="355"/>
      <c r="G130" s="355"/>
      <c r="H130" s="356"/>
    </row>
    <row r="131" spans="1:8" ht="66.75" customHeight="1" x14ac:dyDescent="0.2">
      <c r="A131" s="352" t="s">
        <v>98</v>
      </c>
      <c r="B131" s="353"/>
      <c r="C131" s="73"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1" s="354">
        <v>2040</v>
      </c>
      <c r="E131" s="355"/>
      <c r="F131" s="355"/>
      <c r="G131" s="355"/>
      <c r="H131" s="356"/>
    </row>
    <row r="132" spans="1:8" ht="66.75" customHeight="1" x14ac:dyDescent="0.2">
      <c r="A132" s="352" t="s">
        <v>99</v>
      </c>
      <c r="B132" s="353"/>
      <c r="C132" s="73" t="str">
        <f t="shared" si="1"/>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2" s="354">
        <v>1020</v>
      </c>
      <c r="E132" s="355"/>
      <c r="F132" s="355"/>
      <c r="G132" s="355"/>
      <c r="H132" s="356"/>
    </row>
    <row r="133" spans="1:8" ht="66.75"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3" s="354">
        <v>7560</v>
      </c>
      <c r="E133" s="355"/>
      <c r="F133" s="355"/>
      <c r="G133" s="355"/>
      <c r="H133" s="356"/>
    </row>
    <row r="134" spans="1:8" ht="66.75"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34" s="354">
        <v>2004</v>
      </c>
      <c r="E134" s="355"/>
      <c r="F134" s="355"/>
      <c r="G134" s="355"/>
      <c r="H134" s="356"/>
    </row>
    <row r="135" spans="1:8" ht="50.1" customHeight="1" x14ac:dyDescent="0.2">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35" s="354">
        <v>5184</v>
      </c>
      <c r="E135" s="355"/>
      <c r="F135" s="355"/>
      <c r="G135" s="355"/>
      <c r="H135" s="356"/>
    </row>
    <row r="136" spans="1:8" s="16" customFormat="1" ht="102" customHeight="1" x14ac:dyDescent="0.2">
      <c r="A136" s="352" t="s">
        <v>16</v>
      </c>
      <c r="B136" s="353"/>
      <c r="C136"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6" s="354">
        <v>1038</v>
      </c>
      <c r="E136" s="355"/>
      <c r="F136" s="355"/>
      <c r="G136" s="355"/>
      <c r="H136" s="356"/>
    </row>
    <row r="137" spans="1:8" s="16" customFormat="1" ht="102" customHeight="1" x14ac:dyDescent="0.2">
      <c r="A137" s="352" t="s">
        <v>103</v>
      </c>
      <c r="B137" s="353"/>
      <c r="C137"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37" s="354">
        <v>100002</v>
      </c>
      <c r="E137" s="355"/>
      <c r="F137" s="355"/>
      <c r="G137" s="355"/>
      <c r="H137" s="356"/>
    </row>
    <row r="138" spans="1:8" s="16" customFormat="1" ht="126" customHeight="1" x14ac:dyDescent="0.2">
      <c r="A138" s="352" t="s">
        <v>104</v>
      </c>
      <c r="B138" s="353"/>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8" s="354">
        <v>2898</v>
      </c>
      <c r="E138" s="355"/>
      <c r="F138" s="355"/>
      <c r="G138" s="355"/>
      <c r="H138" s="356"/>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Интернет-площадки и Веб-приложения на основе Cправочника организаций "2ГИС.ВЛАДИМИР", http://api.2gis.ru/</v>
      </c>
      <c r="D139" s="354">
        <v>2898</v>
      </c>
      <c r="E139" s="355"/>
      <c r="F139" s="355"/>
      <c r="G139" s="355"/>
      <c r="H139" s="356"/>
    </row>
    <row r="140" spans="1:8" s="16" customFormat="1" ht="96" customHeight="1" x14ac:dyDescent="0.2">
      <c r="A140" s="377" t="s">
        <v>106</v>
      </c>
      <c r="B140" s="378"/>
      <c r="C14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40" s="354">
        <v>2406</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"2ГИС.ВЛАДИМИР"</v>
      </c>
      <c r="D141" s="354">
        <v>5160</v>
      </c>
      <c r="E141" s="355"/>
      <c r="F141" s="355"/>
      <c r="G141" s="355"/>
      <c r="H141" s="356"/>
    </row>
    <row r="142" spans="1:8" ht="50.1" customHeight="1" x14ac:dyDescent="0.2">
      <c r="A142" s="352" t="s">
        <v>108</v>
      </c>
      <c r="B142" s="353"/>
      <c r="C142" s="7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42" s="354">
        <v>7680</v>
      </c>
      <c r="E142" s="355"/>
      <c r="F142" s="355"/>
      <c r="G142" s="355"/>
      <c r="H142" s="356"/>
    </row>
    <row r="143" spans="1:8" ht="50.1" customHeight="1" x14ac:dyDescent="0.2">
      <c r="A143" s="352" t="s">
        <v>109</v>
      </c>
      <c r="B143" s="353"/>
      <c r="C143" s="73" t="str">
        <f t="shared" si="2"/>
        <v>Электронный справочник на основе Справочника организаций "2ГИС.ВЛАДИМИР" (версия для ПК)</v>
      </c>
      <c r="D143" s="354">
        <v>12240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"2ГИС.ВЛАДИМИР"</v>
      </c>
      <c r="D144" s="354">
        <v>12240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"2ГИС.ВЛАДИМИР"</v>
      </c>
      <c r="D145" s="354">
        <v>14688</v>
      </c>
      <c r="E145" s="355"/>
      <c r="F145" s="355"/>
      <c r="G145" s="355"/>
      <c r="H145" s="356"/>
    </row>
    <row r="146" spans="1:8" ht="50.1" customHeight="1" x14ac:dyDescent="0.2">
      <c r="A146" s="352" t="s">
        <v>112</v>
      </c>
      <c r="B146" s="353"/>
      <c r="C146" s="73" t="str">
        <f t="shared" si="2"/>
        <v>Электронный справочник на основе Справочника организаций "2ГИС.ВЛАДИМИР" (версия для ПК)</v>
      </c>
      <c r="D146" s="354">
        <v>8520</v>
      </c>
      <c r="E146" s="355"/>
      <c r="F146" s="355"/>
      <c r="G146" s="355"/>
      <c r="H146" s="356"/>
    </row>
    <row r="147" spans="1:8" ht="50.1" customHeight="1" x14ac:dyDescent="0.2">
      <c r="A147" s="352" t="s">
        <v>113</v>
      </c>
      <c r="B147" s="353"/>
      <c r="C147" s="73" t="str">
        <f t="shared" si="2"/>
        <v>Электронный справочник на основе Справочника организаций "2ГИС.ВЛАДИМИР" (версия для ПК)</v>
      </c>
      <c r="D147" s="354">
        <v>12240</v>
      </c>
      <c r="E147" s="355"/>
      <c r="F147" s="355"/>
      <c r="G147" s="355"/>
      <c r="H147" s="356"/>
    </row>
    <row r="148" spans="1:8" ht="50.1" customHeight="1" x14ac:dyDescent="0.2">
      <c r="A148" s="352" t="s">
        <v>114</v>
      </c>
      <c r="B148" s="353"/>
      <c r="C148" s="73" t="str">
        <f t="shared" si="2"/>
        <v>Электронный справочник на основе Справочника организаций "2ГИС.ВЛАДИМИР" (версия для ПК)</v>
      </c>
      <c r="D148" s="354">
        <v>12240</v>
      </c>
      <c r="E148" s="355"/>
      <c r="F148" s="355"/>
      <c r="G148" s="355"/>
      <c r="H148" s="356"/>
    </row>
    <row r="149" spans="1:8" ht="50.1" customHeight="1" x14ac:dyDescent="0.2">
      <c r="A149" s="352" t="s">
        <v>115</v>
      </c>
      <c r="B149" s="353"/>
      <c r="C149" s="73" t="s">
        <v>95</v>
      </c>
      <c r="D149" s="354">
        <v>1320</v>
      </c>
      <c r="E149" s="355"/>
      <c r="F149" s="355"/>
      <c r="G149" s="355"/>
      <c r="H149" s="356"/>
    </row>
    <row r="150" spans="1:8" ht="66.75"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"2ГИС.ВЛАДИМИР" (мобильная версия 2ГИС 4.0 и выше); Интернет-площадка 2gis.ru на основе Cправочника организаций "2ГИС.ВЛАДИМИР"</v>
      </c>
      <c r="D150" s="354">
        <v>10680</v>
      </c>
      <c r="E150" s="355"/>
      <c r="F150" s="355"/>
      <c r="G150" s="355"/>
      <c r="H150" s="356"/>
    </row>
    <row r="151" spans="1:8" ht="50.1" customHeight="1" thickBot="1" x14ac:dyDescent="0.25">
      <c r="A151" s="352" t="s">
        <v>117</v>
      </c>
      <c r="B151" s="353"/>
      <c r="C151" s="73" t="str">
        <f t="shared" si="2"/>
        <v>Электронный справочник на основе Справочника организаций "2ГИС.ВЛАДИМИР" (версия для ПК)</v>
      </c>
      <c r="D151" s="374">
        <v>7320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"2ГИС.ВЛАДИМИР" (мобильная версия)</v>
      </c>
      <c r="D153" s="354">
        <v>2406</v>
      </c>
      <c r="E153" s="355"/>
      <c r="F153" s="355"/>
      <c r="G153" s="355"/>
      <c r="H153" s="356"/>
    </row>
    <row r="154" spans="1:8" s="16" customFormat="1" ht="50.1" customHeight="1" x14ac:dyDescent="0.2">
      <c r="A154" s="352" t="s">
        <v>120</v>
      </c>
      <c r="B154" s="353"/>
      <c r="C154" s="367"/>
      <c r="D154" s="354">
        <v>2406</v>
      </c>
      <c r="E154" s="355"/>
      <c r="F154" s="355"/>
      <c r="G154" s="355"/>
      <c r="H154" s="356"/>
    </row>
    <row r="155" spans="1:8" s="16" customFormat="1" ht="50.1" customHeight="1" x14ac:dyDescent="0.2">
      <c r="A155" s="369" t="s">
        <v>121</v>
      </c>
      <c r="B155" s="370"/>
      <c r="C155" s="367"/>
      <c r="D155" s="517">
        <v>1800</v>
      </c>
      <c r="E155" s="398"/>
      <c r="F155" s="398"/>
      <c r="G155" s="398"/>
      <c r="H155" s="398"/>
    </row>
    <row r="156" spans="1:8" s="16" customFormat="1" ht="50.1" customHeight="1" x14ac:dyDescent="0.2">
      <c r="A156" s="369" t="s">
        <v>122</v>
      </c>
      <c r="B156" s="370"/>
      <c r="C156" s="367"/>
      <c r="D156" s="517">
        <v>180</v>
      </c>
      <c r="E156" s="398"/>
      <c r="F156" s="398"/>
      <c r="G156" s="398"/>
      <c r="H156" s="398"/>
    </row>
    <row r="157" spans="1:8" s="16" customFormat="1" ht="50.1" customHeight="1" thickBot="1" x14ac:dyDescent="0.25">
      <c r="A157" s="369" t="s">
        <v>123</v>
      </c>
      <c r="B157" s="370"/>
      <c r="C157" s="368"/>
      <c r="D157" s="471">
        <v>612</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59" s="77">
        <f>F159*1.2</f>
        <v>3060</v>
      </c>
      <c r="E159" s="78">
        <f>F159*1.1</f>
        <v>2805</v>
      </c>
      <c r="F159" s="78">
        <v>2550</v>
      </c>
      <c r="G159" s="78">
        <f>F159*0.75</f>
        <v>1912.5</v>
      </c>
      <c r="H159" s="79">
        <f>F159*0.5</f>
        <v>1275</v>
      </c>
    </row>
    <row r="160" spans="1:8"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"2ГИС.ВЛАДИМИР"</v>
      </c>
      <c r="D160" s="354">
        <v>2550</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1" s="354">
        <v>5184</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(мобильная версия 2ГИС 4.0 и выше)</v>
      </c>
      <c r="D162" s="77">
        <f>F162*1.2</f>
        <v>4320</v>
      </c>
      <c r="E162" s="78">
        <f>F162*1.1</f>
        <v>3960.0000000000005</v>
      </c>
      <c r="F162" s="78">
        <v>3600</v>
      </c>
      <c r="G162" s="78">
        <f>F162*0.75</f>
        <v>2700</v>
      </c>
      <c r="H162" s="79">
        <f>F162*0.5</f>
        <v>1800</v>
      </c>
    </row>
    <row r="163" spans="1:8"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"2ГИС.ВЛАДИМИР"</v>
      </c>
      <c r="D163" s="354">
        <v>3600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"2ГИС.ВЛАДИМИР" (версия для ПК)</v>
      </c>
      <c r="D164" s="354">
        <v>7320</v>
      </c>
      <c r="E164" s="355"/>
      <c r="F164" s="355"/>
      <c r="G164" s="355"/>
      <c r="H164" s="356"/>
    </row>
    <row r="165" spans="1:8" s="16" customFormat="1" ht="126" customHeight="1" thickBot="1" x14ac:dyDescent="0.25">
      <c r="A165" s="352" t="s">
        <v>131</v>
      </c>
      <c r="B165" s="353"/>
      <c r="C165" s="121" t="str">
        <f>C160</f>
        <v>Интернет-площадка 2gis.ru на основе Cправочника организаций "2ГИС.ВЛАДИМИР"</v>
      </c>
      <c r="D165" s="354">
        <v>2550</v>
      </c>
      <c r="E165" s="355"/>
      <c r="F165" s="355"/>
      <c r="G165" s="355"/>
      <c r="H165" s="356"/>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7"/>
      <c r="B167" s="507"/>
      <c r="C167" s="623"/>
      <c r="D167" s="507"/>
      <c r="E167" s="507"/>
      <c r="F167" s="507"/>
      <c r="G167" s="507"/>
      <c r="H167" s="508"/>
    </row>
    <row r="168" spans="1:8"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"2ГИС.ВЛАДИМИР" (версия для ПК); Интернет-площадка 2gis.ru на основе Cправочника организаций "2ГИС.ВЛАДИМИР"; Электронный справочник на основе Справочника организаций "2ГИС.ВЛАДИМИР" (мобильная версия 2ГИС 4.0 и выше)</v>
      </c>
      <c r="D168" s="382">
        <v>6180</v>
      </c>
      <c r="E168" s="383"/>
      <c r="F168" s="383"/>
      <c r="G168" s="383"/>
      <c r="H168" s="384"/>
    </row>
    <row r="169" spans="1:8" s="16" customFormat="1" ht="83.25" customHeight="1" thickBot="1" x14ac:dyDescent="0.25">
      <c r="A169" s="352" t="s">
        <v>202</v>
      </c>
      <c r="B169" s="353"/>
      <c r="C169" s="367"/>
      <c r="D169" s="354">
        <v>6180</v>
      </c>
      <c r="E169" s="355"/>
      <c r="F169" s="355"/>
      <c r="G169" s="355"/>
      <c r="H169" s="356"/>
    </row>
    <row r="170" spans="1:8" ht="21.75" thickBot="1" x14ac:dyDescent="0.25">
      <c r="A170" s="518"/>
      <c r="B170" s="519"/>
      <c r="C170" s="56"/>
      <c r="D170" s="520"/>
      <c r="E170" s="520"/>
      <c r="F170" s="520"/>
      <c r="G170" s="520"/>
      <c r="H170" s="521"/>
    </row>
    <row r="172" spans="1:8" ht="21" x14ac:dyDescent="0.2">
      <c r="A172" s="85"/>
      <c r="B172" s="86" t="s">
        <v>133</v>
      </c>
      <c r="C172" s="349" t="s">
        <v>333</v>
      </c>
      <c r="D172" s="349"/>
      <c r="E172" s="87"/>
      <c r="F172" s="87"/>
      <c r="G172" s="87"/>
      <c r="H172" s="87"/>
    </row>
    <row r="173" spans="1:8" ht="21" x14ac:dyDescent="0.2">
      <c r="A173" s="85"/>
      <c r="B173" s="87"/>
      <c r="C173" s="348" t="s">
        <v>334</v>
      </c>
      <c r="D173" s="348"/>
      <c r="E173" s="87"/>
      <c r="F173" s="87"/>
      <c r="G173" s="87"/>
      <c r="H173" s="87"/>
    </row>
    <row r="174" spans="1:8" ht="21" x14ac:dyDescent="0.2">
      <c r="A174" s="85"/>
      <c r="B174" s="87"/>
      <c r="C174" s="348" t="s">
        <v>335</v>
      </c>
      <c r="D174" s="348"/>
      <c r="E174" s="87"/>
      <c r="F174" s="87"/>
      <c r="G174" s="87"/>
      <c r="H174" s="87"/>
    </row>
    <row r="175" spans="1:8" ht="21" x14ac:dyDescent="0.2">
      <c r="C175" s="348"/>
      <c r="D175" s="348"/>
      <c r="E175" s="87"/>
      <c r="F175" s="87"/>
      <c r="G175" s="87"/>
      <c r="H175" s="82"/>
    </row>
    <row r="176" spans="1:8" ht="26.25" customHeight="1"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c r="E176" s="89"/>
      <c r="F176" s="90"/>
      <c r="G176" s="351"/>
      <c r="H176" s="351"/>
    </row>
    <row r="177" spans="1:8" ht="26.25" customHeight="1"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c r="E177" s="89"/>
      <c r="F177" s="90"/>
      <c r="G177" s="92"/>
      <c r="H177" s="92"/>
    </row>
    <row r="178" spans="1:8" ht="26.25" customHeight="1"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c r="E178" s="89"/>
      <c r="F178" s="90"/>
      <c r="G178" s="92"/>
      <c r="H178" s="92"/>
    </row>
    <row r="179" spans="1:8" ht="26.25" customHeight="1"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c r="E179" s="90"/>
      <c r="F179" s="90"/>
      <c r="G179" s="92"/>
      <c r="H179" s="92"/>
    </row>
    <row r="180" spans="1:8" ht="26.25" customHeight="1"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c r="E180" s="90"/>
      <c r="F180" s="90"/>
      <c r="G180" s="92"/>
      <c r="H180" s="92"/>
    </row>
    <row r="181" spans="1:8" ht="26.25" customHeight="1"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c r="E181" s="89"/>
      <c r="F181" s="90"/>
      <c r="G181" s="92"/>
      <c r="H181" s="92"/>
    </row>
    <row r="182" spans="1:8" ht="26.25" customHeight="1"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c r="E182" s="89"/>
      <c r="F182" s="90"/>
      <c r="G182" s="92"/>
      <c r="H182" s="92"/>
    </row>
    <row r="183" spans="1:8" ht="26.25" x14ac:dyDescent="0.2">
      <c r="A183" s="93"/>
      <c r="B183" s="93"/>
      <c r="C183" s="94"/>
      <c r="D183" s="95"/>
      <c r="E183" s="95"/>
      <c r="F183" s="96"/>
      <c r="G183" s="97"/>
      <c r="H183" s="97"/>
    </row>
    <row r="184" spans="1:8" ht="21" x14ac:dyDescent="0.2">
      <c r="A184" s="339" t="s">
        <v>144</v>
      </c>
      <c r="B184" s="339"/>
      <c r="C184" s="339"/>
      <c r="D184" s="339"/>
      <c r="E184" s="339"/>
      <c r="F184" s="339"/>
      <c r="G184" s="339"/>
      <c r="H184" s="339"/>
    </row>
    <row r="185" spans="1:8" ht="21" x14ac:dyDescent="0.2">
      <c r="A185" s="339" t="s">
        <v>145</v>
      </c>
      <c r="B185" s="339"/>
      <c r="C185" s="339"/>
      <c r="D185" s="339"/>
      <c r="E185" s="339"/>
      <c r="F185" s="339"/>
      <c r="G185" s="339"/>
      <c r="H185" s="339"/>
    </row>
    <row r="186" spans="1:8" ht="26.25" x14ac:dyDescent="0.2">
      <c r="A186" s="93"/>
      <c r="B186" s="93"/>
      <c r="C186" s="94"/>
      <c r="D186" s="95"/>
      <c r="E186" s="95"/>
      <c r="F186" s="96"/>
      <c r="G186" s="97"/>
      <c r="H186" s="97"/>
    </row>
    <row r="187" spans="1:8" ht="33.75" customHeight="1" thickBot="1" x14ac:dyDescent="0.25">
      <c r="A187" s="340" t="s">
        <v>146</v>
      </c>
      <c r="B187" s="340"/>
      <c r="C187" s="340"/>
      <c r="D187" s="340"/>
      <c r="E187" s="340"/>
      <c r="F187" s="99"/>
      <c r="G187" s="91"/>
      <c r="H187" s="100"/>
    </row>
    <row r="188" spans="1:8" ht="50.1" customHeight="1" thickBot="1" x14ac:dyDescent="0.25">
      <c r="A188" s="341" t="s">
        <v>147</v>
      </c>
      <c r="B188" s="342"/>
      <c r="C188" s="342"/>
      <c r="D188" s="342"/>
      <c r="E188" s="343"/>
      <c r="F188" s="101"/>
      <c r="H188" s="102"/>
    </row>
    <row r="189" spans="1:8" ht="93" customHeight="1" thickBot="1" x14ac:dyDescent="0.25">
      <c r="A189" s="344" t="s">
        <v>148</v>
      </c>
      <c r="B189" s="345"/>
      <c r="C189" s="103" t="s">
        <v>149</v>
      </c>
      <c r="D189" s="345" t="s">
        <v>150</v>
      </c>
      <c r="E189" s="346"/>
      <c r="F189" s="104"/>
      <c r="G189" s="104"/>
      <c r="H189" s="104"/>
    </row>
    <row r="190" spans="1:8" ht="50.1" customHeight="1" x14ac:dyDescent="0.2">
      <c r="A190" s="333" t="s">
        <v>207</v>
      </c>
      <c r="B190" s="334"/>
      <c r="C190" s="335" t="s">
        <v>208</v>
      </c>
      <c r="D190" s="641">
        <v>2190</v>
      </c>
      <c r="E190" s="336"/>
      <c r="F190" s="104"/>
      <c r="G190" s="104"/>
      <c r="H190" s="104"/>
    </row>
    <row r="191" spans="1:8" ht="50.1" customHeight="1" x14ac:dyDescent="0.2">
      <c r="A191" s="337" t="s">
        <v>209</v>
      </c>
      <c r="B191" s="338"/>
      <c r="C191" s="331"/>
      <c r="D191" s="640">
        <v>1590</v>
      </c>
      <c r="E191" s="332"/>
      <c r="F191" s="104"/>
      <c r="G191" s="104"/>
      <c r="H191" s="104"/>
    </row>
    <row r="192" spans="1:8" ht="50.1" customHeight="1" x14ac:dyDescent="0.2">
      <c r="A192" s="337" t="s">
        <v>210</v>
      </c>
      <c r="B192" s="338"/>
      <c r="C192" s="331"/>
      <c r="D192" s="640">
        <v>1440</v>
      </c>
      <c r="E192" s="332"/>
      <c r="F192" s="104"/>
      <c r="G192" s="104"/>
      <c r="H192" s="104"/>
    </row>
    <row r="193" spans="1:8" ht="50.1" customHeight="1" thickBot="1" x14ac:dyDescent="0.25">
      <c r="A193" s="337" t="s">
        <v>211</v>
      </c>
      <c r="B193" s="338"/>
      <c r="C193" s="331"/>
      <c r="D193" s="640">
        <v>1290</v>
      </c>
      <c r="E193" s="332"/>
      <c r="F193" s="104"/>
      <c r="G193" s="104"/>
      <c r="H193" s="104"/>
    </row>
    <row r="194" spans="1:8" ht="84" x14ac:dyDescent="0.2">
      <c r="A194" s="333" t="s">
        <v>151</v>
      </c>
      <c r="B194" s="334"/>
      <c r="C194" s="105" t="s">
        <v>152</v>
      </c>
      <c r="D194" s="335" t="s">
        <v>153</v>
      </c>
      <c r="E194" s="336"/>
      <c r="F194" s="104"/>
      <c r="G194" s="104"/>
      <c r="H194" s="104"/>
    </row>
    <row r="195" spans="1:8" ht="77.25" customHeight="1" x14ac:dyDescent="0.2">
      <c r="A195" s="337" t="s">
        <v>154</v>
      </c>
      <c r="B195" s="338"/>
      <c r="C195" s="106" t="s">
        <v>155</v>
      </c>
      <c r="D195" s="331" t="s">
        <v>156</v>
      </c>
      <c r="E195" s="332"/>
      <c r="F195" s="104"/>
      <c r="G195" s="104"/>
      <c r="H195" s="104"/>
    </row>
    <row r="196" spans="1:8" ht="141" customHeight="1" thickBot="1" x14ac:dyDescent="0.25">
      <c r="A196" s="495" t="s">
        <v>157</v>
      </c>
      <c r="B196" s="496"/>
      <c r="C196" s="125" t="s">
        <v>158</v>
      </c>
      <c r="D196" s="497" t="s">
        <v>156</v>
      </c>
      <c r="E196" s="498"/>
      <c r="F196" s="104"/>
      <c r="G196" s="104"/>
      <c r="H196" s="104"/>
    </row>
    <row r="197" spans="1:8" s="82" customFormat="1" ht="125.25" customHeight="1" x14ac:dyDescent="0.2">
      <c r="A197" s="337" t="s">
        <v>160</v>
      </c>
      <c r="B197" s="338"/>
      <c r="C197" s="124" t="s">
        <v>161</v>
      </c>
      <c r="D197" s="338" t="s">
        <v>156</v>
      </c>
      <c r="E197" s="494"/>
      <c r="F197" s="101"/>
      <c r="G197" s="101"/>
      <c r="H197" s="101"/>
    </row>
    <row r="198" spans="1:8" s="98" customFormat="1" ht="222.75" customHeight="1" thickBot="1" x14ac:dyDescent="0.25">
      <c r="A198" s="617" t="s">
        <v>162</v>
      </c>
      <c r="B198" s="618"/>
      <c r="C198" s="125" t="s">
        <v>163</v>
      </c>
      <c r="D198" s="619" t="s">
        <v>156</v>
      </c>
      <c r="E198" s="620"/>
      <c r="F198" s="96"/>
      <c r="G198" s="97"/>
      <c r="H198" s="97"/>
    </row>
    <row r="199" spans="1:8" ht="27" customHeight="1" x14ac:dyDescent="0.2">
      <c r="A199" s="329" t="s">
        <v>164</v>
      </c>
      <c r="B199" s="329"/>
      <c r="C199" s="329"/>
      <c r="D199" s="329"/>
      <c r="E199" s="329"/>
      <c r="F199" s="329"/>
      <c r="G199" s="329"/>
      <c r="H199" s="329"/>
    </row>
    <row r="200" spans="1:8" ht="27" customHeight="1" x14ac:dyDescent="0.2">
      <c r="A200" s="329" t="s">
        <v>165</v>
      </c>
      <c r="B200" s="329"/>
      <c r="C200" s="329"/>
      <c r="D200" s="329"/>
      <c r="E200" s="329"/>
      <c r="F200" s="329"/>
      <c r="G200" s="329"/>
      <c r="H200" s="329"/>
    </row>
    <row r="201" spans="1:8" ht="180.75" customHeight="1" x14ac:dyDescent="0.2">
      <c r="A201"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1" s="339"/>
      <c r="C201" s="339"/>
      <c r="D201" s="339"/>
      <c r="E201" s="339"/>
      <c r="F201" s="339"/>
      <c r="G201" s="339"/>
      <c r="H201" s="339"/>
    </row>
    <row r="202" spans="1:8" ht="85.5" customHeight="1" x14ac:dyDescent="0.2">
      <c r="A202" s="339" t="s">
        <v>167</v>
      </c>
      <c r="B202" s="339"/>
      <c r="C202" s="339"/>
      <c r="D202" s="339"/>
      <c r="E202" s="339"/>
      <c r="F202" s="339"/>
      <c r="G202" s="339"/>
      <c r="H202" s="339"/>
    </row>
    <row r="203" spans="1:8" ht="23.25" x14ac:dyDescent="0.2">
      <c r="A203" s="329" t="s">
        <v>168</v>
      </c>
      <c r="B203" s="329"/>
      <c r="C203" s="329"/>
      <c r="D203" s="329"/>
      <c r="E203" s="329"/>
      <c r="F203" s="329"/>
      <c r="G203" s="329"/>
      <c r="H203" s="329"/>
    </row>
    <row r="205" spans="1:8" s="109" customFormat="1" ht="114.75" customHeight="1" x14ac:dyDescent="0.2">
      <c r="A205" s="339" t="s">
        <v>169</v>
      </c>
      <c r="B205" s="339"/>
      <c r="C205" s="339"/>
      <c r="D205" s="339"/>
      <c r="E205" s="339"/>
      <c r="F205" s="339"/>
      <c r="G205" s="339"/>
      <c r="H205" s="339"/>
    </row>
  </sheetData>
  <sheetProtection selectLockedCells="1" selectUnlockedCells="1"/>
  <mergeCells count="33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3:B163"/>
    <mergeCell ref="D163:H163"/>
    <mergeCell ref="A164:B164"/>
    <mergeCell ref="D164:H164"/>
    <mergeCell ref="A165:B165"/>
    <mergeCell ref="D165:H165"/>
    <mergeCell ref="A159:B159"/>
    <mergeCell ref="A160:B160"/>
    <mergeCell ref="D160:H160"/>
    <mergeCell ref="A161:B161"/>
    <mergeCell ref="D161:H161"/>
    <mergeCell ref="A162:B162"/>
    <mergeCell ref="A170:B170"/>
    <mergeCell ref="D170:H170"/>
    <mergeCell ref="C172:D172"/>
    <mergeCell ref="C173:D173"/>
    <mergeCell ref="C174:D174"/>
    <mergeCell ref="C175:D175"/>
    <mergeCell ref="A166:B166"/>
    <mergeCell ref="D166:H166"/>
    <mergeCell ref="A167:C167"/>
    <mergeCell ref="D167:H167"/>
    <mergeCell ref="A168:B168"/>
    <mergeCell ref="C168:C169"/>
    <mergeCell ref="D168:H168"/>
    <mergeCell ref="A169:B169"/>
    <mergeCell ref="D169:H169"/>
    <mergeCell ref="A181:C181"/>
    <mergeCell ref="A182:C182"/>
    <mergeCell ref="A184:H184"/>
    <mergeCell ref="A185:H185"/>
    <mergeCell ref="A187:E187"/>
    <mergeCell ref="A188:E188"/>
    <mergeCell ref="A176:C176"/>
    <mergeCell ref="G176:H176"/>
    <mergeCell ref="A177:C177"/>
    <mergeCell ref="A178:C178"/>
    <mergeCell ref="A179:C179"/>
    <mergeCell ref="A180:C180"/>
    <mergeCell ref="D193:E193"/>
    <mergeCell ref="A194:B194"/>
    <mergeCell ref="D194:E194"/>
    <mergeCell ref="A195:B195"/>
    <mergeCell ref="D195:E195"/>
    <mergeCell ref="A196:B196"/>
    <mergeCell ref="D196:E196"/>
    <mergeCell ref="A189:B189"/>
    <mergeCell ref="D189:E189"/>
    <mergeCell ref="A190:B190"/>
    <mergeCell ref="C190:C193"/>
    <mergeCell ref="D190:E190"/>
    <mergeCell ref="A191:B191"/>
    <mergeCell ref="D191:E191"/>
    <mergeCell ref="A192:B192"/>
    <mergeCell ref="D192:E192"/>
    <mergeCell ref="A193:B193"/>
    <mergeCell ref="A201:H201"/>
    <mergeCell ref="A202:H202"/>
    <mergeCell ref="A203:H203"/>
    <mergeCell ref="A205:E205"/>
    <mergeCell ref="F205:H205"/>
    <mergeCell ref="A197:B197"/>
    <mergeCell ref="D197:E197"/>
    <mergeCell ref="A198:B198"/>
    <mergeCell ref="D198:E198"/>
    <mergeCell ref="A199:H199"/>
    <mergeCell ref="A200:H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8"/>
  <sheetViews>
    <sheetView view="pageBreakPreview" zoomScale="30" zoomScaleNormal="60" zoomScaleSheetLayoutView="30" workbookViewId="0">
      <pane ySplit="4" topLeftCell="A53"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336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33.7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7" s="382">
        <f>F7*1.2</f>
        <v>9540</v>
      </c>
      <c r="E7" s="383">
        <f>F7*1.1</f>
        <v>8745</v>
      </c>
      <c r="F7" s="383">
        <v>7950</v>
      </c>
      <c r="G7" s="383">
        <f>F7*0.75</f>
        <v>5962.5</v>
      </c>
      <c r="H7" s="384">
        <f>F7*0.5</f>
        <v>3975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 s="457">
        <f>F12*1.2</f>
        <v>10620</v>
      </c>
      <c r="E12" s="383">
        <f>F12*1.1</f>
        <v>9735</v>
      </c>
      <c r="F12" s="383">
        <v>8850</v>
      </c>
      <c r="G12" s="383">
        <f>F12*0.75</f>
        <v>6637.5</v>
      </c>
      <c r="H12" s="384">
        <f>F12*0.5</f>
        <v>4425</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1452.0000000000002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"2ГИС.ВОЛГОГРАД"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23" s="527">
        <v>390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7" s="382">
        <f>F27*1.2</f>
        <v>13363.199999999999</v>
      </c>
      <c r="E27" s="383">
        <f>F27*1.1</f>
        <v>12249.6</v>
      </c>
      <c r="F27" s="383">
        <v>11136</v>
      </c>
      <c r="G27" s="383">
        <f>F27*0.75</f>
        <v>8352</v>
      </c>
      <c r="H27" s="384">
        <f>F27*0.5</f>
        <v>5568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2" s="457">
        <f>F32*1.2</f>
        <v>14875.199999999999</v>
      </c>
      <c r="E32" s="383">
        <f>F32*1.1</f>
        <v>13635.6</v>
      </c>
      <c r="F32" s="383">
        <v>12396</v>
      </c>
      <c r="G32" s="383">
        <f>F32*0.75</f>
        <v>9297</v>
      </c>
      <c r="H32" s="384">
        <f>F32*0.5</f>
        <v>6198</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2040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"2ГИС.ВОЛГОГРАД"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"2ГИС.ВОЛГОГРАД"; Электронный справочник "2ГИС.ВОЛГОГРАД"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3" s="465">
        <v>552</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46" s="471"/>
      <c r="E46" s="472"/>
      <c r="F46" s="472"/>
      <c r="G46" s="472"/>
      <c r="H46" s="473"/>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48" s="536">
        <f>F48*1.2</f>
        <v>4464</v>
      </c>
      <c r="E48" s="536">
        <f>F48*1.1</f>
        <v>4092.0000000000005</v>
      </c>
      <c r="F48" s="536">
        <v>3720</v>
      </c>
      <c r="G48" s="536">
        <f>F48*0.75</f>
        <v>2790</v>
      </c>
      <c r="H48" s="536">
        <f>F48*0.5</f>
        <v>1860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52" s="479">
        <v>180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5" s="382">
        <f>F55*1.2</f>
        <v>9885.6</v>
      </c>
      <c r="E55" s="383">
        <f>F55*1.1</f>
        <v>9061.8000000000011</v>
      </c>
      <c r="F55" s="383">
        <v>8238</v>
      </c>
      <c r="G55" s="383">
        <f>F55*0.75</f>
        <v>6178.5</v>
      </c>
      <c r="H55" s="384">
        <f>F55*0.5</f>
        <v>4119</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1" s="457">
        <f>F61*1.2</f>
        <v>11448</v>
      </c>
      <c r="E61" s="383">
        <f>F61*1.1</f>
        <v>10494</v>
      </c>
      <c r="F61" s="383">
        <v>9540</v>
      </c>
      <c r="G61" s="383">
        <f>F61*0.75</f>
        <v>7155</v>
      </c>
      <c r="H61" s="384">
        <f>F61*0.5</f>
        <v>4770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67" s="527">
        <v>390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2100 до 42000</v>
      </c>
      <c r="E71" s="422"/>
      <c r="F71" s="422"/>
      <c r="G71" s="422"/>
      <c r="H71" s="423"/>
    </row>
    <row r="72" spans="1:8" ht="37.5" customHeight="1" outlineLevel="1" x14ac:dyDescent="0.2">
      <c r="A72" s="429" t="s">
        <v>39</v>
      </c>
      <c r="B72" s="598"/>
      <c r="C72" s="455"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72" s="601">
        <v>2100</v>
      </c>
      <c r="E72" s="433"/>
      <c r="F72" s="433"/>
      <c r="G72" s="433"/>
      <c r="H72" s="434"/>
    </row>
    <row r="73" spans="1:8" ht="37.5" customHeight="1" outlineLevel="1" x14ac:dyDescent="0.2">
      <c r="A73" s="419" t="s">
        <v>40</v>
      </c>
      <c r="B73" s="586"/>
      <c r="C73" s="599"/>
      <c r="D73" s="361">
        <v>4200</v>
      </c>
      <c r="E73" s="355"/>
      <c r="F73" s="355"/>
      <c r="G73" s="355"/>
      <c r="H73" s="356"/>
    </row>
    <row r="74" spans="1:8" ht="37.5" customHeight="1" outlineLevel="1" x14ac:dyDescent="0.2">
      <c r="A74" s="419" t="s">
        <v>41</v>
      </c>
      <c r="B74" s="586"/>
      <c r="C74" s="599"/>
      <c r="D74" s="361">
        <v>6300</v>
      </c>
      <c r="E74" s="355"/>
      <c r="F74" s="355"/>
      <c r="G74" s="355"/>
      <c r="H74" s="356"/>
    </row>
    <row r="75" spans="1:8" ht="37.5" customHeight="1" outlineLevel="1" x14ac:dyDescent="0.2">
      <c r="A75" s="419" t="s">
        <v>42</v>
      </c>
      <c r="B75" s="586"/>
      <c r="C75" s="599"/>
      <c r="D75" s="361">
        <v>8400</v>
      </c>
      <c r="E75" s="355"/>
      <c r="F75" s="355"/>
      <c r="G75" s="355"/>
      <c r="H75" s="356"/>
    </row>
    <row r="76" spans="1:8" ht="37.5" customHeight="1" outlineLevel="1" x14ac:dyDescent="0.2">
      <c r="A76" s="419" t="s">
        <v>43</v>
      </c>
      <c r="B76" s="586"/>
      <c r="C76" s="599"/>
      <c r="D76" s="361">
        <v>10500</v>
      </c>
      <c r="E76" s="355"/>
      <c r="F76" s="355"/>
      <c r="G76" s="355"/>
      <c r="H76" s="356"/>
    </row>
    <row r="77" spans="1:8" ht="37.5" customHeight="1" outlineLevel="1" x14ac:dyDescent="0.2">
      <c r="A77" s="419" t="s">
        <v>44</v>
      </c>
      <c r="B77" s="586"/>
      <c r="C77" s="599"/>
      <c r="D77" s="361">
        <v>12600</v>
      </c>
      <c r="E77" s="355"/>
      <c r="F77" s="355"/>
      <c r="G77" s="355"/>
      <c r="H77" s="356"/>
    </row>
    <row r="78" spans="1:8" ht="37.5" customHeight="1" outlineLevel="1" x14ac:dyDescent="0.2">
      <c r="A78" s="419" t="s">
        <v>45</v>
      </c>
      <c r="B78" s="586"/>
      <c r="C78" s="599"/>
      <c r="D78" s="361">
        <v>14700</v>
      </c>
      <c r="E78" s="355"/>
      <c r="F78" s="355"/>
      <c r="G78" s="355"/>
      <c r="H78" s="356"/>
    </row>
    <row r="79" spans="1:8" ht="37.5" customHeight="1" outlineLevel="1" x14ac:dyDescent="0.2">
      <c r="A79" s="419" t="s">
        <v>46</v>
      </c>
      <c r="B79" s="586"/>
      <c r="C79" s="599"/>
      <c r="D79" s="361">
        <v>16800</v>
      </c>
      <c r="E79" s="355"/>
      <c r="F79" s="355"/>
      <c r="G79" s="355"/>
      <c r="H79" s="356"/>
    </row>
    <row r="80" spans="1:8" ht="37.5" customHeight="1" outlineLevel="1" x14ac:dyDescent="0.2">
      <c r="A80" s="419" t="s">
        <v>47</v>
      </c>
      <c r="B80" s="586"/>
      <c r="C80" s="599"/>
      <c r="D80" s="361">
        <v>18900</v>
      </c>
      <c r="E80" s="355"/>
      <c r="F80" s="355"/>
      <c r="G80" s="355"/>
      <c r="H80" s="356"/>
    </row>
    <row r="81" spans="1:8" ht="37.5" customHeight="1" outlineLevel="1" x14ac:dyDescent="0.2">
      <c r="A81" s="419" t="s">
        <v>48</v>
      </c>
      <c r="B81" s="586"/>
      <c r="C81" s="599"/>
      <c r="D81" s="361">
        <v>21000</v>
      </c>
      <c r="E81" s="355"/>
      <c r="F81" s="355"/>
      <c r="G81" s="355"/>
      <c r="H81" s="356"/>
    </row>
    <row r="82" spans="1:8" ht="37.5" customHeight="1" outlineLevel="1" x14ac:dyDescent="0.2">
      <c r="A82" s="419" t="s">
        <v>49</v>
      </c>
      <c r="B82" s="586"/>
      <c r="C82" s="599"/>
      <c r="D82" s="361">
        <v>23100</v>
      </c>
      <c r="E82" s="355"/>
      <c r="F82" s="355"/>
      <c r="G82" s="355"/>
      <c r="H82" s="356"/>
    </row>
    <row r="83" spans="1:8" ht="37.5" customHeight="1" outlineLevel="1" x14ac:dyDescent="0.2">
      <c r="A83" s="419" t="s">
        <v>50</v>
      </c>
      <c r="B83" s="586"/>
      <c r="C83" s="599"/>
      <c r="D83" s="361">
        <v>25200</v>
      </c>
      <c r="E83" s="355"/>
      <c r="F83" s="355"/>
      <c r="G83" s="355"/>
      <c r="H83" s="356"/>
    </row>
    <row r="84" spans="1:8" ht="37.5" customHeight="1" outlineLevel="1" x14ac:dyDescent="0.2">
      <c r="A84" s="419" t="s">
        <v>51</v>
      </c>
      <c r="B84" s="586"/>
      <c r="C84" s="599"/>
      <c r="D84" s="361">
        <v>27300</v>
      </c>
      <c r="E84" s="355"/>
      <c r="F84" s="355"/>
      <c r="G84" s="355"/>
      <c r="H84" s="356"/>
    </row>
    <row r="85" spans="1:8" ht="37.5" customHeight="1" outlineLevel="1" x14ac:dyDescent="0.2">
      <c r="A85" s="419" t="s">
        <v>52</v>
      </c>
      <c r="B85" s="586"/>
      <c r="C85" s="599"/>
      <c r="D85" s="361">
        <v>29400</v>
      </c>
      <c r="E85" s="355"/>
      <c r="F85" s="355"/>
      <c r="G85" s="355"/>
      <c r="H85" s="356"/>
    </row>
    <row r="86" spans="1:8" ht="37.5" customHeight="1" outlineLevel="1" x14ac:dyDescent="0.2">
      <c r="A86" s="419" t="s">
        <v>53</v>
      </c>
      <c r="B86" s="586"/>
      <c r="C86" s="599"/>
      <c r="D86" s="361">
        <v>31500</v>
      </c>
      <c r="E86" s="355"/>
      <c r="F86" s="355"/>
      <c r="G86" s="355"/>
      <c r="H86" s="356"/>
    </row>
    <row r="87" spans="1:8" ht="37.5" customHeight="1" outlineLevel="1" x14ac:dyDescent="0.2">
      <c r="A87" s="419" t="s">
        <v>54</v>
      </c>
      <c r="B87" s="586"/>
      <c r="C87" s="599"/>
      <c r="D87" s="361">
        <v>33600</v>
      </c>
      <c r="E87" s="355"/>
      <c r="F87" s="355"/>
      <c r="G87" s="355"/>
      <c r="H87" s="356"/>
    </row>
    <row r="88" spans="1:8" ht="37.5" customHeight="1" outlineLevel="1" x14ac:dyDescent="0.2">
      <c r="A88" s="419" t="s">
        <v>55</v>
      </c>
      <c r="B88" s="586"/>
      <c r="C88" s="599"/>
      <c r="D88" s="361">
        <v>35700</v>
      </c>
      <c r="E88" s="355"/>
      <c r="F88" s="355"/>
      <c r="G88" s="355"/>
      <c r="H88" s="356"/>
    </row>
    <row r="89" spans="1:8" ht="37.5" customHeight="1" outlineLevel="1" x14ac:dyDescent="0.2">
      <c r="A89" s="419" t="s">
        <v>56</v>
      </c>
      <c r="B89" s="586"/>
      <c r="C89" s="599"/>
      <c r="D89" s="361">
        <v>37800</v>
      </c>
      <c r="E89" s="355"/>
      <c r="F89" s="355"/>
      <c r="G89" s="355"/>
      <c r="H89" s="356"/>
    </row>
    <row r="90" spans="1:8" ht="37.5" customHeight="1" outlineLevel="1" x14ac:dyDescent="0.2">
      <c r="A90" s="419" t="s">
        <v>57</v>
      </c>
      <c r="B90" s="586"/>
      <c r="C90" s="599"/>
      <c r="D90" s="361">
        <v>39900</v>
      </c>
      <c r="E90" s="355"/>
      <c r="F90" s="355"/>
      <c r="G90" s="355"/>
      <c r="H90" s="356"/>
    </row>
    <row r="91" spans="1:8" ht="37.5" customHeight="1" outlineLevel="1" x14ac:dyDescent="0.2">
      <c r="A91" s="419" t="s">
        <v>58</v>
      </c>
      <c r="B91" s="586"/>
      <c r="C91" s="599"/>
      <c r="D91" s="361">
        <v>42000</v>
      </c>
      <c r="E91" s="355"/>
      <c r="F91" s="355"/>
      <c r="G91" s="355"/>
      <c r="H91" s="356"/>
    </row>
    <row r="92" spans="1:8" ht="37.5" customHeight="1" outlineLevel="1" x14ac:dyDescent="0.2">
      <c r="A92" s="419" t="s">
        <v>181</v>
      </c>
      <c r="B92" s="586"/>
      <c r="C92" s="599"/>
      <c r="D92" s="361">
        <v>44100</v>
      </c>
      <c r="E92" s="355"/>
      <c r="F92" s="355"/>
      <c r="G92" s="355"/>
      <c r="H92" s="356"/>
    </row>
    <row r="93" spans="1:8" ht="37.5" customHeight="1" outlineLevel="1" x14ac:dyDescent="0.2">
      <c r="A93" s="419" t="s">
        <v>182</v>
      </c>
      <c r="B93" s="586"/>
      <c r="C93" s="599"/>
      <c r="D93" s="361">
        <v>46200</v>
      </c>
      <c r="E93" s="355"/>
      <c r="F93" s="355"/>
      <c r="G93" s="355"/>
      <c r="H93" s="356"/>
    </row>
    <row r="94" spans="1:8" ht="37.5" customHeight="1" outlineLevel="1" x14ac:dyDescent="0.2">
      <c r="A94" s="419" t="s">
        <v>183</v>
      </c>
      <c r="B94" s="586"/>
      <c r="C94" s="599"/>
      <c r="D94" s="361">
        <v>48300</v>
      </c>
      <c r="E94" s="355"/>
      <c r="F94" s="355"/>
      <c r="G94" s="355"/>
      <c r="H94" s="356"/>
    </row>
    <row r="95" spans="1:8" ht="37.5" customHeight="1" outlineLevel="1" x14ac:dyDescent="0.2">
      <c r="A95" s="419" t="s">
        <v>184</v>
      </c>
      <c r="B95" s="586"/>
      <c r="C95" s="599"/>
      <c r="D95" s="361">
        <v>50400</v>
      </c>
      <c r="E95" s="355"/>
      <c r="F95" s="355"/>
      <c r="G95" s="355"/>
      <c r="H95" s="356"/>
    </row>
    <row r="96" spans="1:8" ht="37.5" customHeight="1" outlineLevel="1" x14ac:dyDescent="0.2">
      <c r="A96" s="419" t="s">
        <v>185</v>
      </c>
      <c r="B96" s="586"/>
      <c r="C96" s="599"/>
      <c r="D96" s="361">
        <v>52500</v>
      </c>
      <c r="E96" s="355"/>
      <c r="F96" s="355"/>
      <c r="G96" s="355"/>
      <c r="H96" s="356"/>
    </row>
    <row r="97" spans="1:8" ht="37.5" customHeight="1" outlineLevel="1" x14ac:dyDescent="0.2">
      <c r="A97" s="419" t="s">
        <v>186</v>
      </c>
      <c r="B97" s="586"/>
      <c r="C97" s="599"/>
      <c r="D97" s="361">
        <v>54600</v>
      </c>
      <c r="E97" s="355"/>
      <c r="F97" s="355"/>
      <c r="G97" s="355"/>
      <c r="H97" s="356"/>
    </row>
    <row r="98" spans="1:8" ht="37.5" customHeight="1" outlineLevel="1" x14ac:dyDescent="0.2">
      <c r="A98" s="419" t="s">
        <v>187</v>
      </c>
      <c r="B98" s="586"/>
      <c r="C98" s="599"/>
      <c r="D98" s="361">
        <v>56700</v>
      </c>
      <c r="E98" s="355"/>
      <c r="F98" s="355"/>
      <c r="G98" s="355"/>
      <c r="H98" s="356"/>
    </row>
    <row r="99" spans="1:8" ht="37.5" customHeight="1" outlineLevel="1" x14ac:dyDescent="0.2">
      <c r="A99" s="419" t="s">
        <v>188</v>
      </c>
      <c r="B99" s="586"/>
      <c r="C99" s="599"/>
      <c r="D99" s="361">
        <v>58800</v>
      </c>
      <c r="E99" s="355"/>
      <c r="F99" s="355"/>
      <c r="G99" s="355"/>
      <c r="H99" s="356"/>
    </row>
    <row r="100" spans="1:8" ht="37.5" customHeight="1" outlineLevel="1" x14ac:dyDescent="0.2">
      <c r="A100" s="419" t="s">
        <v>189</v>
      </c>
      <c r="B100" s="586"/>
      <c r="C100" s="599"/>
      <c r="D100" s="361">
        <v>60900</v>
      </c>
      <c r="E100" s="355"/>
      <c r="F100" s="355"/>
      <c r="G100" s="355"/>
      <c r="H100" s="356"/>
    </row>
    <row r="101" spans="1:8" ht="37.5" customHeight="1" outlineLevel="1" x14ac:dyDescent="0.2">
      <c r="A101" s="419" t="s">
        <v>190</v>
      </c>
      <c r="B101" s="586"/>
      <c r="C101" s="599"/>
      <c r="D101" s="361">
        <v>63000</v>
      </c>
      <c r="E101" s="355"/>
      <c r="F101" s="355"/>
      <c r="G101" s="355"/>
      <c r="H101" s="356"/>
    </row>
    <row r="102" spans="1:8" ht="37.5" customHeight="1" outlineLevel="1" x14ac:dyDescent="0.2">
      <c r="A102" s="419" t="s">
        <v>191</v>
      </c>
      <c r="B102" s="586"/>
      <c r="C102" s="599"/>
      <c r="D102" s="361">
        <v>65100</v>
      </c>
      <c r="E102" s="355"/>
      <c r="F102" s="355"/>
      <c r="G102" s="355"/>
      <c r="H102" s="356"/>
    </row>
    <row r="103" spans="1:8" ht="37.5" customHeight="1" outlineLevel="1" x14ac:dyDescent="0.2">
      <c r="A103" s="419" t="s">
        <v>192</v>
      </c>
      <c r="B103" s="586"/>
      <c r="C103" s="599"/>
      <c r="D103" s="361">
        <v>67200</v>
      </c>
      <c r="E103" s="355"/>
      <c r="F103" s="355"/>
      <c r="G103" s="355"/>
      <c r="H103" s="356"/>
    </row>
    <row r="104" spans="1:8" ht="37.5" customHeight="1" outlineLevel="1" x14ac:dyDescent="0.2">
      <c r="A104" s="419" t="s">
        <v>193</v>
      </c>
      <c r="B104" s="586"/>
      <c r="C104" s="599"/>
      <c r="D104" s="361">
        <v>69300</v>
      </c>
      <c r="E104" s="355"/>
      <c r="F104" s="355"/>
      <c r="G104" s="355"/>
      <c r="H104" s="356"/>
    </row>
    <row r="105" spans="1:8" ht="37.5" customHeight="1" outlineLevel="1" x14ac:dyDescent="0.2">
      <c r="A105" s="419" t="s">
        <v>194</v>
      </c>
      <c r="B105" s="586"/>
      <c r="C105" s="599"/>
      <c r="D105" s="361">
        <v>71400</v>
      </c>
      <c r="E105" s="355"/>
      <c r="F105" s="355"/>
      <c r="G105" s="355"/>
      <c r="H105" s="356"/>
    </row>
    <row r="106" spans="1:8" ht="37.5" customHeight="1" outlineLevel="1" x14ac:dyDescent="0.2">
      <c r="A106" s="419" t="s">
        <v>195</v>
      </c>
      <c r="B106" s="586"/>
      <c r="C106" s="599"/>
      <c r="D106" s="361">
        <v>73500</v>
      </c>
      <c r="E106" s="355"/>
      <c r="F106" s="355"/>
      <c r="G106" s="355"/>
      <c r="H106" s="356"/>
    </row>
    <row r="107" spans="1:8" ht="37.5" customHeight="1" outlineLevel="1" x14ac:dyDescent="0.2">
      <c r="A107" s="419" t="s">
        <v>235</v>
      </c>
      <c r="B107" s="586"/>
      <c r="C107" s="599"/>
      <c r="D107" s="361">
        <v>75600</v>
      </c>
      <c r="E107" s="355"/>
      <c r="F107" s="355"/>
      <c r="G107" s="355"/>
      <c r="H107" s="356"/>
    </row>
    <row r="108" spans="1:8" ht="37.5" customHeight="1" outlineLevel="1" x14ac:dyDescent="0.2">
      <c r="A108" s="419" t="s">
        <v>236</v>
      </c>
      <c r="B108" s="586"/>
      <c r="C108" s="599"/>
      <c r="D108" s="361">
        <v>77700</v>
      </c>
      <c r="E108" s="355"/>
      <c r="F108" s="355"/>
      <c r="G108" s="355"/>
      <c r="H108" s="356"/>
    </row>
    <row r="109" spans="1:8" ht="37.5" customHeight="1" outlineLevel="1" x14ac:dyDescent="0.2">
      <c r="A109" s="419" t="s">
        <v>237</v>
      </c>
      <c r="B109" s="586"/>
      <c r="C109" s="599"/>
      <c r="D109" s="361">
        <v>79800</v>
      </c>
      <c r="E109" s="355"/>
      <c r="F109" s="355"/>
      <c r="G109" s="355"/>
      <c r="H109" s="356"/>
    </row>
    <row r="110" spans="1:8" ht="37.5" customHeight="1" outlineLevel="1" x14ac:dyDescent="0.2">
      <c r="A110" s="419" t="s">
        <v>238</v>
      </c>
      <c r="B110" s="586"/>
      <c r="C110" s="599"/>
      <c r="D110" s="361">
        <v>81900</v>
      </c>
      <c r="E110" s="355"/>
      <c r="F110" s="355"/>
      <c r="G110" s="355"/>
      <c r="H110" s="356"/>
    </row>
    <row r="111" spans="1:8" ht="37.5" customHeight="1" outlineLevel="1" thickBot="1" x14ac:dyDescent="0.25">
      <c r="A111" s="661" t="s">
        <v>239</v>
      </c>
      <c r="B111" s="662"/>
      <c r="C111" s="600"/>
      <c r="D111" s="361">
        <v>84000</v>
      </c>
      <c r="E111" s="355"/>
      <c r="F111" s="355"/>
      <c r="G111" s="355"/>
      <c r="H111" s="356"/>
    </row>
    <row r="112" spans="1:8" ht="50.1" customHeight="1" thickBot="1" x14ac:dyDescent="0.25">
      <c r="A112" s="411" t="s">
        <v>59</v>
      </c>
      <c r="B112" s="412"/>
      <c r="C112" s="412"/>
      <c r="D112" s="421" t="str">
        <f>"от "&amp;MIN(D113:D122)&amp;" до "&amp;MAX(D113:D122)</f>
        <v>от 264 до 5610</v>
      </c>
      <c r="E112" s="422"/>
      <c r="F112" s="422"/>
      <c r="G112" s="422"/>
      <c r="H112" s="423"/>
    </row>
    <row r="113" spans="1:8" ht="151.5" x14ac:dyDescent="0.2">
      <c r="A113" s="65" t="s">
        <v>60</v>
      </c>
      <c r="B113" s="66" t="s">
        <v>13</v>
      </c>
      <c r="C113" s="120"/>
      <c r="D113" s="424">
        <v>3000</v>
      </c>
      <c r="E113" s="424"/>
      <c r="F113" s="424"/>
      <c r="G113" s="424"/>
      <c r="H113" s="425"/>
    </row>
    <row r="114" spans="1:8" ht="37.5" customHeight="1" x14ac:dyDescent="0.2">
      <c r="A114" s="377" t="s">
        <v>61</v>
      </c>
      <c r="B114" s="418"/>
      <c r="C114" s="426"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14" s="398">
        <v>330</v>
      </c>
      <c r="E114" s="398"/>
      <c r="F114" s="398"/>
      <c r="G114" s="398"/>
      <c r="H114" s="399"/>
    </row>
    <row r="115" spans="1:8" ht="37.5" customHeight="1" x14ac:dyDescent="0.2">
      <c r="A115" s="377" t="s">
        <v>62</v>
      </c>
      <c r="B115" s="418"/>
      <c r="C115" s="427"/>
      <c r="D115" s="398">
        <v>5610</v>
      </c>
      <c r="E115" s="398"/>
      <c r="F115" s="398"/>
      <c r="G115" s="398"/>
      <c r="H115" s="399"/>
    </row>
    <row r="116" spans="1:8" ht="37.5" customHeight="1" x14ac:dyDescent="0.2">
      <c r="A116" s="377" t="s">
        <v>63</v>
      </c>
      <c r="B116" s="418"/>
      <c r="C116" s="427"/>
      <c r="D116" s="398">
        <v>1716.0000000000002</v>
      </c>
      <c r="E116" s="398"/>
      <c r="F116" s="398"/>
      <c r="G116" s="398"/>
      <c r="H116" s="399"/>
    </row>
    <row r="117" spans="1:8" ht="37.5" customHeight="1" x14ac:dyDescent="0.2">
      <c r="A117" s="352" t="s">
        <v>64</v>
      </c>
      <c r="B117" s="353"/>
      <c r="C117" s="427"/>
      <c r="D117" s="398">
        <v>3300.0000000000005</v>
      </c>
      <c r="E117" s="398"/>
      <c r="F117" s="398"/>
      <c r="G117" s="398"/>
      <c r="H117" s="399"/>
    </row>
    <row r="118" spans="1:8" ht="37.5" customHeight="1" x14ac:dyDescent="0.2">
      <c r="A118" s="377" t="s">
        <v>65</v>
      </c>
      <c r="B118" s="418"/>
      <c r="C118" s="427"/>
      <c r="D118" s="398">
        <v>264</v>
      </c>
      <c r="E118" s="398"/>
      <c r="F118" s="398"/>
      <c r="G118" s="398"/>
      <c r="H118" s="399"/>
    </row>
    <row r="119" spans="1:8" ht="37.5" customHeight="1" x14ac:dyDescent="0.2">
      <c r="A119" s="377" t="s">
        <v>66</v>
      </c>
      <c r="B119" s="418"/>
      <c r="C119" s="427"/>
      <c r="D119" s="398">
        <v>264</v>
      </c>
      <c r="E119" s="398"/>
      <c r="F119" s="398"/>
      <c r="G119" s="398"/>
      <c r="H119" s="399"/>
    </row>
    <row r="120" spans="1:8" ht="37.5" customHeight="1" x14ac:dyDescent="0.2">
      <c r="A120" s="377" t="s">
        <v>67</v>
      </c>
      <c r="B120" s="418"/>
      <c r="C120" s="427"/>
      <c r="D120" s="398">
        <v>528</v>
      </c>
      <c r="E120" s="398"/>
      <c r="F120" s="398"/>
      <c r="G120" s="398"/>
      <c r="H120" s="399"/>
    </row>
    <row r="121" spans="1:8" ht="37.5" customHeight="1" x14ac:dyDescent="0.2">
      <c r="A121" s="377" t="s">
        <v>68</v>
      </c>
      <c r="B121" s="418"/>
      <c r="C121" s="427"/>
      <c r="D121" s="398">
        <v>792</v>
      </c>
      <c r="E121" s="398"/>
      <c r="F121" s="398"/>
      <c r="G121" s="398"/>
      <c r="H121" s="399"/>
    </row>
    <row r="122" spans="1:8" ht="37.5" customHeight="1" thickBot="1" x14ac:dyDescent="0.25">
      <c r="A122" s="407" t="s">
        <v>69</v>
      </c>
      <c r="B122" s="408"/>
      <c r="C122" s="428"/>
      <c r="D122" s="409">
        <v>5412</v>
      </c>
      <c r="E122" s="409"/>
      <c r="F122" s="409"/>
      <c r="G122" s="409"/>
      <c r="H122" s="410"/>
    </row>
    <row r="123" spans="1:8" s="16" customFormat="1" ht="117.75" customHeight="1" thickBot="1" x14ac:dyDescent="0.25">
      <c r="A123" s="524" t="s">
        <v>71</v>
      </c>
      <c r="B123" s="525"/>
      <c r="C12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23" s="375">
        <v>30</v>
      </c>
      <c r="E123" s="375"/>
      <c r="F123" s="375"/>
      <c r="G123" s="375"/>
      <c r="H123" s="376"/>
    </row>
    <row r="124" spans="1:8" ht="50.1" customHeight="1" thickBot="1" x14ac:dyDescent="0.25">
      <c r="A124" s="362" t="s">
        <v>72</v>
      </c>
      <c r="B124" s="363"/>
      <c r="C124" s="21"/>
      <c r="D124" s="364" t="str">
        <f>"от "&amp;MIN(D126,D146:H147,F186,D148:H162)&amp;" до "&amp;MAX(D126,D146:H147,F186,D148:H162)</f>
        <v>от 561 до 13596</v>
      </c>
      <c r="E124" s="364"/>
      <c r="F124" s="364"/>
      <c r="G124" s="364"/>
      <c r="H124" s="365"/>
    </row>
    <row r="125" spans="1:8" ht="21.75" thickBot="1" x14ac:dyDescent="0.25">
      <c r="A125" s="518"/>
      <c r="B125" s="519"/>
      <c r="C125" s="60"/>
      <c r="D125" s="520"/>
      <c r="E125" s="520"/>
      <c r="F125" s="520"/>
      <c r="G125" s="520"/>
      <c r="H125" s="521"/>
    </row>
    <row r="126" spans="1:8" ht="61.5" customHeight="1" thickBot="1" x14ac:dyDescent="0.25">
      <c r="A126" s="389" t="s">
        <v>73</v>
      </c>
      <c r="B126" s="390"/>
      <c r="C12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"2ГИС.ВОЛГОГРАД" (версия для ПК); Интернет-площадка 2gis.kz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http://api.2gis.kz/</v>
      </c>
      <c r="D126" s="391">
        <v>6000</v>
      </c>
      <c r="E126" s="391"/>
      <c r="F126" s="391"/>
      <c r="G126" s="391"/>
      <c r="H126" s="392"/>
    </row>
    <row r="127" spans="1:8" ht="61.5" customHeight="1" thickBot="1" x14ac:dyDescent="0.25">
      <c r="A127" s="393" t="s">
        <v>74</v>
      </c>
      <c r="B127" s="394"/>
      <c r="C127" s="405"/>
      <c r="D127" s="395" t="s">
        <v>75</v>
      </c>
      <c r="E127" s="396"/>
      <c r="F127" s="396"/>
      <c r="G127" s="396"/>
      <c r="H127" s="397"/>
    </row>
    <row r="128" spans="1:8" ht="61.5" customHeight="1" x14ac:dyDescent="0.2">
      <c r="A128" s="385" t="s">
        <v>76</v>
      </c>
      <c r="B128" s="386"/>
      <c r="C128" s="405"/>
      <c r="D128" s="398">
        <f>D126/4</f>
        <v>1500</v>
      </c>
      <c r="E128" s="398"/>
      <c r="F128" s="398"/>
      <c r="G128" s="398"/>
      <c r="H128" s="399"/>
    </row>
    <row r="129" spans="1:8" ht="61.5" customHeight="1" x14ac:dyDescent="0.2">
      <c r="A129" s="385" t="s">
        <v>77</v>
      </c>
      <c r="B129" s="386"/>
      <c r="C129" s="405"/>
      <c r="D129" s="398">
        <f>D126/5</f>
        <v>1200</v>
      </c>
      <c r="E129" s="398"/>
      <c r="F129" s="398"/>
      <c r="G129" s="398"/>
      <c r="H129" s="399"/>
    </row>
    <row r="130" spans="1:8" ht="61.5" customHeight="1" x14ac:dyDescent="0.2">
      <c r="A130" s="385" t="s">
        <v>78</v>
      </c>
      <c r="B130" s="386"/>
      <c r="C130" s="405"/>
      <c r="D130" s="398">
        <f>D126/6</f>
        <v>1000</v>
      </c>
      <c r="E130" s="398"/>
      <c r="F130" s="398"/>
      <c r="G130" s="398"/>
      <c r="H130" s="399"/>
    </row>
    <row r="131" spans="1:8" ht="61.5" customHeight="1" x14ac:dyDescent="0.2">
      <c r="A131" s="385" t="s">
        <v>79</v>
      </c>
      <c r="B131" s="386"/>
      <c r="C131" s="405"/>
      <c r="D131" s="398">
        <f>D126/7</f>
        <v>857.14285714285711</v>
      </c>
      <c r="E131" s="398"/>
      <c r="F131" s="398"/>
      <c r="G131" s="398"/>
      <c r="H131" s="399"/>
    </row>
    <row r="132" spans="1:8" ht="61.5" customHeight="1" x14ac:dyDescent="0.2">
      <c r="A132" s="385" t="s">
        <v>80</v>
      </c>
      <c r="B132" s="386"/>
      <c r="C132" s="405"/>
      <c r="D132" s="398">
        <f>D126/8</f>
        <v>750</v>
      </c>
      <c r="E132" s="398"/>
      <c r="F132" s="398"/>
      <c r="G132" s="398"/>
      <c r="H132" s="399"/>
    </row>
    <row r="133" spans="1:8" ht="61.5" customHeight="1" x14ac:dyDescent="0.2">
      <c r="A133" s="385" t="s">
        <v>81</v>
      </c>
      <c r="B133" s="386"/>
      <c r="C133" s="405"/>
      <c r="D133" s="398">
        <f>D126/9</f>
        <v>666.66666666666663</v>
      </c>
      <c r="E133" s="398"/>
      <c r="F133" s="398"/>
      <c r="G133" s="398"/>
      <c r="H133" s="399"/>
    </row>
    <row r="134" spans="1:8" ht="61.5" customHeight="1" x14ac:dyDescent="0.2">
      <c r="A134" s="385" t="s">
        <v>82</v>
      </c>
      <c r="B134" s="386"/>
      <c r="C134" s="405"/>
      <c r="D134" s="398">
        <f>D126/10</f>
        <v>600</v>
      </c>
      <c r="E134" s="398"/>
      <c r="F134" s="398"/>
      <c r="G134" s="398"/>
      <c r="H134" s="399"/>
    </row>
    <row r="135" spans="1:8" ht="61.5" customHeight="1" thickBot="1" x14ac:dyDescent="0.25">
      <c r="A135" s="389" t="s">
        <v>83</v>
      </c>
      <c r="B135" s="390"/>
      <c r="C135" s="405"/>
      <c r="D135" s="391">
        <v>12000</v>
      </c>
      <c r="E135" s="391"/>
      <c r="F135" s="391"/>
      <c r="G135" s="391"/>
      <c r="H135" s="392"/>
    </row>
    <row r="136" spans="1:8" ht="61.5" customHeight="1" thickBot="1" x14ac:dyDescent="0.25">
      <c r="A136" s="393" t="s">
        <v>74</v>
      </c>
      <c r="B136" s="394"/>
      <c r="C136" s="405"/>
      <c r="D136" s="395" t="s">
        <v>75</v>
      </c>
      <c r="E136" s="396"/>
      <c r="F136" s="396"/>
      <c r="G136" s="396"/>
      <c r="H136" s="397"/>
    </row>
    <row r="137" spans="1:8" ht="61.5" customHeight="1" x14ac:dyDescent="0.2">
      <c r="A137" s="385" t="s">
        <v>76</v>
      </c>
      <c r="B137" s="386"/>
      <c r="C137" s="405"/>
      <c r="D137" s="398">
        <v>3000</v>
      </c>
      <c r="E137" s="398"/>
      <c r="F137" s="398"/>
      <c r="G137" s="398"/>
      <c r="H137" s="399"/>
    </row>
    <row r="138" spans="1:8" ht="61.5" customHeight="1" x14ac:dyDescent="0.2">
      <c r="A138" s="385" t="s">
        <v>77</v>
      </c>
      <c r="B138" s="386"/>
      <c r="C138" s="405"/>
      <c r="D138" s="398">
        <v>2400</v>
      </c>
      <c r="E138" s="398"/>
      <c r="F138" s="398"/>
      <c r="G138" s="398"/>
      <c r="H138" s="399"/>
    </row>
    <row r="139" spans="1:8" ht="61.5" customHeight="1" x14ac:dyDescent="0.2">
      <c r="A139" s="385" t="s">
        <v>78</v>
      </c>
      <c r="B139" s="386"/>
      <c r="C139" s="405"/>
      <c r="D139" s="398">
        <v>2000</v>
      </c>
      <c r="E139" s="398"/>
      <c r="F139" s="398"/>
      <c r="G139" s="398"/>
      <c r="H139" s="399"/>
    </row>
    <row r="140" spans="1:8" ht="61.5" customHeight="1" x14ac:dyDescent="0.2">
      <c r="A140" s="385" t="s">
        <v>79</v>
      </c>
      <c r="B140" s="386"/>
      <c r="C140" s="405"/>
      <c r="D140" s="398">
        <v>1714.2857142857144</v>
      </c>
      <c r="E140" s="398"/>
      <c r="F140" s="398"/>
      <c r="G140" s="398"/>
      <c r="H140" s="399"/>
    </row>
    <row r="141" spans="1:8" ht="61.5" customHeight="1" x14ac:dyDescent="0.2">
      <c r="A141" s="385" t="s">
        <v>80</v>
      </c>
      <c r="B141" s="386"/>
      <c r="C141" s="405"/>
      <c r="D141" s="398">
        <v>1500</v>
      </c>
      <c r="E141" s="398"/>
      <c r="F141" s="398"/>
      <c r="G141" s="398"/>
      <c r="H141" s="399"/>
    </row>
    <row r="142" spans="1:8" ht="61.5" customHeight="1" x14ac:dyDescent="0.2">
      <c r="A142" s="385" t="s">
        <v>81</v>
      </c>
      <c r="B142" s="386"/>
      <c r="C142" s="405"/>
      <c r="D142" s="398">
        <v>1333.3333333333333</v>
      </c>
      <c r="E142" s="398"/>
      <c r="F142" s="398"/>
      <c r="G142" s="398"/>
      <c r="H142" s="399"/>
    </row>
    <row r="143" spans="1:8" ht="61.5" customHeight="1" thickBot="1" x14ac:dyDescent="0.25">
      <c r="A143" s="385" t="s">
        <v>82</v>
      </c>
      <c r="B143" s="386"/>
      <c r="C143" s="406"/>
      <c r="D143" s="398">
        <v>1200</v>
      </c>
      <c r="E143" s="398"/>
      <c r="F143" s="398"/>
      <c r="G143" s="398"/>
      <c r="H143" s="399"/>
    </row>
    <row r="144" spans="1:8" s="16" customFormat="1" ht="62.45" customHeight="1" thickBot="1" x14ac:dyDescent="0.25">
      <c r="A144" s="380" t="s">
        <v>84</v>
      </c>
      <c r="B144" s="381"/>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44" s="374">
        <v>10008</v>
      </c>
      <c r="E144" s="375"/>
      <c r="F144" s="375"/>
      <c r="G144" s="375"/>
      <c r="H144" s="376"/>
    </row>
    <row r="145" spans="1:8" ht="21.75" thickBot="1" x14ac:dyDescent="0.25">
      <c r="A145" s="518"/>
      <c r="B145" s="519"/>
      <c r="C145" s="56"/>
      <c r="D145" s="520"/>
      <c r="E145" s="520"/>
      <c r="F145" s="520"/>
      <c r="G145" s="520"/>
      <c r="H145" s="521"/>
    </row>
    <row r="146" spans="1:8" ht="50.1" customHeight="1" x14ac:dyDescent="0.2">
      <c r="A146" s="352" t="s">
        <v>85</v>
      </c>
      <c r="B146" s="353"/>
      <c r="C146" s="72" t="str">
        <f>"Интернет-площадка 2gis.ru на основе Cправочника организаций "&amp;$C$2&amp;""</f>
        <v>Интернет-площадка 2gis.ru на основе Cправочника организаций "2ГИС.ВОЛГОГРАД"</v>
      </c>
      <c r="D146" s="382">
        <v>6000</v>
      </c>
      <c r="E146" s="383"/>
      <c r="F146" s="383"/>
      <c r="G146" s="383"/>
      <c r="H146" s="384"/>
    </row>
    <row r="147" spans="1:8" ht="50.1" customHeight="1" x14ac:dyDescent="0.2">
      <c r="A147" s="352" t="s">
        <v>86</v>
      </c>
      <c r="B147" s="353"/>
      <c r="C147" s="73"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7" s="379">
        <v>2244</v>
      </c>
      <c r="E147" s="372"/>
      <c r="F147" s="372"/>
      <c r="G147" s="372"/>
      <c r="H147" s="373"/>
    </row>
    <row r="148" spans="1:8" ht="50.1" customHeight="1" x14ac:dyDescent="0.2">
      <c r="A148" s="352" t="s">
        <v>87</v>
      </c>
      <c r="B148" s="353"/>
      <c r="C148" s="73"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48" s="354">
        <v>4422</v>
      </c>
      <c r="E148" s="355"/>
      <c r="F148" s="355"/>
      <c r="G148" s="355"/>
      <c r="H148" s="356"/>
    </row>
    <row r="149" spans="1:8" ht="50.1" customHeight="1" x14ac:dyDescent="0.2">
      <c r="A149" s="352" t="s">
        <v>88</v>
      </c>
      <c r="B149" s="353"/>
      <c r="C149" s="73" t="str">
        <f>"Интернет-площадка 2gis.ru на основе Cправочника организаций "&amp;$C$2&amp;""</f>
        <v>Интернет-площадка 2gis.ru на основе Cправочника организаций "2ГИС.ВОЛГОГРАД"</v>
      </c>
      <c r="D149" s="354">
        <v>8400</v>
      </c>
      <c r="E149" s="355"/>
      <c r="F149" s="355"/>
      <c r="G149" s="355"/>
      <c r="H149" s="356"/>
    </row>
    <row r="150" spans="1:8" ht="50.1" customHeight="1" x14ac:dyDescent="0.2">
      <c r="A150" s="352" t="s">
        <v>89</v>
      </c>
      <c r="B150" s="353"/>
      <c r="C150" s="73" t="str">
        <f>"Интернет-площадка 2gis.ru на основе Cправочника организаций "&amp;$C$2&amp;""</f>
        <v>Интернет-площадка 2gis.ru на основе Cправочника организаций "2ГИС.ВОЛГОГРАД"</v>
      </c>
      <c r="D150" s="354">
        <v>9900</v>
      </c>
      <c r="E150" s="355"/>
      <c r="F150" s="355"/>
      <c r="G150" s="355"/>
      <c r="H150" s="356"/>
    </row>
    <row r="151" spans="1:8" ht="50.1" customHeight="1" x14ac:dyDescent="0.2">
      <c r="A151" s="352" t="s">
        <v>90</v>
      </c>
      <c r="B151" s="353"/>
      <c r="C151" s="73"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1" s="354">
        <v>3960.0000000000005</v>
      </c>
      <c r="E151" s="355"/>
      <c r="F151" s="355"/>
      <c r="G151" s="355"/>
      <c r="H151" s="356"/>
    </row>
    <row r="152" spans="1:8" ht="50.1" customHeight="1" x14ac:dyDescent="0.2">
      <c r="A152" s="352" t="s">
        <v>91</v>
      </c>
      <c r="B152" s="353"/>
      <c r="C152" s="73"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2" s="354">
        <v>2244</v>
      </c>
      <c r="E152" s="355"/>
      <c r="F152" s="355"/>
      <c r="G152" s="355"/>
      <c r="H152" s="356"/>
    </row>
    <row r="153" spans="1:8" ht="50.1" customHeight="1" x14ac:dyDescent="0.2">
      <c r="A153" s="352" t="s">
        <v>92</v>
      </c>
      <c r="B153" s="353"/>
      <c r="C153" s="73"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53" s="354">
        <v>4422</v>
      </c>
      <c r="E153" s="355"/>
      <c r="F153" s="355"/>
      <c r="G153" s="355"/>
      <c r="H153" s="356"/>
    </row>
    <row r="154" spans="1:8" ht="50.1" customHeight="1" x14ac:dyDescent="0.2">
      <c r="A154" s="352" t="s">
        <v>93</v>
      </c>
      <c r="B154" s="353"/>
      <c r="C154"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54" s="354">
        <v>10956</v>
      </c>
      <c r="E154" s="355"/>
      <c r="F154" s="355"/>
      <c r="G154" s="355"/>
      <c r="H154" s="356"/>
    </row>
    <row r="155" spans="1:8" ht="50.1" customHeight="1" x14ac:dyDescent="0.2">
      <c r="A155" s="352" t="s">
        <v>94</v>
      </c>
      <c r="B155" s="353"/>
      <c r="C155" s="73" t="s">
        <v>95</v>
      </c>
      <c r="D155" s="354">
        <v>561</v>
      </c>
      <c r="E155" s="355"/>
      <c r="F155" s="355"/>
      <c r="G155" s="355"/>
      <c r="H155" s="356"/>
    </row>
    <row r="156" spans="1:8" ht="65.25" customHeight="1" x14ac:dyDescent="0.2">
      <c r="A156" s="352" t="s">
        <v>96</v>
      </c>
      <c r="B156" s="353"/>
      <c r="C15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6" s="354">
        <v>2376</v>
      </c>
      <c r="E156" s="355"/>
      <c r="F156" s="355"/>
      <c r="G156" s="355"/>
      <c r="H156" s="356"/>
    </row>
    <row r="157" spans="1:8" ht="65.25" customHeight="1" x14ac:dyDescent="0.2">
      <c r="A157" s="352" t="s">
        <v>97</v>
      </c>
      <c r="B157" s="353"/>
      <c r="C157" s="7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7" s="354">
        <v>1902</v>
      </c>
      <c r="E157" s="355"/>
      <c r="F157" s="355"/>
      <c r="G157" s="355"/>
      <c r="H157" s="356"/>
    </row>
    <row r="158" spans="1:8" ht="65.25" customHeight="1" x14ac:dyDescent="0.2">
      <c r="A158" s="352" t="s">
        <v>98</v>
      </c>
      <c r="B158" s="353"/>
      <c r="C158" s="73"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8" s="354">
        <v>1980.0000000000002</v>
      </c>
      <c r="E158" s="355"/>
      <c r="F158" s="355"/>
      <c r="G158" s="355"/>
      <c r="H158" s="356"/>
    </row>
    <row r="159" spans="1:8" ht="65.25" customHeight="1" x14ac:dyDescent="0.2">
      <c r="A159" s="352" t="s">
        <v>99</v>
      </c>
      <c r="B159" s="353"/>
      <c r="C159" s="73" t="str">
        <f t="shared" si="0"/>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59" s="354">
        <v>954</v>
      </c>
      <c r="E159" s="355"/>
      <c r="F159" s="355"/>
      <c r="G159" s="355"/>
      <c r="H159" s="356"/>
    </row>
    <row r="160" spans="1:8" ht="65.25" customHeight="1" x14ac:dyDescent="0.2">
      <c r="A160" s="352" t="s">
        <v>100</v>
      </c>
      <c r="B160" s="353" t="s">
        <v>100</v>
      </c>
      <c r="C16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0" s="354">
        <v>13596.000000000002</v>
      </c>
      <c r="E160" s="355"/>
      <c r="F160" s="355"/>
      <c r="G160" s="355"/>
      <c r="H160" s="356"/>
    </row>
    <row r="161" spans="1:8" ht="65.25" customHeight="1" x14ac:dyDescent="0.2">
      <c r="A161" s="352" t="s">
        <v>101</v>
      </c>
      <c r="B161" s="353" t="s">
        <v>101</v>
      </c>
      <c r="C16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61" s="354">
        <v>7002</v>
      </c>
      <c r="E161" s="355"/>
      <c r="F161" s="355"/>
      <c r="G161" s="355"/>
      <c r="H161" s="356"/>
    </row>
    <row r="162" spans="1:8" ht="50.1" customHeight="1" x14ac:dyDescent="0.2">
      <c r="A162" s="352" t="s">
        <v>102</v>
      </c>
      <c r="B162" s="353"/>
      <c r="C162" s="73"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2" s="354">
        <v>7920.0000000000009</v>
      </c>
      <c r="E162" s="355"/>
      <c r="F162" s="355"/>
      <c r="G162" s="355"/>
      <c r="H162" s="356"/>
    </row>
    <row r="163" spans="1:8" s="16" customFormat="1" ht="102" customHeight="1" x14ac:dyDescent="0.2">
      <c r="A163" s="352" t="s">
        <v>16</v>
      </c>
      <c r="B163" s="353"/>
      <c r="C163"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3" s="354">
        <v>3000</v>
      </c>
      <c r="E163" s="355"/>
      <c r="F163" s="355"/>
      <c r="G163" s="355"/>
      <c r="H163" s="356"/>
    </row>
    <row r="164" spans="1:8" s="16" customFormat="1" ht="102" customHeight="1" x14ac:dyDescent="0.2">
      <c r="A164" s="352" t="s">
        <v>103</v>
      </c>
      <c r="B164" s="353"/>
      <c r="C164"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64" s="354">
        <v>100002</v>
      </c>
      <c r="E164" s="355"/>
      <c r="F164" s="355"/>
      <c r="G164" s="355"/>
      <c r="H164" s="356"/>
    </row>
    <row r="165" spans="1:8" s="16" customFormat="1" ht="126" customHeight="1" x14ac:dyDescent="0.2">
      <c r="A165" s="352" t="s">
        <v>104</v>
      </c>
      <c r="B165" s="353"/>
      <c r="C1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5" s="354">
        <v>7500</v>
      </c>
      <c r="E165" s="355"/>
      <c r="F165" s="355"/>
      <c r="G165" s="355"/>
      <c r="H165" s="356"/>
    </row>
    <row r="166" spans="1:8" s="16" customFormat="1" ht="96" customHeight="1" x14ac:dyDescent="0.2">
      <c r="A166" s="352" t="s">
        <v>105</v>
      </c>
      <c r="B166" s="353"/>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Интернет-площадки и Веб-приложения на основе Cправочника организаций "2ГИС.ВОЛГОГРАД", http://api.2gis.ru/</v>
      </c>
      <c r="D166" s="354">
        <v>7500</v>
      </c>
      <c r="E166" s="355"/>
      <c r="F166" s="355"/>
      <c r="G166" s="355"/>
      <c r="H166" s="356"/>
    </row>
    <row r="167" spans="1:8" s="16" customFormat="1" ht="96" customHeight="1" x14ac:dyDescent="0.2">
      <c r="A167" s="377" t="s">
        <v>106</v>
      </c>
      <c r="B167" s="378"/>
      <c r="C16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67" s="354">
        <v>6000</v>
      </c>
      <c r="E167" s="355"/>
      <c r="F167" s="355"/>
      <c r="G167" s="355"/>
      <c r="H167" s="356"/>
    </row>
    <row r="168" spans="1:8" ht="50.1" customHeight="1" x14ac:dyDescent="0.2">
      <c r="A168" s="352" t="s">
        <v>107</v>
      </c>
      <c r="B168" s="353"/>
      <c r="C168" s="73" t="str">
        <f>"Интернет-площадка 2gis.ru на основе Cправочника организаций "&amp;$C$2&amp;""</f>
        <v>Интернет-площадка 2gis.ru на основе Cправочника организаций "2ГИС.ВОЛГОГРАД"</v>
      </c>
      <c r="D168" s="354">
        <v>8400</v>
      </c>
      <c r="E168" s="355"/>
      <c r="F168" s="355"/>
      <c r="G168" s="355"/>
      <c r="H168" s="356"/>
    </row>
    <row r="169" spans="1:8" ht="50.1" customHeight="1" x14ac:dyDescent="0.2">
      <c r="A169" s="352" t="s">
        <v>108</v>
      </c>
      <c r="B169" s="353"/>
      <c r="C169" s="73"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69" s="354">
        <v>3240</v>
      </c>
      <c r="E169" s="355"/>
      <c r="F169" s="355"/>
      <c r="G169" s="355"/>
      <c r="H169" s="356"/>
    </row>
    <row r="170" spans="1:8" ht="50.1" customHeight="1" x14ac:dyDescent="0.2">
      <c r="A170" s="352" t="s">
        <v>109</v>
      </c>
      <c r="B170" s="353"/>
      <c r="C170" s="73" t="str">
        <f t="shared" si="1"/>
        <v>Электронный справочник на основе Справочника организаций "2ГИС.ВОЛГОГРАД" (версия для ПК)</v>
      </c>
      <c r="D170" s="354">
        <v>6240</v>
      </c>
      <c r="E170" s="355"/>
      <c r="F170" s="355"/>
      <c r="G170" s="355"/>
      <c r="H170" s="356"/>
    </row>
    <row r="171" spans="1:8" ht="50.1" customHeight="1" x14ac:dyDescent="0.2">
      <c r="A171" s="352" t="s">
        <v>110</v>
      </c>
      <c r="B171" s="353"/>
      <c r="C171" s="73" t="str">
        <f>"Интернет-площадка 2gis.ru на основе Cправочника организаций "&amp;$C$2&amp;""</f>
        <v>Интернет-площадка 2gis.ru на основе Cправочника организаций "2ГИС.ВОЛГОГРАД"</v>
      </c>
      <c r="D171" s="354">
        <v>11760</v>
      </c>
      <c r="E171" s="355"/>
      <c r="F171" s="355"/>
      <c r="G171" s="355"/>
      <c r="H171" s="356"/>
    </row>
    <row r="172" spans="1:8" ht="50.1" customHeight="1" x14ac:dyDescent="0.2">
      <c r="A172" s="352" t="s">
        <v>111</v>
      </c>
      <c r="B172" s="353"/>
      <c r="C172" s="73" t="str">
        <f>"Интернет-площадка 2gis.ru на основе Cправочника организаций "&amp;$C$2&amp;""</f>
        <v>Интернет-площадка 2gis.ru на основе Cправочника организаций "2ГИС.ВОЛГОГРАД"</v>
      </c>
      <c r="D172" s="354">
        <v>14112</v>
      </c>
      <c r="E172" s="355"/>
      <c r="F172" s="355"/>
      <c r="G172" s="355"/>
      <c r="H172" s="356"/>
    </row>
    <row r="173" spans="1:8" ht="50.1" customHeight="1" x14ac:dyDescent="0.2">
      <c r="A173" s="352" t="s">
        <v>112</v>
      </c>
      <c r="B173" s="353"/>
      <c r="C173" s="73" t="str">
        <f t="shared" si="1"/>
        <v>Электронный справочник на основе Справочника организаций "2ГИС.ВОЛГОГРАД" (версия для ПК)</v>
      </c>
      <c r="D173" s="354">
        <v>5640</v>
      </c>
      <c r="E173" s="355"/>
      <c r="F173" s="355"/>
      <c r="G173" s="355"/>
      <c r="H173" s="356"/>
    </row>
    <row r="174" spans="1:8" ht="50.1" customHeight="1" x14ac:dyDescent="0.2">
      <c r="A174" s="352" t="s">
        <v>113</v>
      </c>
      <c r="B174" s="353"/>
      <c r="C174" s="73" t="str">
        <f t="shared" si="1"/>
        <v>Электронный справочник на основе Справочника организаций "2ГИС.ВОЛГОГРАД" (версия для ПК)</v>
      </c>
      <c r="D174" s="354">
        <v>3240</v>
      </c>
      <c r="E174" s="355"/>
      <c r="F174" s="355"/>
      <c r="G174" s="355"/>
      <c r="H174" s="356"/>
    </row>
    <row r="175" spans="1:8" ht="50.1" customHeight="1" x14ac:dyDescent="0.2">
      <c r="A175" s="352" t="s">
        <v>114</v>
      </c>
      <c r="B175" s="353"/>
      <c r="C175" s="73" t="str">
        <f t="shared" si="1"/>
        <v>Электронный справочник на основе Справочника организаций "2ГИС.ВОЛГОГРАД" (версия для ПК)</v>
      </c>
      <c r="D175" s="354">
        <v>6240</v>
      </c>
      <c r="E175" s="355"/>
      <c r="F175" s="355"/>
      <c r="G175" s="355"/>
      <c r="H175" s="356"/>
    </row>
    <row r="176" spans="1:8" ht="50.1" customHeight="1" x14ac:dyDescent="0.2">
      <c r="A176" s="352" t="s">
        <v>115</v>
      </c>
      <c r="B176" s="353"/>
      <c r="C176" s="73" t="s">
        <v>95</v>
      </c>
      <c r="D176" s="354">
        <v>840</v>
      </c>
      <c r="E176" s="355"/>
      <c r="F176" s="355"/>
      <c r="G176" s="355"/>
      <c r="H176" s="356"/>
    </row>
    <row r="177" spans="1:8" ht="74.25" customHeight="1" x14ac:dyDescent="0.2">
      <c r="A177" s="352" t="s">
        <v>116</v>
      </c>
      <c r="B177" s="353"/>
      <c r="C17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"2ГИС.ВОЛГОГРАД" (мобильная версия 2ГИС 4.0 и выше); Интернет-площадка 2gis.ru на основе Cправочника организаций "2ГИС.ВОЛГОГРАД"</v>
      </c>
      <c r="D177" s="354">
        <v>19080</v>
      </c>
      <c r="E177" s="355"/>
      <c r="F177" s="355"/>
      <c r="G177" s="355"/>
      <c r="H177" s="356"/>
    </row>
    <row r="178" spans="1:8" ht="50.1" customHeight="1" thickBot="1" x14ac:dyDescent="0.25">
      <c r="A178" s="352" t="s">
        <v>117</v>
      </c>
      <c r="B178" s="353"/>
      <c r="C178" s="73" t="str">
        <f t="shared" si="1"/>
        <v>Электронный справочник на основе Справочника организаций "2ГИС.ВОЛГОГРАД" (версия для ПК)</v>
      </c>
      <c r="D178" s="374">
        <v>11160</v>
      </c>
      <c r="E178" s="375"/>
      <c r="F178" s="375"/>
      <c r="G178" s="375"/>
      <c r="H178" s="376"/>
    </row>
    <row r="179" spans="1:8" s="23" customFormat="1" ht="50.1" customHeight="1" thickBot="1" x14ac:dyDescent="0.25">
      <c r="A179" s="362" t="s">
        <v>118</v>
      </c>
      <c r="B179" s="363"/>
      <c r="C179" s="21"/>
      <c r="D179" s="364"/>
      <c r="E179" s="364"/>
      <c r="F179" s="364"/>
      <c r="G179" s="364"/>
      <c r="H179" s="365"/>
    </row>
    <row r="180" spans="1:8" s="16" customFormat="1" ht="50.1" customHeight="1" x14ac:dyDescent="0.2">
      <c r="A180" s="352" t="s">
        <v>119</v>
      </c>
      <c r="B180" s="353"/>
      <c r="C18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"2ГИС.ВОЛГОГРАД" (мобильная версия)</v>
      </c>
      <c r="D180" s="354">
        <v>6900</v>
      </c>
      <c r="E180" s="355"/>
      <c r="F180" s="355"/>
      <c r="G180" s="355"/>
      <c r="H180" s="356"/>
    </row>
    <row r="181" spans="1:8" s="16" customFormat="1" ht="50.1" customHeight="1" x14ac:dyDescent="0.2">
      <c r="A181" s="352" t="s">
        <v>120</v>
      </c>
      <c r="B181" s="353"/>
      <c r="C181" s="367"/>
      <c r="D181" s="354">
        <v>6900</v>
      </c>
      <c r="E181" s="355"/>
      <c r="F181" s="355"/>
      <c r="G181" s="355"/>
      <c r="H181" s="356"/>
    </row>
    <row r="182" spans="1:8" s="16" customFormat="1" ht="50.1" customHeight="1" x14ac:dyDescent="0.2">
      <c r="A182" s="369" t="s">
        <v>121</v>
      </c>
      <c r="B182" s="370"/>
      <c r="C182" s="367"/>
      <c r="D182" s="517">
        <v>2100</v>
      </c>
      <c r="E182" s="398"/>
      <c r="F182" s="398"/>
      <c r="G182" s="398"/>
      <c r="H182" s="398"/>
    </row>
    <row r="183" spans="1:8" s="16" customFormat="1" ht="50.1" customHeight="1" x14ac:dyDescent="0.2">
      <c r="A183" s="369" t="s">
        <v>122</v>
      </c>
      <c r="B183" s="370"/>
      <c r="C183" s="367"/>
      <c r="D183" s="517">
        <v>330</v>
      </c>
      <c r="E183" s="398"/>
      <c r="F183" s="398"/>
      <c r="G183" s="398"/>
      <c r="H183" s="398"/>
    </row>
    <row r="184" spans="1:8" s="16" customFormat="1" ht="50.1" customHeight="1" thickBot="1" x14ac:dyDescent="0.25">
      <c r="A184" s="369" t="s">
        <v>123</v>
      </c>
      <c r="B184" s="370"/>
      <c r="C184" s="368"/>
      <c r="D184" s="471">
        <v>1020</v>
      </c>
      <c r="E184" s="472"/>
      <c r="F184" s="472"/>
      <c r="G184" s="472"/>
      <c r="H184" s="472"/>
    </row>
    <row r="185" spans="1:8" s="16" customFormat="1" ht="50.1" customHeight="1" thickBot="1" x14ac:dyDescent="0.25">
      <c r="A185" s="362" t="s">
        <v>124</v>
      </c>
      <c r="B185" s="363"/>
      <c r="C185" s="21"/>
      <c r="D185" s="364"/>
      <c r="E185" s="364"/>
      <c r="F185" s="364"/>
      <c r="G185" s="364"/>
      <c r="H185" s="365"/>
    </row>
    <row r="186" spans="1:8" ht="50.1" customHeight="1" x14ac:dyDescent="0.2">
      <c r="A186" s="352" t="s">
        <v>125</v>
      </c>
      <c r="B186" s="353"/>
      <c r="C18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86" s="77">
        <f>F186*1.2</f>
        <v>3600</v>
      </c>
      <c r="E186" s="78">
        <f>F186*1.1</f>
        <v>3300.0000000000005</v>
      </c>
      <c r="F186" s="78">
        <v>3000</v>
      </c>
      <c r="G186" s="78">
        <f>F186*0.75</f>
        <v>2250</v>
      </c>
      <c r="H186" s="79">
        <f>F186*0.5</f>
        <v>1500</v>
      </c>
    </row>
    <row r="187" spans="1:8" ht="50.1" customHeight="1" x14ac:dyDescent="0.2">
      <c r="A187" s="352" t="s">
        <v>126</v>
      </c>
      <c r="B187" s="353"/>
      <c r="C187" s="73" t="str">
        <f>"Интернет-площадка 2gis.ru на основе Cправочника организаций "&amp;$C$2&amp;""</f>
        <v>Интернет-площадка 2gis.ru на основе Cправочника организаций "2ГИС.ВОЛГОГРАД"</v>
      </c>
      <c r="D187" s="354">
        <v>3000</v>
      </c>
      <c r="E187" s="355"/>
      <c r="F187" s="355"/>
      <c r="G187" s="355"/>
      <c r="H187" s="356"/>
    </row>
    <row r="188" spans="1:8" ht="50.1" customHeight="1" x14ac:dyDescent="0.2">
      <c r="A188" s="352" t="s">
        <v>127</v>
      </c>
      <c r="B188" s="353"/>
      <c r="C188" s="73"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88" s="354">
        <v>924.00000000000011</v>
      </c>
      <c r="E188" s="355"/>
      <c r="F188" s="355"/>
      <c r="G188" s="355"/>
      <c r="H188" s="356"/>
    </row>
    <row r="189" spans="1:8" ht="50.1" customHeight="1" x14ac:dyDescent="0.2">
      <c r="A189" s="352" t="s">
        <v>128</v>
      </c>
      <c r="B189" s="353"/>
      <c r="C18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(мобильная версия 2ГИС 4.0 и выше)</v>
      </c>
      <c r="D189" s="77">
        <f>F189*1.2</f>
        <v>5040</v>
      </c>
      <c r="E189" s="78">
        <f>F189*1.1</f>
        <v>4620</v>
      </c>
      <c r="F189" s="78">
        <v>4200</v>
      </c>
      <c r="G189" s="78">
        <f>F189*0.75</f>
        <v>3150</v>
      </c>
      <c r="H189" s="79">
        <f>F189*0.5</f>
        <v>2100</v>
      </c>
    </row>
    <row r="190" spans="1:8" ht="50.1" customHeight="1" x14ac:dyDescent="0.2">
      <c r="A190" s="352" t="s">
        <v>199</v>
      </c>
      <c r="B190" s="353"/>
      <c r="C190" s="73" t="str">
        <f>"Интернет-площадка 2gis.ru на основе Cправочника организаций "&amp;$C$2&amp;""</f>
        <v>Интернет-площадка 2gis.ru на основе Cправочника организаций "2ГИС.ВОЛГОГРАД"</v>
      </c>
      <c r="D190" s="354">
        <v>4200</v>
      </c>
      <c r="E190" s="355"/>
      <c r="F190" s="355"/>
      <c r="G190" s="355"/>
      <c r="H190" s="356"/>
    </row>
    <row r="191" spans="1:8" ht="50.1" customHeight="1" x14ac:dyDescent="0.2">
      <c r="A191" s="352" t="s">
        <v>130</v>
      </c>
      <c r="B191" s="353"/>
      <c r="C191" s="73" t="str">
        <f>"Электронный справочник на основе Справочника организаций "&amp;$C$2&amp;" (версия для ПК)"</f>
        <v>Электронный справочник на основе Справочника организаций "2ГИС.ВОЛГОГРАД" (версия для ПК)</v>
      </c>
      <c r="D191" s="354">
        <v>1320</v>
      </c>
      <c r="E191" s="355"/>
      <c r="F191" s="355"/>
      <c r="G191" s="355"/>
      <c r="H191" s="356"/>
    </row>
    <row r="192" spans="1:8" s="16" customFormat="1" ht="126" customHeight="1" thickBot="1" x14ac:dyDescent="0.25">
      <c r="A192" s="352" t="s">
        <v>131</v>
      </c>
      <c r="B192" s="353"/>
      <c r="C192" s="80" t="str">
        <f>C187</f>
        <v>Интернет-площадка 2gis.ru на основе Cправочника организаций "2ГИС.ВОЛГОГРАД"</v>
      </c>
      <c r="D192" s="77">
        <f>F192*1.2</f>
        <v>3600</v>
      </c>
      <c r="E192" s="78">
        <f>F192*1.1</f>
        <v>3300.0000000000005</v>
      </c>
      <c r="F192" s="78">
        <v>3000</v>
      </c>
      <c r="G192" s="78">
        <f>F192*0.75</f>
        <v>2250</v>
      </c>
      <c r="H192" s="79">
        <f>F192*0.5</f>
        <v>1500</v>
      </c>
    </row>
    <row r="193" spans="1:8" ht="50.1" customHeight="1" thickBot="1" x14ac:dyDescent="0.25">
      <c r="A193" s="362" t="s">
        <v>200</v>
      </c>
      <c r="B193" s="363"/>
      <c r="C193" s="21"/>
      <c r="D193" s="364"/>
      <c r="E193" s="364"/>
      <c r="F193" s="364"/>
      <c r="G193" s="364"/>
      <c r="H193" s="365"/>
    </row>
    <row r="194" spans="1:8" s="20" customFormat="1" ht="30" customHeight="1" thickBot="1" x14ac:dyDescent="0.25">
      <c r="A194" s="507"/>
      <c r="B194" s="507"/>
      <c r="C194" s="623"/>
      <c r="D194" s="507"/>
      <c r="E194" s="507"/>
      <c r="F194" s="507"/>
      <c r="G194" s="507"/>
      <c r="H194" s="508"/>
    </row>
    <row r="195" spans="1:8" s="16" customFormat="1" ht="185.25" customHeight="1" x14ac:dyDescent="0.2">
      <c r="A195" s="352" t="s">
        <v>201</v>
      </c>
      <c r="B195" s="353"/>
      <c r="C19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"2ГИС.ВОЛГОГРАД" (версия для ПК); Интернет-площадка 2gis.ru на основе Cправочника организаций "2ГИС.ВОЛГОГРАД"; Электронный справочник на основе Справочника организаций "2ГИС.ВОЛГОГРАД" (мобильная версия 2ГИС 4.0 и выше)</v>
      </c>
      <c r="D195" s="382">
        <v>7227.5999999999995</v>
      </c>
      <c r="E195" s="383"/>
      <c r="F195" s="383"/>
      <c r="G195" s="383"/>
      <c r="H195" s="384"/>
    </row>
    <row r="196" spans="1:8" s="16" customFormat="1" ht="83.25" customHeight="1" thickBot="1" x14ac:dyDescent="0.25">
      <c r="A196" s="352" t="s">
        <v>202</v>
      </c>
      <c r="B196" s="353"/>
      <c r="C196" s="367"/>
      <c r="D196" s="354">
        <v>7227.5999999999995</v>
      </c>
      <c r="E196" s="355"/>
      <c r="F196" s="355"/>
      <c r="G196" s="355"/>
      <c r="H196" s="356"/>
    </row>
    <row r="197" spans="1:8" ht="21.75" thickBot="1" x14ac:dyDescent="0.25">
      <c r="A197" s="518"/>
      <c r="B197" s="519"/>
      <c r="C197" s="56"/>
      <c r="D197" s="520"/>
      <c r="E197" s="520"/>
      <c r="F197" s="520"/>
      <c r="G197" s="520"/>
      <c r="H197" s="521"/>
    </row>
    <row r="199" spans="1:8" ht="21" x14ac:dyDescent="0.2">
      <c r="A199" s="85"/>
      <c r="B199" s="86" t="s">
        <v>133</v>
      </c>
      <c r="C199" s="349" t="s">
        <v>337</v>
      </c>
      <c r="D199" s="349"/>
      <c r="E199" s="87"/>
      <c r="F199" s="87"/>
      <c r="G199" s="87"/>
      <c r="H199" s="87"/>
    </row>
    <row r="200" spans="1:8" ht="21" x14ac:dyDescent="0.2">
      <c r="A200" s="85"/>
      <c r="B200" s="87"/>
      <c r="C200" s="348" t="s">
        <v>338</v>
      </c>
      <c r="D200" s="348"/>
      <c r="E200" s="87"/>
      <c r="F200" s="87"/>
      <c r="G200" s="87"/>
      <c r="H200" s="87"/>
    </row>
    <row r="201" spans="1:8" ht="21" x14ac:dyDescent="0.2">
      <c r="A201" s="85"/>
      <c r="B201" s="87"/>
      <c r="C201" s="348" t="s">
        <v>339</v>
      </c>
      <c r="D201" s="348"/>
      <c r="E201" s="87"/>
      <c r="F201" s="87"/>
      <c r="G201" s="87"/>
      <c r="H201" s="87"/>
    </row>
    <row r="202" spans="1:8" ht="21" x14ac:dyDescent="0.2">
      <c r="C202" s="348"/>
      <c r="D202" s="348"/>
      <c r="E202" s="87"/>
      <c r="F202" s="87"/>
      <c r="G202" s="87"/>
      <c r="H202" s="82"/>
    </row>
    <row r="203" spans="1:8" ht="26.25" customHeight="1" x14ac:dyDescent="0.2">
      <c r="A203" s="347" t="str">
        <f>Абакан_юр!A174</f>
        <v>По соглашению сторон в качестве валюты платежа могут выступать украинские гривны, в этом случае курс следующий: 1 руб. = 0,4395 гривен</v>
      </c>
      <c r="B203" s="347"/>
      <c r="C203" s="347"/>
      <c r="D203" s="89"/>
      <c r="E203" s="89"/>
      <c r="F203" s="90"/>
      <c r="G203" s="351"/>
      <c r="H203" s="351"/>
    </row>
    <row r="204" spans="1:8" ht="26.25" customHeight="1" x14ac:dyDescent="0.2">
      <c r="A204" s="347" t="str">
        <f>Абакан_юр!A175</f>
        <v>По соглашению сторон в качестве валюты платежа могут выступать дирхамы ОАЭ, в этом случае курс следующий: 1 руб. = 0,0414 дирхам</v>
      </c>
      <c r="B204" s="347"/>
      <c r="C204" s="347"/>
      <c r="D204" s="89"/>
      <c r="E204" s="89"/>
      <c r="F204" s="90"/>
      <c r="G204" s="92"/>
      <c r="H204" s="92"/>
    </row>
    <row r="205" spans="1:8" ht="26.25" customHeight="1" x14ac:dyDescent="0.2">
      <c r="A205" s="347" t="str">
        <f>Абакан_юр!A176</f>
        <v>По соглашению сторон в качестве валюты платежа могут выступать доллары США, в этом случае курс следующий: 1 руб. = 0,0113 доллара</v>
      </c>
      <c r="B205" s="347"/>
      <c r="C205" s="347"/>
      <c r="D205" s="89"/>
      <c r="E205" s="89"/>
      <c r="F205" s="90"/>
      <c r="G205" s="92"/>
      <c r="H205" s="92"/>
    </row>
    <row r="206" spans="1:8" ht="26.25" customHeight="1" x14ac:dyDescent="0.2">
      <c r="A206" s="347" t="str">
        <f>Абакан_юр!A177</f>
        <v>По соглашению сторон в качестве валюты платежа могут выступать евро, в этом случае курс следующий: 1 руб. = 0,0104 евро</v>
      </c>
      <c r="B206" s="347"/>
      <c r="C206" s="347"/>
      <c r="D206" s="89"/>
      <c r="E206" s="90"/>
      <c r="F206" s="90"/>
      <c r="G206" s="92"/>
      <c r="H206" s="92"/>
    </row>
    <row r="207" spans="1:8" ht="26.25" customHeight="1" x14ac:dyDescent="0.2">
      <c r="A207" s="347" t="str">
        <f>Абакан_юр!A178</f>
        <v>По соглашению сторон в качестве валюты платежа могут выступать чешские кроны, в этом случае курс следующий: 1 руб. = 0,2610 крона</v>
      </c>
      <c r="B207" s="347"/>
      <c r="C207" s="347"/>
      <c r="D207" s="89"/>
      <c r="E207" s="90"/>
      <c r="F207" s="90"/>
      <c r="G207" s="92"/>
      <c r="H207" s="92"/>
    </row>
    <row r="208" spans="1:8" ht="26.25" customHeight="1" x14ac:dyDescent="0.2">
      <c r="A208" s="347" t="str">
        <f>Абакан_юр!A179</f>
        <v>По соглашению сторон в качестве валюты платежа могут выступать киргизские сомы, в этом случае курс следующий: 1 руб. = 1,0094 сом</v>
      </c>
      <c r="B208" s="347"/>
      <c r="C208" s="347"/>
      <c r="D208" s="89"/>
      <c r="E208" s="89"/>
      <c r="F208" s="90"/>
      <c r="G208" s="92"/>
      <c r="H208" s="92"/>
    </row>
    <row r="209" spans="1:8" ht="26.25" customHeight="1" x14ac:dyDescent="0.2">
      <c r="A209"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9" s="347"/>
      <c r="C209" s="347"/>
      <c r="D209" s="89"/>
      <c r="E209" s="89"/>
      <c r="F209" s="90"/>
      <c r="G209" s="92"/>
      <c r="H209" s="92"/>
    </row>
    <row r="210" spans="1:8" ht="26.25" x14ac:dyDescent="0.2">
      <c r="A210" s="93"/>
      <c r="B210" s="93"/>
      <c r="C210" s="94"/>
      <c r="D210" s="95"/>
      <c r="E210" s="95"/>
      <c r="F210" s="96"/>
      <c r="G210" s="97"/>
      <c r="H210" s="97"/>
    </row>
    <row r="211" spans="1:8" ht="21" x14ac:dyDescent="0.2">
      <c r="A211" s="339" t="s">
        <v>144</v>
      </c>
      <c r="B211" s="339"/>
      <c r="C211" s="339"/>
      <c r="D211" s="339"/>
      <c r="E211" s="339"/>
      <c r="F211" s="339"/>
      <c r="G211" s="339"/>
      <c r="H211" s="339"/>
    </row>
    <row r="212" spans="1:8" ht="21" x14ac:dyDescent="0.2">
      <c r="A212" s="339" t="s">
        <v>145</v>
      </c>
      <c r="B212" s="339"/>
      <c r="C212" s="339"/>
      <c r="D212" s="339"/>
      <c r="E212" s="339"/>
      <c r="F212" s="339"/>
      <c r="G212" s="339"/>
      <c r="H212" s="339"/>
    </row>
    <row r="213" spans="1:8" ht="26.25" x14ac:dyDescent="0.2">
      <c r="A213" s="93"/>
      <c r="B213" s="93"/>
      <c r="C213" s="94"/>
      <c r="D213" s="95"/>
      <c r="E213" s="95"/>
      <c r="F213" s="96"/>
      <c r="G213" s="97"/>
      <c r="H213" s="97"/>
    </row>
    <row r="214" spans="1:8" ht="55.5" customHeight="1" thickBot="1" x14ac:dyDescent="0.25">
      <c r="A214" s="340" t="s">
        <v>146</v>
      </c>
      <c r="B214" s="340"/>
      <c r="C214" s="340"/>
      <c r="D214" s="340"/>
      <c r="E214" s="340"/>
      <c r="F214" s="99"/>
      <c r="G214" s="91"/>
      <c r="H214" s="100"/>
    </row>
    <row r="215" spans="1:8" ht="50.1" customHeight="1" thickBot="1" x14ac:dyDescent="0.25">
      <c r="A215" s="341" t="s">
        <v>147</v>
      </c>
      <c r="B215" s="342"/>
      <c r="C215" s="342"/>
      <c r="D215" s="342"/>
      <c r="E215" s="343"/>
      <c r="F215" s="101"/>
      <c r="H215" s="102"/>
    </row>
    <row r="216" spans="1:8" ht="91.5" customHeight="1" thickBot="1" x14ac:dyDescent="0.25">
      <c r="A216" s="344" t="s">
        <v>148</v>
      </c>
      <c r="B216" s="345"/>
      <c r="C216" s="103" t="s">
        <v>149</v>
      </c>
      <c r="D216" s="345" t="s">
        <v>150</v>
      </c>
      <c r="E216" s="346"/>
      <c r="F216" s="104"/>
      <c r="G216" s="104"/>
      <c r="H216" s="104"/>
    </row>
    <row r="217" spans="1:8" ht="84" x14ac:dyDescent="0.2">
      <c r="A217" s="333" t="s">
        <v>151</v>
      </c>
      <c r="B217" s="334"/>
      <c r="C217" s="105" t="s">
        <v>152</v>
      </c>
      <c r="D217" s="335" t="s">
        <v>153</v>
      </c>
      <c r="E217" s="336"/>
      <c r="F217" s="104"/>
      <c r="G217" s="104"/>
      <c r="H217" s="104"/>
    </row>
    <row r="218" spans="1:8" ht="77.25" customHeight="1" x14ac:dyDescent="0.2">
      <c r="A218" s="337" t="s">
        <v>154</v>
      </c>
      <c r="B218" s="338"/>
      <c r="C218" s="106" t="s">
        <v>155</v>
      </c>
      <c r="D218" s="331" t="s">
        <v>156</v>
      </c>
      <c r="E218" s="332"/>
      <c r="F218" s="104"/>
      <c r="G218" s="104"/>
      <c r="H218" s="104"/>
    </row>
    <row r="219" spans="1:8" ht="99.75" customHeight="1" x14ac:dyDescent="0.2">
      <c r="A219" s="338" t="s">
        <v>157</v>
      </c>
      <c r="B219" s="338"/>
      <c r="C219" s="106" t="s">
        <v>158</v>
      </c>
      <c r="D219" s="331" t="s">
        <v>156</v>
      </c>
      <c r="E219" s="331"/>
      <c r="F219" s="104"/>
      <c r="G219" s="104"/>
      <c r="H219" s="104"/>
    </row>
    <row r="220" spans="1:8" s="82" customFormat="1" ht="125.25" customHeight="1" x14ac:dyDescent="0.2">
      <c r="A220" s="337" t="s">
        <v>160</v>
      </c>
      <c r="B220" s="338"/>
      <c r="C220" s="124" t="s">
        <v>161</v>
      </c>
      <c r="D220" s="338" t="s">
        <v>156</v>
      </c>
      <c r="E220" s="494"/>
      <c r="F220" s="101"/>
      <c r="G220" s="101"/>
      <c r="H220" s="101"/>
    </row>
    <row r="221" spans="1:8" s="98" customFormat="1" ht="222.75" customHeight="1" thickBot="1" x14ac:dyDescent="0.25">
      <c r="A221" s="617" t="s">
        <v>162</v>
      </c>
      <c r="B221" s="618"/>
      <c r="C221" s="125" t="s">
        <v>163</v>
      </c>
      <c r="D221" s="619" t="s">
        <v>156</v>
      </c>
      <c r="E221" s="620"/>
      <c r="F221" s="96"/>
      <c r="G221" s="97"/>
      <c r="H221" s="97"/>
    </row>
    <row r="222" spans="1:8" ht="24.95" customHeight="1" x14ac:dyDescent="0.2">
      <c r="A222" s="329" t="s">
        <v>164</v>
      </c>
      <c r="B222" s="329"/>
      <c r="C222" s="329"/>
      <c r="D222" s="329"/>
      <c r="E222" s="329"/>
      <c r="F222" s="329"/>
      <c r="G222" s="329"/>
      <c r="H222" s="329"/>
    </row>
    <row r="223" spans="1:8" ht="24.95" customHeight="1" x14ac:dyDescent="0.2">
      <c r="A223" s="329" t="s">
        <v>165</v>
      </c>
      <c r="B223" s="329"/>
      <c r="C223" s="329"/>
      <c r="D223" s="329"/>
      <c r="E223" s="329"/>
      <c r="F223" s="329"/>
      <c r="G223" s="329"/>
      <c r="H223" s="329"/>
    </row>
    <row r="224" spans="1:8" ht="183" customHeight="1" x14ac:dyDescent="0.2">
      <c r="A224"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339"/>
      <c r="C224" s="339"/>
      <c r="D224" s="339"/>
      <c r="E224" s="339"/>
      <c r="F224" s="339"/>
      <c r="G224" s="339"/>
      <c r="H224" s="339"/>
    </row>
    <row r="225" spans="1:8" ht="82.5" customHeight="1" x14ac:dyDescent="0.2">
      <c r="A225" s="339" t="s">
        <v>167</v>
      </c>
      <c r="B225" s="339"/>
      <c r="C225" s="339"/>
      <c r="D225" s="339"/>
      <c r="E225" s="339"/>
      <c r="F225" s="339"/>
      <c r="G225" s="339"/>
      <c r="H225" s="339"/>
    </row>
    <row r="226" spans="1:8" ht="23.25" x14ac:dyDescent="0.2">
      <c r="A226" s="329" t="s">
        <v>168</v>
      </c>
      <c r="B226" s="329"/>
      <c r="C226" s="329"/>
      <c r="D226" s="329"/>
      <c r="E226" s="329"/>
      <c r="F226" s="329"/>
      <c r="G226" s="329"/>
      <c r="H226" s="329"/>
    </row>
    <row r="228" spans="1:8" s="109" customFormat="1" ht="114.75" customHeight="1" x14ac:dyDescent="0.2">
      <c r="A228" s="339" t="s">
        <v>169</v>
      </c>
      <c r="B228" s="339"/>
      <c r="C228" s="339"/>
      <c r="D228" s="339"/>
      <c r="E228" s="339"/>
      <c r="F228" s="339"/>
      <c r="G228" s="339"/>
      <c r="H228" s="339"/>
    </row>
  </sheetData>
  <sheetProtection selectLockedCells="1" selectUnlockedCells="1"/>
  <mergeCells count="37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203:C203"/>
    <mergeCell ref="G203:H203"/>
    <mergeCell ref="A204:C204"/>
    <mergeCell ref="A205:C205"/>
    <mergeCell ref="A206:C206"/>
    <mergeCell ref="A207:C207"/>
    <mergeCell ref="A197:B197"/>
    <mergeCell ref="D197:H197"/>
    <mergeCell ref="C199:D199"/>
    <mergeCell ref="C200:D200"/>
    <mergeCell ref="C201:D201"/>
    <mergeCell ref="C202:D202"/>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22:H222"/>
    <mergeCell ref="A223:H223"/>
    <mergeCell ref="A224:H224"/>
    <mergeCell ref="A225:H225"/>
    <mergeCell ref="A226:H226"/>
    <mergeCell ref="A228:E228"/>
    <mergeCell ref="F228:H228"/>
    <mergeCell ref="A219:B219"/>
    <mergeCell ref="D219:E219"/>
    <mergeCell ref="A220:B220"/>
    <mergeCell ref="D220:E220"/>
    <mergeCell ref="A221:B221"/>
    <mergeCell ref="D221:E22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30" zoomScaleNormal="60" zoomScaleSheetLayoutView="30" workbookViewId="0">
      <pane ySplit="3" topLeftCell="A46"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4" width="45.85546875" style="82" customWidth="1"/>
    <col min="5" max="5" width="48.42578125" style="82" customWidth="1"/>
    <col min="6" max="6" width="35.85546875" style="82" customWidth="1"/>
    <col min="7" max="7" width="42.28515625" style="82" customWidth="1"/>
    <col min="8" max="8" width="37.7109375" style="82" customWidth="1"/>
    <col min="9" max="16384" width="9.140625" style="84"/>
  </cols>
  <sheetData>
    <row r="1" spans="1:8" s="4" customFormat="1" ht="50.1" customHeight="1" x14ac:dyDescent="0.2">
      <c r="A1" s="1"/>
      <c r="B1" s="2"/>
      <c r="C1" s="3" t="s">
        <v>0</v>
      </c>
      <c r="D1" s="96"/>
      <c r="E1" s="96"/>
      <c r="F1" s="96"/>
      <c r="G1" s="96"/>
      <c r="H1" s="96"/>
    </row>
    <row r="2" spans="1:8" s="10" customFormat="1" ht="50.1" customHeight="1" x14ac:dyDescent="0.2">
      <c r="A2" s="5" t="str">
        <f>Абакан_юр!A2</f>
        <v>Введен в действие с "01" апреля 2024 г.</v>
      </c>
      <c r="B2" s="6" t="s">
        <v>2</v>
      </c>
      <c r="C2" s="7" t="s">
        <v>340</v>
      </c>
      <c r="D2" s="186"/>
      <c r="E2" s="186"/>
      <c r="F2" s="186"/>
      <c r="G2" s="186"/>
      <c r="H2" s="186"/>
    </row>
    <row r="3" spans="1:8" s="16" customFormat="1" ht="24.95" customHeight="1" thickBot="1" x14ac:dyDescent="0.25">
      <c r="A3" s="11" t="s">
        <v>341</v>
      </c>
      <c r="B3" s="12"/>
      <c r="C3" s="13"/>
      <c r="D3" s="14"/>
      <c r="E3" s="14"/>
      <c r="F3" s="14"/>
      <c r="G3" s="14"/>
      <c r="H3" s="14"/>
    </row>
    <row r="4" spans="1:8" s="20" customFormat="1" ht="50.1" customHeight="1" thickBot="1" x14ac:dyDescent="0.25">
      <c r="A4" s="17" t="s">
        <v>5</v>
      </c>
      <c r="B4" s="18" t="s">
        <v>6</v>
      </c>
      <c r="C4" s="19" t="s">
        <v>7</v>
      </c>
      <c r="D4" s="654" t="s">
        <v>8</v>
      </c>
      <c r="E4" s="577"/>
      <c r="F4" s="577"/>
      <c r="G4" s="577"/>
      <c r="H4" s="578"/>
    </row>
    <row r="5" spans="1:8" s="23" customFormat="1" ht="50.1" customHeight="1" thickBot="1" x14ac:dyDescent="0.25">
      <c r="A5" s="362" t="s">
        <v>9</v>
      </c>
      <c r="B5" s="363"/>
      <c r="C5" s="21"/>
      <c r="D5" s="22"/>
      <c r="E5" s="22"/>
      <c r="F5" s="22"/>
      <c r="G5" s="22"/>
      <c r="H5" s="22"/>
    </row>
    <row r="6" spans="1:8" s="137" customFormat="1" ht="24.95" customHeight="1" thickBot="1" x14ac:dyDescent="0.25">
      <c r="A6" s="160"/>
      <c r="B6" s="161"/>
      <c r="C6" s="162"/>
      <c r="D6" s="135" t="s">
        <v>171</v>
      </c>
      <c r="E6" s="111" t="s">
        <v>172</v>
      </c>
      <c r="F6" s="135" t="s">
        <v>173</v>
      </c>
      <c r="G6" s="111" t="s">
        <v>174</v>
      </c>
      <c r="H6" s="136" t="s">
        <v>175</v>
      </c>
    </row>
    <row r="7" spans="1:8" s="16" customFormat="1" ht="50.1"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7" s="536">
        <f>F7*1.2</f>
        <v>6465.5999999999995</v>
      </c>
      <c r="E7" s="536">
        <f>F7*1.1</f>
        <v>5926.8</v>
      </c>
      <c r="F7" s="536">
        <v>5388</v>
      </c>
      <c r="G7" s="536">
        <f>F7*0.75</f>
        <v>4041</v>
      </c>
      <c r="H7" s="536">
        <f>F7*0.5</f>
        <v>2694</v>
      </c>
    </row>
    <row r="8" spans="1:8" s="16" customFormat="1" ht="150" customHeight="1" x14ac:dyDescent="0.2">
      <c r="A8" s="462"/>
      <c r="B8" s="456"/>
      <c r="C8" s="456"/>
      <c r="D8" s="537"/>
      <c r="E8" s="537"/>
      <c r="F8" s="537"/>
      <c r="G8" s="537"/>
      <c r="H8" s="537"/>
    </row>
    <row r="9" spans="1:8" s="16" customFormat="1" ht="99.9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 s="537"/>
      <c r="E9" s="537"/>
      <c r="F9" s="537"/>
      <c r="G9" s="537"/>
      <c r="H9" s="537"/>
    </row>
    <row r="10" spans="1:8" s="16" customFormat="1" ht="152.2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0" s="610"/>
      <c r="E10" s="610"/>
      <c r="F10" s="610"/>
      <c r="G10" s="610"/>
      <c r="H10" s="610"/>
    </row>
    <row r="11" spans="1:8" s="16" customFormat="1" ht="24.95" customHeight="1" thickBot="1" x14ac:dyDescent="0.25">
      <c r="A11" s="28"/>
      <c r="B11" s="29"/>
      <c r="C11" s="30"/>
      <c r="D11" s="187"/>
      <c r="E11" s="187"/>
      <c r="F11" s="187"/>
      <c r="G11" s="187"/>
      <c r="H11" s="187"/>
    </row>
    <row r="12" spans="1:8" s="16" customFormat="1" ht="112.5"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2" s="611">
        <f>F12*1.2</f>
        <v>7394.4</v>
      </c>
      <c r="E12" s="602">
        <f>F12*1.1</f>
        <v>6778.2000000000007</v>
      </c>
      <c r="F12" s="602">
        <v>6162</v>
      </c>
      <c r="G12" s="602">
        <f>F12*0.75</f>
        <v>4621.5</v>
      </c>
      <c r="H12" s="605">
        <f>F12*0.5</f>
        <v>3081</v>
      </c>
    </row>
    <row r="13" spans="1:8" s="16" customFormat="1" ht="50.1" customHeight="1" x14ac:dyDescent="0.2">
      <c r="A13" s="452"/>
      <c r="B13" s="456"/>
      <c r="C13" s="456"/>
      <c r="D13" s="612"/>
      <c r="E13" s="603"/>
      <c r="F13" s="603"/>
      <c r="G13" s="603"/>
      <c r="H13" s="606"/>
    </row>
    <row r="14" spans="1:8" s="16" customFormat="1" ht="50.1"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4" s="612"/>
      <c r="E14" s="603"/>
      <c r="F14" s="603"/>
      <c r="G14" s="603"/>
      <c r="H14" s="606"/>
    </row>
    <row r="15" spans="1:8" s="16" customFormat="1" ht="7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5" s="612"/>
      <c r="E15" s="603"/>
      <c r="F15" s="603"/>
      <c r="G15" s="603"/>
      <c r="H15" s="606"/>
    </row>
    <row r="16" spans="1:8" s="16" customFormat="1" ht="7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 s="613"/>
      <c r="E16" s="604"/>
      <c r="F16" s="604"/>
      <c r="G16" s="604"/>
      <c r="H16" s="607"/>
    </row>
    <row r="17" spans="1:8" s="16" customFormat="1" ht="24.95" customHeight="1" thickBot="1" x14ac:dyDescent="0.25">
      <c r="A17" s="28"/>
      <c r="B17" s="34"/>
      <c r="C17" s="30"/>
      <c r="D17" s="187"/>
      <c r="E17" s="187"/>
      <c r="F17" s="187"/>
      <c r="G17" s="187"/>
      <c r="H17" s="187"/>
    </row>
    <row r="18" spans="1:8" s="16" customFormat="1" ht="123" customHeight="1" x14ac:dyDescent="0.2">
      <c r="A18" s="438" t="s">
        <v>17</v>
      </c>
      <c r="B18" s="37" t="s">
        <v>18</v>
      </c>
      <c r="C18" s="38"/>
      <c r="D18" s="479">
        <v>1200</v>
      </c>
      <c r="E18" s="445"/>
      <c r="F18" s="445"/>
      <c r="G18" s="445"/>
      <c r="H18" s="446"/>
    </row>
    <row r="19" spans="1:8" s="16" customFormat="1" ht="99.95" customHeight="1" x14ac:dyDescent="0.2">
      <c r="A19" s="439"/>
      <c r="B19" s="39" t="s">
        <v>19</v>
      </c>
      <c r="C19" s="474" t="str">
        <f>"Электронный справочник "&amp;$C$2&amp;" (версия для ПК)"</f>
        <v>Электронный справочник "2ГИС.ВОЛОГДА" (версия для ПК)</v>
      </c>
      <c r="D19" s="480"/>
      <c r="E19" s="447"/>
      <c r="F19" s="447"/>
      <c r="G19" s="447"/>
      <c r="H19" s="448"/>
    </row>
    <row r="20" spans="1:8" s="16" customFormat="1" ht="24.95" customHeight="1" x14ac:dyDescent="0.2">
      <c r="A20" s="439"/>
      <c r="B20" s="39" t="s">
        <v>20</v>
      </c>
      <c r="C20" s="456"/>
      <c r="D20" s="480"/>
      <c r="E20" s="447"/>
      <c r="F20" s="447"/>
      <c r="G20" s="447"/>
      <c r="H20" s="448"/>
    </row>
    <row r="21" spans="1:8" s="16" customFormat="1" ht="50.1"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21" s="481"/>
      <c r="E21" s="449"/>
      <c r="F21" s="449"/>
      <c r="G21" s="449"/>
      <c r="H21" s="450"/>
    </row>
    <row r="22" spans="1:8" s="16" customFormat="1" ht="22.5" customHeight="1" thickBot="1" x14ac:dyDescent="0.25">
      <c r="A22" s="40"/>
      <c r="B22" s="41"/>
      <c r="C22" s="42"/>
      <c r="D22" s="188"/>
      <c r="E22" s="188"/>
      <c r="F22" s="188"/>
      <c r="G22" s="188"/>
      <c r="H22" s="188"/>
    </row>
    <row r="23" spans="1:8" s="16" customFormat="1" ht="75"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23" s="479">
        <v>210</v>
      </c>
      <c r="E23" s="445"/>
      <c r="F23" s="445"/>
      <c r="G23" s="445"/>
      <c r="H23" s="446"/>
    </row>
    <row r="24" spans="1:8" s="16" customFormat="1" ht="75" customHeight="1" x14ac:dyDescent="0.2">
      <c r="A24" s="439"/>
      <c r="B24" s="476"/>
      <c r="C24" s="478"/>
      <c r="D24" s="480"/>
      <c r="E24" s="447"/>
      <c r="F24" s="447"/>
      <c r="G24" s="447"/>
      <c r="H24" s="448"/>
    </row>
    <row r="25" spans="1:8" s="16" customFormat="1" ht="24.9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25" s="480"/>
      <c r="E25" s="447"/>
      <c r="F25" s="447"/>
      <c r="G25" s="447"/>
      <c r="H25" s="448"/>
    </row>
    <row r="26" spans="1:8" s="16" customFormat="1" ht="24.75" customHeight="1" thickBot="1" x14ac:dyDescent="0.25">
      <c r="A26" s="40"/>
      <c r="B26" s="29"/>
      <c r="C26" s="30"/>
      <c r="D26" s="188"/>
      <c r="E26" s="188"/>
      <c r="F26" s="188"/>
      <c r="G26" s="188"/>
      <c r="H26" s="188"/>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7" s="382">
        <f>F27*1.2</f>
        <v>9057.6</v>
      </c>
      <c r="E27" s="382">
        <f>F27*1.1</f>
        <v>8302.8000000000011</v>
      </c>
      <c r="F27" s="382">
        <v>7548</v>
      </c>
      <c r="G27" s="382">
        <f>F27*0.75</f>
        <v>5661</v>
      </c>
      <c r="H27" s="665">
        <f>F27*0.5</f>
        <v>3774</v>
      </c>
    </row>
    <row r="28" spans="1:8" s="16" customFormat="1" ht="50.1" customHeight="1" x14ac:dyDescent="0.2">
      <c r="A28" s="439"/>
      <c r="B28" s="456"/>
      <c r="C28" s="456"/>
      <c r="D28" s="354"/>
      <c r="E28" s="354"/>
      <c r="F28" s="354"/>
      <c r="G28" s="354"/>
      <c r="H28" s="666"/>
    </row>
    <row r="29" spans="1:8" s="16" customFormat="1" ht="7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29" s="354"/>
      <c r="E29" s="354"/>
      <c r="F29" s="354"/>
      <c r="G29" s="354"/>
      <c r="H29" s="666"/>
    </row>
    <row r="30" spans="1:8" s="16" customFormat="1" ht="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0" s="374"/>
      <c r="E30" s="374"/>
      <c r="F30" s="374"/>
      <c r="G30" s="374"/>
      <c r="H30" s="667"/>
    </row>
    <row r="31" spans="1:8" s="16" customFormat="1" ht="24.95" customHeight="1" thickBot="1" x14ac:dyDescent="0.25">
      <c r="A31" s="40"/>
      <c r="B31" s="29"/>
      <c r="C31" s="30"/>
      <c r="D31" s="187"/>
      <c r="E31" s="187"/>
      <c r="F31" s="187"/>
      <c r="G31" s="187"/>
      <c r="H31" s="187"/>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2" s="457">
        <f>F32*1.2</f>
        <v>10353.6</v>
      </c>
      <c r="E32" s="457">
        <f>F32*1.1</f>
        <v>9490.8000000000011</v>
      </c>
      <c r="F32" s="457">
        <v>8628</v>
      </c>
      <c r="G32" s="457">
        <f>F32*0.75</f>
        <v>6471</v>
      </c>
      <c r="H32" s="513">
        <f>F32*0.5</f>
        <v>4314</v>
      </c>
    </row>
    <row r="33" spans="1:8" s="16" customFormat="1" ht="75" customHeight="1" x14ac:dyDescent="0.2">
      <c r="A33" s="439"/>
      <c r="B33" s="456"/>
      <c r="C33" s="456"/>
      <c r="D33" s="361"/>
      <c r="E33" s="361"/>
      <c r="F33" s="361"/>
      <c r="G33" s="361"/>
      <c r="H33" s="399"/>
    </row>
    <row r="34" spans="1:8" s="16" customFormat="1" ht="7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34" s="361"/>
      <c r="E34" s="361"/>
      <c r="F34" s="361"/>
      <c r="G34" s="361"/>
      <c r="H34" s="399"/>
    </row>
    <row r="35" spans="1:8" s="16" customFormat="1" ht="24.9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5" s="361"/>
      <c r="E35" s="361"/>
      <c r="F35" s="361"/>
      <c r="G35" s="361"/>
      <c r="H35" s="399"/>
    </row>
    <row r="36" spans="1:8" s="16" customFormat="1" ht="60"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36" s="482"/>
      <c r="E36" s="482"/>
      <c r="F36" s="482"/>
      <c r="G36" s="482"/>
      <c r="H36" s="410"/>
    </row>
    <row r="37" spans="1:8" s="16" customFormat="1" ht="24.75" customHeight="1" thickBot="1" x14ac:dyDescent="0.25">
      <c r="A37" s="52"/>
      <c r="B37" s="34"/>
      <c r="C37" s="30"/>
      <c r="D37" s="188"/>
      <c r="E37" s="188"/>
      <c r="F37" s="188"/>
      <c r="G37" s="188"/>
      <c r="H37" s="188"/>
    </row>
    <row r="38" spans="1:8" s="16" customFormat="1" ht="96" customHeight="1" x14ac:dyDescent="0.2">
      <c r="A38" s="438" t="s">
        <v>28</v>
      </c>
      <c r="B38" s="37" t="s">
        <v>29</v>
      </c>
      <c r="C38" s="38"/>
      <c r="D38" s="479">
        <v>1200</v>
      </c>
      <c r="E38" s="445"/>
      <c r="F38" s="445"/>
      <c r="G38" s="445"/>
      <c r="H38" s="446"/>
    </row>
    <row r="39" spans="1:8" s="16" customFormat="1" ht="96" customHeight="1" x14ac:dyDescent="0.2">
      <c r="A39" s="439"/>
      <c r="B39" s="39" t="s">
        <v>19</v>
      </c>
      <c r="C39" s="474" t="str">
        <f>"Электронный справочник "&amp;$C$2&amp;" (версия для ПК)"</f>
        <v>Электронный справочник "2ГИС.ВОЛОГДА" (версия для ПК)</v>
      </c>
      <c r="D39" s="480"/>
      <c r="E39" s="447"/>
      <c r="F39" s="447"/>
      <c r="G39" s="447"/>
      <c r="H39" s="448"/>
    </row>
    <row r="40" spans="1:8" s="16" customFormat="1" ht="24.95" customHeight="1" x14ac:dyDescent="0.2">
      <c r="A40" s="439"/>
      <c r="B40" s="39" t="s">
        <v>20</v>
      </c>
      <c r="C40" s="456"/>
      <c r="D40" s="480"/>
      <c r="E40" s="447"/>
      <c r="F40" s="447"/>
      <c r="G40" s="447"/>
      <c r="H40" s="448"/>
    </row>
    <row r="41" spans="1:8" s="16" customFormat="1" ht="96"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"2ГИС.ВОЛОГДА"; Электронный справочник "2ГИС.ВОЛОГДА" (мобильная версия 2ГИС 4.0 и выше)</v>
      </c>
      <c r="D41" s="481"/>
      <c r="E41" s="449"/>
      <c r="F41" s="449"/>
      <c r="G41" s="449"/>
      <c r="H41" s="450"/>
    </row>
    <row r="42" spans="1:8" s="16" customFormat="1" ht="26.25" customHeight="1" thickBot="1" x14ac:dyDescent="0.25">
      <c r="A42" s="40"/>
      <c r="B42" s="41"/>
      <c r="C42" s="42"/>
      <c r="D42" s="188"/>
      <c r="E42" s="188"/>
      <c r="F42" s="188"/>
      <c r="G42" s="188"/>
      <c r="H42" s="188"/>
    </row>
    <row r="43" spans="1:8" s="16" customFormat="1" ht="96"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v>
      </c>
      <c r="D43" s="479">
        <v>210</v>
      </c>
      <c r="E43" s="445"/>
      <c r="F43" s="445"/>
      <c r="G43" s="445"/>
      <c r="H43" s="446"/>
    </row>
    <row r="44" spans="1:8" s="16" customFormat="1" ht="96" customHeight="1" x14ac:dyDescent="0.2">
      <c r="A44" s="439"/>
      <c r="B44" s="476"/>
      <c r="C44" s="478"/>
      <c r="D44" s="480"/>
      <c r="E44" s="447"/>
      <c r="F44" s="447"/>
      <c r="G44" s="447"/>
      <c r="H44" s="448"/>
    </row>
    <row r="45" spans="1:8" s="16" customFormat="1" ht="96"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5" s="480"/>
      <c r="E45" s="447"/>
      <c r="F45" s="447"/>
      <c r="G45" s="447"/>
      <c r="H45" s="448"/>
    </row>
    <row r="46" spans="1:8" s="16" customFormat="1" ht="96"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46" s="481"/>
      <c r="E46" s="449"/>
      <c r="F46" s="449"/>
      <c r="G46" s="449"/>
      <c r="H46" s="450"/>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48" s="382">
        <f>F48*1.2</f>
        <v>7761.5999999999995</v>
      </c>
      <c r="E48" s="383">
        <f>F48*1.1</f>
        <v>7114.8</v>
      </c>
      <c r="F48" s="383">
        <v>6468</v>
      </c>
      <c r="G48" s="383">
        <f>F48*0.75</f>
        <v>4851</v>
      </c>
      <c r="H48" s="384">
        <f>F48*0.5</f>
        <v>3234</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4" s="457">
        <f>F54*1.2</f>
        <v>8877.6</v>
      </c>
      <c r="E54" s="383">
        <f>F54*1.1</f>
        <v>8137.8000000000011</v>
      </c>
      <c r="F54" s="383">
        <v>7398</v>
      </c>
      <c r="G54" s="383">
        <f>F54*0.75</f>
        <v>5548.5</v>
      </c>
      <c r="H54" s="384">
        <f>F54*0.5</f>
        <v>3699</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60" s="527">
        <v>210</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62" s="531"/>
      <c r="E62" s="532"/>
      <c r="F62" s="532"/>
      <c r="G62" s="532"/>
      <c r="H62" s="533"/>
    </row>
    <row r="63" spans="1:8" s="16" customFormat="1" ht="24.95" customHeight="1" thickBot="1" x14ac:dyDescent="0.25">
      <c r="A63" s="133"/>
      <c r="B63" s="134"/>
      <c r="C63" s="134"/>
      <c r="D63" s="134"/>
      <c r="E63" s="134"/>
      <c r="F63" s="134"/>
      <c r="G63" s="134"/>
      <c r="H63" s="189"/>
    </row>
    <row r="64" spans="1:8" s="16" customFormat="1" ht="50.1" customHeight="1" thickBot="1" x14ac:dyDescent="0.25">
      <c r="A64" s="411" t="s">
        <v>38</v>
      </c>
      <c r="B64" s="412"/>
      <c r="C64" s="412"/>
      <c r="D64" s="588" t="str">
        <f>"от "&amp;MIN(D65:D84)&amp;" до "&amp;MAX(D65:D84)</f>
        <v>от 630 до 12600</v>
      </c>
      <c r="E64" s="588"/>
      <c r="F64" s="588"/>
      <c r="G64" s="588"/>
      <c r="H64" s="589"/>
    </row>
    <row r="65" spans="1:8" s="16" customFormat="1" ht="37.5" customHeight="1" outlineLevel="1" x14ac:dyDescent="0.2">
      <c r="A65" s="429" t="s">
        <v>39</v>
      </c>
      <c r="B65" s="598"/>
      <c r="C65" s="455"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65" s="382">
        <v>630</v>
      </c>
      <c r="E65" s="383"/>
      <c r="F65" s="383"/>
      <c r="G65" s="383"/>
      <c r="H65" s="384"/>
    </row>
    <row r="66" spans="1:8" s="16" customFormat="1" ht="37.5" customHeight="1" outlineLevel="1" x14ac:dyDescent="0.2">
      <c r="A66" s="419" t="s">
        <v>40</v>
      </c>
      <c r="B66" s="586"/>
      <c r="C66" s="599"/>
      <c r="D66" s="354">
        <v>1260</v>
      </c>
      <c r="E66" s="355"/>
      <c r="F66" s="355"/>
      <c r="G66" s="355"/>
      <c r="H66" s="356"/>
    </row>
    <row r="67" spans="1:8" s="16" customFormat="1" ht="37.5" customHeight="1" outlineLevel="1" x14ac:dyDescent="0.2">
      <c r="A67" s="419" t="s">
        <v>41</v>
      </c>
      <c r="B67" s="586"/>
      <c r="C67" s="599"/>
      <c r="D67" s="354">
        <v>1890</v>
      </c>
      <c r="E67" s="355"/>
      <c r="F67" s="355"/>
      <c r="G67" s="355"/>
      <c r="H67" s="356"/>
    </row>
    <row r="68" spans="1:8" s="16" customFormat="1" ht="37.5" customHeight="1" outlineLevel="1" x14ac:dyDescent="0.2">
      <c r="A68" s="419" t="s">
        <v>42</v>
      </c>
      <c r="B68" s="586"/>
      <c r="C68" s="599"/>
      <c r="D68" s="354">
        <v>2520</v>
      </c>
      <c r="E68" s="355"/>
      <c r="F68" s="355"/>
      <c r="G68" s="355"/>
      <c r="H68" s="356"/>
    </row>
    <row r="69" spans="1:8" s="16" customFormat="1" ht="37.5" customHeight="1" outlineLevel="1" x14ac:dyDescent="0.2">
      <c r="A69" s="419" t="s">
        <v>43</v>
      </c>
      <c r="B69" s="586"/>
      <c r="C69" s="599"/>
      <c r="D69" s="354">
        <v>3150</v>
      </c>
      <c r="E69" s="355"/>
      <c r="F69" s="355"/>
      <c r="G69" s="355"/>
      <c r="H69" s="356"/>
    </row>
    <row r="70" spans="1:8" s="16" customFormat="1" ht="37.5" customHeight="1" outlineLevel="1" x14ac:dyDescent="0.2">
      <c r="A70" s="419" t="s">
        <v>44</v>
      </c>
      <c r="B70" s="586"/>
      <c r="C70" s="599"/>
      <c r="D70" s="354">
        <v>3780</v>
      </c>
      <c r="E70" s="355"/>
      <c r="F70" s="355"/>
      <c r="G70" s="355"/>
      <c r="H70" s="356"/>
    </row>
    <row r="71" spans="1:8" s="16" customFormat="1" ht="37.5" customHeight="1" outlineLevel="1" x14ac:dyDescent="0.2">
      <c r="A71" s="419" t="s">
        <v>45</v>
      </c>
      <c r="B71" s="586"/>
      <c r="C71" s="599"/>
      <c r="D71" s="354">
        <v>4410</v>
      </c>
      <c r="E71" s="355"/>
      <c r="F71" s="355"/>
      <c r="G71" s="355"/>
      <c r="H71" s="356"/>
    </row>
    <row r="72" spans="1:8" s="16" customFormat="1" ht="37.5" customHeight="1" outlineLevel="1" x14ac:dyDescent="0.2">
      <c r="A72" s="419" t="s">
        <v>46</v>
      </c>
      <c r="B72" s="586"/>
      <c r="C72" s="599"/>
      <c r="D72" s="354">
        <v>5040</v>
      </c>
      <c r="E72" s="355"/>
      <c r="F72" s="355"/>
      <c r="G72" s="355"/>
      <c r="H72" s="356"/>
    </row>
    <row r="73" spans="1:8" s="16" customFormat="1" ht="37.5" customHeight="1" outlineLevel="1" x14ac:dyDescent="0.2">
      <c r="A73" s="419" t="s">
        <v>47</v>
      </c>
      <c r="B73" s="586"/>
      <c r="C73" s="599"/>
      <c r="D73" s="354">
        <v>5670</v>
      </c>
      <c r="E73" s="355"/>
      <c r="F73" s="355"/>
      <c r="G73" s="355"/>
      <c r="H73" s="356"/>
    </row>
    <row r="74" spans="1:8" s="16" customFormat="1" ht="37.5" customHeight="1" outlineLevel="1" x14ac:dyDescent="0.2">
      <c r="A74" s="419" t="s">
        <v>48</v>
      </c>
      <c r="B74" s="586"/>
      <c r="C74" s="599"/>
      <c r="D74" s="354">
        <v>6300</v>
      </c>
      <c r="E74" s="355"/>
      <c r="F74" s="355"/>
      <c r="G74" s="355"/>
      <c r="H74" s="356"/>
    </row>
    <row r="75" spans="1:8" s="16" customFormat="1" ht="37.5" customHeight="1" outlineLevel="1" x14ac:dyDescent="0.2">
      <c r="A75" s="419" t="s">
        <v>49</v>
      </c>
      <c r="B75" s="586"/>
      <c r="C75" s="599"/>
      <c r="D75" s="354">
        <v>6930</v>
      </c>
      <c r="E75" s="355"/>
      <c r="F75" s="355"/>
      <c r="G75" s="355"/>
      <c r="H75" s="356"/>
    </row>
    <row r="76" spans="1:8" s="16" customFormat="1" ht="37.5" customHeight="1" outlineLevel="1" x14ac:dyDescent="0.2">
      <c r="A76" s="419" t="s">
        <v>50</v>
      </c>
      <c r="B76" s="586"/>
      <c r="C76" s="599"/>
      <c r="D76" s="354">
        <v>7560</v>
      </c>
      <c r="E76" s="355"/>
      <c r="F76" s="355"/>
      <c r="G76" s="355"/>
      <c r="H76" s="356"/>
    </row>
    <row r="77" spans="1:8" s="16" customFormat="1" ht="37.5" customHeight="1" outlineLevel="1" x14ac:dyDescent="0.2">
      <c r="A77" s="419" t="s">
        <v>51</v>
      </c>
      <c r="B77" s="586"/>
      <c r="C77" s="599"/>
      <c r="D77" s="354">
        <v>8190</v>
      </c>
      <c r="E77" s="355"/>
      <c r="F77" s="355"/>
      <c r="G77" s="355"/>
      <c r="H77" s="356"/>
    </row>
    <row r="78" spans="1:8" s="16" customFormat="1" ht="37.5" customHeight="1" outlineLevel="1" x14ac:dyDescent="0.2">
      <c r="A78" s="419" t="s">
        <v>52</v>
      </c>
      <c r="B78" s="586"/>
      <c r="C78" s="599"/>
      <c r="D78" s="354">
        <v>8820</v>
      </c>
      <c r="E78" s="355"/>
      <c r="F78" s="355"/>
      <c r="G78" s="355"/>
      <c r="H78" s="356"/>
    </row>
    <row r="79" spans="1:8" s="16" customFormat="1" ht="37.5" customHeight="1" outlineLevel="1" x14ac:dyDescent="0.2">
      <c r="A79" s="419" t="s">
        <v>53</v>
      </c>
      <c r="B79" s="586"/>
      <c r="C79" s="599"/>
      <c r="D79" s="354">
        <v>9450</v>
      </c>
      <c r="E79" s="355"/>
      <c r="F79" s="355"/>
      <c r="G79" s="355"/>
      <c r="H79" s="356"/>
    </row>
    <row r="80" spans="1:8" s="16" customFormat="1" ht="37.5" customHeight="1" outlineLevel="1" x14ac:dyDescent="0.2">
      <c r="A80" s="419" t="s">
        <v>54</v>
      </c>
      <c r="B80" s="586"/>
      <c r="C80" s="599"/>
      <c r="D80" s="354">
        <v>10080</v>
      </c>
      <c r="E80" s="355"/>
      <c r="F80" s="355"/>
      <c r="G80" s="355"/>
      <c r="H80" s="356"/>
    </row>
    <row r="81" spans="1:8" s="16" customFormat="1" ht="37.5" customHeight="1" outlineLevel="1" x14ac:dyDescent="0.2">
      <c r="A81" s="419" t="s">
        <v>55</v>
      </c>
      <c r="B81" s="586"/>
      <c r="C81" s="599"/>
      <c r="D81" s="354">
        <v>10710</v>
      </c>
      <c r="E81" s="355"/>
      <c r="F81" s="355"/>
      <c r="G81" s="355"/>
      <c r="H81" s="356"/>
    </row>
    <row r="82" spans="1:8" s="16" customFormat="1" ht="37.5" customHeight="1" outlineLevel="1" x14ac:dyDescent="0.2">
      <c r="A82" s="419" t="s">
        <v>56</v>
      </c>
      <c r="B82" s="586"/>
      <c r="C82" s="599"/>
      <c r="D82" s="354">
        <v>11340</v>
      </c>
      <c r="E82" s="355"/>
      <c r="F82" s="355"/>
      <c r="G82" s="355"/>
      <c r="H82" s="356"/>
    </row>
    <row r="83" spans="1:8" s="16" customFormat="1" ht="37.5" customHeight="1" outlineLevel="1" x14ac:dyDescent="0.2">
      <c r="A83" s="419" t="s">
        <v>57</v>
      </c>
      <c r="B83" s="586"/>
      <c r="C83" s="599"/>
      <c r="D83" s="354">
        <v>11970</v>
      </c>
      <c r="E83" s="355"/>
      <c r="F83" s="355"/>
      <c r="G83" s="355"/>
      <c r="H83" s="356"/>
    </row>
    <row r="84" spans="1:8" s="16" customFormat="1" ht="37.5" customHeight="1" outlineLevel="1" thickBot="1" x14ac:dyDescent="0.25">
      <c r="A84" s="419" t="s">
        <v>58</v>
      </c>
      <c r="B84" s="586"/>
      <c r="C84" s="600"/>
      <c r="D84" s="374">
        <v>12600</v>
      </c>
      <c r="E84" s="375"/>
      <c r="F84" s="375"/>
      <c r="G84" s="375"/>
      <c r="H84" s="376"/>
    </row>
    <row r="85" spans="1:8" s="16" customFormat="1" ht="50.1" customHeight="1" thickBot="1" x14ac:dyDescent="0.25">
      <c r="A85" s="411" t="s">
        <v>59</v>
      </c>
      <c r="B85" s="412"/>
      <c r="C85" s="412"/>
      <c r="D85" s="588" t="str">
        <f>"от "&amp;MIN(D86:D95)&amp;" до "&amp;MAX(D86:D95)</f>
        <v>от 270 до 6840</v>
      </c>
      <c r="E85" s="588"/>
      <c r="F85" s="588"/>
      <c r="G85" s="588"/>
      <c r="H85" s="589"/>
    </row>
    <row r="86" spans="1:8" s="16" customFormat="1" ht="165.75" customHeight="1" x14ac:dyDescent="0.2">
      <c r="A86" s="190" t="s">
        <v>342</v>
      </c>
      <c r="B86" s="66" t="s">
        <v>197</v>
      </c>
      <c r="C86" s="19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86" s="382">
        <v>774</v>
      </c>
      <c r="E86" s="383"/>
      <c r="F86" s="383"/>
      <c r="G86" s="383"/>
      <c r="H86" s="384"/>
    </row>
    <row r="87" spans="1:8" s="16" customFormat="1" ht="33.75" customHeight="1" x14ac:dyDescent="0.2">
      <c r="A87" s="352" t="s">
        <v>61</v>
      </c>
      <c r="B87" s="353"/>
      <c r="C87" s="579"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87" s="354">
        <v>456</v>
      </c>
      <c r="E87" s="355"/>
      <c r="F87" s="355"/>
      <c r="G87" s="355"/>
      <c r="H87" s="356"/>
    </row>
    <row r="88" spans="1:8" s="16" customFormat="1" ht="37.5" customHeight="1" x14ac:dyDescent="0.2">
      <c r="A88" s="352" t="s">
        <v>62</v>
      </c>
      <c r="B88" s="353"/>
      <c r="C88" s="580"/>
      <c r="D88" s="354">
        <v>6840</v>
      </c>
      <c r="E88" s="355"/>
      <c r="F88" s="355"/>
      <c r="G88" s="355"/>
      <c r="H88" s="356"/>
    </row>
    <row r="89" spans="1:8" s="16" customFormat="1" ht="37.5" customHeight="1" x14ac:dyDescent="0.2">
      <c r="A89" s="624" t="s">
        <v>63</v>
      </c>
      <c r="B89" s="381"/>
      <c r="C89" s="580"/>
      <c r="D89" s="354">
        <v>1752</v>
      </c>
      <c r="E89" s="355"/>
      <c r="F89" s="355"/>
      <c r="G89" s="355"/>
      <c r="H89" s="356"/>
    </row>
    <row r="90" spans="1:8" s="16" customFormat="1" ht="37.5" customHeight="1" x14ac:dyDescent="0.2">
      <c r="A90" s="352" t="s">
        <v>64</v>
      </c>
      <c r="B90" s="353"/>
      <c r="C90" s="580"/>
      <c r="D90" s="354">
        <v>4620</v>
      </c>
      <c r="E90" s="355"/>
      <c r="F90" s="355"/>
      <c r="G90" s="355"/>
      <c r="H90" s="356"/>
    </row>
    <row r="91" spans="1:8" s="16" customFormat="1" ht="37.5" customHeight="1" x14ac:dyDescent="0.2">
      <c r="A91" s="624" t="s">
        <v>65</v>
      </c>
      <c r="B91" s="381"/>
      <c r="C91" s="580"/>
      <c r="D91" s="354">
        <v>270</v>
      </c>
      <c r="E91" s="355"/>
      <c r="F91" s="355"/>
      <c r="G91" s="355"/>
      <c r="H91" s="356"/>
    </row>
    <row r="92" spans="1:8" s="16" customFormat="1" ht="37.5" customHeight="1" x14ac:dyDescent="0.2">
      <c r="A92" s="624" t="s">
        <v>66</v>
      </c>
      <c r="B92" s="381"/>
      <c r="C92" s="580"/>
      <c r="D92" s="354">
        <v>270</v>
      </c>
      <c r="E92" s="355"/>
      <c r="F92" s="355"/>
      <c r="G92" s="355"/>
      <c r="H92" s="356"/>
    </row>
    <row r="93" spans="1:8" s="16" customFormat="1" ht="37.5" customHeight="1" x14ac:dyDescent="0.2">
      <c r="A93" s="624" t="s">
        <v>67</v>
      </c>
      <c r="B93" s="381"/>
      <c r="C93" s="580"/>
      <c r="D93" s="354">
        <v>540</v>
      </c>
      <c r="E93" s="355"/>
      <c r="F93" s="355"/>
      <c r="G93" s="355"/>
      <c r="H93" s="356"/>
    </row>
    <row r="94" spans="1:8" s="16" customFormat="1" ht="37.5" customHeight="1" x14ac:dyDescent="0.2">
      <c r="A94" s="624" t="s">
        <v>68</v>
      </c>
      <c r="B94" s="381"/>
      <c r="C94" s="580"/>
      <c r="D94" s="354">
        <v>810</v>
      </c>
      <c r="E94" s="355"/>
      <c r="F94" s="355"/>
      <c r="G94" s="355"/>
      <c r="H94" s="356"/>
    </row>
    <row r="95" spans="1:8" s="16" customFormat="1" ht="37.5" customHeight="1" thickBot="1" x14ac:dyDescent="0.25">
      <c r="A95" s="524" t="s">
        <v>69</v>
      </c>
      <c r="B95" s="664"/>
      <c r="C95" s="581"/>
      <c r="D95" s="374">
        <v>4800</v>
      </c>
      <c r="E95" s="375"/>
      <c r="F95" s="375"/>
      <c r="G95" s="375"/>
      <c r="H95" s="376"/>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96" s="375">
        <v>30</v>
      </c>
      <c r="E96" s="375"/>
      <c r="F96" s="375"/>
      <c r="G96" s="375"/>
      <c r="H96" s="376"/>
    </row>
    <row r="97" spans="1:8" s="23" customFormat="1" ht="49.5" customHeight="1" thickBot="1" x14ac:dyDescent="0.25">
      <c r="A97" s="362" t="s">
        <v>72</v>
      </c>
      <c r="B97" s="363"/>
      <c r="C97" s="21"/>
      <c r="D97" s="364" t="str">
        <f>"от "&amp;MIN(D99,D119:D135)&amp;" до "&amp;MAX(D99,D119:D135)</f>
        <v>от 1332 до 7590</v>
      </c>
      <c r="E97" s="364"/>
      <c r="F97" s="364"/>
      <c r="G97" s="364"/>
      <c r="H97" s="365"/>
    </row>
    <row r="98" spans="1:8" s="16" customFormat="1" ht="24.95" customHeight="1" thickBot="1" x14ac:dyDescent="0.25">
      <c r="A98" s="133"/>
      <c r="B98" s="192"/>
      <c r="C98" s="56"/>
      <c r="D98" s="520"/>
      <c r="E98" s="520"/>
      <c r="F98" s="520"/>
      <c r="G98" s="520"/>
      <c r="H98" s="521"/>
    </row>
    <row r="99" spans="1:8" s="23" customFormat="1" ht="54.7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"2ГИС.ВОЛОГДА" (версия для ПК); Интернет-площадка 2gis.kz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http://api.2gis.kz/</v>
      </c>
      <c r="D99" s="391">
        <v>6120</v>
      </c>
      <c r="E99" s="391"/>
      <c r="F99" s="391"/>
      <c r="G99" s="391"/>
      <c r="H99" s="392"/>
    </row>
    <row r="100" spans="1:8" s="23" customFormat="1" ht="54.75" customHeight="1" thickBot="1" x14ac:dyDescent="0.25">
      <c r="A100" s="393" t="s">
        <v>74</v>
      </c>
      <c r="B100" s="394"/>
      <c r="C100" s="405"/>
      <c r="D100" s="395" t="s">
        <v>75</v>
      </c>
      <c r="E100" s="396"/>
      <c r="F100" s="396"/>
      <c r="G100" s="396"/>
      <c r="H100" s="397"/>
    </row>
    <row r="101" spans="1:8" s="23" customFormat="1" ht="54.75" customHeight="1" x14ac:dyDescent="0.2">
      <c r="A101" s="385" t="s">
        <v>76</v>
      </c>
      <c r="B101" s="386"/>
      <c r="C101" s="405"/>
      <c r="D101" s="398">
        <f>D99/4</f>
        <v>1530</v>
      </c>
      <c r="E101" s="398"/>
      <c r="F101" s="398"/>
      <c r="G101" s="398"/>
      <c r="H101" s="399"/>
    </row>
    <row r="102" spans="1:8" s="23" customFormat="1" ht="54.75" customHeight="1" x14ac:dyDescent="0.2">
      <c r="A102" s="385" t="s">
        <v>77</v>
      </c>
      <c r="B102" s="386"/>
      <c r="C102" s="405"/>
      <c r="D102" s="398">
        <f>D99/5</f>
        <v>1224</v>
      </c>
      <c r="E102" s="398"/>
      <c r="F102" s="398"/>
      <c r="G102" s="398"/>
      <c r="H102" s="399"/>
    </row>
    <row r="103" spans="1:8" s="23" customFormat="1" ht="54.75" customHeight="1" x14ac:dyDescent="0.2">
      <c r="A103" s="385" t="s">
        <v>78</v>
      </c>
      <c r="B103" s="386"/>
      <c r="C103" s="405"/>
      <c r="D103" s="398">
        <f>D99/6</f>
        <v>1020</v>
      </c>
      <c r="E103" s="398"/>
      <c r="F103" s="398"/>
      <c r="G103" s="398"/>
      <c r="H103" s="399"/>
    </row>
    <row r="104" spans="1:8" s="23" customFormat="1" ht="54.75" customHeight="1" x14ac:dyDescent="0.2">
      <c r="A104" s="385" t="s">
        <v>79</v>
      </c>
      <c r="B104" s="386"/>
      <c r="C104" s="405"/>
      <c r="D104" s="398">
        <f>D99/7</f>
        <v>874.28571428571433</v>
      </c>
      <c r="E104" s="398"/>
      <c r="F104" s="398"/>
      <c r="G104" s="398"/>
      <c r="H104" s="399"/>
    </row>
    <row r="105" spans="1:8" s="23" customFormat="1" ht="54.75" customHeight="1" x14ac:dyDescent="0.2">
      <c r="A105" s="385" t="s">
        <v>80</v>
      </c>
      <c r="B105" s="386"/>
      <c r="C105" s="405"/>
      <c r="D105" s="398">
        <f>D99/8</f>
        <v>765</v>
      </c>
      <c r="E105" s="398"/>
      <c r="F105" s="398"/>
      <c r="G105" s="398"/>
      <c r="H105" s="399"/>
    </row>
    <row r="106" spans="1:8" s="23" customFormat="1" ht="54.75" customHeight="1" x14ac:dyDescent="0.2">
      <c r="A106" s="385" t="s">
        <v>81</v>
      </c>
      <c r="B106" s="386"/>
      <c r="C106" s="405"/>
      <c r="D106" s="398">
        <f>D99/9</f>
        <v>680</v>
      </c>
      <c r="E106" s="398"/>
      <c r="F106" s="398"/>
      <c r="G106" s="398"/>
      <c r="H106" s="399"/>
    </row>
    <row r="107" spans="1:8" s="23" customFormat="1" ht="54.75" customHeight="1" x14ac:dyDescent="0.2">
      <c r="A107" s="385" t="s">
        <v>82</v>
      </c>
      <c r="B107" s="386"/>
      <c r="C107" s="405"/>
      <c r="D107" s="398">
        <f>D99/10</f>
        <v>612</v>
      </c>
      <c r="E107" s="398"/>
      <c r="F107" s="398"/>
      <c r="G107" s="398"/>
      <c r="H107" s="399"/>
    </row>
    <row r="108" spans="1:8" s="23" customFormat="1" ht="54.75" customHeight="1" thickBot="1" x14ac:dyDescent="0.25">
      <c r="A108" s="389" t="s">
        <v>83</v>
      </c>
      <c r="B108" s="390"/>
      <c r="C108" s="405"/>
      <c r="D108" s="391">
        <v>9168</v>
      </c>
      <c r="E108" s="391"/>
      <c r="F108" s="391"/>
      <c r="G108" s="391"/>
      <c r="H108" s="392"/>
    </row>
    <row r="109" spans="1:8" s="23" customFormat="1" ht="54.75" customHeight="1" thickBot="1" x14ac:dyDescent="0.25">
      <c r="A109" s="393" t="s">
        <v>74</v>
      </c>
      <c r="B109" s="394"/>
      <c r="C109" s="405"/>
      <c r="D109" s="395" t="s">
        <v>75</v>
      </c>
      <c r="E109" s="396"/>
      <c r="F109" s="396"/>
      <c r="G109" s="396"/>
      <c r="H109" s="397"/>
    </row>
    <row r="110" spans="1:8" s="23" customFormat="1" ht="54.75" customHeight="1" x14ac:dyDescent="0.2">
      <c r="A110" s="385" t="s">
        <v>76</v>
      </c>
      <c r="B110" s="386"/>
      <c r="C110" s="405"/>
      <c r="D110" s="398">
        <v>2292</v>
      </c>
      <c r="E110" s="398"/>
      <c r="F110" s="398"/>
      <c r="G110" s="398"/>
      <c r="H110" s="399"/>
    </row>
    <row r="111" spans="1:8" s="23" customFormat="1" ht="54.75" customHeight="1" x14ac:dyDescent="0.2">
      <c r="A111" s="385" t="s">
        <v>77</v>
      </c>
      <c r="B111" s="386"/>
      <c r="C111" s="405"/>
      <c r="D111" s="398">
        <v>1833.6</v>
      </c>
      <c r="E111" s="398"/>
      <c r="F111" s="398"/>
      <c r="G111" s="398"/>
      <c r="H111" s="399"/>
    </row>
    <row r="112" spans="1:8" s="23" customFormat="1" ht="54.75" customHeight="1" x14ac:dyDescent="0.2">
      <c r="A112" s="385" t="s">
        <v>78</v>
      </c>
      <c r="B112" s="386"/>
      <c r="C112" s="405"/>
      <c r="D112" s="398">
        <v>1527.9999999999998</v>
      </c>
      <c r="E112" s="398"/>
      <c r="F112" s="398"/>
      <c r="G112" s="398"/>
      <c r="H112" s="399"/>
    </row>
    <row r="113" spans="1:8" s="23" customFormat="1" ht="54.75" customHeight="1" x14ac:dyDescent="0.2">
      <c r="A113" s="385" t="s">
        <v>79</v>
      </c>
      <c r="B113" s="386"/>
      <c r="C113" s="405"/>
      <c r="D113" s="398">
        <v>1309.7142857142856</v>
      </c>
      <c r="E113" s="398"/>
      <c r="F113" s="398"/>
      <c r="G113" s="398"/>
      <c r="H113" s="399"/>
    </row>
    <row r="114" spans="1:8" s="23" customFormat="1" ht="54.75" customHeight="1" x14ac:dyDescent="0.2">
      <c r="A114" s="385" t="s">
        <v>80</v>
      </c>
      <c r="B114" s="386"/>
      <c r="C114" s="405"/>
      <c r="D114" s="398">
        <v>1146</v>
      </c>
      <c r="E114" s="398"/>
      <c r="F114" s="398"/>
      <c r="G114" s="398"/>
      <c r="H114" s="399"/>
    </row>
    <row r="115" spans="1:8" s="23" customFormat="1" ht="54.75" customHeight="1" x14ac:dyDescent="0.2">
      <c r="A115" s="385" t="s">
        <v>81</v>
      </c>
      <c r="B115" s="386"/>
      <c r="C115" s="405"/>
      <c r="D115" s="398">
        <v>1018.6666666666666</v>
      </c>
      <c r="E115" s="398"/>
      <c r="F115" s="398"/>
      <c r="G115" s="398"/>
      <c r="H115" s="399"/>
    </row>
    <row r="116" spans="1:8" s="23" customFormat="1" ht="54.75" customHeight="1" thickBot="1" x14ac:dyDescent="0.25">
      <c r="A116" s="385" t="s">
        <v>82</v>
      </c>
      <c r="B116" s="386"/>
      <c r="C116" s="406"/>
      <c r="D116" s="398">
        <v>916.8</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17" s="374">
        <v>5004</v>
      </c>
      <c r="E117" s="375"/>
      <c r="F117" s="375"/>
      <c r="G117" s="375"/>
      <c r="H117" s="376"/>
    </row>
    <row r="118" spans="1:8" s="16" customFormat="1" ht="24.95" customHeight="1" thickBot="1" x14ac:dyDescent="0.25">
      <c r="A118" s="133"/>
      <c r="B118" s="192"/>
      <c r="C118" s="519"/>
      <c r="D118" s="519"/>
      <c r="E118" s="519"/>
      <c r="F118" s="519"/>
      <c r="G118" s="519"/>
      <c r="H118" s="645"/>
    </row>
    <row r="119" spans="1:8" s="16" customFormat="1"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"2ГИС.ВОЛОГДА"</v>
      </c>
      <c r="D119" s="382">
        <v>5352</v>
      </c>
      <c r="E119" s="383"/>
      <c r="F119" s="383"/>
      <c r="G119" s="383"/>
      <c r="H119" s="384"/>
    </row>
    <row r="120" spans="1:8" s="16" customFormat="1"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0" s="354">
        <v>3390</v>
      </c>
      <c r="E120" s="355"/>
      <c r="F120" s="355"/>
      <c r="G120" s="355"/>
      <c r="H120" s="356"/>
    </row>
    <row r="121" spans="1:8" s="16" customFormat="1"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1" s="354">
        <v>2964</v>
      </c>
      <c r="E121" s="355"/>
      <c r="F121" s="355"/>
      <c r="G121" s="355"/>
      <c r="H121" s="356"/>
    </row>
    <row r="122" spans="1:8" s="16" customFormat="1"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"2ГИС.ВОЛОГДА"</v>
      </c>
      <c r="D122" s="354">
        <v>4932</v>
      </c>
      <c r="E122" s="355"/>
      <c r="F122" s="355"/>
      <c r="G122" s="355"/>
      <c r="H122" s="356"/>
    </row>
    <row r="123" spans="1:8" s="16" customFormat="1"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"2ГИС.ВОЛОГДА"</v>
      </c>
      <c r="D123" s="354">
        <v>7590</v>
      </c>
      <c r="E123" s="355"/>
      <c r="F123" s="355"/>
      <c r="G123" s="355"/>
      <c r="H123" s="356"/>
    </row>
    <row r="124" spans="1:8" s="16" customFormat="1"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4" s="354">
        <v>4932</v>
      </c>
      <c r="E124" s="355"/>
      <c r="F124" s="355"/>
      <c r="G124" s="355"/>
      <c r="H124" s="356"/>
    </row>
    <row r="125" spans="1:8" s="16" customFormat="1"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5" s="354">
        <v>5918.4</v>
      </c>
      <c r="E125" s="355"/>
      <c r="F125" s="355"/>
      <c r="G125" s="355"/>
      <c r="H125" s="356"/>
    </row>
    <row r="126" spans="1:8" s="16" customFormat="1" ht="50.1" customHeight="1" x14ac:dyDescent="0.2">
      <c r="A126" s="377" t="s">
        <v>92</v>
      </c>
      <c r="B126" s="378"/>
      <c r="C126" s="73"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26" s="354">
        <v>3090</v>
      </c>
      <c r="E126" s="355"/>
      <c r="F126" s="355"/>
      <c r="G126" s="355"/>
      <c r="H126" s="356"/>
    </row>
    <row r="127" spans="1:8" s="16" customFormat="1" ht="50.1" customHeight="1" x14ac:dyDescent="0.2">
      <c r="A127" s="352" t="s">
        <v>93</v>
      </c>
      <c r="B127" s="353"/>
      <c r="C12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27" s="354">
        <v>3690</v>
      </c>
      <c r="E127" s="355"/>
      <c r="F127" s="355"/>
      <c r="G127" s="355"/>
      <c r="H127" s="356"/>
    </row>
    <row r="128" spans="1:8" s="16" customFormat="1" ht="50.1" customHeight="1" x14ac:dyDescent="0.2">
      <c r="A128" s="352" t="s">
        <v>94</v>
      </c>
      <c r="B128" s="353"/>
      <c r="C128" s="73" t="s">
        <v>95</v>
      </c>
      <c r="D128" s="354">
        <v>3690</v>
      </c>
      <c r="E128" s="355"/>
      <c r="F128" s="355"/>
      <c r="G128" s="355"/>
      <c r="H128" s="356"/>
    </row>
    <row r="129" spans="1:8" s="16" customFormat="1" ht="75"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29" s="354">
        <v>3342</v>
      </c>
      <c r="E129" s="355"/>
      <c r="F129" s="355"/>
      <c r="G129" s="355"/>
      <c r="H129" s="356"/>
    </row>
    <row r="130" spans="1:8" s="16" customFormat="1" ht="75" customHeight="1" x14ac:dyDescent="0.2">
      <c r="A130" s="352" t="s">
        <v>97</v>
      </c>
      <c r="B130" s="353"/>
      <c r="C130" s="73"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0" s="354">
        <v>2670</v>
      </c>
      <c r="E130" s="355"/>
      <c r="F130" s="355"/>
      <c r="G130" s="355"/>
      <c r="H130" s="356"/>
    </row>
    <row r="131" spans="1:8" s="16" customFormat="1" ht="75" customHeight="1" x14ac:dyDescent="0.2">
      <c r="A131" s="352" t="s">
        <v>98</v>
      </c>
      <c r="B131" s="353"/>
      <c r="C131" s="73"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1" s="354">
        <v>2706</v>
      </c>
      <c r="E131" s="355"/>
      <c r="F131" s="355"/>
      <c r="G131" s="355"/>
      <c r="H131" s="356"/>
    </row>
    <row r="132" spans="1:8" s="16" customFormat="1" ht="75" customHeight="1" x14ac:dyDescent="0.2">
      <c r="A132" s="352" t="s">
        <v>99</v>
      </c>
      <c r="B132" s="353"/>
      <c r="C132" s="73" t="str">
        <f t="shared" si="0"/>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2" s="354">
        <v>1332</v>
      </c>
      <c r="E132" s="355"/>
      <c r="F132" s="355"/>
      <c r="G132" s="355"/>
      <c r="H132" s="356"/>
    </row>
    <row r="133" spans="1:8" s="16" customFormat="1" ht="75"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3" s="354">
        <v>3342</v>
      </c>
      <c r="E133" s="355"/>
      <c r="F133" s="355"/>
      <c r="G133" s="355"/>
      <c r="H133" s="356"/>
    </row>
    <row r="134" spans="1:8" s="16" customFormat="1" ht="75"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34" s="354">
        <v>2670</v>
      </c>
      <c r="E134" s="355"/>
      <c r="F134" s="355"/>
      <c r="G134" s="355"/>
      <c r="H134" s="356"/>
    </row>
    <row r="135" spans="1:8" s="16" customFormat="1" ht="50.1" customHeight="1" x14ac:dyDescent="0.2">
      <c r="A135" s="377" t="s">
        <v>102</v>
      </c>
      <c r="B135" s="378"/>
      <c r="C135" s="73"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35" s="354">
        <v>2706</v>
      </c>
      <c r="E135" s="355"/>
      <c r="F135" s="355"/>
      <c r="G135" s="355"/>
      <c r="H135" s="356"/>
    </row>
    <row r="136" spans="1:8" s="16" customFormat="1" ht="102" customHeight="1" x14ac:dyDescent="0.2">
      <c r="A136" s="352" t="s">
        <v>16</v>
      </c>
      <c r="B136" s="353"/>
      <c r="C136"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6" s="354">
        <v>774</v>
      </c>
      <c r="E136" s="355"/>
      <c r="F136" s="355"/>
      <c r="G136" s="355"/>
      <c r="H136" s="356"/>
    </row>
    <row r="137" spans="1:8" s="16" customFormat="1" ht="102" customHeight="1" x14ac:dyDescent="0.2">
      <c r="A137" s="352" t="s">
        <v>103</v>
      </c>
      <c r="B137" s="353"/>
      <c r="C137"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37" s="354">
        <v>100002</v>
      </c>
      <c r="E137" s="355"/>
      <c r="F137" s="355"/>
      <c r="G137" s="355"/>
      <c r="H137" s="356"/>
    </row>
    <row r="138" spans="1:8" s="16" customFormat="1" ht="126" customHeight="1" x14ac:dyDescent="0.2">
      <c r="A138" s="352" t="s">
        <v>104</v>
      </c>
      <c r="B138" s="353"/>
      <c r="C138" s="14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8" s="354">
        <v>3015</v>
      </c>
      <c r="E138" s="355"/>
      <c r="F138" s="355"/>
      <c r="G138" s="355"/>
      <c r="H138" s="356"/>
    </row>
    <row r="139" spans="1:8" s="16" customFormat="1" ht="96" customHeight="1" x14ac:dyDescent="0.2">
      <c r="A139" s="352" t="s">
        <v>105</v>
      </c>
      <c r="B139" s="353"/>
      <c r="C139" s="14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Интернет-площадки и Веб-приложения на основе Cправочника организаций "2ГИС.ВОЛОГДА", http://api.2gis.ru/</v>
      </c>
      <c r="D139" s="354">
        <v>3000</v>
      </c>
      <c r="E139" s="355"/>
      <c r="F139" s="355"/>
      <c r="G139" s="355"/>
      <c r="H139" s="356"/>
    </row>
    <row r="140" spans="1:8" s="16" customFormat="1" ht="96" customHeight="1" x14ac:dyDescent="0.2">
      <c r="A140" s="377" t="s">
        <v>106</v>
      </c>
      <c r="B140" s="378"/>
      <c r="C14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40" s="354">
        <v>3000</v>
      </c>
      <c r="E140" s="355"/>
      <c r="F140" s="355"/>
      <c r="G140" s="355"/>
      <c r="H140" s="356"/>
    </row>
    <row r="141" spans="1:8" s="16" customFormat="1" ht="50.1" customHeight="1" x14ac:dyDescent="0.2">
      <c r="A141" s="377" t="s">
        <v>107</v>
      </c>
      <c r="B141" s="378"/>
      <c r="C141" s="73" t="str">
        <f>"Интернет-площадка 2gis.ru на основе Cправочника организаций "&amp;$C$2&amp;""</f>
        <v>Интернет-площадка 2gis.ru на основе Cправочника организаций "2ГИС.ВОЛОГДА"</v>
      </c>
      <c r="D141" s="354">
        <v>10020</v>
      </c>
      <c r="E141" s="355"/>
      <c r="F141" s="355"/>
      <c r="G141" s="355"/>
      <c r="H141" s="356"/>
    </row>
    <row r="142" spans="1:8" s="16" customFormat="1" ht="50.1" customHeight="1" x14ac:dyDescent="0.2">
      <c r="A142" s="352" t="s">
        <v>108</v>
      </c>
      <c r="B142" s="353"/>
      <c r="C142" s="73"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42" s="354">
        <v>1290</v>
      </c>
      <c r="E142" s="355"/>
      <c r="F142" s="355"/>
      <c r="G142" s="355"/>
      <c r="H142" s="356"/>
    </row>
    <row r="143" spans="1:8" s="16" customFormat="1" ht="50.1" customHeight="1" x14ac:dyDescent="0.2">
      <c r="A143" s="352" t="s">
        <v>109</v>
      </c>
      <c r="B143" s="353"/>
      <c r="C143" s="73" t="str">
        <f t="shared" si="1"/>
        <v>электронный справочник на основе Справочника организаций "2ГИС.ВОЛОГДА" (версия для ПК)</v>
      </c>
      <c r="D143" s="354">
        <v>5280</v>
      </c>
      <c r="E143" s="355"/>
      <c r="F143" s="355"/>
      <c r="G143" s="355"/>
      <c r="H143" s="356"/>
    </row>
    <row r="144" spans="1:8" s="16" customFormat="1"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"2ГИС.ВОЛОГДА"</v>
      </c>
      <c r="D144" s="354">
        <v>12324</v>
      </c>
      <c r="E144" s="355"/>
      <c r="F144" s="355"/>
      <c r="G144" s="355"/>
      <c r="H144" s="356"/>
    </row>
    <row r="145" spans="1:8" s="16" customFormat="1"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"2ГИС.ВОЛОГДА"</v>
      </c>
      <c r="D145" s="354">
        <v>5280</v>
      </c>
      <c r="E145" s="355"/>
      <c r="F145" s="355"/>
      <c r="G145" s="355"/>
      <c r="H145" s="356"/>
    </row>
    <row r="146" spans="1:8" s="16" customFormat="1" ht="50.1" customHeight="1" x14ac:dyDescent="0.2">
      <c r="A146" s="352" t="s">
        <v>112</v>
      </c>
      <c r="B146" s="353"/>
      <c r="C146" s="73" t="str">
        <f t="shared" si="1"/>
        <v>электронный справочник на основе Справочника организаций "2ГИС.ВОЛОГДА" (версия для ПК)</v>
      </c>
      <c r="D146" s="354">
        <v>12324</v>
      </c>
      <c r="E146" s="355"/>
      <c r="F146" s="355"/>
      <c r="G146" s="355"/>
      <c r="H146" s="356"/>
    </row>
    <row r="147" spans="1:8" s="16" customFormat="1" ht="50.1" customHeight="1" x14ac:dyDescent="0.2">
      <c r="A147" s="352" t="s">
        <v>113</v>
      </c>
      <c r="B147" s="353"/>
      <c r="C147" s="73" t="str">
        <f t="shared" si="1"/>
        <v>электронный справочник на основе Справочника организаций "2ГИС.ВОЛОГДА" (версия для ПК)</v>
      </c>
      <c r="D147" s="354" t="e">
        <v>#REF!</v>
      </c>
      <c r="E147" s="355"/>
      <c r="F147" s="355"/>
      <c r="G147" s="355"/>
      <c r="H147" s="356"/>
    </row>
    <row r="148" spans="1:8" s="16" customFormat="1" ht="50.1" customHeight="1" x14ac:dyDescent="0.2">
      <c r="A148" s="377" t="s">
        <v>114</v>
      </c>
      <c r="B148" s="378"/>
      <c r="C148" s="73" t="str">
        <f t="shared" si="1"/>
        <v>электронный справочник на основе Справочника организаций "2ГИС.ВОЛОГДА" (версия для ПК)</v>
      </c>
      <c r="D148" s="354" t="e">
        <v>#REF!</v>
      </c>
      <c r="E148" s="355"/>
      <c r="F148" s="355"/>
      <c r="G148" s="355"/>
      <c r="H148" s="356"/>
    </row>
    <row r="149" spans="1:8" s="16" customFormat="1" ht="50.1" customHeight="1" x14ac:dyDescent="0.2">
      <c r="A149" s="352" t="s">
        <v>343</v>
      </c>
      <c r="B149" s="353"/>
      <c r="C149" s="73" t="s">
        <v>95</v>
      </c>
      <c r="D149" s="354">
        <v>960</v>
      </c>
      <c r="E149" s="355"/>
      <c r="F149" s="355"/>
      <c r="G149" s="355"/>
      <c r="H149" s="356"/>
    </row>
    <row r="150" spans="1:8" s="16" customFormat="1" ht="66.75"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"2ГИС.ВОЛОГДА" (мобильная версия 2ГИС 4.0 и выше); Интернет-площадка 2gis.ru на основе Cправочника организаций "2ГИС.ВОЛОГДА"</v>
      </c>
      <c r="D150" s="354">
        <v>14040</v>
      </c>
      <c r="E150" s="355"/>
      <c r="F150" s="355"/>
      <c r="G150" s="355"/>
      <c r="H150" s="356"/>
    </row>
    <row r="151" spans="1:8" s="16" customFormat="1" ht="50.1" customHeight="1" thickBot="1" x14ac:dyDescent="0.25">
      <c r="A151" s="377" t="s">
        <v>117</v>
      </c>
      <c r="B151" s="378"/>
      <c r="C151" s="73" t="str">
        <f t="shared" si="1"/>
        <v>электронный справочник на основе Справочника организаций "2ГИС.ВОЛОГДА" (версия для ПК)</v>
      </c>
      <c r="D151" s="374">
        <v>1920</v>
      </c>
      <c r="E151" s="375"/>
      <c r="F151" s="375"/>
      <c r="G151" s="375"/>
      <c r="H151" s="376"/>
    </row>
    <row r="152" spans="1:8" s="16" customFormat="1" ht="50.1" customHeight="1" thickBot="1" x14ac:dyDescent="0.25">
      <c r="A152" s="362" t="s">
        <v>118</v>
      </c>
      <c r="B152" s="363"/>
      <c r="C152" s="663"/>
      <c r="D152" s="627"/>
      <c r="E152" s="627"/>
      <c r="F152" s="627"/>
      <c r="G152" s="627"/>
      <c r="H152" s="628"/>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"2ГИС.ВОЛОГДА" (мобильная версия)</v>
      </c>
      <c r="D153" s="382">
        <v>2004</v>
      </c>
      <c r="E153" s="383"/>
      <c r="F153" s="383"/>
      <c r="G153" s="383"/>
      <c r="H153" s="384"/>
    </row>
    <row r="154" spans="1:8" s="16" customFormat="1" ht="50.1" customHeight="1" x14ac:dyDescent="0.2">
      <c r="A154" s="352" t="s">
        <v>120</v>
      </c>
      <c r="B154" s="353"/>
      <c r="C154" s="367"/>
      <c r="D154" s="354">
        <v>2004</v>
      </c>
      <c r="E154" s="355"/>
      <c r="F154" s="355"/>
      <c r="G154" s="355"/>
      <c r="H154" s="356"/>
    </row>
    <row r="155" spans="1:8" s="16" customFormat="1" ht="50.1" customHeight="1" x14ac:dyDescent="0.2">
      <c r="A155" s="369" t="s">
        <v>121</v>
      </c>
      <c r="B155" s="370"/>
      <c r="C155" s="367"/>
      <c r="D155" s="517">
        <v>3000</v>
      </c>
      <c r="E155" s="398"/>
      <c r="F155" s="398"/>
      <c r="G155" s="398"/>
      <c r="H155" s="399"/>
    </row>
    <row r="156" spans="1:8" s="16" customFormat="1" ht="50.1" customHeight="1" x14ac:dyDescent="0.2">
      <c r="A156" s="369" t="s">
        <v>122</v>
      </c>
      <c r="B156" s="370"/>
      <c r="C156" s="367"/>
      <c r="D156" s="517">
        <v>300</v>
      </c>
      <c r="E156" s="398"/>
      <c r="F156" s="398"/>
      <c r="G156" s="398"/>
      <c r="H156" s="399"/>
    </row>
    <row r="157" spans="1:8" s="16" customFormat="1" ht="50.1" customHeight="1" thickBot="1" x14ac:dyDescent="0.25">
      <c r="A157" s="369" t="s">
        <v>123</v>
      </c>
      <c r="B157" s="370"/>
      <c r="C157" s="368"/>
      <c r="D157" s="471">
        <v>1050</v>
      </c>
      <c r="E157" s="472"/>
      <c r="F157" s="472"/>
      <c r="G157" s="472"/>
      <c r="H157" s="473"/>
    </row>
    <row r="158" spans="1:8" s="16" customFormat="1" ht="50.1" customHeight="1" thickBot="1" x14ac:dyDescent="0.25">
      <c r="A158" s="362" t="s">
        <v>124</v>
      </c>
      <c r="B158" s="363"/>
      <c r="C158" s="21"/>
      <c r="D158" s="193"/>
      <c r="E158" s="193"/>
      <c r="F158" s="193"/>
      <c r="G158" s="193"/>
      <c r="H158" s="194"/>
    </row>
    <row r="159" spans="1:8" s="16" customFormat="1" ht="50.1" customHeight="1" x14ac:dyDescent="0.2">
      <c r="A159" s="352" t="s">
        <v>214</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59" s="195">
        <f>F159*1.2</f>
        <v>2520</v>
      </c>
      <c r="E159" s="196">
        <f>F159*1.1</f>
        <v>2310</v>
      </c>
      <c r="F159" s="196">
        <v>2100</v>
      </c>
      <c r="G159" s="196">
        <f>F159*0.75</f>
        <v>1575</v>
      </c>
      <c r="H159" s="197">
        <f>F159*0.5</f>
        <v>1050</v>
      </c>
    </row>
    <row r="160" spans="1:8" s="16" customFormat="1"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"2ГИС.ВОЛОГДА"</v>
      </c>
      <c r="D160" s="354">
        <v>2100</v>
      </c>
      <c r="E160" s="355"/>
      <c r="F160" s="355"/>
      <c r="G160" s="355"/>
      <c r="H160" s="356"/>
    </row>
    <row r="161" spans="1:8" s="16" customFormat="1" ht="50.1" customHeight="1" x14ac:dyDescent="0.2">
      <c r="A161" s="352" t="s">
        <v>127</v>
      </c>
      <c r="B161" s="353"/>
      <c r="C161" s="198"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61" s="354">
        <v>3342</v>
      </c>
      <c r="E161" s="355"/>
      <c r="F161" s="355"/>
      <c r="G161" s="355"/>
      <c r="H161" s="356"/>
    </row>
    <row r="162" spans="1:8" s="16" customFormat="1" ht="50.1" customHeight="1" x14ac:dyDescent="0.2">
      <c r="A162" s="352" t="s">
        <v>215</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(мобильная версия 2ГИС 4.0 и выше)</v>
      </c>
      <c r="D162" s="77">
        <f>F162*1.2</f>
        <v>3600</v>
      </c>
      <c r="E162" s="78">
        <f>F162*1.1</f>
        <v>3300.0000000000005</v>
      </c>
      <c r="F162" s="78">
        <v>3000</v>
      </c>
      <c r="G162" s="78">
        <f>F162*0.75</f>
        <v>2250</v>
      </c>
      <c r="H162" s="79">
        <f>F162*0.5</f>
        <v>1500</v>
      </c>
    </row>
    <row r="163" spans="1:8" s="16" customFormat="1"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"2ГИС.ВОЛОГДА"</v>
      </c>
      <c r="D163" s="354" t="e">
        <v>#REF!</v>
      </c>
      <c r="E163" s="355"/>
      <c r="F163" s="355"/>
      <c r="G163" s="355"/>
      <c r="H163" s="356"/>
    </row>
    <row r="164" spans="1:8" s="16" customFormat="1" ht="50.1" customHeight="1" x14ac:dyDescent="0.2">
      <c r="A164" s="352" t="s">
        <v>130</v>
      </c>
      <c r="B164" s="353"/>
      <c r="C164" s="198" t="str">
        <f>"электронный справочник на основе Справочника организаций "&amp;$C$2&amp;" (версия для ПК)"</f>
        <v>электронный справочник на основе Справочника организаций "2ГИС.ВОЛОГДА" (версия для ПК)</v>
      </c>
      <c r="D164" s="354">
        <v>1.2</v>
      </c>
      <c r="E164" s="355"/>
      <c r="F164" s="355"/>
      <c r="G164" s="355"/>
      <c r="H164" s="356"/>
    </row>
    <row r="165" spans="1:8" s="16" customFormat="1" ht="126" customHeight="1" thickBot="1" x14ac:dyDescent="0.25">
      <c r="A165" s="352" t="s">
        <v>131</v>
      </c>
      <c r="B165" s="353"/>
      <c r="C165" s="80" t="str">
        <f>C160</f>
        <v>Интернет-площадка 2gis.ru на основе Cправочника организаций "2ГИС.ВОЛОГДА"</v>
      </c>
      <c r="D165" s="374">
        <v>2100</v>
      </c>
      <c r="E165" s="375"/>
      <c r="F165" s="375"/>
      <c r="G165" s="375"/>
      <c r="H165" s="376"/>
    </row>
    <row r="166" spans="1:8" s="23" customFormat="1" ht="50.1" customHeight="1" thickBot="1" x14ac:dyDescent="0.25">
      <c r="A166" s="362" t="s">
        <v>200</v>
      </c>
      <c r="B166" s="363"/>
      <c r="C166" s="21"/>
      <c r="D166" s="627"/>
      <c r="E166" s="627"/>
      <c r="F166" s="627"/>
      <c r="G166" s="627"/>
      <c r="H166" s="628"/>
    </row>
    <row r="167" spans="1:8" s="20" customFormat="1" ht="30" customHeight="1" thickBot="1" x14ac:dyDescent="0.25">
      <c r="A167" s="507"/>
      <c r="B167" s="507"/>
      <c r="C167" s="623"/>
      <c r="D167" s="507"/>
      <c r="E167" s="507"/>
      <c r="F167" s="507"/>
      <c r="G167" s="507"/>
      <c r="H167" s="508"/>
    </row>
    <row r="168" spans="1:8"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"2ГИС.ВОЛОГДА" (версия для ПК); Интернет-площадка 2gis.ru на основе Cправочника организаций "2ГИС.ВОЛОГДА"; Электронный справочник на основе Справочника организаций "2ГИС.ВОЛОГДА" (мобильная версия 2ГИС 4.0 и выше)</v>
      </c>
      <c r="D168" s="382">
        <v>5280</v>
      </c>
      <c r="E168" s="383"/>
      <c r="F168" s="383"/>
      <c r="G168" s="383"/>
      <c r="H168" s="384"/>
    </row>
    <row r="169" spans="1:8" s="16" customFormat="1" ht="83.25" customHeight="1" thickBot="1" x14ac:dyDescent="0.25">
      <c r="A169" s="352" t="s">
        <v>202</v>
      </c>
      <c r="B169" s="353"/>
      <c r="C169" s="367"/>
      <c r="D169" s="354">
        <v>5280</v>
      </c>
      <c r="E169" s="355"/>
      <c r="F169" s="355"/>
      <c r="G169" s="355"/>
      <c r="H169" s="356"/>
    </row>
    <row r="170" spans="1:8" s="16" customFormat="1" ht="24.95" customHeight="1" thickBot="1" x14ac:dyDescent="0.25">
      <c r="A170" s="518"/>
      <c r="B170" s="519"/>
      <c r="C170" s="519"/>
      <c r="D170" s="519"/>
      <c r="E170" s="519"/>
      <c r="F170" s="519"/>
      <c r="G170" s="519"/>
      <c r="H170" s="645"/>
    </row>
    <row r="171" spans="1:8" ht="12.6" customHeight="1" x14ac:dyDescent="0.2"/>
    <row r="172" spans="1:8" s="87" customFormat="1" ht="24.95" customHeight="1" x14ac:dyDescent="0.2">
      <c r="A172" s="85"/>
      <c r="B172" s="86" t="s">
        <v>133</v>
      </c>
      <c r="C172" s="349" t="s">
        <v>344</v>
      </c>
      <c r="D172" s="349"/>
    </row>
    <row r="173" spans="1:8" s="87" customFormat="1" ht="24.95" customHeight="1" x14ac:dyDescent="0.2">
      <c r="A173" s="85"/>
      <c r="C173" s="348" t="s">
        <v>345</v>
      </c>
      <c r="D173" s="348"/>
    </row>
    <row r="174" spans="1:8" s="87" customFormat="1" ht="24.95" customHeight="1" x14ac:dyDescent="0.2">
      <c r="A174" s="85"/>
      <c r="C174" s="349" t="s">
        <v>346</v>
      </c>
      <c r="D174" s="348"/>
    </row>
    <row r="175" spans="1:8" s="82" customFormat="1" ht="12" customHeight="1" x14ac:dyDescent="0.2">
      <c r="A175" s="81"/>
      <c r="C175" s="348"/>
      <c r="D175" s="348"/>
    </row>
    <row r="176" spans="1:8" s="91" customFormat="1" ht="24.95" customHeight="1" x14ac:dyDescent="0.2">
      <c r="A176" s="347"/>
      <c r="B176" s="347"/>
      <c r="C176" s="347"/>
      <c r="D176" s="89"/>
      <c r="E176" s="89"/>
      <c r="F176" s="89"/>
      <c r="G176" s="89"/>
      <c r="H176" s="89"/>
    </row>
    <row r="177" spans="1:8" s="91" customFormat="1" ht="24.95" customHeight="1" x14ac:dyDescent="0.2">
      <c r="A177" s="347" t="str">
        <f>Абакан_юр!A174</f>
        <v>По соглашению сторон в качестве валюты платежа могут выступать украинские гривны, в этом случае курс следующий: 1 руб. = 0,4395 гривен</v>
      </c>
      <c r="B177" s="347"/>
      <c r="C177" s="347"/>
      <c r="D177" s="89"/>
      <c r="E177" s="89"/>
      <c r="F177" s="89"/>
      <c r="G177" s="89"/>
      <c r="H177" s="89"/>
    </row>
    <row r="178" spans="1:8" s="91" customFormat="1" ht="24.95" customHeight="1" x14ac:dyDescent="0.2">
      <c r="A178" s="347" t="str">
        <f>Абакан_юр!A175</f>
        <v>По соглашению сторон в качестве валюты платежа могут выступать дирхамы ОАЭ, в этом случае курс следующий: 1 руб. = 0,0414 дирхам</v>
      </c>
      <c r="B178" s="347"/>
      <c r="C178" s="347"/>
      <c r="D178" s="89"/>
      <c r="E178" s="89"/>
      <c r="F178" s="89"/>
      <c r="G178" s="89"/>
      <c r="H178" s="89"/>
    </row>
    <row r="179" spans="1:8" s="91" customFormat="1" ht="24.95" customHeight="1" x14ac:dyDescent="0.2">
      <c r="A179" s="347" t="str">
        <f>Абакан_юр!A176</f>
        <v>По соглашению сторон в качестве валюты платежа могут выступать доллары США, в этом случае курс следующий: 1 руб. = 0,0113 доллара</v>
      </c>
      <c r="B179" s="347"/>
      <c r="C179" s="347"/>
      <c r="D179" s="89"/>
      <c r="E179" s="89"/>
      <c r="F179" s="89"/>
      <c r="G179" s="89"/>
      <c r="H179" s="89"/>
    </row>
    <row r="180" spans="1:8" s="91" customFormat="1" ht="24.95" customHeight="1" x14ac:dyDescent="0.2">
      <c r="A180" s="347" t="str">
        <f>Абакан_юр!A177</f>
        <v>По соглашению сторон в качестве валюты платежа могут выступать евро, в этом случае курс следующий: 1 руб. = 0,0104 евро</v>
      </c>
      <c r="B180" s="347"/>
      <c r="C180" s="347"/>
      <c r="D180" s="89"/>
      <c r="E180" s="89"/>
      <c r="F180" s="89"/>
      <c r="G180" s="89"/>
      <c r="H180" s="89"/>
    </row>
    <row r="181" spans="1:8" s="91" customFormat="1" ht="24.95" customHeight="1" x14ac:dyDescent="0.2">
      <c r="A181" s="347" t="str">
        <f>Абакан_юр!A178</f>
        <v>По соглашению сторон в качестве валюты платежа могут выступать чешские кроны, в этом случае курс следующий: 1 руб. = 0,2610 крона</v>
      </c>
      <c r="B181" s="347"/>
      <c r="C181" s="347"/>
      <c r="D181" s="89"/>
      <c r="E181" s="89"/>
      <c r="F181" s="89"/>
      <c r="G181" s="89"/>
      <c r="H181" s="89"/>
    </row>
    <row r="182" spans="1:8" s="91" customFormat="1" ht="26.25" customHeight="1" x14ac:dyDescent="0.2">
      <c r="A182" s="347" t="str">
        <f>Абакан_юр!A179</f>
        <v>По соглашению сторон в качестве валюты платежа могут выступать киргизские сомы, в этом случае курс следующий: 1 руб. = 1,0094 сом</v>
      </c>
      <c r="B182" s="347"/>
      <c r="C182" s="347"/>
      <c r="D182" s="89"/>
      <c r="E182" s="89"/>
      <c r="F182" s="89"/>
      <c r="G182" s="89"/>
      <c r="H182" s="89"/>
    </row>
    <row r="183" spans="1:8" s="98" customFormat="1" ht="12.6" customHeight="1" x14ac:dyDescent="0.2">
      <c r="A183"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3" s="347"/>
      <c r="C183" s="347"/>
      <c r="D183" s="95"/>
      <c r="E183" s="95"/>
      <c r="F183" s="95"/>
      <c r="G183" s="95"/>
      <c r="H183" s="95"/>
    </row>
    <row r="184" spans="1:8" ht="24.95" customHeight="1" x14ac:dyDescent="0.2">
      <c r="A184" s="339" t="s">
        <v>145</v>
      </c>
      <c r="B184" s="339"/>
      <c r="C184" s="339"/>
      <c r="D184" s="339"/>
      <c r="E184" s="84"/>
      <c r="F184" s="84"/>
      <c r="G184" s="84"/>
      <c r="H184" s="84"/>
    </row>
    <row r="185" spans="1:8" s="98" customFormat="1" ht="12" customHeight="1" x14ac:dyDescent="0.2">
      <c r="A185" s="93"/>
      <c r="B185" s="93"/>
      <c r="C185" s="94"/>
      <c r="D185" s="95"/>
      <c r="E185" s="95"/>
      <c r="F185" s="95"/>
      <c r="G185" s="95"/>
      <c r="H185" s="95"/>
    </row>
    <row r="186" spans="1:8" s="100" customFormat="1" ht="50.1" customHeight="1" thickBot="1" x14ac:dyDescent="0.25">
      <c r="A186" s="340" t="s">
        <v>146</v>
      </c>
      <c r="B186" s="340"/>
      <c r="C186" s="340"/>
      <c r="D186" s="340"/>
    </row>
    <row r="187" spans="1:8" s="102" customFormat="1" ht="50.1" customHeight="1" thickBot="1" x14ac:dyDescent="0.25">
      <c r="A187" s="341" t="s">
        <v>147</v>
      </c>
      <c r="B187" s="342"/>
      <c r="C187" s="342"/>
      <c r="D187" s="343"/>
    </row>
    <row r="188" spans="1:8" ht="60" customHeight="1" thickBot="1" x14ac:dyDescent="0.25">
      <c r="A188" s="344" t="s">
        <v>148</v>
      </c>
      <c r="B188" s="345"/>
      <c r="C188" s="103" t="s">
        <v>149</v>
      </c>
      <c r="D188" s="199" t="s">
        <v>150</v>
      </c>
      <c r="E188" s="84"/>
      <c r="F188" s="84"/>
      <c r="G188" s="84"/>
      <c r="H188" s="84"/>
    </row>
    <row r="189" spans="1:8" ht="99.95" customHeight="1" x14ac:dyDescent="0.2">
      <c r="A189" s="333" t="s">
        <v>151</v>
      </c>
      <c r="B189" s="334"/>
      <c r="C189" s="105" t="s">
        <v>152</v>
      </c>
      <c r="D189" s="156" t="s">
        <v>153</v>
      </c>
      <c r="E189" s="84"/>
      <c r="F189" s="84"/>
      <c r="G189" s="84"/>
      <c r="H189" s="84"/>
    </row>
    <row r="190" spans="1:8" ht="75" customHeight="1" x14ac:dyDescent="0.2">
      <c r="A190" s="337" t="s">
        <v>154</v>
      </c>
      <c r="B190" s="338"/>
      <c r="C190" s="106" t="s">
        <v>155</v>
      </c>
      <c r="D190" s="158" t="s">
        <v>156</v>
      </c>
      <c r="E190" s="84"/>
      <c r="F190" s="84"/>
      <c r="G190" s="84"/>
      <c r="H190" s="84"/>
    </row>
    <row r="191" spans="1:8" ht="147.75" customHeight="1" x14ac:dyDescent="0.2">
      <c r="A191" s="337" t="s">
        <v>157</v>
      </c>
      <c r="B191" s="338"/>
      <c r="C191" s="106" t="s">
        <v>158</v>
      </c>
      <c r="D191" s="158" t="s">
        <v>156</v>
      </c>
      <c r="E191" s="84"/>
      <c r="F191" s="84"/>
      <c r="G191" s="84"/>
      <c r="H191" s="84"/>
    </row>
    <row r="192" spans="1:8" s="82" customFormat="1" ht="125.25" customHeight="1" x14ac:dyDescent="0.2">
      <c r="A192" s="337" t="s">
        <v>160</v>
      </c>
      <c r="B192" s="338"/>
      <c r="C192" s="124" t="s">
        <v>161</v>
      </c>
      <c r="D192" s="200" t="s">
        <v>156</v>
      </c>
      <c r="E192" s="84"/>
      <c r="F192" s="84"/>
      <c r="G192" s="84"/>
      <c r="H192" s="84"/>
    </row>
    <row r="193" spans="1:8" s="98" customFormat="1" ht="222.75" customHeight="1" thickBot="1" x14ac:dyDescent="0.25">
      <c r="A193" s="617" t="s">
        <v>162</v>
      </c>
      <c r="B193" s="618"/>
      <c r="C193" s="125" t="s">
        <v>163</v>
      </c>
      <c r="D193" s="201" t="s">
        <v>156</v>
      </c>
      <c r="E193" s="84"/>
      <c r="F193" s="84"/>
      <c r="G193" s="84"/>
      <c r="H193" s="84"/>
    </row>
    <row r="194" spans="1:8" ht="24.95" customHeight="1" x14ac:dyDescent="0.2">
      <c r="A194" s="329" t="s">
        <v>164</v>
      </c>
      <c r="B194" s="329"/>
      <c r="C194" s="329"/>
      <c r="D194" s="329"/>
      <c r="E194" s="84"/>
      <c r="F194" s="84"/>
      <c r="G194" s="84"/>
      <c r="H194" s="84"/>
    </row>
    <row r="195" spans="1:8" ht="24.95" customHeight="1" x14ac:dyDescent="0.2">
      <c r="A195" s="329" t="s">
        <v>165</v>
      </c>
      <c r="B195" s="329"/>
      <c r="C195" s="329"/>
      <c r="D195" s="329"/>
      <c r="E195" s="84"/>
      <c r="F195" s="84"/>
      <c r="G195" s="84"/>
      <c r="H195" s="84"/>
    </row>
    <row r="196" spans="1:8" ht="210.75" customHeight="1" x14ac:dyDescent="0.2">
      <c r="A196"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493"/>
      <c r="C196" s="493"/>
      <c r="D196" s="493"/>
      <c r="E196" s="84"/>
      <c r="F196" s="84"/>
      <c r="G196" s="84"/>
      <c r="H196" s="84"/>
    </row>
    <row r="197" spans="1:8" s="16" customFormat="1" ht="99.75" customHeight="1" x14ac:dyDescent="0.2">
      <c r="A197" s="339" t="s">
        <v>167</v>
      </c>
      <c r="B197" s="339"/>
      <c r="C197" s="339"/>
      <c r="D197" s="339"/>
    </row>
    <row r="198" spans="1:8" ht="50.1" customHeight="1" x14ac:dyDescent="0.2">
      <c r="A198" s="329" t="s">
        <v>168</v>
      </c>
      <c r="B198" s="329"/>
      <c r="C198" s="329"/>
      <c r="D198" s="329"/>
      <c r="E198" s="84"/>
      <c r="F198" s="84"/>
      <c r="G198" s="84"/>
      <c r="H198" s="84"/>
    </row>
    <row r="199" spans="1:8" s="109" customFormat="1" ht="132" customHeight="1" x14ac:dyDescent="0.2">
      <c r="A199" s="339" t="s">
        <v>169</v>
      </c>
      <c r="B199" s="339"/>
      <c r="C199" s="339"/>
      <c r="D199" s="339"/>
      <c r="E199" s="339"/>
      <c r="F199" s="339"/>
      <c r="G199" s="339"/>
      <c r="H199" s="339"/>
    </row>
  </sheetData>
  <sheetProtection selectLockedCells="1" selectUnlockedCells="1"/>
  <mergeCells count="311">
    <mergeCell ref="D4:H4"/>
    <mergeCell ref="A5:B5"/>
    <mergeCell ref="A7:A10"/>
    <mergeCell ref="B7:B8"/>
    <mergeCell ref="C7:C8"/>
    <mergeCell ref="D7:D10"/>
    <mergeCell ref="E7:E10"/>
    <mergeCell ref="F7:F10"/>
    <mergeCell ref="G7:G10"/>
    <mergeCell ref="H7:H10"/>
    <mergeCell ref="G12:G16"/>
    <mergeCell ref="H12:H16"/>
    <mergeCell ref="A18:A21"/>
    <mergeCell ref="D18:H21"/>
    <mergeCell ref="C19:C20"/>
    <mergeCell ref="A23:A25"/>
    <mergeCell ref="B23:B24"/>
    <mergeCell ref="C23:C24"/>
    <mergeCell ref="D23:H25"/>
    <mergeCell ref="A12:A16"/>
    <mergeCell ref="B12:B13"/>
    <mergeCell ref="C12:C13"/>
    <mergeCell ref="D12:D16"/>
    <mergeCell ref="E12:E16"/>
    <mergeCell ref="F12:F16"/>
    <mergeCell ref="A38:A41"/>
    <mergeCell ref="D38:H41"/>
    <mergeCell ref="C39:C40"/>
    <mergeCell ref="A43:A46"/>
    <mergeCell ref="B43:B44"/>
    <mergeCell ref="C43:C44"/>
    <mergeCell ref="D43:H46"/>
    <mergeCell ref="G27:G30"/>
    <mergeCell ref="H27:H30"/>
    <mergeCell ref="A32:A36"/>
    <mergeCell ref="B32:B33"/>
    <mergeCell ref="C32:C33"/>
    <mergeCell ref="D32:D36"/>
    <mergeCell ref="E32:E36"/>
    <mergeCell ref="F32:F36"/>
    <mergeCell ref="G32:G36"/>
    <mergeCell ref="H32:H36"/>
    <mergeCell ref="A27:A30"/>
    <mergeCell ref="B27:B28"/>
    <mergeCell ref="C27:C28"/>
    <mergeCell ref="D27:D30"/>
    <mergeCell ref="E27:E30"/>
    <mergeCell ref="F27:F30"/>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A64:C64"/>
    <mergeCell ref="D64:H64"/>
    <mergeCell ref="D53:H53"/>
    <mergeCell ref="A54:A58"/>
    <mergeCell ref="B54:B55"/>
    <mergeCell ref="C54:C55"/>
    <mergeCell ref="D54:D58"/>
    <mergeCell ref="E54:E58"/>
    <mergeCell ref="F54:F58"/>
    <mergeCell ref="G54:G58"/>
    <mergeCell ref="H54:H58"/>
    <mergeCell ref="D69:H69"/>
    <mergeCell ref="A70:B70"/>
    <mergeCell ref="D70:H70"/>
    <mergeCell ref="A71:B71"/>
    <mergeCell ref="D71:H71"/>
    <mergeCell ref="A72:B72"/>
    <mergeCell ref="D72:H72"/>
    <mergeCell ref="A65:B65"/>
    <mergeCell ref="C65:C84"/>
    <mergeCell ref="D65:H65"/>
    <mergeCell ref="A66:B66"/>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5:C85"/>
    <mergeCell ref="D85:H85"/>
    <mergeCell ref="D86:H86"/>
    <mergeCell ref="A87:B87"/>
    <mergeCell ref="C87:C95"/>
    <mergeCell ref="D87:H87"/>
    <mergeCell ref="A88:B88"/>
    <mergeCell ref="D88:H88"/>
    <mergeCell ref="A89:B89"/>
    <mergeCell ref="D89:H89"/>
    <mergeCell ref="A93:B93"/>
    <mergeCell ref="D93:H93"/>
    <mergeCell ref="A94:B94"/>
    <mergeCell ref="D94:H94"/>
    <mergeCell ref="A95:B95"/>
    <mergeCell ref="D95:H95"/>
    <mergeCell ref="A90:B90"/>
    <mergeCell ref="D90:H90"/>
    <mergeCell ref="A91:B91"/>
    <mergeCell ref="D91:H91"/>
    <mergeCell ref="A92:B92"/>
    <mergeCell ref="D92:H92"/>
    <mergeCell ref="A101:B101"/>
    <mergeCell ref="D101:H101"/>
    <mergeCell ref="A102:B102"/>
    <mergeCell ref="D102:H102"/>
    <mergeCell ref="A103:B103"/>
    <mergeCell ref="D103:H103"/>
    <mergeCell ref="A96:B96"/>
    <mergeCell ref="D96:H96"/>
    <mergeCell ref="A97:B97"/>
    <mergeCell ref="D97:H97"/>
    <mergeCell ref="D98:H98"/>
    <mergeCell ref="A99:B99"/>
    <mergeCell ref="C99:C116"/>
    <mergeCell ref="D99:H99"/>
    <mergeCell ref="A100:B100"/>
    <mergeCell ref="D100:H100"/>
    <mergeCell ref="A107:B107"/>
    <mergeCell ref="D107:H107"/>
    <mergeCell ref="A108:B108"/>
    <mergeCell ref="D108:H108"/>
    <mergeCell ref="A109:B109"/>
    <mergeCell ref="D109:H109"/>
    <mergeCell ref="A104:B104"/>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20:B120"/>
    <mergeCell ref="D120:H120"/>
    <mergeCell ref="A121:B121"/>
    <mergeCell ref="D121:H121"/>
    <mergeCell ref="A122:B122"/>
    <mergeCell ref="D122:H122"/>
    <mergeCell ref="A116:B116"/>
    <mergeCell ref="D116:H116"/>
    <mergeCell ref="A117:B117"/>
    <mergeCell ref="D117:H117"/>
    <mergeCell ref="C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C152:H152"/>
    <mergeCell ref="A147:B147"/>
    <mergeCell ref="D147:H147"/>
    <mergeCell ref="A148:B148"/>
    <mergeCell ref="D148:H148"/>
    <mergeCell ref="A149:B149"/>
    <mergeCell ref="D149:H149"/>
    <mergeCell ref="A153:B153"/>
    <mergeCell ref="C153:C157"/>
    <mergeCell ref="D153:H153"/>
    <mergeCell ref="A154:B154"/>
    <mergeCell ref="D154:H154"/>
    <mergeCell ref="A155:B155"/>
    <mergeCell ref="D155:H155"/>
    <mergeCell ref="A156:B156"/>
    <mergeCell ref="D156:H156"/>
    <mergeCell ref="A157:B157"/>
    <mergeCell ref="A162:B162"/>
    <mergeCell ref="A163:B163"/>
    <mergeCell ref="D163:H163"/>
    <mergeCell ref="A164:B164"/>
    <mergeCell ref="D164:H164"/>
    <mergeCell ref="A165:B165"/>
    <mergeCell ref="D165:H165"/>
    <mergeCell ref="D157:H157"/>
    <mergeCell ref="A158:B158"/>
    <mergeCell ref="A159:B159"/>
    <mergeCell ref="A160:B160"/>
    <mergeCell ref="D160:H160"/>
    <mergeCell ref="A161:B161"/>
    <mergeCell ref="D161:H161"/>
    <mergeCell ref="A170:H170"/>
    <mergeCell ref="C172:D172"/>
    <mergeCell ref="C173:D173"/>
    <mergeCell ref="C174:D174"/>
    <mergeCell ref="C175:D175"/>
    <mergeCell ref="A176:C176"/>
    <mergeCell ref="A166:B166"/>
    <mergeCell ref="D166:H166"/>
    <mergeCell ref="A167:C167"/>
    <mergeCell ref="D167:H167"/>
    <mergeCell ref="A168:B168"/>
    <mergeCell ref="C168:C169"/>
    <mergeCell ref="D168:H168"/>
    <mergeCell ref="A169:B169"/>
    <mergeCell ref="D169:H169"/>
    <mergeCell ref="A183:C183"/>
    <mergeCell ref="A184:D184"/>
    <mergeCell ref="A186:D186"/>
    <mergeCell ref="A187:D187"/>
    <mergeCell ref="A188:B188"/>
    <mergeCell ref="A189:B189"/>
    <mergeCell ref="A177:C177"/>
    <mergeCell ref="A178:C178"/>
    <mergeCell ref="A179:C179"/>
    <mergeCell ref="A180:C180"/>
    <mergeCell ref="A181:C181"/>
    <mergeCell ref="A182:C182"/>
    <mergeCell ref="A196:D196"/>
    <mergeCell ref="A197:D197"/>
    <mergeCell ref="A198:D198"/>
    <mergeCell ref="A199:E199"/>
    <mergeCell ref="F199:H199"/>
    <mergeCell ref="A190:B190"/>
    <mergeCell ref="A191:B191"/>
    <mergeCell ref="A192:B192"/>
    <mergeCell ref="A193:B193"/>
    <mergeCell ref="A194:D194"/>
    <mergeCell ref="A195:D195"/>
  </mergeCells>
  <pageMargins left="0.59055118110236227" right="0.59055118110236227" top="0.19685039370078741" bottom="0.19685039370078741" header="0" footer="0"/>
  <pageSetup paperSize="9" scale="20" firstPageNumber="0" fitToHeight="50"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80"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347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31.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7" s="382">
        <f>F7*1.2</f>
        <v>7020</v>
      </c>
      <c r="E7" s="383">
        <f>F7*1.1</f>
        <v>6435.0000000000009</v>
      </c>
      <c r="F7" s="383">
        <v>5850</v>
      </c>
      <c r="G7" s="383">
        <f>F7*0.75</f>
        <v>4387.5</v>
      </c>
      <c r="H7" s="384">
        <f>F7*0.5</f>
        <v>2925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2" s="457">
        <f>F12*1.2</f>
        <v>8359.1999999999989</v>
      </c>
      <c r="E12" s="383">
        <f>F12*1.1</f>
        <v>7662.6</v>
      </c>
      <c r="F12" s="383">
        <v>6966</v>
      </c>
      <c r="G12" s="383">
        <f>F12*0.75</f>
        <v>5224.5</v>
      </c>
      <c r="H12" s="384">
        <f>F12*0.5</f>
        <v>3483</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1368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"2ГИС.ВОРОНЕЖ"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23" s="527">
        <v>420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7" s="382">
        <f>F27*1.2</f>
        <v>9835.1999999999989</v>
      </c>
      <c r="E27" s="383">
        <f>F27*1.1</f>
        <v>9015.6</v>
      </c>
      <c r="F27" s="383">
        <v>8196</v>
      </c>
      <c r="G27" s="383">
        <f>F27*0.75</f>
        <v>6147</v>
      </c>
      <c r="H27" s="384">
        <f>F27*0.5</f>
        <v>4098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2" s="457">
        <f>F32*1.2</f>
        <v>11707.199999999999</v>
      </c>
      <c r="E32" s="383">
        <f>F32*1.1</f>
        <v>10731.6</v>
      </c>
      <c r="F32" s="383">
        <v>9756</v>
      </c>
      <c r="G32" s="383">
        <f>F32*0.75</f>
        <v>7317</v>
      </c>
      <c r="H32" s="384">
        <f>F32*0.5</f>
        <v>4878</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1920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"2ГИС.ВОРОНЕЖ"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"2ГИС.ВОРОНЕЖ"; Электронный справочник "2ГИС.ВОРОНЕЖ"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v>
      </c>
      <c r="D43" s="465">
        <v>588</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48" s="382">
        <f>F48*1.2</f>
        <v>8424</v>
      </c>
      <c r="E48" s="383">
        <f>F48*1.1</f>
        <v>7722.0000000000009</v>
      </c>
      <c r="F48" s="383">
        <v>7020</v>
      </c>
      <c r="G48" s="383">
        <f>F48*0.75</f>
        <v>5265</v>
      </c>
      <c r="H48" s="384">
        <f>F48*0.5</f>
        <v>3510</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4" s="457">
        <f>F54*1.2</f>
        <v>10036.799999999999</v>
      </c>
      <c r="E54" s="383">
        <f>F54*1.1</f>
        <v>9200.4000000000015</v>
      </c>
      <c r="F54" s="383">
        <v>8364</v>
      </c>
      <c r="G54" s="383">
        <f>F54*0.75</f>
        <v>6273</v>
      </c>
      <c r="H54" s="384">
        <f>F54*0.5</f>
        <v>4182</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60" s="527">
        <v>420</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1749 до 34980</v>
      </c>
      <c r="E64" s="422"/>
      <c r="F64" s="422"/>
      <c r="G64" s="422"/>
      <c r="H64" s="423"/>
    </row>
    <row r="65" spans="1:8" ht="37.5" customHeight="1" outlineLevel="1" x14ac:dyDescent="0.2">
      <c r="A65" s="429" t="s">
        <v>39</v>
      </c>
      <c r="B65" s="430"/>
      <c r="C65" s="52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65" s="432">
        <v>1749</v>
      </c>
      <c r="E65" s="433"/>
      <c r="F65" s="433"/>
      <c r="G65" s="433"/>
      <c r="H65" s="434"/>
    </row>
    <row r="66" spans="1:8" ht="37.5" customHeight="1" outlineLevel="1" x14ac:dyDescent="0.2">
      <c r="A66" s="419" t="s">
        <v>40</v>
      </c>
      <c r="B66" s="420"/>
      <c r="C66" s="431"/>
      <c r="D66" s="354">
        <v>3498</v>
      </c>
      <c r="E66" s="355"/>
      <c r="F66" s="355"/>
      <c r="G66" s="355"/>
      <c r="H66" s="356"/>
    </row>
    <row r="67" spans="1:8" ht="37.5" customHeight="1" outlineLevel="1" x14ac:dyDescent="0.2">
      <c r="A67" s="419" t="s">
        <v>41</v>
      </c>
      <c r="B67" s="420"/>
      <c r="C67" s="431"/>
      <c r="D67" s="354">
        <v>5247</v>
      </c>
      <c r="E67" s="355"/>
      <c r="F67" s="355"/>
      <c r="G67" s="355"/>
      <c r="H67" s="356"/>
    </row>
    <row r="68" spans="1:8" ht="37.5" customHeight="1" outlineLevel="1" x14ac:dyDescent="0.2">
      <c r="A68" s="419" t="s">
        <v>42</v>
      </c>
      <c r="B68" s="420"/>
      <c r="C68" s="431"/>
      <c r="D68" s="354">
        <v>6996</v>
      </c>
      <c r="E68" s="355"/>
      <c r="F68" s="355"/>
      <c r="G68" s="355"/>
      <c r="H68" s="356"/>
    </row>
    <row r="69" spans="1:8" ht="37.5" customHeight="1" outlineLevel="1" x14ac:dyDescent="0.2">
      <c r="A69" s="419" t="s">
        <v>43</v>
      </c>
      <c r="B69" s="420"/>
      <c r="C69" s="431"/>
      <c r="D69" s="354">
        <v>8745</v>
      </c>
      <c r="E69" s="355"/>
      <c r="F69" s="355"/>
      <c r="G69" s="355"/>
      <c r="H69" s="356"/>
    </row>
    <row r="70" spans="1:8" ht="37.5" customHeight="1" outlineLevel="1" x14ac:dyDescent="0.2">
      <c r="A70" s="419" t="s">
        <v>44</v>
      </c>
      <c r="B70" s="420"/>
      <c r="C70" s="431"/>
      <c r="D70" s="354">
        <v>10494</v>
      </c>
      <c r="E70" s="355"/>
      <c r="F70" s="355"/>
      <c r="G70" s="355"/>
      <c r="H70" s="356"/>
    </row>
    <row r="71" spans="1:8" ht="37.5" customHeight="1" outlineLevel="1" x14ac:dyDescent="0.2">
      <c r="A71" s="419" t="s">
        <v>45</v>
      </c>
      <c r="B71" s="420"/>
      <c r="C71" s="431"/>
      <c r="D71" s="354">
        <v>12243</v>
      </c>
      <c r="E71" s="355"/>
      <c r="F71" s="355"/>
      <c r="G71" s="355"/>
      <c r="H71" s="356"/>
    </row>
    <row r="72" spans="1:8" ht="37.5" customHeight="1" outlineLevel="1" x14ac:dyDescent="0.2">
      <c r="A72" s="419" t="s">
        <v>46</v>
      </c>
      <c r="B72" s="420"/>
      <c r="C72" s="431"/>
      <c r="D72" s="354">
        <v>13992</v>
      </c>
      <c r="E72" s="355"/>
      <c r="F72" s="355"/>
      <c r="G72" s="355"/>
      <c r="H72" s="356"/>
    </row>
    <row r="73" spans="1:8" ht="37.5" customHeight="1" outlineLevel="1" x14ac:dyDescent="0.2">
      <c r="A73" s="419" t="s">
        <v>47</v>
      </c>
      <c r="B73" s="420"/>
      <c r="C73" s="431"/>
      <c r="D73" s="354">
        <v>15741</v>
      </c>
      <c r="E73" s="355"/>
      <c r="F73" s="355"/>
      <c r="G73" s="355"/>
      <c r="H73" s="356"/>
    </row>
    <row r="74" spans="1:8" ht="37.5" customHeight="1" outlineLevel="1" x14ac:dyDescent="0.2">
      <c r="A74" s="419" t="s">
        <v>48</v>
      </c>
      <c r="B74" s="420"/>
      <c r="C74" s="431"/>
      <c r="D74" s="354">
        <v>17490</v>
      </c>
      <c r="E74" s="355"/>
      <c r="F74" s="355"/>
      <c r="G74" s="355"/>
      <c r="H74" s="356"/>
    </row>
    <row r="75" spans="1:8" ht="37.5" customHeight="1" outlineLevel="1" x14ac:dyDescent="0.2">
      <c r="A75" s="419" t="s">
        <v>49</v>
      </c>
      <c r="B75" s="420"/>
      <c r="C75" s="431"/>
      <c r="D75" s="354">
        <v>19239</v>
      </c>
      <c r="E75" s="355"/>
      <c r="F75" s="355"/>
      <c r="G75" s="355"/>
      <c r="H75" s="356"/>
    </row>
    <row r="76" spans="1:8" ht="37.5" customHeight="1" outlineLevel="1" x14ac:dyDescent="0.2">
      <c r="A76" s="419" t="s">
        <v>50</v>
      </c>
      <c r="B76" s="420"/>
      <c r="C76" s="431"/>
      <c r="D76" s="354">
        <v>20988</v>
      </c>
      <c r="E76" s="355"/>
      <c r="F76" s="355"/>
      <c r="G76" s="355"/>
      <c r="H76" s="356"/>
    </row>
    <row r="77" spans="1:8" ht="37.5" customHeight="1" outlineLevel="1" x14ac:dyDescent="0.2">
      <c r="A77" s="419" t="s">
        <v>51</v>
      </c>
      <c r="B77" s="420"/>
      <c r="C77" s="431"/>
      <c r="D77" s="354">
        <v>22737</v>
      </c>
      <c r="E77" s="355"/>
      <c r="F77" s="355"/>
      <c r="G77" s="355"/>
      <c r="H77" s="356"/>
    </row>
    <row r="78" spans="1:8" ht="37.5" customHeight="1" outlineLevel="1" x14ac:dyDescent="0.2">
      <c r="A78" s="419" t="s">
        <v>52</v>
      </c>
      <c r="B78" s="420"/>
      <c r="C78" s="431"/>
      <c r="D78" s="354">
        <v>24486</v>
      </c>
      <c r="E78" s="355"/>
      <c r="F78" s="355"/>
      <c r="G78" s="355"/>
      <c r="H78" s="356"/>
    </row>
    <row r="79" spans="1:8" ht="37.5" customHeight="1" outlineLevel="1" x14ac:dyDescent="0.2">
      <c r="A79" s="419" t="s">
        <v>53</v>
      </c>
      <c r="B79" s="420"/>
      <c r="C79" s="431"/>
      <c r="D79" s="354">
        <v>26235</v>
      </c>
      <c r="E79" s="355"/>
      <c r="F79" s="355"/>
      <c r="G79" s="355"/>
      <c r="H79" s="356"/>
    </row>
    <row r="80" spans="1:8" ht="37.5" customHeight="1" outlineLevel="1" x14ac:dyDescent="0.2">
      <c r="A80" s="419" t="s">
        <v>54</v>
      </c>
      <c r="B80" s="420"/>
      <c r="C80" s="431"/>
      <c r="D80" s="354">
        <v>27984</v>
      </c>
      <c r="E80" s="355"/>
      <c r="F80" s="355"/>
      <c r="G80" s="355"/>
      <c r="H80" s="356"/>
    </row>
    <row r="81" spans="1:8" ht="37.5" customHeight="1" outlineLevel="1" x14ac:dyDescent="0.2">
      <c r="A81" s="419" t="s">
        <v>55</v>
      </c>
      <c r="B81" s="420"/>
      <c r="C81" s="431"/>
      <c r="D81" s="354">
        <v>29733</v>
      </c>
      <c r="E81" s="355"/>
      <c r="F81" s="355"/>
      <c r="G81" s="355"/>
      <c r="H81" s="356"/>
    </row>
    <row r="82" spans="1:8" ht="37.5" customHeight="1" outlineLevel="1" x14ac:dyDescent="0.2">
      <c r="A82" s="419" t="s">
        <v>56</v>
      </c>
      <c r="B82" s="420"/>
      <c r="C82" s="431"/>
      <c r="D82" s="354">
        <v>31482</v>
      </c>
      <c r="E82" s="355"/>
      <c r="F82" s="355"/>
      <c r="G82" s="355"/>
      <c r="H82" s="356"/>
    </row>
    <row r="83" spans="1:8" ht="37.5" customHeight="1" outlineLevel="1" x14ac:dyDescent="0.2">
      <c r="A83" s="419" t="s">
        <v>57</v>
      </c>
      <c r="B83" s="420"/>
      <c r="C83" s="431"/>
      <c r="D83" s="354">
        <v>33231</v>
      </c>
      <c r="E83" s="355"/>
      <c r="F83" s="355"/>
      <c r="G83" s="355"/>
      <c r="H83" s="356"/>
    </row>
    <row r="84" spans="1:8" ht="37.5" customHeight="1" outlineLevel="1" x14ac:dyDescent="0.2">
      <c r="A84" s="419" t="s">
        <v>58</v>
      </c>
      <c r="B84" s="420"/>
      <c r="C84" s="431"/>
      <c r="D84" s="354">
        <v>34980</v>
      </c>
      <c r="E84" s="355"/>
      <c r="F84" s="355"/>
      <c r="G84" s="355"/>
      <c r="H84" s="356"/>
    </row>
    <row r="85" spans="1:8" ht="37.5" customHeight="1" outlineLevel="1" x14ac:dyDescent="0.2">
      <c r="A85" s="419" t="s">
        <v>181</v>
      </c>
      <c r="B85" s="420"/>
      <c r="C85" s="431"/>
      <c r="D85" s="354">
        <v>36729</v>
      </c>
      <c r="E85" s="355"/>
      <c r="F85" s="355"/>
      <c r="G85" s="355"/>
      <c r="H85" s="356"/>
    </row>
    <row r="86" spans="1:8" ht="37.5" customHeight="1" outlineLevel="1" x14ac:dyDescent="0.2">
      <c r="A86" s="419" t="s">
        <v>182</v>
      </c>
      <c r="B86" s="420"/>
      <c r="C86" s="431"/>
      <c r="D86" s="354">
        <v>38478</v>
      </c>
      <c r="E86" s="355"/>
      <c r="F86" s="355"/>
      <c r="G86" s="355"/>
      <c r="H86" s="356"/>
    </row>
    <row r="87" spans="1:8" ht="37.5" customHeight="1" outlineLevel="1" x14ac:dyDescent="0.2">
      <c r="A87" s="419" t="s">
        <v>183</v>
      </c>
      <c r="B87" s="420"/>
      <c r="C87" s="431"/>
      <c r="D87" s="354">
        <v>40227</v>
      </c>
      <c r="E87" s="355"/>
      <c r="F87" s="355"/>
      <c r="G87" s="355"/>
      <c r="H87" s="356"/>
    </row>
    <row r="88" spans="1:8" ht="37.5" customHeight="1" outlineLevel="1" x14ac:dyDescent="0.2">
      <c r="A88" s="419" t="s">
        <v>184</v>
      </c>
      <c r="B88" s="420"/>
      <c r="C88" s="431"/>
      <c r="D88" s="354">
        <v>41976</v>
      </c>
      <c r="E88" s="355"/>
      <c r="F88" s="355"/>
      <c r="G88" s="355"/>
      <c r="H88" s="356"/>
    </row>
    <row r="89" spans="1:8" ht="37.5" customHeight="1" outlineLevel="1" x14ac:dyDescent="0.2">
      <c r="A89" s="419" t="s">
        <v>185</v>
      </c>
      <c r="B89" s="420"/>
      <c r="C89" s="431"/>
      <c r="D89" s="354">
        <v>43725</v>
      </c>
      <c r="E89" s="355"/>
      <c r="F89" s="355"/>
      <c r="G89" s="355"/>
      <c r="H89" s="356"/>
    </row>
    <row r="90" spans="1:8" ht="37.5" customHeight="1" outlineLevel="1" x14ac:dyDescent="0.2">
      <c r="A90" s="419" t="s">
        <v>186</v>
      </c>
      <c r="B90" s="420"/>
      <c r="C90" s="431"/>
      <c r="D90" s="354">
        <v>45474</v>
      </c>
      <c r="E90" s="355"/>
      <c r="F90" s="355"/>
      <c r="G90" s="355"/>
      <c r="H90" s="356"/>
    </row>
    <row r="91" spans="1:8" ht="37.5" customHeight="1" outlineLevel="1" x14ac:dyDescent="0.2">
      <c r="A91" s="419" t="s">
        <v>187</v>
      </c>
      <c r="B91" s="420"/>
      <c r="C91" s="431"/>
      <c r="D91" s="354">
        <v>47223</v>
      </c>
      <c r="E91" s="355"/>
      <c r="F91" s="355"/>
      <c r="G91" s="355"/>
      <c r="H91" s="356"/>
    </row>
    <row r="92" spans="1:8" ht="37.5" customHeight="1" outlineLevel="1" x14ac:dyDescent="0.2">
      <c r="A92" s="419" t="s">
        <v>188</v>
      </c>
      <c r="B92" s="420"/>
      <c r="C92" s="431"/>
      <c r="D92" s="354">
        <v>48972</v>
      </c>
      <c r="E92" s="355"/>
      <c r="F92" s="355"/>
      <c r="G92" s="355"/>
      <c r="H92" s="356"/>
    </row>
    <row r="93" spans="1:8" ht="37.5" customHeight="1" outlineLevel="1" x14ac:dyDescent="0.2">
      <c r="A93" s="419" t="s">
        <v>189</v>
      </c>
      <c r="B93" s="420"/>
      <c r="C93" s="431"/>
      <c r="D93" s="354">
        <v>50721</v>
      </c>
      <c r="E93" s="355"/>
      <c r="F93" s="355"/>
      <c r="G93" s="355"/>
      <c r="H93" s="356"/>
    </row>
    <row r="94" spans="1:8" ht="37.5" customHeight="1" outlineLevel="1" thickBot="1" x14ac:dyDescent="0.25">
      <c r="A94" s="419" t="s">
        <v>190</v>
      </c>
      <c r="B94" s="420"/>
      <c r="C94" s="668"/>
      <c r="D94" s="354">
        <v>52470</v>
      </c>
      <c r="E94" s="355"/>
      <c r="F94" s="355"/>
      <c r="G94" s="355"/>
      <c r="H94" s="356"/>
    </row>
    <row r="95" spans="1:8" ht="50.1" customHeight="1" thickBot="1" x14ac:dyDescent="0.25">
      <c r="A95" s="411" t="s">
        <v>59</v>
      </c>
      <c r="B95" s="412"/>
      <c r="C95" s="412"/>
      <c r="D95" s="421" t="str">
        <f>"от "&amp;MIN(D96:D105)&amp;" до "&amp;MAX(D96:D105)</f>
        <v>от 264 до 8244</v>
      </c>
      <c r="E95" s="422"/>
      <c r="F95" s="422"/>
      <c r="G95" s="422"/>
      <c r="H95" s="423"/>
    </row>
    <row r="96" spans="1:8" ht="151.5" x14ac:dyDescent="0.2">
      <c r="A96" s="65" t="s">
        <v>60</v>
      </c>
      <c r="B96" s="66" t="s">
        <v>13</v>
      </c>
      <c r="C96" s="67"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96" s="424">
        <v>912</v>
      </c>
      <c r="E96" s="424"/>
      <c r="F96" s="424"/>
      <c r="G96" s="424"/>
      <c r="H96" s="425"/>
    </row>
    <row r="97" spans="1:8" ht="37.5" customHeight="1" x14ac:dyDescent="0.2">
      <c r="A97" s="377" t="s">
        <v>61</v>
      </c>
      <c r="B97" s="418"/>
      <c r="C97" s="426"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97" s="398">
        <v>522</v>
      </c>
      <c r="E97" s="398"/>
      <c r="F97" s="398"/>
      <c r="G97" s="398"/>
      <c r="H97" s="399"/>
    </row>
    <row r="98" spans="1:8" ht="37.5" customHeight="1" x14ac:dyDescent="0.2">
      <c r="A98" s="377" t="s">
        <v>62</v>
      </c>
      <c r="B98" s="418"/>
      <c r="C98" s="427"/>
      <c r="D98" s="398">
        <v>8244</v>
      </c>
      <c r="E98" s="398"/>
      <c r="F98" s="398"/>
      <c r="G98" s="398"/>
      <c r="H98" s="399"/>
    </row>
    <row r="99" spans="1:8" ht="37.5" customHeight="1" x14ac:dyDescent="0.2">
      <c r="A99" s="377" t="s">
        <v>63</v>
      </c>
      <c r="B99" s="418"/>
      <c r="C99" s="427"/>
      <c r="D99" s="398">
        <v>1626</v>
      </c>
      <c r="E99" s="398"/>
      <c r="F99" s="398"/>
      <c r="G99" s="398"/>
      <c r="H99" s="399"/>
    </row>
    <row r="100" spans="1:8" ht="37.5" customHeight="1" x14ac:dyDescent="0.2">
      <c r="A100" s="352" t="s">
        <v>64</v>
      </c>
      <c r="B100" s="353"/>
      <c r="C100" s="427"/>
      <c r="D100" s="398">
        <v>4938</v>
      </c>
      <c r="E100" s="398"/>
      <c r="F100" s="398"/>
      <c r="G100" s="398"/>
      <c r="H100" s="399"/>
    </row>
    <row r="101" spans="1:8" ht="37.5" customHeight="1" x14ac:dyDescent="0.2">
      <c r="A101" s="377" t="s">
        <v>65</v>
      </c>
      <c r="B101" s="418"/>
      <c r="C101" s="427"/>
      <c r="D101" s="398">
        <v>264</v>
      </c>
      <c r="E101" s="398"/>
      <c r="F101" s="398"/>
      <c r="G101" s="398"/>
      <c r="H101" s="399"/>
    </row>
    <row r="102" spans="1:8" ht="37.5" customHeight="1" x14ac:dyDescent="0.2">
      <c r="A102" s="377" t="s">
        <v>66</v>
      </c>
      <c r="B102" s="418"/>
      <c r="C102" s="427"/>
      <c r="D102" s="398">
        <v>264</v>
      </c>
      <c r="E102" s="398"/>
      <c r="F102" s="398"/>
      <c r="G102" s="398"/>
      <c r="H102" s="399"/>
    </row>
    <row r="103" spans="1:8" ht="37.5" customHeight="1" x14ac:dyDescent="0.2">
      <c r="A103" s="377" t="s">
        <v>67</v>
      </c>
      <c r="B103" s="418"/>
      <c r="C103" s="427"/>
      <c r="D103" s="398">
        <v>528</v>
      </c>
      <c r="E103" s="398"/>
      <c r="F103" s="398"/>
      <c r="G103" s="398"/>
      <c r="H103" s="399"/>
    </row>
    <row r="104" spans="1:8" ht="37.5" customHeight="1" x14ac:dyDescent="0.2">
      <c r="A104" s="377" t="s">
        <v>68</v>
      </c>
      <c r="B104" s="418"/>
      <c r="C104" s="427"/>
      <c r="D104" s="398">
        <v>792</v>
      </c>
      <c r="E104" s="398"/>
      <c r="F104" s="398"/>
      <c r="G104" s="398"/>
      <c r="H104" s="399"/>
    </row>
    <row r="105" spans="1:8" ht="37.5" customHeight="1" thickBot="1" x14ac:dyDescent="0.25">
      <c r="A105" s="407" t="s">
        <v>69</v>
      </c>
      <c r="B105" s="408"/>
      <c r="C105" s="428"/>
      <c r="D105" s="409">
        <v>5388</v>
      </c>
      <c r="E105" s="409"/>
      <c r="F105" s="409"/>
      <c r="G105" s="409"/>
      <c r="H105" s="410"/>
    </row>
    <row r="106" spans="1:8" s="16" customFormat="1" ht="117.75" customHeight="1" thickBot="1" x14ac:dyDescent="0.25">
      <c r="A106" s="524" t="s">
        <v>71</v>
      </c>
      <c r="B106" s="525"/>
      <c r="C10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06" s="375">
        <v>30</v>
      </c>
      <c r="E106" s="375"/>
      <c r="F106" s="375"/>
      <c r="G106" s="375"/>
      <c r="H106" s="376"/>
    </row>
    <row r="107" spans="1:8" ht="50.1" customHeight="1" thickBot="1" x14ac:dyDescent="0.25">
      <c r="A107" s="362" t="s">
        <v>72</v>
      </c>
      <c r="B107" s="363"/>
      <c r="C107" s="21"/>
      <c r="D107" s="364" t="str">
        <f>"от "&amp;MIN(D109,D129:H130,F169,D131:H145)&amp;" до "&amp;MAX(D109,D129:H130,F169,D131:H145)</f>
        <v>от 555 до 14151</v>
      </c>
      <c r="E107" s="364"/>
      <c r="F107" s="364"/>
      <c r="G107" s="364"/>
      <c r="H107" s="365"/>
    </row>
    <row r="108" spans="1:8" ht="21.75" thickBot="1" x14ac:dyDescent="0.25">
      <c r="A108" s="400"/>
      <c r="B108" s="401"/>
      <c r="C108" s="60"/>
      <c r="D108" s="402"/>
      <c r="E108" s="402"/>
      <c r="F108" s="402"/>
      <c r="G108" s="402"/>
      <c r="H108" s="403"/>
    </row>
    <row r="109" spans="1:8" ht="57" customHeight="1" thickBot="1" x14ac:dyDescent="0.25">
      <c r="A109" s="389" t="s">
        <v>73</v>
      </c>
      <c r="B109" s="390"/>
      <c r="C10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"2ГИС.ВОРОНЕЖ" (версия для ПК); Интернет-площадка 2gis.kz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http://api.2gis.kz/</v>
      </c>
      <c r="D109" s="391">
        <v>4080</v>
      </c>
      <c r="E109" s="391"/>
      <c r="F109" s="391"/>
      <c r="G109" s="391"/>
      <c r="H109" s="392"/>
    </row>
    <row r="110" spans="1:8" ht="57" customHeight="1" thickBot="1" x14ac:dyDescent="0.25">
      <c r="A110" s="393" t="s">
        <v>74</v>
      </c>
      <c r="B110" s="394"/>
      <c r="C110" s="405"/>
      <c r="D110" s="395" t="s">
        <v>75</v>
      </c>
      <c r="E110" s="396"/>
      <c r="F110" s="396"/>
      <c r="G110" s="396"/>
      <c r="H110" s="397"/>
    </row>
    <row r="111" spans="1:8" ht="57" customHeight="1" x14ac:dyDescent="0.2">
      <c r="A111" s="385" t="s">
        <v>76</v>
      </c>
      <c r="B111" s="386"/>
      <c r="C111" s="405"/>
      <c r="D111" s="398">
        <f>D109/4</f>
        <v>1020</v>
      </c>
      <c r="E111" s="398"/>
      <c r="F111" s="398"/>
      <c r="G111" s="398"/>
      <c r="H111" s="399"/>
    </row>
    <row r="112" spans="1:8" ht="57" customHeight="1" x14ac:dyDescent="0.2">
      <c r="A112" s="385" t="s">
        <v>77</v>
      </c>
      <c r="B112" s="386"/>
      <c r="C112" s="405"/>
      <c r="D112" s="398">
        <f>D109/5</f>
        <v>816</v>
      </c>
      <c r="E112" s="398"/>
      <c r="F112" s="398"/>
      <c r="G112" s="398"/>
      <c r="H112" s="399"/>
    </row>
    <row r="113" spans="1:8" ht="57" customHeight="1" x14ac:dyDescent="0.2">
      <c r="A113" s="385" t="s">
        <v>78</v>
      </c>
      <c r="B113" s="386"/>
      <c r="C113" s="405"/>
      <c r="D113" s="398">
        <f>D109/6</f>
        <v>680</v>
      </c>
      <c r="E113" s="398"/>
      <c r="F113" s="398"/>
      <c r="G113" s="398"/>
      <c r="H113" s="399"/>
    </row>
    <row r="114" spans="1:8" ht="57" customHeight="1" x14ac:dyDescent="0.2">
      <c r="A114" s="385" t="s">
        <v>79</v>
      </c>
      <c r="B114" s="386"/>
      <c r="C114" s="405"/>
      <c r="D114" s="398">
        <f>D109/7</f>
        <v>582.85714285714289</v>
      </c>
      <c r="E114" s="398"/>
      <c r="F114" s="398"/>
      <c r="G114" s="398"/>
      <c r="H114" s="399"/>
    </row>
    <row r="115" spans="1:8" ht="57" customHeight="1" x14ac:dyDescent="0.2">
      <c r="A115" s="385" t="s">
        <v>80</v>
      </c>
      <c r="B115" s="386"/>
      <c r="C115" s="405"/>
      <c r="D115" s="398">
        <f>D109/8</f>
        <v>510</v>
      </c>
      <c r="E115" s="398"/>
      <c r="F115" s="398"/>
      <c r="G115" s="398"/>
      <c r="H115" s="399"/>
    </row>
    <row r="116" spans="1:8" ht="57" customHeight="1" x14ac:dyDescent="0.2">
      <c r="A116" s="385" t="s">
        <v>81</v>
      </c>
      <c r="B116" s="386"/>
      <c r="C116" s="405"/>
      <c r="D116" s="398">
        <f>D109/9</f>
        <v>453.33333333333331</v>
      </c>
      <c r="E116" s="398"/>
      <c r="F116" s="398"/>
      <c r="G116" s="398"/>
      <c r="H116" s="399"/>
    </row>
    <row r="117" spans="1:8" ht="57" customHeight="1" x14ac:dyDescent="0.2">
      <c r="A117" s="385" t="s">
        <v>82</v>
      </c>
      <c r="B117" s="386"/>
      <c r="C117" s="405"/>
      <c r="D117" s="398">
        <f>D109/10</f>
        <v>408</v>
      </c>
      <c r="E117" s="398"/>
      <c r="F117" s="398"/>
      <c r="G117" s="398"/>
      <c r="H117" s="399"/>
    </row>
    <row r="118" spans="1:8" ht="57" customHeight="1" thickBot="1" x14ac:dyDescent="0.25">
      <c r="A118" s="389" t="s">
        <v>83</v>
      </c>
      <c r="B118" s="390"/>
      <c r="C118" s="405"/>
      <c r="D118" s="391">
        <v>6120</v>
      </c>
      <c r="E118" s="391"/>
      <c r="F118" s="391"/>
      <c r="G118" s="391"/>
      <c r="H118" s="392"/>
    </row>
    <row r="119" spans="1:8" ht="57" customHeight="1" thickBot="1" x14ac:dyDescent="0.25">
      <c r="A119" s="393" t="s">
        <v>74</v>
      </c>
      <c r="B119" s="394"/>
      <c r="C119" s="405"/>
      <c r="D119" s="395" t="s">
        <v>75</v>
      </c>
      <c r="E119" s="396"/>
      <c r="F119" s="396"/>
      <c r="G119" s="396"/>
      <c r="H119" s="397"/>
    </row>
    <row r="120" spans="1:8" ht="57" customHeight="1" x14ac:dyDescent="0.2">
      <c r="A120" s="385" t="s">
        <v>76</v>
      </c>
      <c r="B120" s="386"/>
      <c r="C120" s="405"/>
      <c r="D120" s="398">
        <v>1530</v>
      </c>
      <c r="E120" s="398"/>
      <c r="F120" s="398"/>
      <c r="G120" s="398"/>
      <c r="H120" s="399"/>
    </row>
    <row r="121" spans="1:8" ht="57" customHeight="1" x14ac:dyDescent="0.2">
      <c r="A121" s="385" t="s">
        <v>77</v>
      </c>
      <c r="B121" s="386"/>
      <c r="C121" s="405"/>
      <c r="D121" s="398">
        <v>1224</v>
      </c>
      <c r="E121" s="398"/>
      <c r="F121" s="398"/>
      <c r="G121" s="398"/>
      <c r="H121" s="399"/>
    </row>
    <row r="122" spans="1:8" ht="57" customHeight="1" x14ac:dyDescent="0.2">
      <c r="A122" s="385" t="s">
        <v>78</v>
      </c>
      <c r="B122" s="386"/>
      <c r="C122" s="405"/>
      <c r="D122" s="398">
        <v>1020</v>
      </c>
      <c r="E122" s="398"/>
      <c r="F122" s="398"/>
      <c r="G122" s="398"/>
      <c r="H122" s="399"/>
    </row>
    <row r="123" spans="1:8" ht="57" customHeight="1" x14ac:dyDescent="0.2">
      <c r="A123" s="385" t="s">
        <v>79</v>
      </c>
      <c r="B123" s="386"/>
      <c r="C123" s="405"/>
      <c r="D123" s="398">
        <v>874.28571428571422</v>
      </c>
      <c r="E123" s="398"/>
      <c r="F123" s="398"/>
      <c r="G123" s="398"/>
      <c r="H123" s="399"/>
    </row>
    <row r="124" spans="1:8" ht="57" customHeight="1" x14ac:dyDescent="0.2">
      <c r="A124" s="385" t="s">
        <v>80</v>
      </c>
      <c r="B124" s="386"/>
      <c r="C124" s="405"/>
      <c r="D124" s="398">
        <v>765</v>
      </c>
      <c r="E124" s="398"/>
      <c r="F124" s="398"/>
      <c r="G124" s="398"/>
      <c r="H124" s="399"/>
    </row>
    <row r="125" spans="1:8" ht="57" customHeight="1" x14ac:dyDescent="0.2">
      <c r="A125" s="385" t="s">
        <v>81</v>
      </c>
      <c r="B125" s="386"/>
      <c r="C125" s="405"/>
      <c r="D125" s="398">
        <v>679.99999999999989</v>
      </c>
      <c r="E125" s="398"/>
      <c r="F125" s="398"/>
      <c r="G125" s="398"/>
      <c r="H125" s="399"/>
    </row>
    <row r="126" spans="1:8" ht="57" customHeight="1" thickBot="1" x14ac:dyDescent="0.25">
      <c r="A126" s="385" t="s">
        <v>82</v>
      </c>
      <c r="B126" s="386"/>
      <c r="C126" s="406"/>
      <c r="D126" s="398">
        <v>612</v>
      </c>
      <c r="E126" s="398"/>
      <c r="F126" s="398"/>
      <c r="G126" s="398"/>
      <c r="H126" s="399"/>
    </row>
    <row r="127" spans="1:8" s="16" customFormat="1" ht="62.45" customHeight="1" thickBot="1" x14ac:dyDescent="0.25">
      <c r="A127" s="380" t="s">
        <v>84</v>
      </c>
      <c r="B127" s="381"/>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27" s="374">
        <v>15000</v>
      </c>
      <c r="E127" s="375"/>
      <c r="F127" s="375"/>
      <c r="G127" s="375"/>
      <c r="H127" s="376"/>
    </row>
    <row r="128" spans="1:8" ht="21.75" thickBot="1" x14ac:dyDescent="0.25">
      <c r="A128" s="357"/>
      <c r="B128" s="358"/>
      <c r="C128" s="56"/>
      <c r="D128" s="359"/>
      <c r="E128" s="359"/>
      <c r="F128" s="359"/>
      <c r="G128" s="359"/>
      <c r="H128" s="360"/>
    </row>
    <row r="129" spans="1:8" ht="50.1" customHeight="1" x14ac:dyDescent="0.2">
      <c r="A129" s="352" t="s">
        <v>85</v>
      </c>
      <c r="B129" s="353"/>
      <c r="C129" s="72" t="str">
        <f>"Интернет-площадка 2gis.ru на основе Cправочника организаций "&amp;$C$2&amp;""</f>
        <v>Интернет-площадка 2gis.ru на основе Cправочника организаций "2ГИС.ВОРОНЕЖ"</v>
      </c>
      <c r="D129" s="382">
        <v>10128</v>
      </c>
      <c r="E129" s="383"/>
      <c r="F129" s="383"/>
      <c r="G129" s="383"/>
      <c r="H129" s="384"/>
    </row>
    <row r="130" spans="1:8" ht="50.1" customHeight="1" x14ac:dyDescent="0.2">
      <c r="A130" s="352" t="s">
        <v>86</v>
      </c>
      <c r="B130" s="353"/>
      <c r="C130" s="73"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0" s="379">
        <v>7986</v>
      </c>
      <c r="E130" s="372"/>
      <c r="F130" s="372"/>
      <c r="G130" s="372"/>
      <c r="H130" s="373"/>
    </row>
    <row r="131" spans="1:8" ht="50.1" customHeight="1" x14ac:dyDescent="0.2">
      <c r="A131" s="352" t="s">
        <v>87</v>
      </c>
      <c r="B131" s="353"/>
      <c r="C131" s="73"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1" s="354">
        <v>10971</v>
      </c>
      <c r="E131" s="355"/>
      <c r="F131" s="355"/>
      <c r="G131" s="355"/>
      <c r="H131" s="356"/>
    </row>
    <row r="132" spans="1:8" ht="50.1" customHeight="1" x14ac:dyDescent="0.2">
      <c r="A132" s="352" t="s">
        <v>88</v>
      </c>
      <c r="B132" s="353"/>
      <c r="C132" s="73" t="str">
        <f>"Интернет-площадка 2gis.ru на основе Cправочника организаций "&amp;$C$2&amp;""</f>
        <v>Интернет-площадка 2gis.ru на основе Cправочника организаций "2ГИС.ВОРОНЕЖ"</v>
      </c>
      <c r="D132" s="354">
        <v>9612</v>
      </c>
      <c r="E132" s="355"/>
      <c r="F132" s="355"/>
      <c r="G132" s="355"/>
      <c r="H132" s="356"/>
    </row>
    <row r="133" spans="1:8" ht="50.1" customHeight="1" x14ac:dyDescent="0.2">
      <c r="A133" s="352" t="s">
        <v>89</v>
      </c>
      <c r="B133" s="353"/>
      <c r="C133" s="73" t="str">
        <f>"Интернет-площадка 2gis.ru на основе Cправочника организаций "&amp;$C$2&amp;""</f>
        <v>Интернет-площадка 2gis.ru на основе Cправочника организаций "2ГИС.ВОРОНЕЖ"</v>
      </c>
      <c r="D133" s="354">
        <v>11534.4</v>
      </c>
      <c r="E133" s="355"/>
      <c r="F133" s="355"/>
      <c r="G133" s="355"/>
      <c r="H133" s="356"/>
    </row>
    <row r="134" spans="1:8" ht="50.1" customHeight="1" x14ac:dyDescent="0.2">
      <c r="A134" s="352" t="s">
        <v>90</v>
      </c>
      <c r="B134" s="353"/>
      <c r="C134" s="73"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4" s="354">
        <v>7986</v>
      </c>
      <c r="E134" s="355"/>
      <c r="F134" s="355"/>
      <c r="G134" s="355"/>
      <c r="H134" s="356"/>
    </row>
    <row r="135" spans="1:8" ht="50.1" customHeight="1" x14ac:dyDescent="0.2">
      <c r="A135" s="352" t="s">
        <v>91</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5" s="354">
        <v>8244</v>
      </c>
      <c r="E135" s="355"/>
      <c r="F135" s="355"/>
      <c r="G135" s="355"/>
      <c r="H135" s="356"/>
    </row>
    <row r="136" spans="1:8" ht="50.1" customHeight="1" x14ac:dyDescent="0.2">
      <c r="A136" s="352" t="s">
        <v>92</v>
      </c>
      <c r="B136" s="353"/>
      <c r="C136" s="73"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36" s="354">
        <v>13761</v>
      </c>
      <c r="E136" s="355"/>
      <c r="F136" s="355"/>
      <c r="G136" s="355"/>
      <c r="H136" s="356"/>
    </row>
    <row r="137" spans="1:8" ht="50.1" customHeight="1" x14ac:dyDescent="0.2">
      <c r="A137" s="352" t="s">
        <v>93</v>
      </c>
      <c r="B137" s="353"/>
      <c r="C13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37" s="354">
        <v>11595</v>
      </c>
      <c r="E137" s="355"/>
      <c r="F137" s="355"/>
      <c r="G137" s="355"/>
      <c r="H137" s="356"/>
    </row>
    <row r="138" spans="1:8" ht="50.1" customHeight="1" x14ac:dyDescent="0.2">
      <c r="A138" s="352" t="s">
        <v>94</v>
      </c>
      <c r="B138" s="353"/>
      <c r="C138" s="73" t="s">
        <v>95</v>
      </c>
      <c r="D138" s="354">
        <v>555</v>
      </c>
      <c r="E138" s="355"/>
      <c r="F138" s="355"/>
      <c r="G138" s="355"/>
      <c r="H138" s="356"/>
    </row>
    <row r="139" spans="1:8" ht="72" customHeight="1" x14ac:dyDescent="0.2">
      <c r="A139" s="352" t="s">
        <v>96</v>
      </c>
      <c r="B139" s="353"/>
      <c r="C13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39" s="354">
        <v>2859</v>
      </c>
      <c r="E139" s="355"/>
      <c r="F139" s="355"/>
      <c r="G139" s="355"/>
      <c r="H139" s="356"/>
    </row>
    <row r="140" spans="1:8" ht="72" customHeight="1" x14ac:dyDescent="0.2">
      <c r="A140" s="352" t="s">
        <v>97</v>
      </c>
      <c r="B140" s="353"/>
      <c r="C140" s="7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0" s="354">
        <v>2286</v>
      </c>
      <c r="E140" s="355"/>
      <c r="F140" s="355"/>
      <c r="G140" s="355"/>
      <c r="H140" s="356"/>
    </row>
    <row r="141" spans="1:8" ht="72" customHeight="1" x14ac:dyDescent="0.2">
      <c r="A141" s="352" t="s">
        <v>98</v>
      </c>
      <c r="B141" s="353"/>
      <c r="C141" s="73"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1" s="354">
        <v>2469</v>
      </c>
      <c r="E141" s="355"/>
      <c r="F141" s="355"/>
      <c r="G141" s="355"/>
      <c r="H141" s="356"/>
    </row>
    <row r="142" spans="1:8" ht="72" customHeight="1" x14ac:dyDescent="0.2">
      <c r="A142" s="352" t="s">
        <v>99</v>
      </c>
      <c r="B142" s="353"/>
      <c r="C142" s="73" t="str">
        <f t="shared" si="1"/>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2" s="354">
        <v>1140</v>
      </c>
      <c r="E142" s="355"/>
      <c r="F142" s="355"/>
      <c r="G142" s="355"/>
      <c r="H142" s="356"/>
    </row>
    <row r="143" spans="1:8" ht="72" customHeight="1" x14ac:dyDescent="0.2">
      <c r="A143" s="352" t="s">
        <v>100</v>
      </c>
      <c r="B143" s="353" t="s">
        <v>100</v>
      </c>
      <c r="C14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3" s="354">
        <v>14151</v>
      </c>
      <c r="E143" s="355"/>
      <c r="F143" s="355"/>
      <c r="G143" s="355"/>
      <c r="H143" s="356"/>
    </row>
    <row r="144" spans="1:8" ht="72" customHeight="1" x14ac:dyDescent="0.2">
      <c r="A144" s="352" t="s">
        <v>101</v>
      </c>
      <c r="B144" s="353" t="s">
        <v>101</v>
      </c>
      <c r="C14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44" s="354">
        <v>7500</v>
      </c>
      <c r="E144" s="355"/>
      <c r="F144" s="355"/>
      <c r="G144" s="355"/>
      <c r="H144" s="356"/>
    </row>
    <row r="145" spans="1:8" ht="50.1" customHeight="1" x14ac:dyDescent="0.2">
      <c r="A145" s="352" t="s">
        <v>102</v>
      </c>
      <c r="B145" s="353"/>
      <c r="C145" s="73"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45" s="354">
        <v>7143</v>
      </c>
      <c r="E145" s="355"/>
      <c r="F145" s="355"/>
      <c r="G145" s="355"/>
      <c r="H145" s="356"/>
    </row>
    <row r="146" spans="1:8" s="16" customFormat="1" ht="102" customHeight="1" x14ac:dyDescent="0.2">
      <c r="A146" s="352" t="s">
        <v>16</v>
      </c>
      <c r="B146" s="353"/>
      <c r="C146"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6" s="354">
        <v>912</v>
      </c>
      <c r="E146" s="355"/>
      <c r="F146" s="355"/>
      <c r="G146" s="355"/>
      <c r="H146" s="356"/>
    </row>
    <row r="147" spans="1:8" s="16" customFormat="1" ht="102" customHeight="1" x14ac:dyDescent="0.2">
      <c r="A147" s="352" t="s">
        <v>103</v>
      </c>
      <c r="B147" s="353"/>
      <c r="C147"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47" s="354">
        <v>100002</v>
      </c>
      <c r="E147" s="355"/>
      <c r="F147" s="355"/>
      <c r="G147" s="355"/>
      <c r="H147" s="356"/>
    </row>
    <row r="148" spans="1:8" s="16" customFormat="1" ht="126" customHeight="1" x14ac:dyDescent="0.2">
      <c r="A148" s="352" t="s">
        <v>104</v>
      </c>
      <c r="B148" s="353"/>
      <c r="C14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8" s="354">
        <v>8268</v>
      </c>
      <c r="E148" s="355"/>
      <c r="F148" s="355"/>
      <c r="G148" s="355"/>
      <c r="H148" s="356"/>
    </row>
    <row r="149" spans="1:8" s="16" customFormat="1" ht="96" customHeight="1" x14ac:dyDescent="0.2">
      <c r="A149" s="352" t="s">
        <v>105</v>
      </c>
      <c r="B149" s="353"/>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Интернет-площадки и Веб-приложения на основе Cправочника организаций "2ГИС.ВОРОНЕЖ", http://api.2gis.ru/</v>
      </c>
      <c r="D149" s="354">
        <v>4950</v>
      </c>
      <c r="E149" s="355"/>
      <c r="F149" s="355"/>
      <c r="G149" s="355"/>
      <c r="H149" s="356"/>
    </row>
    <row r="150" spans="1:8" s="16" customFormat="1" ht="96" customHeight="1" x14ac:dyDescent="0.2">
      <c r="A150" s="377" t="s">
        <v>106</v>
      </c>
      <c r="B150" s="378"/>
      <c r="C15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50" s="354">
        <v>8700</v>
      </c>
      <c r="E150" s="355"/>
      <c r="F150" s="355"/>
      <c r="G150" s="355"/>
      <c r="H150" s="356"/>
    </row>
    <row r="151" spans="1:8" ht="50.1" customHeight="1" x14ac:dyDescent="0.2">
      <c r="A151" s="352" t="s">
        <v>107</v>
      </c>
      <c r="B151" s="353"/>
      <c r="C151" s="73" t="str">
        <f>"Интернет-площадка 2gis.ru на основе Cправочника организаций "&amp;$C$2&amp;""</f>
        <v>Интернет-площадка 2gis.ru на основе Cправочника организаций "2ГИС.ВОРОНЕЖ"</v>
      </c>
      <c r="D151" s="354">
        <v>14280</v>
      </c>
      <c r="E151" s="355"/>
      <c r="F151" s="355"/>
      <c r="G151" s="355"/>
      <c r="H151" s="356"/>
    </row>
    <row r="152" spans="1:8" ht="50.1" customHeight="1" x14ac:dyDescent="0.2">
      <c r="A152" s="352" t="s">
        <v>108</v>
      </c>
      <c r="B152" s="353"/>
      <c r="C152" s="73"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52" s="354">
        <v>11280</v>
      </c>
      <c r="E152" s="355"/>
      <c r="F152" s="355"/>
      <c r="G152" s="355"/>
      <c r="H152" s="356"/>
    </row>
    <row r="153" spans="1:8" ht="50.1" customHeight="1" x14ac:dyDescent="0.2">
      <c r="A153" s="352" t="s">
        <v>109</v>
      </c>
      <c r="B153" s="353"/>
      <c r="C153" s="73" t="str">
        <f t="shared" si="2"/>
        <v>Электронный справочник на основе Справочника организаций "2ГИС.ВОРОНЕЖ" (версия для ПК)</v>
      </c>
      <c r="D153" s="354">
        <v>15360</v>
      </c>
      <c r="E153" s="355"/>
      <c r="F153" s="355"/>
      <c r="G153" s="355"/>
      <c r="H153" s="356"/>
    </row>
    <row r="154" spans="1:8" ht="50.1" customHeight="1" x14ac:dyDescent="0.2">
      <c r="A154" s="352" t="s">
        <v>110</v>
      </c>
      <c r="B154" s="353"/>
      <c r="C154" s="73" t="str">
        <f>"Интернет-площадка 2gis.ru на основе Cправочника организаций "&amp;$C$2&amp;""</f>
        <v>Интернет-площадка 2gis.ru на основе Cправочника организаций "2ГИС.ВОРОНЕЖ"</v>
      </c>
      <c r="D154" s="354">
        <v>13560</v>
      </c>
      <c r="E154" s="355"/>
      <c r="F154" s="355"/>
      <c r="G154" s="355"/>
      <c r="H154" s="356"/>
    </row>
    <row r="155" spans="1:8" ht="50.1" customHeight="1" x14ac:dyDescent="0.2">
      <c r="A155" s="352" t="s">
        <v>111</v>
      </c>
      <c r="B155" s="353"/>
      <c r="C155" s="73" t="str">
        <f>"Интернет-площадка 2gis.ru на основе Cправочника организаций "&amp;$C$2&amp;""</f>
        <v>Интернет-площадка 2gis.ru на основе Cправочника организаций "2ГИС.ВОРОНЕЖ"</v>
      </c>
      <c r="D155" s="354">
        <v>16272</v>
      </c>
      <c r="E155" s="355"/>
      <c r="F155" s="355"/>
      <c r="G155" s="355"/>
      <c r="H155" s="356"/>
    </row>
    <row r="156" spans="1:8" ht="50.1" customHeight="1" x14ac:dyDescent="0.2">
      <c r="A156" s="352" t="s">
        <v>112</v>
      </c>
      <c r="B156" s="353"/>
      <c r="C156" s="73" t="str">
        <f t="shared" si="2"/>
        <v>Электронный справочник на основе Справочника организаций "2ГИС.ВОРОНЕЖ" (версия для ПК)</v>
      </c>
      <c r="D156" s="354">
        <v>11280</v>
      </c>
      <c r="E156" s="355"/>
      <c r="F156" s="355"/>
      <c r="G156" s="355"/>
      <c r="H156" s="356"/>
    </row>
    <row r="157" spans="1:8" ht="50.1" customHeight="1" x14ac:dyDescent="0.2">
      <c r="A157" s="352" t="s">
        <v>113</v>
      </c>
      <c r="B157" s="353"/>
      <c r="C157" s="73" t="str">
        <f t="shared" si="2"/>
        <v>Электронный справочник на основе Справочника организаций "2ГИС.ВОРОНЕЖ" (версия для ПК)</v>
      </c>
      <c r="D157" s="354">
        <v>11640</v>
      </c>
      <c r="E157" s="355"/>
      <c r="F157" s="355"/>
      <c r="G157" s="355"/>
      <c r="H157" s="356"/>
    </row>
    <row r="158" spans="1:8" ht="50.1" customHeight="1" x14ac:dyDescent="0.2">
      <c r="A158" s="352" t="s">
        <v>114</v>
      </c>
      <c r="B158" s="353"/>
      <c r="C158" s="73" t="str">
        <f t="shared" si="2"/>
        <v>Электронный справочник на основе Справочника организаций "2ГИС.ВОРОНЕЖ" (версия для ПК)</v>
      </c>
      <c r="D158" s="354">
        <v>19320</v>
      </c>
      <c r="E158" s="355"/>
      <c r="F158" s="355"/>
      <c r="G158" s="355"/>
      <c r="H158" s="356"/>
    </row>
    <row r="159" spans="1:8" ht="50.1" customHeight="1" x14ac:dyDescent="0.2">
      <c r="A159" s="352" t="s">
        <v>115</v>
      </c>
      <c r="B159" s="353"/>
      <c r="C159" s="73" t="s">
        <v>95</v>
      </c>
      <c r="D159" s="354">
        <v>840</v>
      </c>
      <c r="E159" s="355"/>
      <c r="F159" s="355"/>
      <c r="G159" s="355"/>
      <c r="H159" s="356"/>
    </row>
    <row r="160" spans="1:8" ht="72" customHeight="1" x14ac:dyDescent="0.2">
      <c r="A160" s="352" t="s">
        <v>116</v>
      </c>
      <c r="B160" s="353"/>
      <c r="C16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"2ГИС.ВОРОНЕЖ" (мобильная версия 2ГИС 4.0 и выше); Интернет-площадка 2gis.ru на основе Cправочника организаций "2ГИС.ВОРОНЕЖ"</v>
      </c>
      <c r="D160" s="354">
        <v>19920</v>
      </c>
      <c r="E160" s="355"/>
      <c r="F160" s="355"/>
      <c r="G160" s="355"/>
      <c r="H160" s="356"/>
    </row>
    <row r="161" spans="1:8" ht="50.1" customHeight="1" thickBot="1" x14ac:dyDescent="0.25">
      <c r="A161" s="352" t="s">
        <v>117</v>
      </c>
      <c r="B161" s="353"/>
      <c r="C161" s="73" t="str">
        <f t="shared" si="2"/>
        <v>Электронный справочник на основе Справочника организаций "2ГИС.ВОРОНЕЖ" (версия для ПК)</v>
      </c>
      <c r="D161" s="374">
        <v>10080</v>
      </c>
      <c r="E161" s="375"/>
      <c r="F161" s="375"/>
      <c r="G161" s="375"/>
      <c r="H161" s="376"/>
    </row>
    <row r="162" spans="1:8" s="23" customFormat="1" ht="50.1" customHeight="1" thickBot="1" x14ac:dyDescent="0.25">
      <c r="A162" s="362" t="s">
        <v>118</v>
      </c>
      <c r="B162" s="363"/>
      <c r="C162" s="21"/>
      <c r="D162" s="364"/>
      <c r="E162" s="364"/>
      <c r="F162" s="364"/>
      <c r="G162" s="364"/>
      <c r="H162" s="365"/>
    </row>
    <row r="163" spans="1:8" s="16" customFormat="1" ht="50.1" customHeight="1" x14ac:dyDescent="0.2">
      <c r="A163" s="352" t="s">
        <v>119</v>
      </c>
      <c r="B163" s="353"/>
      <c r="C16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"2ГИС.ВОРОНЕЖ" (мобильная версия)</v>
      </c>
      <c r="D163" s="382">
        <v>5256</v>
      </c>
      <c r="E163" s="383"/>
      <c r="F163" s="383"/>
      <c r="G163" s="383"/>
      <c r="H163" s="384"/>
    </row>
    <row r="164" spans="1:8" s="16" customFormat="1" ht="50.1" customHeight="1" x14ac:dyDescent="0.2">
      <c r="A164" s="352" t="s">
        <v>120</v>
      </c>
      <c r="B164" s="353"/>
      <c r="C164" s="367"/>
      <c r="D164" s="354">
        <v>3504</v>
      </c>
      <c r="E164" s="355"/>
      <c r="F164" s="355"/>
      <c r="G164" s="355"/>
      <c r="H164" s="356"/>
    </row>
    <row r="165" spans="1:8" s="16" customFormat="1" ht="50.1" customHeight="1" x14ac:dyDescent="0.2">
      <c r="A165" s="369" t="s">
        <v>121</v>
      </c>
      <c r="B165" s="370"/>
      <c r="C165" s="367"/>
      <c r="D165" s="517">
        <v>1500</v>
      </c>
      <c r="E165" s="398"/>
      <c r="F165" s="398"/>
      <c r="G165" s="398"/>
      <c r="H165" s="399"/>
    </row>
    <row r="166" spans="1:8" s="16" customFormat="1" ht="50.1" customHeight="1" x14ac:dyDescent="0.2">
      <c r="A166" s="369" t="s">
        <v>122</v>
      </c>
      <c r="B166" s="370"/>
      <c r="C166" s="367"/>
      <c r="D166" s="517">
        <v>150</v>
      </c>
      <c r="E166" s="398"/>
      <c r="F166" s="398"/>
      <c r="G166" s="398"/>
      <c r="H166" s="399"/>
    </row>
    <row r="167" spans="1:8" s="16" customFormat="1" ht="50.1" customHeight="1" thickBot="1" x14ac:dyDescent="0.25">
      <c r="A167" s="369" t="s">
        <v>123</v>
      </c>
      <c r="B167" s="370"/>
      <c r="C167" s="368"/>
      <c r="D167" s="471">
        <v>510</v>
      </c>
      <c r="E167" s="472"/>
      <c r="F167" s="472"/>
      <c r="G167" s="472"/>
      <c r="H167" s="473"/>
    </row>
    <row r="168" spans="1:8" s="16" customFormat="1" ht="50.1" customHeight="1" thickBot="1" x14ac:dyDescent="0.25">
      <c r="A168" s="362" t="s">
        <v>124</v>
      </c>
      <c r="B168" s="363"/>
      <c r="C168" s="21"/>
      <c r="D168" s="364"/>
      <c r="E168" s="364"/>
      <c r="F168" s="364"/>
      <c r="G168" s="364"/>
      <c r="H168" s="365"/>
    </row>
    <row r="169" spans="1:8" ht="50.1" customHeight="1" x14ac:dyDescent="0.2">
      <c r="A169" s="352" t="s">
        <v>125</v>
      </c>
      <c r="B169" s="353"/>
      <c r="C16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69" s="77">
        <f>F169*1.2</f>
        <v>4910.3999999999996</v>
      </c>
      <c r="E169" s="78">
        <f>F169*1.1</f>
        <v>4501.2000000000007</v>
      </c>
      <c r="F169" s="78">
        <v>4092</v>
      </c>
      <c r="G169" s="78">
        <f>F169*0.75</f>
        <v>3069</v>
      </c>
      <c r="H169" s="79">
        <f>F169*0.5</f>
        <v>2046</v>
      </c>
    </row>
    <row r="170" spans="1:8" ht="50.1" customHeight="1" x14ac:dyDescent="0.2">
      <c r="A170" s="352" t="s">
        <v>126</v>
      </c>
      <c r="B170" s="353"/>
      <c r="C170" s="73" t="str">
        <f>"Интернет-площадка 2gis.ru на основе Cправочника организаций "&amp;$C$2&amp;""</f>
        <v>Интернет-площадка 2gis.ru на основе Cправочника организаций "2ГИС.ВОРОНЕЖ"</v>
      </c>
      <c r="D170" s="354">
        <v>2079</v>
      </c>
      <c r="E170" s="355"/>
      <c r="F170" s="355"/>
      <c r="G170" s="355"/>
      <c r="H170" s="356"/>
    </row>
    <row r="171" spans="1:8" ht="50.1" customHeight="1" x14ac:dyDescent="0.2">
      <c r="A171" s="352" t="s">
        <v>127</v>
      </c>
      <c r="B171" s="353"/>
      <c r="C171" s="73"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1" s="354">
        <v>4158</v>
      </c>
      <c r="E171" s="355"/>
      <c r="F171" s="355"/>
      <c r="G171" s="355"/>
      <c r="H171" s="356"/>
    </row>
    <row r="172" spans="1:8" ht="50.1" customHeight="1" x14ac:dyDescent="0.2">
      <c r="A172" s="352" t="s">
        <v>128</v>
      </c>
      <c r="B172" s="353"/>
      <c r="C17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(мобильная версия 2ГИС 4.0 и выше)</v>
      </c>
      <c r="D172" s="77">
        <f>F172*1.2</f>
        <v>6912</v>
      </c>
      <c r="E172" s="78">
        <f>F172*1.1</f>
        <v>6336.0000000000009</v>
      </c>
      <c r="F172" s="78">
        <v>5760</v>
      </c>
      <c r="G172" s="78">
        <f>F172*0.75</f>
        <v>4320</v>
      </c>
      <c r="H172" s="79">
        <f>F172*0.5</f>
        <v>2880</v>
      </c>
    </row>
    <row r="173" spans="1:8" ht="50.1" customHeight="1" x14ac:dyDescent="0.2">
      <c r="A173" s="352" t="s">
        <v>199</v>
      </c>
      <c r="B173" s="353"/>
      <c r="C173" s="73" t="str">
        <f>"Интернет-площадка 2gis.ru на основе Cправочника организаций "&amp;$C$2&amp;""</f>
        <v>Интернет-площадка 2gis.ru на основе Cправочника организаций "2ГИС.ВОРОНЕЖ"</v>
      </c>
      <c r="D173" s="354">
        <v>3000</v>
      </c>
      <c r="E173" s="355"/>
      <c r="F173" s="355"/>
      <c r="G173" s="355"/>
      <c r="H173" s="356"/>
    </row>
    <row r="174" spans="1:8" ht="50.1" customHeight="1" x14ac:dyDescent="0.2">
      <c r="A174" s="352" t="s">
        <v>130</v>
      </c>
      <c r="B174" s="353"/>
      <c r="C174" s="73" t="str">
        <f>"Электронный справочник на основе Справочника организаций "&amp;$C$2&amp;" (версия для ПК)"</f>
        <v>Электронный справочник на основе Справочника организаций "2ГИС.ВОРОНЕЖ" (версия для ПК)</v>
      </c>
      <c r="D174" s="354">
        <v>5880</v>
      </c>
      <c r="E174" s="355"/>
      <c r="F174" s="355"/>
      <c r="G174" s="355"/>
      <c r="H174" s="356"/>
    </row>
    <row r="175" spans="1:8" s="16" customFormat="1" ht="126" customHeight="1" thickBot="1" x14ac:dyDescent="0.25">
      <c r="A175" s="352" t="s">
        <v>131</v>
      </c>
      <c r="B175" s="353"/>
      <c r="C175" s="121" t="str">
        <f>C170</f>
        <v>Интернет-площадка 2gis.ru на основе Cправочника организаций "2ГИС.ВОРОНЕЖ"</v>
      </c>
      <c r="D175" s="354">
        <v>2079</v>
      </c>
      <c r="E175" s="355"/>
      <c r="F175" s="355"/>
      <c r="G175" s="355"/>
      <c r="H175" s="356"/>
    </row>
    <row r="176" spans="1:8" ht="50.1" customHeight="1" thickBot="1" x14ac:dyDescent="0.25">
      <c r="A176" s="362" t="s">
        <v>200</v>
      </c>
      <c r="B176" s="363"/>
      <c r="C176" s="21"/>
      <c r="D176" s="364"/>
      <c r="E176" s="364"/>
      <c r="F176" s="364"/>
      <c r="G176" s="364"/>
      <c r="H176" s="365"/>
    </row>
    <row r="177" spans="1:8" s="20" customFormat="1" ht="30" customHeight="1" thickBot="1" x14ac:dyDescent="0.25">
      <c r="A177" s="507"/>
      <c r="B177" s="507"/>
      <c r="C177" s="623"/>
      <c r="D177" s="507"/>
      <c r="E177" s="507"/>
      <c r="F177" s="507"/>
      <c r="G177" s="507"/>
      <c r="H177" s="508"/>
    </row>
    <row r="178" spans="1:8" s="16" customFormat="1" ht="185.25" customHeight="1" x14ac:dyDescent="0.2">
      <c r="A178" s="352" t="s">
        <v>201</v>
      </c>
      <c r="B178" s="353"/>
      <c r="C17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"2ГИС.ВОРОНЕЖ" (версия для ПК); Интернет-площадка 2gis.ru на основе Cправочника организаций "2ГИС.ВОРОНЕЖ"; Электронный справочник на основе Справочника организаций "2ГИС.ВОРОНЕЖ" (мобильная версия 2ГИС 4.0 и выше)</v>
      </c>
      <c r="D178" s="382">
        <v>8550</v>
      </c>
      <c r="E178" s="383"/>
      <c r="F178" s="383"/>
      <c r="G178" s="383"/>
      <c r="H178" s="384"/>
    </row>
    <row r="179" spans="1:8" s="16" customFormat="1" ht="83.25" customHeight="1" thickBot="1" x14ac:dyDescent="0.25">
      <c r="A179" s="352" t="s">
        <v>202</v>
      </c>
      <c r="B179" s="353"/>
      <c r="C179" s="367"/>
      <c r="D179" s="354">
        <v>8550</v>
      </c>
      <c r="E179" s="355"/>
      <c r="F179" s="355"/>
      <c r="G179" s="355"/>
      <c r="H179" s="356"/>
    </row>
    <row r="180" spans="1:8" ht="21.75" thickBot="1" x14ac:dyDescent="0.25">
      <c r="A180" s="518"/>
      <c r="B180" s="519"/>
      <c r="C180" s="56"/>
      <c r="D180" s="520"/>
      <c r="E180" s="520"/>
      <c r="F180" s="520"/>
      <c r="G180" s="520"/>
      <c r="H180" s="521"/>
    </row>
    <row r="182" spans="1:8" ht="21" x14ac:dyDescent="0.2">
      <c r="A182" s="85"/>
      <c r="B182" s="86" t="s">
        <v>133</v>
      </c>
      <c r="C182" s="349" t="s">
        <v>348</v>
      </c>
      <c r="D182" s="349"/>
      <c r="E182" s="87"/>
      <c r="F182" s="87"/>
      <c r="G182" s="87"/>
      <c r="H182" s="87"/>
    </row>
    <row r="183" spans="1:8" ht="21" x14ac:dyDescent="0.2">
      <c r="A183" s="85"/>
      <c r="B183" s="87"/>
      <c r="C183" s="541" t="s">
        <v>349</v>
      </c>
      <c r="D183" s="348"/>
      <c r="E183" s="87"/>
      <c r="F183" s="87"/>
      <c r="G183" s="87"/>
      <c r="H183" s="87"/>
    </row>
    <row r="184" spans="1:8" ht="21" x14ac:dyDescent="0.2">
      <c r="A184" s="85"/>
      <c r="B184" s="87"/>
      <c r="C184" s="541" t="s">
        <v>350</v>
      </c>
      <c r="D184" s="348"/>
      <c r="E184" s="87"/>
      <c r="F184" s="87"/>
      <c r="G184" s="87"/>
      <c r="H184" s="87"/>
    </row>
    <row r="185" spans="1:8" ht="21" x14ac:dyDescent="0.2">
      <c r="C185" s="348"/>
      <c r="D185" s="348"/>
      <c r="E185" s="87"/>
      <c r="F185" s="87"/>
      <c r="G185" s="87"/>
      <c r="H185" s="82"/>
    </row>
    <row r="186" spans="1:8" ht="26.25" customHeight="1" x14ac:dyDescent="0.2">
      <c r="A186" s="347" t="str">
        <f>Абакан_юр!A174</f>
        <v>По соглашению сторон в качестве валюты платежа могут выступать украинские гривны, в этом случае курс следующий: 1 руб. = 0,4395 гривен</v>
      </c>
      <c r="B186" s="347"/>
      <c r="C186" s="347"/>
      <c r="D186" s="89"/>
      <c r="E186" s="89"/>
      <c r="F186" s="90"/>
      <c r="G186" s="351"/>
      <c r="H186" s="351"/>
    </row>
    <row r="187" spans="1:8" ht="26.25" customHeight="1" x14ac:dyDescent="0.2">
      <c r="A187" s="347" t="str">
        <f>Абакан_юр!A175</f>
        <v>По соглашению сторон в качестве валюты платежа могут выступать дирхамы ОАЭ, в этом случае курс следующий: 1 руб. = 0,0414 дирхам</v>
      </c>
      <c r="B187" s="347"/>
      <c r="C187" s="347"/>
      <c r="D187" s="89"/>
      <c r="E187" s="89"/>
      <c r="F187" s="90"/>
      <c r="G187" s="92"/>
      <c r="H187" s="92"/>
    </row>
    <row r="188" spans="1:8" ht="26.25" customHeight="1" x14ac:dyDescent="0.2">
      <c r="A188" s="347" t="str">
        <f>Абакан_юр!A176</f>
        <v>По соглашению сторон в качестве валюты платежа могут выступать доллары США, в этом случае курс следующий: 1 руб. = 0,0113 доллара</v>
      </c>
      <c r="B188" s="347"/>
      <c r="C188" s="347"/>
      <c r="D188" s="89"/>
      <c r="E188" s="89"/>
      <c r="F188" s="90"/>
      <c r="G188" s="92"/>
      <c r="H188" s="92"/>
    </row>
    <row r="189" spans="1:8" ht="26.25" customHeight="1" x14ac:dyDescent="0.2">
      <c r="A189" s="347" t="str">
        <f>Абакан_юр!A177</f>
        <v>По соглашению сторон в качестве валюты платежа могут выступать евро, в этом случае курс следующий: 1 руб. = 0,0104 евро</v>
      </c>
      <c r="B189" s="347"/>
      <c r="C189" s="347"/>
      <c r="D189" s="89"/>
      <c r="E189" s="90"/>
      <c r="F189" s="90"/>
      <c r="G189" s="92"/>
      <c r="H189" s="92"/>
    </row>
    <row r="190" spans="1:8" ht="26.25" customHeight="1" x14ac:dyDescent="0.2">
      <c r="A190" s="347" t="str">
        <f>Абакан_юр!A178</f>
        <v>По соглашению сторон в качестве валюты платежа могут выступать чешские кроны, в этом случае курс следующий: 1 руб. = 0,2610 крона</v>
      </c>
      <c r="B190" s="347"/>
      <c r="C190" s="347"/>
      <c r="D190" s="89"/>
      <c r="E190" s="90"/>
      <c r="F190" s="90"/>
      <c r="G190" s="92"/>
      <c r="H190" s="92"/>
    </row>
    <row r="191" spans="1:8" ht="26.25" customHeight="1" x14ac:dyDescent="0.2">
      <c r="A191" s="347" t="str">
        <f>Абакан_юр!A179</f>
        <v>По соглашению сторон в качестве валюты платежа могут выступать киргизские сомы, в этом случае курс следующий: 1 руб. = 1,0094 сом</v>
      </c>
      <c r="B191" s="347"/>
      <c r="C191" s="347"/>
      <c r="D191" s="89"/>
      <c r="E191" s="89"/>
      <c r="F191" s="90"/>
      <c r="G191" s="92"/>
      <c r="H191" s="92"/>
    </row>
    <row r="192" spans="1:8" ht="26.25" customHeight="1" x14ac:dyDescent="0.2">
      <c r="A19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2" s="347"/>
      <c r="C192" s="347"/>
      <c r="D192" s="89"/>
      <c r="E192" s="89"/>
      <c r="F192" s="90"/>
      <c r="G192" s="92"/>
      <c r="H192" s="92"/>
    </row>
    <row r="193" spans="1:8" ht="26.25" x14ac:dyDescent="0.2">
      <c r="A193" s="93"/>
      <c r="B193" s="93"/>
      <c r="C193" s="94"/>
      <c r="D193" s="95"/>
      <c r="E193" s="95"/>
      <c r="F193" s="96"/>
      <c r="G193" s="97"/>
      <c r="H193" s="97"/>
    </row>
    <row r="194" spans="1:8" ht="21" x14ac:dyDescent="0.2">
      <c r="A194" s="339" t="s">
        <v>144</v>
      </c>
      <c r="B194" s="339"/>
      <c r="C194" s="339"/>
      <c r="D194" s="339"/>
      <c r="E194" s="339"/>
      <c r="F194" s="339"/>
      <c r="G194" s="339"/>
      <c r="H194" s="339"/>
    </row>
    <row r="195" spans="1:8" ht="21" x14ac:dyDescent="0.2">
      <c r="A195" s="339" t="s">
        <v>145</v>
      </c>
      <c r="B195" s="339"/>
      <c r="C195" s="339"/>
      <c r="D195" s="339"/>
      <c r="E195" s="339"/>
      <c r="F195" s="339"/>
      <c r="G195" s="339"/>
      <c r="H195" s="339"/>
    </row>
    <row r="196" spans="1:8" ht="26.25" x14ac:dyDescent="0.2">
      <c r="A196" s="93"/>
      <c r="B196" s="93"/>
      <c r="C196" s="94"/>
      <c r="D196" s="95"/>
      <c r="E196" s="95"/>
      <c r="F196" s="96"/>
      <c r="G196" s="97"/>
      <c r="H196" s="97"/>
    </row>
    <row r="197" spans="1:8" ht="54" customHeight="1" thickBot="1" x14ac:dyDescent="0.25">
      <c r="A197" s="340" t="s">
        <v>146</v>
      </c>
      <c r="B197" s="340"/>
      <c r="C197" s="340"/>
      <c r="D197" s="340"/>
      <c r="E197" s="340"/>
      <c r="F197" s="99"/>
      <c r="G197" s="91"/>
      <c r="H197" s="100"/>
    </row>
    <row r="198" spans="1:8" ht="50.1" customHeight="1" thickBot="1" x14ac:dyDescent="0.25">
      <c r="A198" s="341" t="s">
        <v>147</v>
      </c>
      <c r="B198" s="342"/>
      <c r="C198" s="342"/>
      <c r="D198" s="342"/>
      <c r="E198" s="343"/>
      <c r="F198" s="101"/>
      <c r="H198" s="102"/>
    </row>
    <row r="199" spans="1:8" ht="93.75" customHeight="1" thickBot="1" x14ac:dyDescent="0.25">
      <c r="A199" s="344" t="s">
        <v>148</v>
      </c>
      <c r="B199" s="345"/>
      <c r="C199" s="103" t="s">
        <v>149</v>
      </c>
      <c r="D199" s="345" t="s">
        <v>150</v>
      </c>
      <c r="E199" s="346"/>
      <c r="F199" s="104"/>
      <c r="G199" s="104"/>
      <c r="H199" s="104"/>
    </row>
    <row r="200" spans="1:8" ht="84" x14ac:dyDescent="0.2">
      <c r="A200" s="333" t="s">
        <v>151</v>
      </c>
      <c r="B200" s="334"/>
      <c r="C200" s="105" t="s">
        <v>152</v>
      </c>
      <c r="D200" s="335" t="s">
        <v>153</v>
      </c>
      <c r="E200" s="336"/>
      <c r="F200" s="104"/>
      <c r="G200" s="104"/>
      <c r="H200" s="104"/>
    </row>
    <row r="201" spans="1:8" ht="72" customHeight="1" x14ac:dyDescent="0.2">
      <c r="A201" s="337" t="s">
        <v>154</v>
      </c>
      <c r="B201" s="338"/>
      <c r="C201" s="106" t="s">
        <v>155</v>
      </c>
      <c r="D201" s="331" t="s">
        <v>156</v>
      </c>
      <c r="E201" s="332"/>
      <c r="F201" s="104"/>
      <c r="G201" s="104"/>
      <c r="H201" s="104"/>
    </row>
    <row r="202" spans="1:8" ht="176.25" customHeight="1" thickBot="1" x14ac:dyDescent="0.25">
      <c r="A202" s="495" t="s">
        <v>157</v>
      </c>
      <c r="B202" s="496"/>
      <c r="C202" s="125" t="s">
        <v>158</v>
      </c>
      <c r="D202" s="497" t="s">
        <v>156</v>
      </c>
      <c r="E202" s="498"/>
      <c r="F202" s="104"/>
      <c r="G202" s="104"/>
      <c r="H202" s="104"/>
    </row>
    <row r="203" spans="1:8" s="82" customFormat="1" ht="125.25" customHeight="1" x14ac:dyDescent="0.2">
      <c r="A203" s="337" t="s">
        <v>160</v>
      </c>
      <c r="B203" s="338"/>
      <c r="C203" s="124" t="s">
        <v>161</v>
      </c>
      <c r="D203" s="338" t="s">
        <v>156</v>
      </c>
      <c r="E203" s="494"/>
      <c r="F203" s="101"/>
      <c r="G203" s="101"/>
      <c r="H203" s="101"/>
    </row>
    <row r="204" spans="1:8" s="98" customFormat="1" ht="222.75" customHeight="1" thickBot="1" x14ac:dyDescent="0.25">
      <c r="A204" s="617" t="s">
        <v>162</v>
      </c>
      <c r="B204" s="618"/>
      <c r="C204" s="125" t="s">
        <v>163</v>
      </c>
      <c r="D204" s="619" t="s">
        <v>156</v>
      </c>
      <c r="E204" s="620"/>
      <c r="F204" s="96"/>
      <c r="G204" s="97"/>
      <c r="H204" s="97"/>
    </row>
    <row r="205" spans="1:8" ht="23.25" x14ac:dyDescent="0.2">
      <c r="A205" s="329" t="s">
        <v>164</v>
      </c>
      <c r="B205" s="329"/>
      <c r="C205" s="329"/>
      <c r="D205" s="329"/>
      <c r="E205" s="329"/>
      <c r="F205" s="329"/>
      <c r="G205" s="329"/>
      <c r="H205" s="329"/>
    </row>
    <row r="206" spans="1:8" ht="23.25" x14ac:dyDescent="0.2">
      <c r="A206" s="329" t="s">
        <v>165</v>
      </c>
      <c r="B206" s="329"/>
      <c r="C206" s="329"/>
      <c r="D206" s="329"/>
      <c r="E206" s="329"/>
      <c r="F206" s="329"/>
      <c r="G206" s="329"/>
      <c r="H206" s="329"/>
    </row>
    <row r="207" spans="1:8" ht="182.25" customHeight="1" x14ac:dyDescent="0.2">
      <c r="A207"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39"/>
      <c r="C207" s="339"/>
      <c r="D207" s="339"/>
      <c r="E207" s="339"/>
      <c r="F207" s="339"/>
      <c r="G207" s="339"/>
      <c r="H207" s="339"/>
    </row>
    <row r="208" spans="1:8" ht="66.75" customHeight="1" x14ac:dyDescent="0.2">
      <c r="A208" s="339" t="s">
        <v>167</v>
      </c>
      <c r="B208" s="339"/>
      <c r="C208" s="339"/>
      <c r="D208" s="339"/>
      <c r="E208" s="339"/>
      <c r="F208" s="339"/>
      <c r="G208" s="339"/>
      <c r="H208" s="339"/>
    </row>
    <row r="209" spans="1:8" ht="23.25" x14ac:dyDescent="0.2">
      <c r="A209" s="329" t="s">
        <v>168</v>
      </c>
      <c r="B209" s="329"/>
      <c r="C209" s="329"/>
      <c r="D209" s="329"/>
      <c r="E209" s="329"/>
      <c r="F209" s="329"/>
      <c r="G209" s="329"/>
      <c r="H209" s="329"/>
    </row>
    <row r="210" spans="1:8" s="109" customFormat="1" ht="114.75" customHeight="1" x14ac:dyDescent="0.2">
      <c r="A210" s="339" t="s">
        <v>169</v>
      </c>
      <c r="B210" s="339"/>
      <c r="C210" s="339"/>
      <c r="D210" s="339"/>
      <c r="E210" s="339"/>
      <c r="F210" s="339"/>
      <c r="G210" s="339"/>
      <c r="H210" s="339"/>
    </row>
  </sheetData>
  <sheetProtection selectLockedCells="1" selectUnlockedCells="1"/>
  <mergeCells count="34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G186:H186"/>
    <mergeCell ref="A178:B178"/>
    <mergeCell ref="C178:C179"/>
    <mergeCell ref="D178:H178"/>
    <mergeCell ref="A179:B179"/>
    <mergeCell ref="D179:H179"/>
    <mergeCell ref="A180:B180"/>
    <mergeCell ref="D180:H180"/>
    <mergeCell ref="A175:B175"/>
    <mergeCell ref="D175:H175"/>
    <mergeCell ref="A176:B176"/>
    <mergeCell ref="D176:H176"/>
    <mergeCell ref="A177:C177"/>
    <mergeCell ref="D177:H177"/>
    <mergeCell ref="A187:C187"/>
    <mergeCell ref="A188:C188"/>
    <mergeCell ref="A189:C189"/>
    <mergeCell ref="A190:C190"/>
    <mergeCell ref="A191:C191"/>
    <mergeCell ref="A192:C192"/>
    <mergeCell ref="C182:D182"/>
    <mergeCell ref="C183:D183"/>
    <mergeCell ref="C184:D184"/>
    <mergeCell ref="C185:D185"/>
    <mergeCell ref="A186:C186"/>
    <mergeCell ref="A200:B200"/>
    <mergeCell ref="D200:E200"/>
    <mergeCell ref="A201:B201"/>
    <mergeCell ref="D201:E201"/>
    <mergeCell ref="A202:B202"/>
    <mergeCell ref="D202:E202"/>
    <mergeCell ref="A194:H194"/>
    <mergeCell ref="A195:H195"/>
    <mergeCell ref="A197:E197"/>
    <mergeCell ref="A198:E198"/>
    <mergeCell ref="A199:B199"/>
    <mergeCell ref="D199:E199"/>
    <mergeCell ref="A207:H207"/>
    <mergeCell ref="A208:H208"/>
    <mergeCell ref="A209:H209"/>
    <mergeCell ref="A210:E210"/>
    <mergeCell ref="F210:H210"/>
    <mergeCell ref="A203:B203"/>
    <mergeCell ref="D203:E203"/>
    <mergeCell ref="A204:B204"/>
    <mergeCell ref="D204:E204"/>
    <mergeCell ref="A205:H205"/>
    <mergeCell ref="A206:H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30" zoomScaleNormal="60" zoomScaleSheetLayoutView="30" workbookViewId="0">
      <pane ySplit="4" topLeftCell="A47"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351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31.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7" s="382">
        <f>F7*1.2</f>
        <v>4003.2</v>
      </c>
      <c r="E7" s="383">
        <f>F7*1.1</f>
        <v>3669.6000000000004</v>
      </c>
      <c r="F7" s="383">
        <v>3336</v>
      </c>
      <c r="G7" s="383">
        <f>F7*0.75</f>
        <v>2502</v>
      </c>
      <c r="H7" s="384">
        <f>F7*0.5</f>
        <v>1668</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2" s="457">
        <f>F12*1.2</f>
        <v>4737.5999999999995</v>
      </c>
      <c r="E12" s="383">
        <f>F12*1.1</f>
        <v>4342.8</v>
      </c>
      <c r="F12" s="383">
        <v>3948</v>
      </c>
      <c r="G12" s="383">
        <f>F12*0.75</f>
        <v>2961</v>
      </c>
      <c r="H12" s="384">
        <f>F12*0.5</f>
        <v>1974</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924</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"2ГИС.ГРОЗНЫЙ"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23" s="527">
        <v>198</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7" s="382">
        <f>F27*1.2</f>
        <v>5616</v>
      </c>
      <c r="E27" s="383">
        <f>F27*1.1</f>
        <v>5148</v>
      </c>
      <c r="F27" s="383">
        <v>4680</v>
      </c>
      <c r="G27" s="383">
        <f>F27*0.75</f>
        <v>3510</v>
      </c>
      <c r="H27" s="384">
        <f>F27*0.5</f>
        <v>2340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2" s="457">
        <f>F32*1.2</f>
        <v>6638.4</v>
      </c>
      <c r="E32" s="383">
        <f>F32*1.1</f>
        <v>6085.2000000000007</v>
      </c>
      <c r="F32" s="383">
        <v>5532</v>
      </c>
      <c r="G32" s="383">
        <f>F32*0.75</f>
        <v>4149</v>
      </c>
      <c r="H32" s="384">
        <f>F32*0.5</f>
        <v>2766</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1320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"2ГИС.ГРОЗНЫЙ"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"2ГИС.ГРОЗНЫЙ"; Электронный справочник "2ГИС.ГРОЗНЫЙ"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v>
      </c>
      <c r="D43" s="465">
        <v>288</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48" s="382">
        <f>F48*1.2</f>
        <v>4809.5999999999995</v>
      </c>
      <c r="E48" s="383">
        <f>F48*1.1</f>
        <v>4408.8</v>
      </c>
      <c r="F48" s="383">
        <v>4008</v>
      </c>
      <c r="G48" s="383">
        <f>F48*0.75</f>
        <v>3006</v>
      </c>
      <c r="H48" s="384">
        <f>F48*0.5</f>
        <v>2004</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4" s="457">
        <f>F54*1.2</f>
        <v>5688</v>
      </c>
      <c r="E54" s="383">
        <f>F54*1.1</f>
        <v>5214</v>
      </c>
      <c r="F54" s="383">
        <v>4740</v>
      </c>
      <c r="G54" s="383">
        <f>F54*0.75</f>
        <v>3555</v>
      </c>
      <c r="H54" s="384">
        <f>F54*0.5</f>
        <v>2370</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60" s="527">
        <v>372</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876 до 17520</v>
      </c>
      <c r="E64" s="422"/>
      <c r="F64" s="422"/>
      <c r="G64" s="422"/>
      <c r="H64" s="423"/>
    </row>
    <row r="65" spans="1:8" ht="37.5" customHeight="1" outlineLevel="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65" s="432">
        <v>876</v>
      </c>
      <c r="E65" s="433"/>
      <c r="F65" s="433"/>
      <c r="G65" s="433"/>
      <c r="H65" s="434"/>
    </row>
    <row r="66" spans="1:8" ht="37.5" customHeight="1" outlineLevel="1" x14ac:dyDescent="0.2">
      <c r="A66" s="419" t="s">
        <v>40</v>
      </c>
      <c r="B66" s="420"/>
      <c r="C66" s="431"/>
      <c r="D66" s="354">
        <v>1752</v>
      </c>
      <c r="E66" s="355"/>
      <c r="F66" s="355"/>
      <c r="G66" s="355"/>
      <c r="H66" s="356"/>
    </row>
    <row r="67" spans="1:8" ht="37.5" customHeight="1" outlineLevel="1" x14ac:dyDescent="0.2">
      <c r="A67" s="419" t="s">
        <v>41</v>
      </c>
      <c r="B67" s="420"/>
      <c r="C67" s="431"/>
      <c r="D67" s="354">
        <v>2628</v>
      </c>
      <c r="E67" s="355"/>
      <c r="F67" s="355"/>
      <c r="G67" s="355"/>
      <c r="H67" s="356"/>
    </row>
    <row r="68" spans="1:8" ht="37.5" customHeight="1" outlineLevel="1" x14ac:dyDescent="0.2">
      <c r="A68" s="419" t="s">
        <v>42</v>
      </c>
      <c r="B68" s="420"/>
      <c r="C68" s="431"/>
      <c r="D68" s="354">
        <v>3504</v>
      </c>
      <c r="E68" s="355"/>
      <c r="F68" s="355"/>
      <c r="G68" s="355"/>
      <c r="H68" s="356"/>
    </row>
    <row r="69" spans="1:8" ht="37.5" customHeight="1" outlineLevel="1" x14ac:dyDescent="0.2">
      <c r="A69" s="419" t="s">
        <v>43</v>
      </c>
      <c r="B69" s="420"/>
      <c r="C69" s="431"/>
      <c r="D69" s="354">
        <v>4380</v>
      </c>
      <c r="E69" s="355"/>
      <c r="F69" s="355"/>
      <c r="G69" s="355"/>
      <c r="H69" s="356"/>
    </row>
    <row r="70" spans="1:8" ht="37.5" customHeight="1" outlineLevel="1" x14ac:dyDescent="0.2">
      <c r="A70" s="419" t="s">
        <v>44</v>
      </c>
      <c r="B70" s="420"/>
      <c r="C70" s="431"/>
      <c r="D70" s="354">
        <v>5256</v>
      </c>
      <c r="E70" s="355"/>
      <c r="F70" s="355"/>
      <c r="G70" s="355"/>
      <c r="H70" s="356"/>
    </row>
    <row r="71" spans="1:8" ht="37.5" customHeight="1" outlineLevel="1" x14ac:dyDescent="0.2">
      <c r="A71" s="419" t="s">
        <v>45</v>
      </c>
      <c r="B71" s="420"/>
      <c r="C71" s="431"/>
      <c r="D71" s="354">
        <v>6132</v>
      </c>
      <c r="E71" s="355"/>
      <c r="F71" s="355"/>
      <c r="G71" s="355"/>
      <c r="H71" s="356"/>
    </row>
    <row r="72" spans="1:8" ht="37.5" customHeight="1" outlineLevel="1" x14ac:dyDescent="0.2">
      <c r="A72" s="419" t="s">
        <v>46</v>
      </c>
      <c r="B72" s="420"/>
      <c r="C72" s="431"/>
      <c r="D72" s="354">
        <v>7008</v>
      </c>
      <c r="E72" s="355"/>
      <c r="F72" s="355"/>
      <c r="G72" s="355"/>
      <c r="H72" s="356"/>
    </row>
    <row r="73" spans="1:8" ht="37.5" customHeight="1" outlineLevel="1" x14ac:dyDescent="0.2">
      <c r="A73" s="419" t="s">
        <v>47</v>
      </c>
      <c r="B73" s="420"/>
      <c r="C73" s="431"/>
      <c r="D73" s="354">
        <v>7884</v>
      </c>
      <c r="E73" s="355"/>
      <c r="F73" s="355"/>
      <c r="G73" s="355"/>
      <c r="H73" s="356"/>
    </row>
    <row r="74" spans="1:8" ht="37.5" customHeight="1" outlineLevel="1" x14ac:dyDescent="0.2">
      <c r="A74" s="419" t="s">
        <v>48</v>
      </c>
      <c r="B74" s="420"/>
      <c r="C74" s="431"/>
      <c r="D74" s="354">
        <v>8760</v>
      </c>
      <c r="E74" s="355"/>
      <c r="F74" s="355"/>
      <c r="G74" s="355"/>
      <c r="H74" s="356"/>
    </row>
    <row r="75" spans="1:8" ht="37.5" customHeight="1" outlineLevel="1" x14ac:dyDescent="0.2">
      <c r="A75" s="419" t="s">
        <v>49</v>
      </c>
      <c r="B75" s="420"/>
      <c r="C75" s="431"/>
      <c r="D75" s="354">
        <v>9636</v>
      </c>
      <c r="E75" s="355"/>
      <c r="F75" s="355"/>
      <c r="G75" s="355"/>
      <c r="H75" s="356"/>
    </row>
    <row r="76" spans="1:8" ht="37.5" customHeight="1" outlineLevel="1" x14ac:dyDescent="0.2">
      <c r="A76" s="419" t="s">
        <v>50</v>
      </c>
      <c r="B76" s="420"/>
      <c r="C76" s="431"/>
      <c r="D76" s="354">
        <v>10512</v>
      </c>
      <c r="E76" s="355"/>
      <c r="F76" s="355"/>
      <c r="G76" s="355"/>
      <c r="H76" s="356"/>
    </row>
    <row r="77" spans="1:8" ht="37.5" customHeight="1" outlineLevel="1" x14ac:dyDescent="0.2">
      <c r="A77" s="419" t="s">
        <v>51</v>
      </c>
      <c r="B77" s="420"/>
      <c r="C77" s="431"/>
      <c r="D77" s="354">
        <v>11388</v>
      </c>
      <c r="E77" s="355"/>
      <c r="F77" s="355"/>
      <c r="G77" s="355"/>
      <c r="H77" s="356"/>
    </row>
    <row r="78" spans="1:8" ht="37.5" customHeight="1" outlineLevel="1" x14ac:dyDescent="0.2">
      <c r="A78" s="419" t="s">
        <v>52</v>
      </c>
      <c r="B78" s="420"/>
      <c r="C78" s="431"/>
      <c r="D78" s="354">
        <v>12264</v>
      </c>
      <c r="E78" s="355"/>
      <c r="F78" s="355"/>
      <c r="G78" s="355"/>
      <c r="H78" s="356"/>
    </row>
    <row r="79" spans="1:8" ht="37.5" customHeight="1" outlineLevel="1" x14ac:dyDescent="0.2">
      <c r="A79" s="419" t="s">
        <v>53</v>
      </c>
      <c r="B79" s="420"/>
      <c r="C79" s="431"/>
      <c r="D79" s="354">
        <v>13140</v>
      </c>
      <c r="E79" s="355"/>
      <c r="F79" s="355"/>
      <c r="G79" s="355"/>
      <c r="H79" s="356"/>
    </row>
    <row r="80" spans="1:8" ht="37.5" customHeight="1" outlineLevel="1" x14ac:dyDescent="0.2">
      <c r="A80" s="419" t="s">
        <v>54</v>
      </c>
      <c r="B80" s="420"/>
      <c r="C80" s="431"/>
      <c r="D80" s="354">
        <v>14016</v>
      </c>
      <c r="E80" s="355"/>
      <c r="F80" s="355"/>
      <c r="G80" s="355"/>
      <c r="H80" s="356"/>
    </row>
    <row r="81" spans="1:8" ht="37.5" customHeight="1" outlineLevel="1" x14ac:dyDescent="0.2">
      <c r="A81" s="419" t="s">
        <v>55</v>
      </c>
      <c r="B81" s="420"/>
      <c r="C81" s="431"/>
      <c r="D81" s="354">
        <v>14892</v>
      </c>
      <c r="E81" s="355"/>
      <c r="F81" s="355"/>
      <c r="G81" s="355"/>
      <c r="H81" s="356"/>
    </row>
    <row r="82" spans="1:8" ht="37.5" customHeight="1" outlineLevel="1" x14ac:dyDescent="0.2">
      <c r="A82" s="419" t="s">
        <v>56</v>
      </c>
      <c r="B82" s="420"/>
      <c r="C82" s="431"/>
      <c r="D82" s="354">
        <v>15768</v>
      </c>
      <c r="E82" s="355"/>
      <c r="F82" s="355"/>
      <c r="G82" s="355"/>
      <c r="H82" s="356"/>
    </row>
    <row r="83" spans="1:8" ht="37.5" customHeight="1" outlineLevel="1" x14ac:dyDescent="0.2">
      <c r="A83" s="419" t="s">
        <v>57</v>
      </c>
      <c r="B83" s="420"/>
      <c r="C83" s="431"/>
      <c r="D83" s="354">
        <v>16644</v>
      </c>
      <c r="E83" s="355"/>
      <c r="F83" s="355"/>
      <c r="G83" s="355"/>
      <c r="H83" s="356"/>
    </row>
    <row r="84" spans="1:8" ht="37.5" customHeight="1" outlineLevel="1" thickBot="1" x14ac:dyDescent="0.25">
      <c r="A84" s="419" t="s">
        <v>58</v>
      </c>
      <c r="B84" s="420"/>
      <c r="C84" s="431"/>
      <c r="D84" s="354">
        <v>17520</v>
      </c>
      <c r="E84" s="355"/>
      <c r="F84" s="355"/>
      <c r="G84" s="355"/>
      <c r="H84" s="356"/>
    </row>
    <row r="85" spans="1:8" ht="50.1" customHeight="1" thickBot="1" x14ac:dyDescent="0.25">
      <c r="A85" s="411" t="s">
        <v>59</v>
      </c>
      <c r="B85" s="412"/>
      <c r="C85" s="412"/>
      <c r="D85" s="421" t="str">
        <f>"от "&amp;MIN(D86:D95)&amp;" до "&amp;MAX(D86:D95)</f>
        <v>от 240 до 7500</v>
      </c>
      <c r="E85" s="422"/>
      <c r="F85" s="422"/>
      <c r="G85" s="422"/>
      <c r="H85" s="423"/>
    </row>
    <row r="86" spans="1:8" ht="151.5" x14ac:dyDescent="0.2">
      <c r="A86" s="65" t="s">
        <v>60</v>
      </c>
      <c r="B86" s="66" t="s">
        <v>13</v>
      </c>
      <c r="C86" s="6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86" s="424">
        <v>612</v>
      </c>
      <c r="E86" s="424"/>
      <c r="F86" s="424"/>
      <c r="G86" s="424"/>
      <c r="H86" s="425"/>
    </row>
    <row r="87" spans="1:8" ht="37.5" customHeight="1" x14ac:dyDescent="0.2">
      <c r="A87" s="377" t="s">
        <v>61</v>
      </c>
      <c r="B87" s="418"/>
      <c r="C87" s="426"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87" s="398">
        <v>480</v>
      </c>
      <c r="E87" s="398"/>
      <c r="F87" s="398"/>
      <c r="G87" s="398"/>
      <c r="H87" s="399"/>
    </row>
    <row r="88" spans="1:8" ht="37.5" customHeight="1" x14ac:dyDescent="0.2">
      <c r="A88" s="377" t="s">
        <v>62</v>
      </c>
      <c r="B88" s="418"/>
      <c r="C88" s="427"/>
      <c r="D88" s="398">
        <v>7500</v>
      </c>
      <c r="E88" s="398"/>
      <c r="F88" s="398"/>
      <c r="G88" s="398"/>
      <c r="H88" s="399"/>
    </row>
    <row r="89" spans="1:8" ht="37.5" customHeight="1" x14ac:dyDescent="0.2">
      <c r="A89" s="377" t="s">
        <v>63</v>
      </c>
      <c r="B89" s="418"/>
      <c r="C89" s="427"/>
      <c r="D89" s="398">
        <v>1476</v>
      </c>
      <c r="E89" s="398"/>
      <c r="F89" s="398"/>
      <c r="G89" s="398"/>
      <c r="H89" s="399"/>
    </row>
    <row r="90" spans="1:8" ht="37.5" customHeight="1" x14ac:dyDescent="0.2">
      <c r="A90" s="352" t="s">
        <v>64</v>
      </c>
      <c r="B90" s="353"/>
      <c r="C90" s="427"/>
      <c r="D90" s="398">
        <v>4488</v>
      </c>
      <c r="E90" s="398"/>
      <c r="F90" s="398"/>
      <c r="G90" s="398"/>
      <c r="H90" s="399"/>
    </row>
    <row r="91" spans="1:8" ht="37.5" customHeight="1" x14ac:dyDescent="0.2">
      <c r="A91" s="377" t="s">
        <v>65</v>
      </c>
      <c r="B91" s="418"/>
      <c r="C91" s="427"/>
      <c r="D91" s="398">
        <v>240</v>
      </c>
      <c r="E91" s="398"/>
      <c r="F91" s="398"/>
      <c r="G91" s="398"/>
      <c r="H91" s="399"/>
    </row>
    <row r="92" spans="1:8" ht="37.5" customHeight="1" x14ac:dyDescent="0.2">
      <c r="A92" s="377" t="s">
        <v>66</v>
      </c>
      <c r="B92" s="418"/>
      <c r="C92" s="427"/>
      <c r="D92" s="398">
        <v>240</v>
      </c>
      <c r="E92" s="398"/>
      <c r="F92" s="398"/>
      <c r="G92" s="398"/>
      <c r="H92" s="399"/>
    </row>
    <row r="93" spans="1:8" ht="37.5" customHeight="1" x14ac:dyDescent="0.2">
      <c r="A93" s="377" t="s">
        <v>67</v>
      </c>
      <c r="B93" s="418"/>
      <c r="C93" s="427"/>
      <c r="D93" s="398">
        <v>480</v>
      </c>
      <c r="E93" s="398"/>
      <c r="F93" s="398"/>
      <c r="G93" s="398"/>
      <c r="H93" s="399"/>
    </row>
    <row r="94" spans="1:8" ht="37.5" customHeight="1" x14ac:dyDescent="0.2">
      <c r="A94" s="377" t="s">
        <v>68</v>
      </c>
      <c r="B94" s="418"/>
      <c r="C94" s="427"/>
      <c r="D94" s="398">
        <v>720</v>
      </c>
      <c r="E94" s="398"/>
      <c r="F94" s="398"/>
      <c r="G94" s="398"/>
      <c r="H94" s="399"/>
    </row>
    <row r="95" spans="1:8" ht="37.5" customHeight="1" thickBot="1" x14ac:dyDescent="0.25">
      <c r="A95" s="407" t="s">
        <v>69</v>
      </c>
      <c r="B95" s="408"/>
      <c r="C95" s="428"/>
      <c r="D95" s="409">
        <v>4896</v>
      </c>
      <c r="E95" s="409"/>
      <c r="F95" s="409"/>
      <c r="G95" s="409"/>
      <c r="H95" s="410"/>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96" s="375">
        <v>30</v>
      </c>
      <c r="E96" s="375"/>
      <c r="F96" s="375"/>
      <c r="G96" s="375"/>
      <c r="H96" s="376"/>
    </row>
    <row r="97" spans="1:8" ht="50.1" customHeight="1" thickBot="1" x14ac:dyDescent="0.25">
      <c r="A97" s="362" t="s">
        <v>72</v>
      </c>
      <c r="B97" s="363"/>
      <c r="C97" s="21"/>
      <c r="D97" s="364" t="str">
        <f>"от "&amp;MIN(D99,D119:H120,F159,D121:H135)&amp;" до "&amp;MAX(D99,D119:H120,F159,D121:H135)</f>
        <v>от 504 до 12516</v>
      </c>
      <c r="E97" s="364"/>
      <c r="F97" s="364"/>
      <c r="G97" s="364"/>
      <c r="H97" s="365"/>
    </row>
    <row r="98" spans="1:8" ht="21.75" thickBot="1" x14ac:dyDescent="0.25">
      <c r="A98" s="400"/>
      <c r="B98" s="401"/>
      <c r="C98" s="60"/>
      <c r="D98" s="402"/>
      <c r="E98" s="402"/>
      <c r="F98" s="402"/>
      <c r="G98" s="402"/>
      <c r="H98" s="403"/>
    </row>
    <row r="99" spans="1:8" ht="57"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"2ГИС.ГРОЗНЫЙ" (версия для ПК); Интернет-площадка 2gis.kz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http://api.2gis.kz/</v>
      </c>
      <c r="D99" s="391">
        <v>2460</v>
      </c>
      <c r="E99" s="391"/>
      <c r="F99" s="391"/>
      <c r="G99" s="391"/>
      <c r="H99" s="392"/>
    </row>
    <row r="100" spans="1:8" ht="57" customHeight="1" thickBot="1" x14ac:dyDescent="0.25">
      <c r="A100" s="393" t="s">
        <v>74</v>
      </c>
      <c r="B100" s="394"/>
      <c r="C100" s="405"/>
      <c r="D100" s="395" t="s">
        <v>75</v>
      </c>
      <c r="E100" s="396"/>
      <c r="F100" s="396"/>
      <c r="G100" s="396"/>
      <c r="H100" s="397"/>
    </row>
    <row r="101" spans="1:8" ht="57" customHeight="1" x14ac:dyDescent="0.2">
      <c r="A101" s="385" t="s">
        <v>76</v>
      </c>
      <c r="B101" s="386"/>
      <c r="C101" s="405"/>
      <c r="D101" s="398">
        <f>D99/4</f>
        <v>615</v>
      </c>
      <c r="E101" s="398"/>
      <c r="F101" s="398"/>
      <c r="G101" s="398"/>
      <c r="H101" s="399"/>
    </row>
    <row r="102" spans="1:8" ht="57" customHeight="1" x14ac:dyDescent="0.2">
      <c r="A102" s="385" t="s">
        <v>77</v>
      </c>
      <c r="B102" s="386"/>
      <c r="C102" s="405"/>
      <c r="D102" s="398">
        <f>D99/5</f>
        <v>492</v>
      </c>
      <c r="E102" s="398"/>
      <c r="F102" s="398"/>
      <c r="G102" s="398"/>
      <c r="H102" s="399"/>
    </row>
    <row r="103" spans="1:8" ht="57" customHeight="1" x14ac:dyDescent="0.2">
      <c r="A103" s="385" t="s">
        <v>78</v>
      </c>
      <c r="B103" s="386"/>
      <c r="C103" s="405"/>
      <c r="D103" s="398">
        <f>D99/6</f>
        <v>410</v>
      </c>
      <c r="E103" s="398"/>
      <c r="F103" s="398"/>
      <c r="G103" s="398"/>
      <c r="H103" s="399"/>
    </row>
    <row r="104" spans="1:8" ht="57" customHeight="1" x14ac:dyDescent="0.2">
      <c r="A104" s="385" t="s">
        <v>79</v>
      </c>
      <c r="B104" s="386"/>
      <c r="C104" s="405"/>
      <c r="D104" s="398">
        <f>D99/7</f>
        <v>351.42857142857144</v>
      </c>
      <c r="E104" s="398"/>
      <c r="F104" s="398"/>
      <c r="G104" s="398"/>
      <c r="H104" s="399"/>
    </row>
    <row r="105" spans="1:8" ht="57" customHeight="1" x14ac:dyDescent="0.2">
      <c r="A105" s="385" t="s">
        <v>80</v>
      </c>
      <c r="B105" s="386"/>
      <c r="C105" s="405"/>
      <c r="D105" s="398">
        <f>D99/8</f>
        <v>307.5</v>
      </c>
      <c r="E105" s="398"/>
      <c r="F105" s="398"/>
      <c r="G105" s="398"/>
      <c r="H105" s="399"/>
    </row>
    <row r="106" spans="1:8" ht="57" customHeight="1" x14ac:dyDescent="0.2">
      <c r="A106" s="385" t="s">
        <v>81</v>
      </c>
      <c r="B106" s="386"/>
      <c r="C106" s="405"/>
      <c r="D106" s="398">
        <f>D99/9</f>
        <v>273.33333333333331</v>
      </c>
      <c r="E106" s="398"/>
      <c r="F106" s="398"/>
      <c r="G106" s="398"/>
      <c r="H106" s="399"/>
    </row>
    <row r="107" spans="1:8" ht="57" customHeight="1" x14ac:dyDescent="0.2">
      <c r="A107" s="385" t="s">
        <v>82</v>
      </c>
      <c r="B107" s="386"/>
      <c r="C107" s="405"/>
      <c r="D107" s="398">
        <f>D99/10</f>
        <v>246</v>
      </c>
      <c r="E107" s="398"/>
      <c r="F107" s="398"/>
      <c r="G107" s="398"/>
      <c r="H107" s="399"/>
    </row>
    <row r="108" spans="1:8" ht="57" customHeight="1" thickBot="1" x14ac:dyDescent="0.25">
      <c r="A108" s="389" t="s">
        <v>83</v>
      </c>
      <c r="B108" s="390"/>
      <c r="C108" s="405"/>
      <c r="D108" s="391">
        <v>3696</v>
      </c>
      <c r="E108" s="391"/>
      <c r="F108" s="391"/>
      <c r="G108" s="391"/>
      <c r="H108" s="392"/>
    </row>
    <row r="109" spans="1:8" ht="57" customHeight="1" thickBot="1" x14ac:dyDescent="0.25">
      <c r="A109" s="393" t="s">
        <v>74</v>
      </c>
      <c r="B109" s="394"/>
      <c r="C109" s="405"/>
      <c r="D109" s="395" t="s">
        <v>75</v>
      </c>
      <c r="E109" s="396"/>
      <c r="F109" s="396"/>
      <c r="G109" s="396"/>
      <c r="H109" s="397"/>
    </row>
    <row r="110" spans="1:8" ht="57" customHeight="1" x14ac:dyDescent="0.2">
      <c r="A110" s="385" t="s">
        <v>76</v>
      </c>
      <c r="B110" s="386"/>
      <c r="C110" s="405"/>
      <c r="D110" s="398">
        <v>924</v>
      </c>
      <c r="E110" s="398"/>
      <c r="F110" s="398"/>
      <c r="G110" s="398"/>
      <c r="H110" s="399"/>
    </row>
    <row r="111" spans="1:8" ht="57" customHeight="1" x14ac:dyDescent="0.2">
      <c r="A111" s="385" t="s">
        <v>77</v>
      </c>
      <c r="B111" s="386"/>
      <c r="C111" s="405"/>
      <c r="D111" s="398">
        <v>739.19999999999993</v>
      </c>
      <c r="E111" s="398"/>
      <c r="F111" s="398"/>
      <c r="G111" s="398"/>
      <c r="H111" s="399"/>
    </row>
    <row r="112" spans="1:8" ht="57" customHeight="1" x14ac:dyDescent="0.2">
      <c r="A112" s="385" t="s">
        <v>78</v>
      </c>
      <c r="B112" s="386"/>
      <c r="C112" s="405"/>
      <c r="D112" s="398">
        <v>616</v>
      </c>
      <c r="E112" s="398"/>
      <c r="F112" s="398"/>
      <c r="G112" s="398"/>
      <c r="H112" s="399"/>
    </row>
    <row r="113" spans="1:8" ht="57" customHeight="1" x14ac:dyDescent="0.2">
      <c r="A113" s="385" t="s">
        <v>79</v>
      </c>
      <c r="B113" s="386"/>
      <c r="C113" s="405"/>
      <c r="D113" s="398">
        <v>528</v>
      </c>
      <c r="E113" s="398"/>
      <c r="F113" s="398"/>
      <c r="G113" s="398"/>
      <c r="H113" s="399"/>
    </row>
    <row r="114" spans="1:8" ht="57" customHeight="1" x14ac:dyDescent="0.2">
      <c r="A114" s="385" t="s">
        <v>80</v>
      </c>
      <c r="B114" s="386"/>
      <c r="C114" s="405"/>
      <c r="D114" s="398">
        <v>462</v>
      </c>
      <c r="E114" s="398"/>
      <c r="F114" s="398"/>
      <c r="G114" s="398"/>
      <c r="H114" s="399"/>
    </row>
    <row r="115" spans="1:8" ht="57" customHeight="1" x14ac:dyDescent="0.2">
      <c r="A115" s="385" t="s">
        <v>81</v>
      </c>
      <c r="B115" s="386"/>
      <c r="C115" s="405"/>
      <c r="D115" s="398">
        <v>410.66666666666669</v>
      </c>
      <c r="E115" s="398"/>
      <c r="F115" s="398"/>
      <c r="G115" s="398"/>
      <c r="H115" s="399"/>
    </row>
    <row r="116" spans="1:8" ht="57" customHeight="1" thickBot="1" x14ac:dyDescent="0.25">
      <c r="A116" s="385" t="s">
        <v>82</v>
      </c>
      <c r="B116" s="386"/>
      <c r="C116" s="406"/>
      <c r="D116" s="398">
        <v>369.59999999999997</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17" s="355">
        <v>5004</v>
      </c>
      <c r="E117" s="355"/>
      <c r="F117" s="355"/>
      <c r="G117" s="355"/>
      <c r="H117" s="355"/>
    </row>
    <row r="118" spans="1:8" ht="21.75" thickBot="1" x14ac:dyDescent="0.25">
      <c r="A118" s="357"/>
      <c r="B118" s="358"/>
      <c r="C118" s="56"/>
      <c r="D118" s="359"/>
      <c r="E118" s="359"/>
      <c r="F118" s="359"/>
      <c r="G118" s="359"/>
      <c r="H118" s="360"/>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"2ГИС.ГРОЗНЫЙ"</v>
      </c>
      <c r="D119" s="382">
        <v>4644</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0" s="379">
        <v>7260</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1" s="354">
        <v>9972</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"2ГИС.ГРОЗНЫЙ"</v>
      </c>
      <c r="D122" s="354">
        <v>5820</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"2ГИС.ГРОЗНЫЙ"</v>
      </c>
      <c r="D123" s="354">
        <v>6984</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4" s="354">
        <v>7260</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5" s="354">
        <v>7500</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26" s="354">
        <v>12516</v>
      </c>
      <c r="E126" s="355"/>
      <c r="F126" s="355"/>
      <c r="G126" s="355"/>
      <c r="H126" s="356"/>
    </row>
    <row r="127" spans="1:8" ht="50.1" customHeight="1" x14ac:dyDescent="0.2">
      <c r="A127" s="352" t="s">
        <v>93</v>
      </c>
      <c r="B127" s="353"/>
      <c r="C12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27" s="354">
        <v>2250</v>
      </c>
      <c r="E127" s="355"/>
      <c r="F127" s="355"/>
      <c r="G127" s="355"/>
      <c r="H127" s="356"/>
    </row>
    <row r="128" spans="1:8" ht="50.1" customHeight="1" x14ac:dyDescent="0.2">
      <c r="A128" s="352" t="s">
        <v>94</v>
      </c>
      <c r="B128" s="353"/>
      <c r="C128" s="73" t="s">
        <v>95</v>
      </c>
      <c r="D128" s="354">
        <v>504</v>
      </c>
      <c r="E128" s="355"/>
      <c r="F128" s="355"/>
      <c r="G128" s="355"/>
      <c r="H128" s="356"/>
    </row>
    <row r="129" spans="1:8" ht="72"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29" s="354">
        <v>2604</v>
      </c>
      <c r="E129" s="355"/>
      <c r="F129" s="355"/>
      <c r="G129" s="355"/>
      <c r="H129" s="356"/>
    </row>
    <row r="130" spans="1:8" ht="72" customHeight="1" x14ac:dyDescent="0.2">
      <c r="A130" s="352" t="s">
        <v>97</v>
      </c>
      <c r="B130" s="353"/>
      <c r="C130" s="7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0" s="354">
        <v>2082</v>
      </c>
      <c r="E130" s="355"/>
      <c r="F130" s="355"/>
      <c r="G130" s="355"/>
      <c r="H130" s="356"/>
    </row>
    <row r="131" spans="1:8" ht="72" customHeight="1" x14ac:dyDescent="0.2">
      <c r="A131" s="352" t="s">
        <v>98</v>
      </c>
      <c r="B131" s="353"/>
      <c r="C131" s="73"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1" s="354">
        <v>2244</v>
      </c>
      <c r="E131" s="355"/>
      <c r="F131" s="355"/>
      <c r="G131" s="355"/>
      <c r="H131" s="356"/>
    </row>
    <row r="132" spans="1:8" ht="72" customHeight="1" x14ac:dyDescent="0.2">
      <c r="A132" s="352" t="s">
        <v>99</v>
      </c>
      <c r="B132" s="353"/>
      <c r="C132" s="73" t="str">
        <f t="shared" si="1"/>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2" s="354">
        <v>1044</v>
      </c>
      <c r="E132" s="355"/>
      <c r="F132" s="355"/>
      <c r="G132" s="355"/>
      <c r="H132" s="356"/>
    </row>
    <row r="133" spans="1:8" ht="72"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3" s="354">
        <v>5520</v>
      </c>
      <c r="E133" s="355"/>
      <c r="F133" s="355"/>
      <c r="G133" s="355"/>
      <c r="H133" s="356"/>
    </row>
    <row r="134" spans="1:8" ht="72"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34" s="354">
        <v>2004</v>
      </c>
      <c r="E134" s="355"/>
      <c r="F134" s="355"/>
      <c r="G134" s="355"/>
      <c r="H134" s="356"/>
    </row>
    <row r="135" spans="1:8" ht="50.1" customHeight="1" x14ac:dyDescent="0.2">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35" s="354">
        <v>6492</v>
      </c>
      <c r="E135" s="355"/>
      <c r="F135" s="355"/>
      <c r="G135" s="355"/>
      <c r="H135" s="356"/>
    </row>
    <row r="136" spans="1:8" s="16" customFormat="1" ht="102" customHeight="1" x14ac:dyDescent="0.2">
      <c r="A136" s="352" t="s">
        <v>16</v>
      </c>
      <c r="B136" s="353"/>
      <c r="C136"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6" s="354">
        <v>612</v>
      </c>
      <c r="E136" s="355"/>
      <c r="F136" s="355"/>
      <c r="G136" s="355"/>
      <c r="H136" s="356"/>
    </row>
    <row r="137" spans="1:8" s="16" customFormat="1" ht="102" customHeight="1" x14ac:dyDescent="0.2">
      <c r="A137" s="352" t="s">
        <v>103</v>
      </c>
      <c r="B137" s="353"/>
      <c r="C137"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37" s="354">
        <v>100002</v>
      </c>
      <c r="E137" s="355"/>
      <c r="F137" s="355"/>
      <c r="G137" s="355"/>
      <c r="H137" s="356"/>
    </row>
    <row r="138" spans="1:8" s="16" customFormat="1" ht="126" customHeight="1" x14ac:dyDescent="0.2">
      <c r="A138" s="352" t="s">
        <v>104</v>
      </c>
      <c r="B138" s="353"/>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8" s="354">
        <v>525</v>
      </c>
      <c r="E138" s="355"/>
      <c r="F138" s="355"/>
      <c r="G138" s="355"/>
      <c r="H138" s="356"/>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Интернет-площадки и Веб-приложения на основе Cправочника организаций "2ГИС.ГРОЗНЫЙ", http://api.2gis.ru/</v>
      </c>
      <c r="D139" s="354">
        <v>1005</v>
      </c>
      <c r="E139" s="355"/>
      <c r="F139" s="355"/>
      <c r="G139" s="355"/>
      <c r="H139" s="356"/>
    </row>
    <row r="140" spans="1:8" s="16" customFormat="1" ht="96" customHeight="1" x14ac:dyDescent="0.2">
      <c r="A140" s="377" t="s">
        <v>106</v>
      </c>
      <c r="B140" s="378"/>
      <c r="C14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40" s="354">
        <v>4500</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"2ГИС.ГРОЗНЫЙ"</v>
      </c>
      <c r="D141" s="354">
        <v>6600</v>
      </c>
      <c r="E141" s="355"/>
      <c r="F141" s="355"/>
      <c r="G141" s="355"/>
      <c r="H141" s="356"/>
    </row>
    <row r="142" spans="1:8" ht="50.1" customHeight="1" x14ac:dyDescent="0.2">
      <c r="A142" s="352" t="s">
        <v>108</v>
      </c>
      <c r="B142" s="353"/>
      <c r="C142" s="7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42" s="354">
        <v>10200</v>
      </c>
      <c r="E142" s="355"/>
      <c r="F142" s="355"/>
      <c r="G142" s="355"/>
      <c r="H142" s="356"/>
    </row>
    <row r="143" spans="1:8" ht="50.1" customHeight="1" x14ac:dyDescent="0.2">
      <c r="A143" s="352" t="s">
        <v>109</v>
      </c>
      <c r="B143" s="353"/>
      <c r="C143" s="73" t="str">
        <f t="shared" si="2"/>
        <v>Электронный справочник на основе Справочника организаций "2ГИС.ГРОЗНЫЙ" (версия для ПК)</v>
      </c>
      <c r="D143" s="354">
        <v>14040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"2ГИС.ГРОЗНЫЙ"</v>
      </c>
      <c r="D144" s="354">
        <v>8160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"2ГИС.ГРОЗНЫЙ"</v>
      </c>
      <c r="D145" s="354">
        <v>9792</v>
      </c>
      <c r="E145" s="355"/>
      <c r="F145" s="355"/>
      <c r="G145" s="355"/>
      <c r="H145" s="356"/>
    </row>
    <row r="146" spans="1:8" ht="50.1" customHeight="1" x14ac:dyDescent="0.2">
      <c r="A146" s="352" t="s">
        <v>112</v>
      </c>
      <c r="B146" s="353"/>
      <c r="C146" s="73" t="str">
        <f t="shared" si="2"/>
        <v>Электронный справочник на основе Справочника организаций "2ГИС.ГРОЗНЫЙ" (версия для ПК)</v>
      </c>
      <c r="D146" s="354">
        <v>10200</v>
      </c>
      <c r="E146" s="355"/>
      <c r="F146" s="355"/>
      <c r="G146" s="355"/>
      <c r="H146" s="356"/>
    </row>
    <row r="147" spans="1:8" ht="50.1" customHeight="1" x14ac:dyDescent="0.2">
      <c r="A147" s="352" t="s">
        <v>113</v>
      </c>
      <c r="B147" s="353"/>
      <c r="C147" s="73" t="str">
        <f t="shared" si="2"/>
        <v>Электронный справочник на основе Справочника организаций "2ГИС.ГРОЗНЫЙ" (версия для ПК)</v>
      </c>
      <c r="D147" s="354">
        <v>10560</v>
      </c>
      <c r="E147" s="355"/>
      <c r="F147" s="355"/>
      <c r="G147" s="355"/>
      <c r="H147" s="356"/>
    </row>
    <row r="148" spans="1:8" ht="50.1" customHeight="1" x14ac:dyDescent="0.2">
      <c r="A148" s="352" t="s">
        <v>114</v>
      </c>
      <c r="B148" s="353"/>
      <c r="C148" s="73" t="str">
        <f t="shared" si="2"/>
        <v>Электронный справочник на основе Справочника организаций "2ГИС.ГРОЗНЫЙ" (версия для ПК)</v>
      </c>
      <c r="D148" s="354">
        <v>17640</v>
      </c>
      <c r="E148" s="355"/>
      <c r="F148" s="355"/>
      <c r="G148" s="355"/>
      <c r="H148" s="356"/>
    </row>
    <row r="149" spans="1:8" ht="50.1" customHeight="1" x14ac:dyDescent="0.2">
      <c r="A149" s="352" t="s">
        <v>115</v>
      </c>
      <c r="B149" s="353"/>
      <c r="C149" s="73" t="s">
        <v>95</v>
      </c>
      <c r="D149" s="354">
        <v>720</v>
      </c>
      <c r="E149" s="355"/>
      <c r="F149" s="355"/>
      <c r="G149" s="355"/>
      <c r="H149" s="356"/>
    </row>
    <row r="150" spans="1:8" ht="72"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"2ГИС.ГРОЗНЫЙ" (мобильная версия 2ГИС 4.0 и выше); Интернет-площадка 2gis.ru на основе Cправочника организаций "2ГИС.ГРОЗНЫЙ"</v>
      </c>
      <c r="D150" s="354">
        <v>7800</v>
      </c>
      <c r="E150" s="355"/>
      <c r="F150" s="355"/>
      <c r="G150" s="355"/>
      <c r="H150" s="356"/>
    </row>
    <row r="151" spans="1:8" ht="50.1" customHeight="1" thickBot="1" x14ac:dyDescent="0.25">
      <c r="A151" s="352" t="s">
        <v>117</v>
      </c>
      <c r="B151" s="353"/>
      <c r="C151" s="73" t="str">
        <f t="shared" si="2"/>
        <v>Электронный справочник на основе Справочника организаций "2ГИС.ГРОЗНЫЙ" (версия для ПК)</v>
      </c>
      <c r="D151" s="374">
        <v>9120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"2ГИС.ГРОЗНЫЙ" (мобильная версия)</v>
      </c>
      <c r="D153" s="354">
        <v>3000</v>
      </c>
      <c r="E153" s="355"/>
      <c r="F153" s="355"/>
      <c r="G153" s="355"/>
      <c r="H153" s="356"/>
    </row>
    <row r="154" spans="1:8" s="16" customFormat="1" ht="50.1" customHeight="1" x14ac:dyDescent="0.2">
      <c r="A154" s="352" t="s">
        <v>120</v>
      </c>
      <c r="B154" s="353"/>
      <c r="C154" s="367"/>
      <c r="D154" s="354">
        <v>3000</v>
      </c>
      <c r="E154" s="355"/>
      <c r="F154" s="355"/>
      <c r="G154" s="355"/>
      <c r="H154" s="356"/>
    </row>
    <row r="155" spans="1:8" s="16" customFormat="1" ht="50.1" customHeight="1" x14ac:dyDescent="0.2">
      <c r="A155" s="369" t="s">
        <v>121</v>
      </c>
      <c r="B155" s="370"/>
      <c r="C155" s="367"/>
      <c r="D155" s="517">
        <v>1500</v>
      </c>
      <c r="E155" s="398"/>
      <c r="F155" s="398"/>
      <c r="G155" s="398"/>
      <c r="H155" s="398"/>
    </row>
    <row r="156" spans="1:8" s="16" customFormat="1" ht="50.1" customHeight="1" x14ac:dyDescent="0.2">
      <c r="A156" s="369" t="s">
        <v>122</v>
      </c>
      <c r="B156" s="370"/>
      <c r="C156" s="367"/>
      <c r="D156" s="517">
        <v>150</v>
      </c>
      <c r="E156" s="398"/>
      <c r="F156" s="398"/>
      <c r="G156" s="398"/>
      <c r="H156" s="398"/>
    </row>
    <row r="157" spans="1:8" s="16" customFormat="1" ht="50.1" customHeight="1" thickBot="1" x14ac:dyDescent="0.25">
      <c r="A157" s="369" t="s">
        <v>123</v>
      </c>
      <c r="B157" s="370"/>
      <c r="C157" s="368"/>
      <c r="D157" s="471">
        <v>510</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59" s="77">
        <f>F159*1.2</f>
        <v>2980.7999999999997</v>
      </c>
      <c r="E159" s="78">
        <f>F159*1.1</f>
        <v>2732.4</v>
      </c>
      <c r="F159" s="78">
        <v>2484</v>
      </c>
      <c r="G159" s="78">
        <f>F159*0.75</f>
        <v>1863</v>
      </c>
      <c r="H159" s="79">
        <f>F159*0.5</f>
        <v>1242</v>
      </c>
    </row>
    <row r="160" spans="1:8"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"2ГИС.ГРОЗНЫЙ"</v>
      </c>
      <c r="D160" s="354">
        <v>1896</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1" s="354">
        <v>3780</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(мобильная версия 2ГИС 4.0 и выше)</v>
      </c>
      <c r="D162" s="77">
        <f>F162*1.2</f>
        <v>4176</v>
      </c>
      <c r="E162" s="78">
        <f>F162*1.1</f>
        <v>3828.0000000000005</v>
      </c>
      <c r="F162" s="78">
        <v>3480</v>
      </c>
      <c r="G162" s="78">
        <f>F162*0.75</f>
        <v>2610</v>
      </c>
      <c r="H162" s="79">
        <f>F162*0.5</f>
        <v>1740</v>
      </c>
    </row>
    <row r="163" spans="1:8"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"2ГИС.ГРОЗНЫЙ"</v>
      </c>
      <c r="D163" s="354">
        <v>2760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"2ГИС.ГРОЗНЫЙ" (версия для ПК)</v>
      </c>
      <c r="D164" s="354">
        <v>5400</v>
      </c>
      <c r="E164" s="355"/>
      <c r="F164" s="355"/>
      <c r="G164" s="355"/>
      <c r="H164" s="356"/>
    </row>
    <row r="165" spans="1:8" s="16" customFormat="1" ht="126" customHeight="1" thickBot="1" x14ac:dyDescent="0.25">
      <c r="A165" s="352" t="s">
        <v>131</v>
      </c>
      <c r="B165" s="353"/>
      <c r="C165" s="121" t="str">
        <f>C160</f>
        <v>Интернет-площадка 2gis.ru на основе Cправочника организаций "2ГИС.ГРОЗНЫЙ"</v>
      </c>
      <c r="D165" s="354">
        <v>945</v>
      </c>
      <c r="E165" s="355"/>
      <c r="F165" s="355"/>
      <c r="G165" s="355"/>
      <c r="H165" s="356"/>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7"/>
      <c r="B167" s="507"/>
      <c r="C167" s="623"/>
      <c r="D167" s="507"/>
      <c r="E167" s="507"/>
      <c r="F167" s="507"/>
      <c r="G167" s="507"/>
      <c r="H167" s="508"/>
    </row>
    <row r="168" spans="1:8"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"2ГИС.ГРОЗНЫЙ" (версия для ПК); Интернет-площадка 2gis.ru на основе Cправочника организаций "2ГИС.ГРОЗНЫЙ"; Электронный справочник на основе Справочника организаций "2ГИС.ГРОЗНЫЙ" (мобильная версия 2ГИС 4.0 и выше)</v>
      </c>
      <c r="D168" s="382">
        <v>4350</v>
      </c>
      <c r="E168" s="383"/>
      <c r="F168" s="383"/>
      <c r="G168" s="383"/>
      <c r="H168" s="384"/>
    </row>
    <row r="169" spans="1:8" s="16" customFormat="1" ht="83.25" customHeight="1" thickBot="1" x14ac:dyDescent="0.25">
      <c r="A169" s="352" t="s">
        <v>202</v>
      </c>
      <c r="B169" s="353"/>
      <c r="C169" s="367"/>
      <c r="D169" s="354">
        <v>4350</v>
      </c>
      <c r="E169" s="355"/>
      <c r="F169" s="355"/>
      <c r="G169" s="355"/>
      <c r="H169" s="356"/>
    </row>
    <row r="170" spans="1:8" ht="21.75" thickBot="1" x14ac:dyDescent="0.25">
      <c r="A170" s="518"/>
      <c r="B170" s="519"/>
      <c r="C170" s="60"/>
      <c r="D170" s="520"/>
      <c r="E170" s="520"/>
      <c r="F170" s="520"/>
      <c r="G170" s="520"/>
      <c r="H170" s="521"/>
    </row>
    <row r="172" spans="1:8" ht="21" x14ac:dyDescent="0.2">
      <c r="A172" s="85"/>
      <c r="B172" s="86" t="s">
        <v>133</v>
      </c>
      <c r="C172" s="349" t="s">
        <v>352</v>
      </c>
      <c r="D172" s="349"/>
      <c r="E172" s="87"/>
      <c r="F172" s="87"/>
      <c r="G172" s="87"/>
      <c r="H172" s="87"/>
    </row>
    <row r="173" spans="1:8" ht="21" x14ac:dyDescent="0.2">
      <c r="A173" s="85"/>
      <c r="B173" s="87"/>
      <c r="C173" s="669" t="s">
        <v>353</v>
      </c>
      <c r="D173" s="670"/>
      <c r="E173" s="87"/>
      <c r="F173" s="87"/>
      <c r="G173" s="87"/>
      <c r="H173" s="87"/>
    </row>
    <row r="174" spans="1:8" ht="21" x14ac:dyDescent="0.2">
      <c r="A174" s="85"/>
      <c r="B174" s="87"/>
      <c r="C174" s="669" t="s">
        <v>354</v>
      </c>
      <c r="D174" s="670"/>
      <c r="E174" s="87"/>
      <c r="F174" s="87"/>
      <c r="G174" s="87"/>
      <c r="H174" s="87"/>
    </row>
    <row r="175" spans="1:8" ht="21" x14ac:dyDescent="0.2">
      <c r="C175" s="348"/>
      <c r="D175" s="348"/>
      <c r="E175" s="87"/>
      <c r="F175" s="87"/>
      <c r="G175" s="87"/>
      <c r="H175" s="82"/>
    </row>
    <row r="176" spans="1:8" ht="26.25" customHeight="1"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c r="E176" s="89"/>
      <c r="F176" s="90"/>
      <c r="G176" s="351"/>
      <c r="H176" s="351"/>
    </row>
    <row r="177" spans="1:8" ht="26.25" customHeight="1"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c r="E177" s="89"/>
      <c r="F177" s="90"/>
      <c r="G177" s="92"/>
      <c r="H177" s="92"/>
    </row>
    <row r="178" spans="1:8" ht="26.25" customHeight="1"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c r="E178" s="89"/>
      <c r="F178" s="90"/>
      <c r="G178" s="92"/>
      <c r="H178" s="92"/>
    </row>
    <row r="179" spans="1:8" ht="26.25" customHeight="1"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c r="E179" s="90"/>
      <c r="F179" s="90"/>
      <c r="G179" s="92"/>
      <c r="H179" s="92"/>
    </row>
    <row r="180" spans="1:8" ht="26.25" customHeight="1"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c r="E180" s="90"/>
      <c r="F180" s="90"/>
      <c r="G180" s="92"/>
      <c r="H180" s="92"/>
    </row>
    <row r="181" spans="1:8" ht="26.25" customHeight="1"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c r="E181" s="89"/>
      <c r="F181" s="90"/>
      <c r="G181" s="92"/>
      <c r="H181" s="92"/>
    </row>
    <row r="182" spans="1:8" ht="26.25" customHeight="1"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c r="E182" s="89"/>
      <c r="F182" s="90"/>
      <c r="G182" s="92"/>
      <c r="H182" s="92"/>
    </row>
    <row r="183" spans="1:8" ht="26.25" x14ac:dyDescent="0.2">
      <c r="A183" s="93"/>
      <c r="B183" s="93"/>
      <c r="C183" s="94"/>
      <c r="D183" s="95"/>
      <c r="E183" s="95"/>
      <c r="F183" s="96"/>
      <c r="G183" s="97"/>
      <c r="H183" s="97"/>
    </row>
    <row r="184" spans="1:8" ht="21" x14ac:dyDescent="0.2">
      <c r="A184" s="339" t="s">
        <v>144</v>
      </c>
      <c r="B184" s="339"/>
      <c r="C184" s="339"/>
      <c r="D184" s="339"/>
      <c r="E184" s="339"/>
      <c r="F184" s="339"/>
      <c r="G184" s="339"/>
      <c r="H184" s="339"/>
    </row>
    <row r="185" spans="1:8" ht="21" x14ac:dyDescent="0.2">
      <c r="A185" s="339" t="s">
        <v>145</v>
      </c>
      <c r="B185" s="339"/>
      <c r="C185" s="339"/>
      <c r="D185" s="339"/>
      <c r="E185" s="339"/>
      <c r="F185" s="339"/>
      <c r="G185" s="339"/>
      <c r="H185" s="339"/>
    </row>
    <row r="186" spans="1:8" ht="26.25" x14ac:dyDescent="0.2">
      <c r="A186" s="93"/>
      <c r="B186" s="93"/>
      <c r="C186" s="94"/>
      <c r="D186" s="95"/>
      <c r="E186" s="95"/>
      <c r="F186" s="96"/>
      <c r="G186" s="97"/>
      <c r="H186" s="97"/>
    </row>
    <row r="187" spans="1:8" ht="54" customHeight="1" thickBot="1" x14ac:dyDescent="0.25">
      <c r="A187" s="340" t="s">
        <v>146</v>
      </c>
      <c r="B187" s="340"/>
      <c r="C187" s="340"/>
      <c r="D187" s="340"/>
      <c r="E187" s="340"/>
      <c r="F187" s="99"/>
      <c r="G187" s="91"/>
      <c r="H187" s="100"/>
    </row>
    <row r="188" spans="1:8" ht="50.1" customHeight="1" thickBot="1" x14ac:dyDescent="0.25">
      <c r="A188" s="341" t="s">
        <v>147</v>
      </c>
      <c r="B188" s="342"/>
      <c r="C188" s="342"/>
      <c r="D188" s="342"/>
      <c r="E188" s="343"/>
      <c r="F188" s="101"/>
      <c r="H188" s="102"/>
    </row>
    <row r="189" spans="1:8" ht="97.5" customHeight="1" thickBot="1" x14ac:dyDescent="0.25">
      <c r="A189" s="344" t="s">
        <v>148</v>
      </c>
      <c r="B189" s="345"/>
      <c r="C189" s="103" t="s">
        <v>149</v>
      </c>
      <c r="D189" s="345" t="s">
        <v>150</v>
      </c>
      <c r="E189" s="346"/>
      <c r="F189" s="104"/>
      <c r="G189" s="104"/>
      <c r="H189" s="104"/>
    </row>
    <row r="190" spans="1:8" ht="84" x14ac:dyDescent="0.2">
      <c r="A190" s="333" t="s">
        <v>151</v>
      </c>
      <c r="B190" s="334"/>
      <c r="C190" s="105" t="s">
        <v>152</v>
      </c>
      <c r="D190" s="335" t="s">
        <v>153</v>
      </c>
      <c r="E190" s="336"/>
      <c r="F190" s="104"/>
      <c r="G190" s="104"/>
      <c r="H190" s="104"/>
    </row>
    <row r="191" spans="1:8" ht="72" customHeight="1" x14ac:dyDescent="0.2">
      <c r="A191" s="337" t="s">
        <v>154</v>
      </c>
      <c r="B191" s="338"/>
      <c r="C191" s="106" t="s">
        <v>155</v>
      </c>
      <c r="D191" s="331" t="s">
        <v>156</v>
      </c>
      <c r="E191" s="332"/>
      <c r="F191" s="104"/>
      <c r="G191" s="104"/>
      <c r="H191" s="104"/>
    </row>
    <row r="192" spans="1:8" ht="90" customHeight="1" thickBot="1" x14ac:dyDescent="0.25">
      <c r="A192" s="495" t="s">
        <v>157</v>
      </c>
      <c r="B192" s="496"/>
      <c r="C192" s="125" t="s">
        <v>158</v>
      </c>
      <c r="D192" s="497" t="s">
        <v>156</v>
      </c>
      <c r="E192" s="498"/>
      <c r="F192" s="96"/>
      <c r="G192" s="97"/>
      <c r="H192" s="97"/>
    </row>
    <row r="193" spans="1:8" s="82" customFormat="1" ht="125.25" customHeight="1" x14ac:dyDescent="0.2">
      <c r="A193" s="337" t="s">
        <v>160</v>
      </c>
      <c r="B193" s="338"/>
      <c r="C193" s="124" t="s">
        <v>161</v>
      </c>
      <c r="D193" s="338" t="s">
        <v>156</v>
      </c>
      <c r="E193" s="494"/>
      <c r="F193" s="101"/>
      <c r="G193" s="101"/>
      <c r="H193" s="101"/>
    </row>
    <row r="194" spans="1:8" s="98" customFormat="1" ht="224.25" customHeight="1" thickBot="1" x14ac:dyDescent="0.25">
      <c r="A194" s="617" t="s">
        <v>162</v>
      </c>
      <c r="B194" s="618"/>
      <c r="C194" s="125" t="s">
        <v>163</v>
      </c>
      <c r="D194" s="619" t="s">
        <v>156</v>
      </c>
      <c r="E194" s="620"/>
      <c r="F194" s="96"/>
      <c r="G194" s="97"/>
      <c r="H194" s="97"/>
    </row>
    <row r="195" spans="1:8" ht="182.25" customHeight="1" x14ac:dyDescent="0.2">
      <c r="A195"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5" s="339"/>
      <c r="C195" s="339"/>
      <c r="D195" s="339"/>
      <c r="E195" s="339"/>
      <c r="F195" s="339"/>
      <c r="G195" s="339"/>
      <c r="H195" s="339"/>
    </row>
    <row r="196" spans="1:8" ht="66.75" customHeight="1" x14ac:dyDescent="0.2">
      <c r="A196" s="339" t="s">
        <v>167</v>
      </c>
      <c r="B196" s="339"/>
      <c r="C196" s="339"/>
      <c r="D196" s="339"/>
      <c r="E196" s="339"/>
      <c r="F196" s="339"/>
      <c r="G196" s="339"/>
      <c r="H196" s="339"/>
    </row>
    <row r="197" spans="1:8" ht="23.25" x14ac:dyDescent="0.2">
      <c r="A197" s="329" t="s">
        <v>168</v>
      </c>
      <c r="B197" s="329"/>
      <c r="C197" s="329"/>
      <c r="D197" s="329"/>
      <c r="E197" s="329"/>
      <c r="F197" s="329"/>
      <c r="G197" s="329"/>
      <c r="H197" s="329"/>
    </row>
    <row r="199" spans="1:8" s="109" customFormat="1" ht="114.75" customHeight="1" x14ac:dyDescent="0.2">
      <c r="A199" s="339" t="s">
        <v>169</v>
      </c>
      <c r="B199" s="339"/>
      <c r="C199" s="339"/>
      <c r="D199" s="339"/>
      <c r="E199" s="339"/>
      <c r="F199" s="339"/>
      <c r="G199" s="339"/>
      <c r="H199" s="339"/>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3:B163"/>
    <mergeCell ref="D163:H163"/>
    <mergeCell ref="A164:B164"/>
    <mergeCell ref="D164:H164"/>
    <mergeCell ref="A165:B165"/>
    <mergeCell ref="D165:H165"/>
    <mergeCell ref="A159:B159"/>
    <mergeCell ref="A160:B160"/>
    <mergeCell ref="D160:H160"/>
    <mergeCell ref="A161:B161"/>
    <mergeCell ref="D161:H161"/>
    <mergeCell ref="A162:B162"/>
    <mergeCell ref="A166:B166"/>
    <mergeCell ref="D166:H166"/>
    <mergeCell ref="A167:C167"/>
    <mergeCell ref="D167:H167"/>
    <mergeCell ref="A168:B168"/>
    <mergeCell ref="C168:C169"/>
    <mergeCell ref="D168:H168"/>
    <mergeCell ref="A169:B169"/>
    <mergeCell ref="D169:H169"/>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5:H195"/>
    <mergeCell ref="A196:H196"/>
    <mergeCell ref="A197:H197"/>
    <mergeCell ref="A199:E199"/>
    <mergeCell ref="F199:H199"/>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9"/>
  <sheetViews>
    <sheetView view="pageBreakPreview" zoomScale="40" zoomScaleNormal="60" zoomScaleSheetLayoutView="40" workbookViewId="0">
      <pane ySplit="4" topLeftCell="A5"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170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7" s="382">
        <f>F7*1.2</f>
        <v>7257.5999999999995</v>
      </c>
      <c r="E7" s="383">
        <f>F7*1.1</f>
        <v>6652.8</v>
      </c>
      <c r="F7" s="383">
        <v>6048</v>
      </c>
      <c r="G7" s="383">
        <f>F7*0.75</f>
        <v>4536</v>
      </c>
      <c r="H7" s="384">
        <f>F7*0.5</f>
        <v>3024</v>
      </c>
    </row>
    <row r="8" spans="1:8" s="16" customFormat="1" ht="132" customHeight="1" x14ac:dyDescent="0.2">
      <c r="A8" s="462"/>
      <c r="B8" s="456"/>
      <c r="C8" s="456"/>
      <c r="D8" s="354"/>
      <c r="E8" s="355"/>
      <c r="F8" s="355"/>
      <c r="G8" s="355"/>
      <c r="H8" s="356"/>
    </row>
    <row r="9" spans="1:8" s="16" customFormat="1" ht="12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2" s="457">
        <f>F12*1.2</f>
        <v>10656</v>
      </c>
      <c r="E12" s="383">
        <f>F12*1.1</f>
        <v>9768</v>
      </c>
      <c r="F12" s="383">
        <v>8880</v>
      </c>
      <c r="G12" s="383">
        <f>F12*0.75</f>
        <v>6660</v>
      </c>
      <c r="H12" s="384">
        <f>F12*0.5</f>
        <v>4440</v>
      </c>
    </row>
    <row r="13" spans="1:8" s="16" customFormat="1" ht="132" customHeight="1" x14ac:dyDescent="0.2">
      <c r="A13" s="452"/>
      <c r="B13" s="456"/>
      <c r="C13" s="456"/>
      <c r="D13" s="361"/>
      <c r="E13" s="355"/>
      <c r="F13" s="355"/>
      <c r="G13" s="355"/>
      <c r="H13" s="356"/>
    </row>
    <row r="14" spans="1:8" s="16" customFormat="1" ht="131.2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1320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"2ГИС.АБХАЗИЯ"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23" s="527">
        <v>360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7" s="382">
        <f>F27*1.2</f>
        <v>13075.199999999999</v>
      </c>
      <c r="E27" s="383">
        <f>F27*1.1</f>
        <v>11985.6</v>
      </c>
      <c r="F27" s="383">
        <v>10896</v>
      </c>
      <c r="G27" s="383">
        <f>F27*0.75</f>
        <v>8172</v>
      </c>
      <c r="H27" s="384">
        <f>F27*0.5</f>
        <v>5448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2" s="457">
        <f>F32*1.2</f>
        <v>19180.8</v>
      </c>
      <c r="E32" s="383">
        <f>F32*1.1</f>
        <v>17582.400000000001</v>
      </c>
      <c r="F32" s="383">
        <v>15984</v>
      </c>
      <c r="G32" s="383">
        <f>F32*0.75</f>
        <v>11988</v>
      </c>
      <c r="H32" s="384">
        <f>F32*0.5</f>
        <v>7992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2400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"2ГИС.АБХАЗИЯ"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"2ГИС.АБХАЗИЯ"; Электронный справочник "2ГИС.АБХАЗИЯ"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3" s="445">
        <v>648</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46" s="449"/>
      <c r="E46" s="449"/>
      <c r="F46" s="449"/>
      <c r="G46" s="449"/>
      <c r="H46" s="450"/>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48" s="536">
        <f>F48*1.2</f>
        <v>4320</v>
      </c>
      <c r="E48" s="536">
        <f>F48*1.1</f>
        <v>3960.0000000000005</v>
      </c>
      <c r="F48" s="536">
        <v>3600</v>
      </c>
      <c r="G48" s="536">
        <f>F48*0.75</f>
        <v>2700</v>
      </c>
      <c r="H48" s="536">
        <f>F48*0.5</f>
        <v>1800</v>
      </c>
    </row>
    <row r="49" spans="1:8" s="16" customFormat="1" ht="99.95"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49" s="537"/>
      <c r="E49" s="537"/>
      <c r="F49" s="537"/>
      <c r="G49" s="537"/>
      <c r="H49" s="537"/>
    </row>
    <row r="50" spans="1:8" s="16" customFormat="1" ht="99.9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"2ГИС.АБХАЗИЯ" (версия для ПК)</v>
      </c>
      <c r="D52" s="479">
        <v>180</v>
      </c>
      <c r="E52" s="445"/>
      <c r="F52" s="445"/>
      <c r="G52" s="445"/>
      <c r="H52" s="446"/>
    </row>
    <row r="53" spans="1:8" s="16" customFormat="1" ht="99.95" customHeight="1"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5" s="382">
        <f>F55*1.2</f>
        <v>8712</v>
      </c>
      <c r="E55" s="383">
        <f>F55*1.1</f>
        <v>7986.0000000000009</v>
      </c>
      <c r="F55" s="383">
        <v>7260</v>
      </c>
      <c r="G55" s="383">
        <f>F55*0.75</f>
        <v>5445</v>
      </c>
      <c r="H55" s="384">
        <f>F55*0.5</f>
        <v>3630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1" s="457">
        <f>F61*1.2</f>
        <v>10166.4</v>
      </c>
      <c r="E61" s="383">
        <f>F61*1.1</f>
        <v>9319.2000000000007</v>
      </c>
      <c r="F61" s="383">
        <v>8472</v>
      </c>
      <c r="G61" s="383">
        <f>F61*0.75</f>
        <v>6354</v>
      </c>
      <c r="H61" s="384">
        <f>F61*0.5</f>
        <v>4236</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67" s="527">
        <v>180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69" s="531"/>
      <c r="E69" s="532"/>
      <c r="F69" s="532"/>
      <c r="G69" s="532"/>
      <c r="H69" s="533"/>
    </row>
    <row r="70" spans="1:8" s="16" customFormat="1" ht="24.95" customHeight="1" thickBot="1" x14ac:dyDescent="0.25">
      <c r="A70" s="40"/>
      <c r="B70" s="59"/>
      <c r="C70" s="60"/>
      <c r="D70" s="435"/>
      <c r="E70" s="436"/>
      <c r="F70" s="436"/>
      <c r="G70" s="436"/>
      <c r="H70" s="437"/>
    </row>
    <row r="71" spans="1:8" s="16" customFormat="1" ht="50.1" customHeight="1" thickBot="1" x14ac:dyDescent="0.25">
      <c r="A71" s="411" t="s">
        <v>38</v>
      </c>
      <c r="B71" s="412"/>
      <c r="C71" s="412"/>
      <c r="D71" s="421" t="str">
        <f>"от "&amp;MIN(D72:D106)&amp;" до "&amp;MAX(D72:D106)</f>
        <v>от 1200 до 42000</v>
      </c>
      <c r="E71" s="422"/>
      <c r="F71" s="422"/>
      <c r="G71" s="422"/>
      <c r="H71" s="423"/>
    </row>
    <row r="72" spans="1:8" s="16" customFormat="1" ht="37.5" customHeight="1" outlineLevel="1" x14ac:dyDescent="0.2">
      <c r="A72" s="429" t="s">
        <v>39</v>
      </c>
      <c r="B72" s="430"/>
      <c r="C72" s="526"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72" s="432">
        <v>1200</v>
      </c>
      <c r="E72" s="433"/>
      <c r="F72" s="433"/>
      <c r="G72" s="433"/>
      <c r="H72" s="434"/>
    </row>
    <row r="73" spans="1:8" s="16" customFormat="1" ht="37.5" customHeight="1" outlineLevel="1" x14ac:dyDescent="0.2">
      <c r="A73" s="419" t="s">
        <v>40</v>
      </c>
      <c r="B73" s="420"/>
      <c r="C73" s="431"/>
      <c r="D73" s="354">
        <v>2400</v>
      </c>
      <c r="E73" s="355"/>
      <c r="F73" s="355"/>
      <c r="G73" s="355"/>
      <c r="H73" s="356"/>
    </row>
    <row r="74" spans="1:8" s="16" customFormat="1" ht="37.5" customHeight="1" outlineLevel="1" x14ac:dyDescent="0.2">
      <c r="A74" s="419" t="s">
        <v>41</v>
      </c>
      <c r="B74" s="420"/>
      <c r="C74" s="431"/>
      <c r="D74" s="354">
        <v>3600</v>
      </c>
      <c r="E74" s="355"/>
      <c r="F74" s="355"/>
      <c r="G74" s="355"/>
      <c r="H74" s="356"/>
    </row>
    <row r="75" spans="1:8" s="16" customFormat="1" ht="37.5" customHeight="1" outlineLevel="1" x14ac:dyDescent="0.2">
      <c r="A75" s="419" t="s">
        <v>42</v>
      </c>
      <c r="B75" s="420"/>
      <c r="C75" s="431"/>
      <c r="D75" s="354">
        <v>4800</v>
      </c>
      <c r="E75" s="355"/>
      <c r="F75" s="355"/>
      <c r="G75" s="355"/>
      <c r="H75" s="356"/>
    </row>
    <row r="76" spans="1:8" s="16" customFormat="1" ht="37.5" customHeight="1" outlineLevel="1" x14ac:dyDescent="0.2">
      <c r="A76" s="419" t="s">
        <v>43</v>
      </c>
      <c r="B76" s="420"/>
      <c r="C76" s="431"/>
      <c r="D76" s="354">
        <v>6000</v>
      </c>
      <c r="E76" s="355"/>
      <c r="F76" s="355"/>
      <c r="G76" s="355"/>
      <c r="H76" s="356"/>
    </row>
    <row r="77" spans="1:8" s="16" customFormat="1" ht="37.5" customHeight="1" outlineLevel="1" x14ac:dyDescent="0.2">
      <c r="A77" s="419" t="s">
        <v>44</v>
      </c>
      <c r="B77" s="420"/>
      <c r="C77" s="431"/>
      <c r="D77" s="354">
        <v>7200</v>
      </c>
      <c r="E77" s="355"/>
      <c r="F77" s="355"/>
      <c r="G77" s="355"/>
      <c r="H77" s="356"/>
    </row>
    <row r="78" spans="1:8" s="16" customFormat="1" ht="37.5" customHeight="1" outlineLevel="1" x14ac:dyDescent="0.2">
      <c r="A78" s="419" t="s">
        <v>45</v>
      </c>
      <c r="B78" s="420"/>
      <c r="C78" s="431"/>
      <c r="D78" s="354">
        <v>8400</v>
      </c>
      <c r="E78" s="355"/>
      <c r="F78" s="355"/>
      <c r="G78" s="355"/>
      <c r="H78" s="356"/>
    </row>
    <row r="79" spans="1:8" s="16" customFormat="1" ht="37.5" customHeight="1" outlineLevel="1" x14ac:dyDescent="0.2">
      <c r="A79" s="419" t="s">
        <v>46</v>
      </c>
      <c r="B79" s="420"/>
      <c r="C79" s="431"/>
      <c r="D79" s="354">
        <v>9600</v>
      </c>
      <c r="E79" s="355"/>
      <c r="F79" s="355"/>
      <c r="G79" s="355"/>
      <c r="H79" s="356"/>
    </row>
    <row r="80" spans="1:8" s="16" customFormat="1" ht="37.5" customHeight="1" outlineLevel="1" x14ac:dyDescent="0.2">
      <c r="A80" s="419" t="s">
        <v>47</v>
      </c>
      <c r="B80" s="420"/>
      <c r="C80" s="431"/>
      <c r="D80" s="354">
        <v>10800</v>
      </c>
      <c r="E80" s="355"/>
      <c r="F80" s="355"/>
      <c r="G80" s="355"/>
      <c r="H80" s="356"/>
    </row>
    <row r="81" spans="1:8" s="16" customFormat="1" ht="37.5" customHeight="1" outlineLevel="1" x14ac:dyDescent="0.2">
      <c r="A81" s="419" t="s">
        <v>48</v>
      </c>
      <c r="B81" s="420"/>
      <c r="C81" s="431"/>
      <c r="D81" s="354">
        <v>12000</v>
      </c>
      <c r="E81" s="355"/>
      <c r="F81" s="355"/>
      <c r="G81" s="355"/>
      <c r="H81" s="356"/>
    </row>
    <row r="82" spans="1:8" s="16" customFormat="1" ht="37.5" customHeight="1" outlineLevel="1" x14ac:dyDescent="0.2">
      <c r="A82" s="419" t="s">
        <v>49</v>
      </c>
      <c r="B82" s="420"/>
      <c r="C82" s="431"/>
      <c r="D82" s="354">
        <v>13200</v>
      </c>
      <c r="E82" s="355"/>
      <c r="F82" s="355"/>
      <c r="G82" s="355"/>
      <c r="H82" s="356"/>
    </row>
    <row r="83" spans="1:8" s="16" customFormat="1" ht="37.5" customHeight="1" outlineLevel="1" x14ac:dyDescent="0.2">
      <c r="A83" s="419" t="s">
        <v>50</v>
      </c>
      <c r="B83" s="420"/>
      <c r="C83" s="431"/>
      <c r="D83" s="354">
        <v>14400</v>
      </c>
      <c r="E83" s="355"/>
      <c r="F83" s="355"/>
      <c r="G83" s="355"/>
      <c r="H83" s="356"/>
    </row>
    <row r="84" spans="1:8" s="16" customFormat="1" ht="37.5" customHeight="1" outlineLevel="1" x14ac:dyDescent="0.2">
      <c r="A84" s="419" t="s">
        <v>51</v>
      </c>
      <c r="B84" s="420"/>
      <c r="C84" s="431"/>
      <c r="D84" s="354">
        <v>15600</v>
      </c>
      <c r="E84" s="355"/>
      <c r="F84" s="355"/>
      <c r="G84" s="355"/>
      <c r="H84" s="356"/>
    </row>
    <row r="85" spans="1:8" s="16" customFormat="1" ht="37.5" customHeight="1" outlineLevel="1" x14ac:dyDescent="0.2">
      <c r="A85" s="419" t="s">
        <v>52</v>
      </c>
      <c r="B85" s="420"/>
      <c r="C85" s="431"/>
      <c r="D85" s="354">
        <v>16800</v>
      </c>
      <c r="E85" s="355"/>
      <c r="F85" s="355"/>
      <c r="G85" s="355"/>
      <c r="H85" s="356"/>
    </row>
    <row r="86" spans="1:8" s="16" customFormat="1" ht="37.5" customHeight="1" outlineLevel="1" x14ac:dyDescent="0.2">
      <c r="A86" s="419" t="s">
        <v>53</v>
      </c>
      <c r="B86" s="420"/>
      <c r="C86" s="431"/>
      <c r="D86" s="354">
        <v>18000</v>
      </c>
      <c r="E86" s="355"/>
      <c r="F86" s="355"/>
      <c r="G86" s="355"/>
      <c r="H86" s="356"/>
    </row>
    <row r="87" spans="1:8" s="16" customFormat="1" ht="37.5" customHeight="1" outlineLevel="1" x14ac:dyDescent="0.2">
      <c r="A87" s="419" t="s">
        <v>54</v>
      </c>
      <c r="B87" s="420"/>
      <c r="C87" s="431"/>
      <c r="D87" s="354">
        <v>19200</v>
      </c>
      <c r="E87" s="355"/>
      <c r="F87" s="355"/>
      <c r="G87" s="355"/>
      <c r="H87" s="356"/>
    </row>
    <row r="88" spans="1:8" s="16" customFormat="1" ht="37.5" customHeight="1" outlineLevel="1" x14ac:dyDescent="0.2">
      <c r="A88" s="419" t="s">
        <v>55</v>
      </c>
      <c r="B88" s="420"/>
      <c r="C88" s="431"/>
      <c r="D88" s="354">
        <v>20400</v>
      </c>
      <c r="E88" s="355"/>
      <c r="F88" s="355"/>
      <c r="G88" s="355"/>
      <c r="H88" s="356"/>
    </row>
    <row r="89" spans="1:8" s="16" customFormat="1" ht="37.5" customHeight="1" outlineLevel="1" x14ac:dyDescent="0.2">
      <c r="A89" s="419" t="s">
        <v>56</v>
      </c>
      <c r="B89" s="420"/>
      <c r="C89" s="431"/>
      <c r="D89" s="354">
        <v>21600</v>
      </c>
      <c r="E89" s="355"/>
      <c r="F89" s="355"/>
      <c r="G89" s="355"/>
      <c r="H89" s="356"/>
    </row>
    <row r="90" spans="1:8" s="16" customFormat="1" ht="37.5" customHeight="1" outlineLevel="1" x14ac:dyDescent="0.2">
      <c r="A90" s="419" t="s">
        <v>57</v>
      </c>
      <c r="B90" s="420"/>
      <c r="C90" s="431"/>
      <c r="D90" s="354">
        <v>22800</v>
      </c>
      <c r="E90" s="355"/>
      <c r="F90" s="355"/>
      <c r="G90" s="355"/>
      <c r="H90" s="356"/>
    </row>
    <row r="91" spans="1:8" s="16" customFormat="1" ht="37.5" customHeight="1" outlineLevel="1" x14ac:dyDescent="0.2">
      <c r="A91" s="419" t="s">
        <v>58</v>
      </c>
      <c r="B91" s="420"/>
      <c r="C91" s="431"/>
      <c r="D91" s="354">
        <v>24000</v>
      </c>
      <c r="E91" s="355"/>
      <c r="F91" s="355"/>
      <c r="G91" s="355"/>
      <c r="H91" s="356"/>
    </row>
    <row r="92" spans="1:8" s="16" customFormat="1" ht="37.5" customHeight="1" outlineLevel="1" x14ac:dyDescent="0.2">
      <c r="A92" s="419" t="s">
        <v>181</v>
      </c>
      <c r="B92" s="420"/>
      <c r="C92" s="431"/>
      <c r="D92" s="354">
        <v>25200</v>
      </c>
      <c r="E92" s="355"/>
      <c r="F92" s="355"/>
      <c r="G92" s="355"/>
      <c r="H92" s="356"/>
    </row>
    <row r="93" spans="1:8" s="16" customFormat="1" ht="37.5" customHeight="1" outlineLevel="1" x14ac:dyDescent="0.2">
      <c r="A93" s="419" t="s">
        <v>182</v>
      </c>
      <c r="B93" s="420"/>
      <c r="C93" s="431"/>
      <c r="D93" s="354">
        <v>26400</v>
      </c>
      <c r="E93" s="355"/>
      <c r="F93" s="355"/>
      <c r="G93" s="355"/>
      <c r="H93" s="356"/>
    </row>
    <row r="94" spans="1:8" s="16" customFormat="1" ht="37.5" customHeight="1" outlineLevel="1" x14ac:dyDescent="0.2">
      <c r="A94" s="419" t="s">
        <v>183</v>
      </c>
      <c r="B94" s="420"/>
      <c r="C94" s="431"/>
      <c r="D94" s="354">
        <v>27600</v>
      </c>
      <c r="E94" s="355"/>
      <c r="F94" s="355"/>
      <c r="G94" s="355"/>
      <c r="H94" s="356"/>
    </row>
    <row r="95" spans="1:8" s="16" customFormat="1" ht="37.5" customHeight="1" outlineLevel="1" x14ac:dyDescent="0.2">
      <c r="A95" s="419" t="s">
        <v>184</v>
      </c>
      <c r="B95" s="420"/>
      <c r="C95" s="431"/>
      <c r="D95" s="354">
        <v>28800</v>
      </c>
      <c r="E95" s="355"/>
      <c r="F95" s="355"/>
      <c r="G95" s="355"/>
      <c r="H95" s="356"/>
    </row>
    <row r="96" spans="1:8" s="16" customFormat="1" ht="37.5" customHeight="1" outlineLevel="1" x14ac:dyDescent="0.2">
      <c r="A96" s="419" t="s">
        <v>185</v>
      </c>
      <c r="B96" s="420"/>
      <c r="C96" s="431"/>
      <c r="D96" s="354">
        <v>30000</v>
      </c>
      <c r="E96" s="355"/>
      <c r="F96" s="355"/>
      <c r="G96" s="355"/>
      <c r="H96" s="356"/>
    </row>
    <row r="97" spans="1:8" s="16" customFormat="1" ht="37.5" customHeight="1" outlineLevel="1" x14ac:dyDescent="0.2">
      <c r="A97" s="419" t="s">
        <v>186</v>
      </c>
      <c r="B97" s="420"/>
      <c r="C97" s="431"/>
      <c r="D97" s="354">
        <v>31200</v>
      </c>
      <c r="E97" s="355"/>
      <c r="F97" s="355"/>
      <c r="G97" s="355"/>
      <c r="H97" s="356"/>
    </row>
    <row r="98" spans="1:8" s="16" customFormat="1" ht="37.5" customHeight="1" outlineLevel="1" x14ac:dyDescent="0.2">
      <c r="A98" s="419" t="s">
        <v>187</v>
      </c>
      <c r="B98" s="420"/>
      <c r="C98" s="431"/>
      <c r="D98" s="354">
        <v>32400</v>
      </c>
      <c r="E98" s="355"/>
      <c r="F98" s="355"/>
      <c r="G98" s="355"/>
      <c r="H98" s="356"/>
    </row>
    <row r="99" spans="1:8" s="16" customFormat="1" ht="37.5" customHeight="1" outlineLevel="1" x14ac:dyDescent="0.2">
      <c r="A99" s="419" t="s">
        <v>188</v>
      </c>
      <c r="B99" s="420"/>
      <c r="C99" s="431"/>
      <c r="D99" s="354">
        <v>33600</v>
      </c>
      <c r="E99" s="355"/>
      <c r="F99" s="355"/>
      <c r="G99" s="355"/>
      <c r="H99" s="356"/>
    </row>
    <row r="100" spans="1:8" s="16" customFormat="1" ht="37.5" customHeight="1" outlineLevel="1" x14ac:dyDescent="0.2">
      <c r="A100" s="419" t="s">
        <v>189</v>
      </c>
      <c r="B100" s="420"/>
      <c r="C100" s="431"/>
      <c r="D100" s="354">
        <v>34800</v>
      </c>
      <c r="E100" s="355"/>
      <c r="F100" s="355"/>
      <c r="G100" s="355"/>
      <c r="H100" s="356"/>
    </row>
    <row r="101" spans="1:8" s="16" customFormat="1" ht="37.5" customHeight="1" outlineLevel="1" x14ac:dyDescent="0.2">
      <c r="A101" s="419" t="s">
        <v>190</v>
      </c>
      <c r="B101" s="420"/>
      <c r="C101" s="431"/>
      <c r="D101" s="354">
        <v>36000</v>
      </c>
      <c r="E101" s="355"/>
      <c r="F101" s="355"/>
      <c r="G101" s="355"/>
      <c r="H101" s="356"/>
    </row>
    <row r="102" spans="1:8" s="16" customFormat="1" ht="37.5" customHeight="1" outlineLevel="1" x14ac:dyDescent="0.2">
      <c r="A102" s="419" t="s">
        <v>191</v>
      </c>
      <c r="B102" s="420"/>
      <c r="C102" s="431"/>
      <c r="D102" s="354">
        <v>37200</v>
      </c>
      <c r="E102" s="355"/>
      <c r="F102" s="355"/>
      <c r="G102" s="355"/>
      <c r="H102" s="356"/>
    </row>
    <row r="103" spans="1:8" s="16" customFormat="1" ht="37.5" customHeight="1" outlineLevel="1" x14ac:dyDescent="0.2">
      <c r="A103" s="419" t="s">
        <v>192</v>
      </c>
      <c r="B103" s="420"/>
      <c r="C103" s="431"/>
      <c r="D103" s="354">
        <v>38400</v>
      </c>
      <c r="E103" s="355"/>
      <c r="F103" s="355"/>
      <c r="G103" s="355"/>
      <c r="H103" s="356"/>
    </row>
    <row r="104" spans="1:8" s="16" customFormat="1" ht="37.5" customHeight="1" outlineLevel="1" x14ac:dyDescent="0.2">
      <c r="A104" s="419" t="s">
        <v>193</v>
      </c>
      <c r="B104" s="420"/>
      <c r="C104" s="431"/>
      <c r="D104" s="354">
        <v>39600</v>
      </c>
      <c r="E104" s="355"/>
      <c r="F104" s="355"/>
      <c r="G104" s="355"/>
      <c r="H104" s="356"/>
    </row>
    <row r="105" spans="1:8" s="16" customFormat="1" ht="37.5" customHeight="1" outlineLevel="1" x14ac:dyDescent="0.2">
      <c r="A105" s="419" t="s">
        <v>194</v>
      </c>
      <c r="B105" s="420"/>
      <c r="C105" s="431"/>
      <c r="D105" s="354">
        <v>40800</v>
      </c>
      <c r="E105" s="355"/>
      <c r="F105" s="355"/>
      <c r="G105" s="355"/>
      <c r="H105" s="356"/>
    </row>
    <row r="106" spans="1:8" s="16" customFormat="1" ht="37.5" customHeight="1" outlineLevel="1" thickBot="1" x14ac:dyDescent="0.25">
      <c r="A106" s="419" t="s">
        <v>195</v>
      </c>
      <c r="B106" s="420"/>
      <c r="C106" s="431"/>
      <c r="D106" s="354">
        <v>42000</v>
      </c>
      <c r="E106" s="355"/>
      <c r="F106" s="355"/>
      <c r="G106" s="355"/>
      <c r="H106" s="356"/>
    </row>
    <row r="107" spans="1:8" s="16" customFormat="1" ht="50.1" customHeight="1" thickBot="1" x14ac:dyDescent="0.25">
      <c r="A107" s="411" t="s">
        <v>59</v>
      </c>
      <c r="B107" s="412"/>
      <c r="C107" s="412"/>
      <c r="D107" s="421" t="str">
        <f>"от "&amp;MIN(D108:D117)&amp;" до "&amp;MAX(D108:D117)</f>
        <v>от 300 до 7920</v>
      </c>
      <c r="E107" s="422"/>
      <c r="F107" s="422"/>
      <c r="G107" s="422"/>
      <c r="H107" s="423"/>
    </row>
    <row r="108" spans="1:8" s="16" customFormat="1" ht="157.5" customHeight="1" x14ac:dyDescent="0.2">
      <c r="A108" s="114" t="s">
        <v>196</v>
      </c>
      <c r="B108" s="66" t="s">
        <v>197</v>
      </c>
      <c r="C108" s="11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08" s="432">
        <v>1008</v>
      </c>
      <c r="E108" s="433"/>
      <c r="F108" s="433"/>
      <c r="G108" s="433"/>
      <c r="H108" s="434"/>
    </row>
    <row r="109" spans="1:8" s="16" customFormat="1" ht="37.5" customHeight="1" x14ac:dyDescent="0.2">
      <c r="A109" s="352" t="s">
        <v>61</v>
      </c>
      <c r="B109" s="353"/>
      <c r="C109" s="426"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09" s="354">
        <v>360</v>
      </c>
      <c r="E109" s="355"/>
      <c r="F109" s="355"/>
      <c r="G109" s="355"/>
      <c r="H109" s="356"/>
    </row>
    <row r="110" spans="1:8" s="16" customFormat="1" ht="37.5" customHeight="1" x14ac:dyDescent="0.2">
      <c r="A110" s="352" t="s">
        <v>62</v>
      </c>
      <c r="B110" s="353"/>
      <c r="C110" s="427"/>
      <c r="D110" s="354">
        <v>7920</v>
      </c>
      <c r="E110" s="355"/>
      <c r="F110" s="355"/>
      <c r="G110" s="355"/>
      <c r="H110" s="356"/>
    </row>
    <row r="111" spans="1:8" s="16" customFormat="1" ht="37.5" customHeight="1" x14ac:dyDescent="0.2">
      <c r="A111" s="352" t="s">
        <v>63</v>
      </c>
      <c r="B111" s="353"/>
      <c r="C111" s="427"/>
      <c r="D111" s="354">
        <v>1560</v>
      </c>
      <c r="E111" s="355"/>
      <c r="F111" s="355"/>
      <c r="G111" s="355"/>
      <c r="H111" s="356"/>
    </row>
    <row r="112" spans="1:8" s="16" customFormat="1" ht="37.5" customHeight="1" x14ac:dyDescent="0.2">
      <c r="A112" s="352" t="s">
        <v>64</v>
      </c>
      <c r="B112" s="353"/>
      <c r="C112" s="427"/>
      <c r="D112" s="354">
        <v>5280</v>
      </c>
      <c r="E112" s="355"/>
      <c r="F112" s="355"/>
      <c r="G112" s="355"/>
      <c r="H112" s="356"/>
    </row>
    <row r="113" spans="1:8" s="16" customFormat="1" ht="37.5" customHeight="1" x14ac:dyDescent="0.2">
      <c r="A113" s="352" t="s">
        <v>65</v>
      </c>
      <c r="B113" s="522"/>
      <c r="C113" s="427"/>
      <c r="D113" s="354">
        <v>300</v>
      </c>
      <c r="E113" s="355"/>
      <c r="F113" s="355"/>
      <c r="G113" s="355"/>
      <c r="H113" s="356"/>
    </row>
    <row r="114" spans="1:8" s="16" customFormat="1" ht="37.5" customHeight="1" x14ac:dyDescent="0.2">
      <c r="A114" s="352" t="s">
        <v>66</v>
      </c>
      <c r="B114" s="522"/>
      <c r="C114" s="427"/>
      <c r="D114" s="354">
        <v>300</v>
      </c>
      <c r="E114" s="355"/>
      <c r="F114" s="355"/>
      <c r="G114" s="355"/>
      <c r="H114" s="356"/>
    </row>
    <row r="115" spans="1:8" s="16" customFormat="1" ht="37.5" customHeight="1" x14ac:dyDescent="0.2">
      <c r="A115" s="352" t="s">
        <v>67</v>
      </c>
      <c r="B115" s="522"/>
      <c r="C115" s="427"/>
      <c r="D115" s="354">
        <v>600</v>
      </c>
      <c r="E115" s="355"/>
      <c r="F115" s="355"/>
      <c r="G115" s="355"/>
      <c r="H115" s="356"/>
    </row>
    <row r="116" spans="1:8" s="16" customFormat="1" ht="37.5" customHeight="1" x14ac:dyDescent="0.2">
      <c r="A116" s="352" t="s">
        <v>68</v>
      </c>
      <c r="B116" s="522"/>
      <c r="C116" s="427"/>
      <c r="D116" s="354">
        <v>900</v>
      </c>
      <c r="E116" s="355"/>
      <c r="F116" s="355"/>
      <c r="G116" s="355"/>
      <c r="H116" s="356"/>
    </row>
    <row r="117" spans="1:8" s="16" customFormat="1" ht="37.5" customHeight="1" thickBot="1" x14ac:dyDescent="0.25">
      <c r="A117" s="369" t="s">
        <v>69</v>
      </c>
      <c r="B117" s="523"/>
      <c r="C117" s="428"/>
      <c r="D117" s="354">
        <v>4440</v>
      </c>
      <c r="E117" s="355"/>
      <c r="F117" s="355"/>
      <c r="G117" s="355"/>
      <c r="H117" s="356"/>
    </row>
    <row r="118" spans="1:8" s="16" customFormat="1" ht="117.75" customHeight="1" thickBot="1" x14ac:dyDescent="0.25">
      <c r="A118" s="524" t="s">
        <v>71</v>
      </c>
      <c r="B118" s="525"/>
      <c r="C118"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18" s="375">
        <v>30</v>
      </c>
      <c r="E118" s="375"/>
      <c r="F118" s="375"/>
      <c r="G118" s="375"/>
      <c r="H118" s="376"/>
    </row>
    <row r="119" spans="1:8" s="23" customFormat="1" ht="50.1" customHeight="1" thickBot="1" x14ac:dyDescent="0.25">
      <c r="A119" s="362" t="s">
        <v>72</v>
      </c>
      <c r="B119" s="363"/>
      <c r="C119" s="21"/>
      <c r="D119" s="364" t="str">
        <f>"от "&amp;MIN(D121,D141:H142,F181,D143:H157)&amp;" до "&amp;MAX(D121,D141:H142,F181,D143:H157)</f>
        <v>от 540 до 25800</v>
      </c>
      <c r="E119" s="364"/>
      <c r="F119" s="364"/>
      <c r="G119" s="364"/>
      <c r="H119" s="365"/>
    </row>
    <row r="120" spans="1:8" s="16" customFormat="1" ht="24.95" customHeight="1" thickBot="1" x14ac:dyDescent="0.25">
      <c r="A120" s="518"/>
      <c r="B120" s="519"/>
      <c r="C120" s="60"/>
      <c r="D120" s="520"/>
      <c r="E120" s="520"/>
      <c r="F120" s="520"/>
      <c r="G120" s="520"/>
      <c r="H120" s="521"/>
    </row>
    <row r="121" spans="1:8" s="16" customFormat="1" ht="57" customHeight="1" thickBot="1" x14ac:dyDescent="0.25">
      <c r="A121" s="389" t="s">
        <v>73</v>
      </c>
      <c r="B121" s="390"/>
      <c r="C121"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"2ГИС.АБХАЗИЯ" (версия для ПК); Интернет-площадка 2gis.kz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http://api.2gis.kz/</v>
      </c>
      <c r="D121" s="391">
        <v>4200</v>
      </c>
      <c r="E121" s="391"/>
      <c r="F121" s="391"/>
      <c r="G121" s="391"/>
      <c r="H121" s="392"/>
    </row>
    <row r="122" spans="1:8" s="16" customFormat="1" ht="57" customHeight="1" thickBot="1" x14ac:dyDescent="0.25">
      <c r="A122" s="393" t="s">
        <v>74</v>
      </c>
      <c r="B122" s="394"/>
      <c r="C122" s="405"/>
      <c r="D122" s="395" t="s">
        <v>75</v>
      </c>
      <c r="E122" s="396"/>
      <c r="F122" s="396"/>
      <c r="G122" s="396"/>
      <c r="H122" s="397"/>
    </row>
    <row r="123" spans="1:8" s="16" customFormat="1" ht="57" customHeight="1" x14ac:dyDescent="0.2">
      <c r="A123" s="385" t="s">
        <v>76</v>
      </c>
      <c r="B123" s="386"/>
      <c r="C123" s="405"/>
      <c r="D123" s="398">
        <f>D121/4</f>
        <v>1050</v>
      </c>
      <c r="E123" s="398"/>
      <c r="F123" s="398"/>
      <c r="G123" s="398"/>
      <c r="H123" s="399"/>
    </row>
    <row r="124" spans="1:8" s="16" customFormat="1" ht="57" customHeight="1" x14ac:dyDescent="0.2">
      <c r="A124" s="385" t="s">
        <v>77</v>
      </c>
      <c r="B124" s="386"/>
      <c r="C124" s="405"/>
      <c r="D124" s="398">
        <f>D121/5</f>
        <v>840</v>
      </c>
      <c r="E124" s="398"/>
      <c r="F124" s="398"/>
      <c r="G124" s="398"/>
      <c r="H124" s="399"/>
    </row>
    <row r="125" spans="1:8" s="16" customFormat="1" ht="57" customHeight="1" x14ac:dyDescent="0.2">
      <c r="A125" s="385" t="s">
        <v>78</v>
      </c>
      <c r="B125" s="386"/>
      <c r="C125" s="405"/>
      <c r="D125" s="398">
        <f>D121/6</f>
        <v>700</v>
      </c>
      <c r="E125" s="398"/>
      <c r="F125" s="398"/>
      <c r="G125" s="398"/>
      <c r="H125" s="399"/>
    </row>
    <row r="126" spans="1:8" s="16" customFormat="1" ht="57" customHeight="1" x14ac:dyDescent="0.2">
      <c r="A126" s="385" t="s">
        <v>79</v>
      </c>
      <c r="B126" s="386"/>
      <c r="C126" s="405"/>
      <c r="D126" s="398">
        <f>D121/7</f>
        <v>600</v>
      </c>
      <c r="E126" s="398"/>
      <c r="F126" s="398"/>
      <c r="G126" s="398"/>
      <c r="H126" s="399"/>
    </row>
    <row r="127" spans="1:8" s="16" customFormat="1" ht="57" customHeight="1" x14ac:dyDescent="0.2">
      <c r="A127" s="385" t="s">
        <v>80</v>
      </c>
      <c r="B127" s="386"/>
      <c r="C127" s="405"/>
      <c r="D127" s="398">
        <f>D121/8</f>
        <v>525</v>
      </c>
      <c r="E127" s="398"/>
      <c r="F127" s="398"/>
      <c r="G127" s="398"/>
      <c r="H127" s="399"/>
    </row>
    <row r="128" spans="1:8" s="16" customFormat="1" ht="57" customHeight="1" x14ac:dyDescent="0.2">
      <c r="A128" s="385" t="s">
        <v>81</v>
      </c>
      <c r="B128" s="386"/>
      <c r="C128" s="405"/>
      <c r="D128" s="398">
        <f>D121/9</f>
        <v>466.66666666666669</v>
      </c>
      <c r="E128" s="398"/>
      <c r="F128" s="398"/>
      <c r="G128" s="398"/>
      <c r="H128" s="399"/>
    </row>
    <row r="129" spans="1:8" s="16" customFormat="1" ht="57" customHeight="1" x14ac:dyDescent="0.2">
      <c r="A129" s="385" t="s">
        <v>82</v>
      </c>
      <c r="B129" s="386"/>
      <c r="C129" s="405"/>
      <c r="D129" s="398">
        <f>D121/10</f>
        <v>420</v>
      </c>
      <c r="E129" s="398"/>
      <c r="F129" s="398"/>
      <c r="G129" s="398"/>
      <c r="H129" s="399"/>
    </row>
    <row r="130" spans="1:8" s="16" customFormat="1" ht="57" customHeight="1" thickBot="1" x14ac:dyDescent="0.25">
      <c r="A130" s="389" t="s">
        <v>83</v>
      </c>
      <c r="B130" s="390"/>
      <c r="C130" s="405"/>
      <c r="D130" s="391">
        <v>8400</v>
      </c>
      <c r="E130" s="391"/>
      <c r="F130" s="391"/>
      <c r="G130" s="391"/>
      <c r="H130" s="392"/>
    </row>
    <row r="131" spans="1:8" s="16" customFormat="1" ht="57" customHeight="1" thickBot="1" x14ac:dyDescent="0.25">
      <c r="A131" s="393" t="s">
        <v>74</v>
      </c>
      <c r="B131" s="394"/>
      <c r="C131" s="405"/>
      <c r="D131" s="395" t="s">
        <v>75</v>
      </c>
      <c r="E131" s="396"/>
      <c r="F131" s="396"/>
      <c r="G131" s="396"/>
      <c r="H131" s="397"/>
    </row>
    <row r="132" spans="1:8" s="16" customFormat="1" ht="57" customHeight="1" x14ac:dyDescent="0.2">
      <c r="A132" s="385" t="s">
        <v>76</v>
      </c>
      <c r="B132" s="386"/>
      <c r="C132" s="405"/>
      <c r="D132" s="511">
        <v>2100</v>
      </c>
      <c r="E132" s="512"/>
      <c r="F132" s="512"/>
      <c r="G132" s="512"/>
      <c r="H132" s="513"/>
    </row>
    <row r="133" spans="1:8" s="16" customFormat="1" ht="57" customHeight="1" x14ac:dyDescent="0.2">
      <c r="A133" s="385" t="s">
        <v>77</v>
      </c>
      <c r="B133" s="386"/>
      <c r="C133" s="405"/>
      <c r="D133" s="517">
        <v>1680</v>
      </c>
      <c r="E133" s="398"/>
      <c r="F133" s="398"/>
      <c r="G133" s="398"/>
      <c r="H133" s="399"/>
    </row>
    <row r="134" spans="1:8" s="16" customFormat="1" ht="57" customHeight="1" x14ac:dyDescent="0.2">
      <c r="A134" s="385" t="s">
        <v>78</v>
      </c>
      <c r="B134" s="386"/>
      <c r="C134" s="405"/>
      <c r="D134" s="517">
        <v>1400</v>
      </c>
      <c r="E134" s="398"/>
      <c r="F134" s="398"/>
      <c r="G134" s="398"/>
      <c r="H134" s="399"/>
    </row>
    <row r="135" spans="1:8" s="16" customFormat="1" ht="57" customHeight="1" x14ac:dyDescent="0.2">
      <c r="A135" s="385" t="s">
        <v>79</v>
      </c>
      <c r="B135" s="386"/>
      <c r="C135" s="405"/>
      <c r="D135" s="517">
        <v>1200</v>
      </c>
      <c r="E135" s="398"/>
      <c r="F135" s="398"/>
      <c r="G135" s="398"/>
      <c r="H135" s="399"/>
    </row>
    <row r="136" spans="1:8" s="16" customFormat="1" ht="57" customHeight="1" x14ac:dyDescent="0.2">
      <c r="A136" s="385" t="s">
        <v>80</v>
      </c>
      <c r="B136" s="386"/>
      <c r="C136" s="405"/>
      <c r="D136" s="517">
        <v>1050</v>
      </c>
      <c r="E136" s="398"/>
      <c r="F136" s="398"/>
      <c r="G136" s="398"/>
      <c r="H136" s="399"/>
    </row>
    <row r="137" spans="1:8" s="16" customFormat="1" ht="57" customHeight="1" x14ac:dyDescent="0.2">
      <c r="A137" s="385" t="s">
        <v>81</v>
      </c>
      <c r="B137" s="386"/>
      <c r="C137" s="405"/>
      <c r="D137" s="398">
        <v>933.33333333333337</v>
      </c>
      <c r="E137" s="398"/>
      <c r="F137" s="398"/>
      <c r="G137" s="398"/>
      <c r="H137" s="399"/>
    </row>
    <row r="138" spans="1:8" s="16" customFormat="1" ht="57" customHeight="1" thickBot="1" x14ac:dyDescent="0.25">
      <c r="A138" s="385" t="s">
        <v>82</v>
      </c>
      <c r="B138" s="386"/>
      <c r="C138" s="406"/>
      <c r="D138" s="398">
        <v>840</v>
      </c>
      <c r="E138" s="398"/>
      <c r="F138" s="398"/>
      <c r="G138" s="398"/>
      <c r="H138" s="399"/>
    </row>
    <row r="139" spans="1:8" s="16" customFormat="1" ht="62.45" customHeight="1" thickBot="1" x14ac:dyDescent="0.25">
      <c r="A139" s="380" t="s">
        <v>84</v>
      </c>
      <c r="B139" s="381"/>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39" s="374">
        <v>20016</v>
      </c>
      <c r="E139" s="375"/>
      <c r="F139" s="375"/>
      <c r="G139" s="375"/>
      <c r="H139" s="376"/>
    </row>
    <row r="140" spans="1:8" s="16" customFormat="1" ht="24.95" customHeight="1" thickBot="1" x14ac:dyDescent="0.25">
      <c r="A140" s="518"/>
      <c r="B140" s="519"/>
      <c r="C140" s="56"/>
      <c r="D140" s="520"/>
      <c r="E140" s="520"/>
      <c r="F140" s="520"/>
      <c r="G140" s="520"/>
      <c r="H140" s="521"/>
    </row>
    <row r="141" spans="1:8" s="16" customFormat="1" ht="50.1" customHeight="1" x14ac:dyDescent="0.2">
      <c r="A141" s="352" t="s">
        <v>85</v>
      </c>
      <c r="B141" s="353"/>
      <c r="C141" s="118" t="str">
        <f>"Интернет-площадка 2gis.ru на основе Cправочника организаций "&amp;$C$2&amp;""</f>
        <v>Интернет-площадка 2gis.ru на основе Cправочника организаций "2ГИС.АБХАЗИЯ"</v>
      </c>
      <c r="D141" s="361">
        <v>7680</v>
      </c>
      <c r="E141" s="355"/>
      <c r="F141" s="355"/>
      <c r="G141" s="355"/>
      <c r="H141" s="356"/>
    </row>
    <row r="142" spans="1:8" s="16" customFormat="1" ht="50.1" customHeight="1" x14ac:dyDescent="0.2">
      <c r="A142" s="352" t="s">
        <v>86</v>
      </c>
      <c r="B142" s="353"/>
      <c r="C142"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2" s="361">
        <v>5250</v>
      </c>
      <c r="E142" s="355"/>
      <c r="F142" s="355"/>
      <c r="G142" s="355"/>
      <c r="H142" s="356"/>
    </row>
    <row r="143" spans="1:8" s="16" customFormat="1" ht="50.1" customHeight="1" x14ac:dyDescent="0.2">
      <c r="A143" s="377" t="s">
        <v>87</v>
      </c>
      <c r="B143" s="378"/>
      <c r="C143"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3" s="361">
        <v>5250</v>
      </c>
      <c r="E143" s="355"/>
      <c r="F143" s="355"/>
      <c r="G143" s="355"/>
      <c r="H143" s="356"/>
    </row>
    <row r="144" spans="1:8" s="16" customFormat="1" ht="50.1" customHeight="1" x14ac:dyDescent="0.2">
      <c r="A144" s="377" t="s">
        <v>88</v>
      </c>
      <c r="B144" s="378"/>
      <c r="C144" s="74" t="str">
        <f>"Интернет-площадка 2gis.ru на основе Cправочника организаций "&amp;$C$2&amp;""</f>
        <v>Интернет-площадка 2gis.ru на основе Cправочника организаций "2ГИС.АБХАЗИЯ"</v>
      </c>
      <c r="D144" s="361">
        <v>20340</v>
      </c>
      <c r="E144" s="355"/>
      <c r="F144" s="355"/>
      <c r="G144" s="355"/>
      <c r="H144" s="356"/>
    </row>
    <row r="145" spans="1:8" s="16" customFormat="1" ht="50.1" customHeight="1" x14ac:dyDescent="0.2">
      <c r="A145" s="352" t="s">
        <v>89</v>
      </c>
      <c r="B145" s="353"/>
      <c r="C145" s="74" t="str">
        <f>"Интернет-площадка 2gis.ru на основе Cправочника организаций "&amp;$C$2&amp;""</f>
        <v>Интернет-площадка 2gis.ru на основе Cправочника организаций "2ГИС.АБХАЗИЯ"</v>
      </c>
      <c r="D145" s="361">
        <v>24408</v>
      </c>
      <c r="E145" s="355"/>
      <c r="F145" s="355"/>
      <c r="G145" s="355"/>
      <c r="H145" s="356"/>
    </row>
    <row r="146" spans="1:8" s="16" customFormat="1" ht="50.1" customHeight="1" x14ac:dyDescent="0.2">
      <c r="A146" s="352" t="s">
        <v>90</v>
      </c>
      <c r="B146" s="353"/>
      <c r="C146"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6" s="361">
        <v>5250</v>
      </c>
      <c r="E146" s="355"/>
      <c r="F146" s="355"/>
      <c r="G146" s="355"/>
      <c r="H146" s="356"/>
    </row>
    <row r="147" spans="1:8" s="16" customFormat="1" ht="50.1" customHeight="1" x14ac:dyDescent="0.2">
      <c r="A147" s="352" t="s">
        <v>91</v>
      </c>
      <c r="B147" s="353"/>
      <c r="C147"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7" s="361">
        <v>5250</v>
      </c>
      <c r="E147" s="355"/>
      <c r="F147" s="355"/>
      <c r="G147" s="355"/>
      <c r="H147" s="356"/>
    </row>
    <row r="148" spans="1:8" s="16" customFormat="1" ht="50.1" customHeight="1" x14ac:dyDescent="0.2">
      <c r="A148" s="352" t="s">
        <v>92</v>
      </c>
      <c r="B148" s="353"/>
      <c r="C148"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48" s="361">
        <v>5250</v>
      </c>
      <c r="E148" s="355"/>
      <c r="F148" s="355"/>
      <c r="G148" s="355"/>
      <c r="H148" s="356"/>
    </row>
    <row r="149" spans="1:8" s="16" customFormat="1" ht="50.1" customHeight="1" x14ac:dyDescent="0.2">
      <c r="A149" s="352" t="s">
        <v>93</v>
      </c>
      <c r="B149" s="353"/>
      <c r="C149" s="74" t="str">
        <f>C181</f>
        <v>электронный справочник на основе Справочника организаций "2ГИС.АБХАЗИЯ" (мобильная версия 2ГИС 4.0 и выше)</v>
      </c>
      <c r="D149" s="361">
        <v>12204</v>
      </c>
      <c r="E149" s="355"/>
      <c r="F149" s="355"/>
      <c r="G149" s="355"/>
      <c r="H149" s="356"/>
    </row>
    <row r="150" spans="1:8" s="16" customFormat="1" ht="50.1" customHeight="1" x14ac:dyDescent="0.2">
      <c r="A150" s="352" t="s">
        <v>94</v>
      </c>
      <c r="B150" s="353"/>
      <c r="C150" s="74" t="s">
        <v>95</v>
      </c>
      <c r="D150" s="361">
        <v>540</v>
      </c>
      <c r="E150" s="355"/>
      <c r="F150" s="355"/>
      <c r="G150" s="355"/>
      <c r="H150" s="356"/>
    </row>
    <row r="151" spans="1:8" s="16" customFormat="1" ht="78" customHeight="1" x14ac:dyDescent="0.2">
      <c r="A151" s="352" t="s">
        <v>96</v>
      </c>
      <c r="B151" s="353"/>
      <c r="C15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1" s="361">
        <v>4320</v>
      </c>
      <c r="E151" s="355"/>
      <c r="F151" s="355"/>
      <c r="G151" s="355"/>
      <c r="H151" s="356"/>
    </row>
    <row r="152" spans="1:8" s="16" customFormat="1" ht="78" customHeight="1" x14ac:dyDescent="0.2">
      <c r="A152" s="352" t="s">
        <v>97</v>
      </c>
      <c r="B152" s="353"/>
      <c r="C152" s="74"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2" s="361">
        <v>3456</v>
      </c>
      <c r="E152" s="355"/>
      <c r="F152" s="355"/>
      <c r="G152" s="355"/>
      <c r="H152" s="356"/>
    </row>
    <row r="153" spans="1:8" s="16" customFormat="1" ht="78" customHeight="1" x14ac:dyDescent="0.2">
      <c r="A153" s="352" t="s">
        <v>98</v>
      </c>
      <c r="B153" s="353"/>
      <c r="C153" s="74"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3" s="361">
        <v>3480</v>
      </c>
      <c r="E153" s="355"/>
      <c r="F153" s="355"/>
      <c r="G153" s="355"/>
      <c r="H153" s="356"/>
    </row>
    <row r="154" spans="1:8" s="16" customFormat="1" ht="78" customHeight="1" x14ac:dyDescent="0.2">
      <c r="A154" s="352" t="s">
        <v>99</v>
      </c>
      <c r="B154" s="353"/>
      <c r="C154" s="74" t="str">
        <f t="shared" si="0"/>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4" s="361">
        <v>1728</v>
      </c>
      <c r="E154" s="355"/>
      <c r="F154" s="355"/>
      <c r="G154" s="355"/>
      <c r="H154" s="356"/>
    </row>
    <row r="155" spans="1:8" s="16" customFormat="1" ht="78" customHeight="1" x14ac:dyDescent="0.2">
      <c r="A155" s="352" t="s">
        <v>100</v>
      </c>
      <c r="B155" s="353" t="s">
        <v>100</v>
      </c>
      <c r="C155"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5" s="361">
        <v>25800</v>
      </c>
      <c r="E155" s="355"/>
      <c r="F155" s="355"/>
      <c r="G155" s="355"/>
      <c r="H155" s="356"/>
    </row>
    <row r="156" spans="1:8" s="16" customFormat="1" ht="78" customHeight="1" x14ac:dyDescent="0.2">
      <c r="A156" s="352" t="s">
        <v>101</v>
      </c>
      <c r="B156" s="353" t="s">
        <v>101</v>
      </c>
      <c r="C15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56" s="361">
        <v>10008</v>
      </c>
      <c r="E156" s="355"/>
      <c r="F156" s="355"/>
      <c r="G156" s="355"/>
      <c r="H156" s="356"/>
    </row>
    <row r="157" spans="1:8" s="16" customFormat="1" ht="50.1" customHeight="1" thickBot="1" x14ac:dyDescent="0.25">
      <c r="A157" s="352" t="s">
        <v>102</v>
      </c>
      <c r="B157" s="353"/>
      <c r="C157"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57" s="361">
        <v>6360</v>
      </c>
      <c r="E157" s="355"/>
      <c r="F157" s="355"/>
      <c r="G157" s="355"/>
      <c r="H157" s="356"/>
    </row>
    <row r="158" spans="1:8" s="16" customFormat="1" ht="102" customHeight="1" thickBot="1" x14ac:dyDescent="0.25">
      <c r="A158" s="352" t="s">
        <v>16</v>
      </c>
      <c r="B158" s="353"/>
      <c r="C158"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8" s="361">
        <v>1008</v>
      </c>
      <c r="E158" s="355"/>
      <c r="F158" s="355"/>
      <c r="G158" s="355"/>
      <c r="H158" s="356"/>
    </row>
    <row r="159" spans="1:8" s="16" customFormat="1" ht="102" customHeight="1" thickBot="1" x14ac:dyDescent="0.25">
      <c r="A159" s="352" t="s">
        <v>103</v>
      </c>
      <c r="B159" s="353"/>
      <c r="C159"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59" s="361">
        <v>100002</v>
      </c>
      <c r="E159" s="355"/>
      <c r="F159" s="355"/>
      <c r="G159" s="355"/>
      <c r="H159" s="356"/>
    </row>
    <row r="160" spans="1:8" s="16" customFormat="1" ht="126" customHeight="1" x14ac:dyDescent="0.2">
      <c r="A160" s="352" t="s">
        <v>104</v>
      </c>
      <c r="B160" s="353"/>
      <c r="C160"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0" s="361">
        <v>12000</v>
      </c>
      <c r="E160" s="355"/>
      <c r="F160" s="355"/>
      <c r="G160" s="355"/>
      <c r="H160" s="356"/>
    </row>
    <row r="161" spans="1:8" s="16" customFormat="1" ht="96" customHeight="1" x14ac:dyDescent="0.2">
      <c r="A161" s="377" t="s">
        <v>105</v>
      </c>
      <c r="B161" s="378"/>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Интернет-площадки и Веб-приложения на основе Cправочника организаций "2ГИС.АБХАЗИЯ", http://api.2gis.ru/</v>
      </c>
      <c r="D161" s="361">
        <v>4500</v>
      </c>
      <c r="E161" s="355"/>
      <c r="F161" s="355"/>
      <c r="G161" s="355"/>
      <c r="H161" s="356"/>
    </row>
    <row r="162" spans="1:8" s="16" customFormat="1" ht="96" customHeight="1" x14ac:dyDescent="0.2">
      <c r="A162" s="377" t="s">
        <v>106</v>
      </c>
      <c r="B162" s="378"/>
      <c r="C162"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62" s="361">
        <v>15003</v>
      </c>
      <c r="E162" s="355"/>
      <c r="F162" s="355"/>
      <c r="G162" s="355"/>
      <c r="H162" s="356"/>
    </row>
    <row r="163" spans="1:8" s="16" customFormat="1" ht="50.1" customHeight="1" x14ac:dyDescent="0.2">
      <c r="A163" s="352" t="s">
        <v>107</v>
      </c>
      <c r="B163" s="353"/>
      <c r="C163" s="74" t="str">
        <f>"Интернет-площадка 2gis.ru на основе Cправочника организаций "&amp;$C$2&amp;""</f>
        <v>Интернет-площадка 2gis.ru на основе Cправочника организаций "2ГИС.АБХАЗИЯ"</v>
      </c>
      <c r="D163" s="361">
        <v>13920</v>
      </c>
      <c r="E163" s="355"/>
      <c r="F163" s="355"/>
      <c r="G163" s="355"/>
      <c r="H163" s="356"/>
    </row>
    <row r="164" spans="1:8" s="16" customFormat="1" ht="50.1" customHeight="1" x14ac:dyDescent="0.2">
      <c r="A164" s="352" t="s">
        <v>108</v>
      </c>
      <c r="B164" s="353"/>
      <c r="C164"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4" s="361">
        <v>9480</v>
      </c>
      <c r="E164" s="355"/>
      <c r="F164" s="355"/>
      <c r="G164" s="355"/>
      <c r="H164" s="356"/>
    </row>
    <row r="165" spans="1:8" s="16" customFormat="1" ht="50.1" customHeight="1" x14ac:dyDescent="0.2">
      <c r="A165" s="377" t="s">
        <v>109</v>
      </c>
      <c r="B165" s="378"/>
      <c r="C165"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5" s="361">
        <v>9480</v>
      </c>
      <c r="E165" s="355"/>
      <c r="F165" s="355"/>
      <c r="G165" s="355"/>
      <c r="H165" s="356"/>
    </row>
    <row r="166" spans="1:8" s="16" customFormat="1" ht="50.1" customHeight="1" x14ac:dyDescent="0.2">
      <c r="A166" s="377" t="s">
        <v>110</v>
      </c>
      <c r="B166" s="378"/>
      <c r="C166" s="74" t="str">
        <f>"Интернет-площадка 2gis.ru на основе Cправочника организаций "&amp;$C$2&amp;""</f>
        <v>Интернет-площадка 2gis.ru на основе Cправочника организаций "2ГИС.АБХАЗИЯ"</v>
      </c>
      <c r="D166" s="361">
        <v>36720</v>
      </c>
      <c r="E166" s="355"/>
      <c r="F166" s="355"/>
      <c r="G166" s="355"/>
      <c r="H166" s="356"/>
    </row>
    <row r="167" spans="1:8" s="16" customFormat="1" ht="50.1" customHeight="1" x14ac:dyDescent="0.2">
      <c r="A167" s="377" t="s">
        <v>111</v>
      </c>
      <c r="B167" s="378"/>
      <c r="C167" s="74" t="str">
        <f>"Интернет-площадка 2gis.ru на основе Cправочника организаций "&amp;$C$2&amp;""</f>
        <v>Интернет-площадка 2gis.ru на основе Cправочника организаций "2ГИС.АБХАЗИЯ"</v>
      </c>
      <c r="D167" s="361">
        <v>44064</v>
      </c>
      <c r="E167" s="355"/>
      <c r="F167" s="355"/>
      <c r="G167" s="355"/>
      <c r="H167" s="356"/>
    </row>
    <row r="168" spans="1:8" s="16" customFormat="1" ht="50.1" customHeight="1" x14ac:dyDescent="0.2">
      <c r="A168" s="377" t="s">
        <v>112</v>
      </c>
      <c r="B168" s="378"/>
      <c r="C168"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8" s="361">
        <v>9480</v>
      </c>
      <c r="E168" s="355"/>
      <c r="F168" s="355"/>
      <c r="G168" s="355"/>
      <c r="H168" s="356"/>
    </row>
    <row r="169" spans="1:8" s="16" customFormat="1" ht="50.1" customHeight="1" x14ac:dyDescent="0.2">
      <c r="A169" s="377" t="s">
        <v>113</v>
      </c>
      <c r="B169" s="378"/>
      <c r="C169"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69" s="361">
        <v>9480</v>
      </c>
      <c r="E169" s="355"/>
      <c r="F169" s="355"/>
      <c r="G169" s="355"/>
      <c r="H169" s="356"/>
    </row>
    <row r="170" spans="1:8" s="16" customFormat="1" ht="50.1" customHeight="1" x14ac:dyDescent="0.2">
      <c r="A170" s="352" t="s">
        <v>114</v>
      </c>
      <c r="B170" s="353"/>
      <c r="C170"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0" s="361">
        <v>9480</v>
      </c>
      <c r="E170" s="355"/>
      <c r="F170" s="355"/>
      <c r="G170" s="355"/>
      <c r="H170" s="356"/>
    </row>
    <row r="171" spans="1:8" s="16" customFormat="1" ht="50.1" customHeight="1" x14ac:dyDescent="0.2">
      <c r="A171" s="352" t="s">
        <v>115</v>
      </c>
      <c r="B171" s="353"/>
      <c r="C171" s="74" t="s">
        <v>95</v>
      </c>
      <c r="D171" s="361">
        <v>1080</v>
      </c>
      <c r="E171" s="355"/>
      <c r="F171" s="355"/>
      <c r="G171" s="355"/>
      <c r="H171" s="356"/>
    </row>
    <row r="172" spans="1:8" s="16" customFormat="1" ht="75" customHeight="1" x14ac:dyDescent="0.2">
      <c r="A172" s="352" t="s">
        <v>116</v>
      </c>
      <c r="B172" s="353"/>
      <c r="C172"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"2ГИС.АБХАЗИЯ" (мобильная версия 2ГИС 4.0 и выше); Интернет-площадка 2gis.ru на основе Cправочника организаций "2ГИС.АБХАЗИЯ"</v>
      </c>
      <c r="D172" s="361">
        <v>46440</v>
      </c>
      <c r="E172" s="355"/>
      <c r="F172" s="355"/>
      <c r="G172" s="355"/>
      <c r="H172" s="356"/>
    </row>
    <row r="173" spans="1:8" s="16" customFormat="1" ht="50.1" customHeight="1" thickBot="1" x14ac:dyDescent="0.25">
      <c r="A173" s="352" t="s">
        <v>117</v>
      </c>
      <c r="B173" s="353"/>
      <c r="C173"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73" s="361">
        <v>11520</v>
      </c>
      <c r="E173" s="355"/>
      <c r="F173" s="355"/>
      <c r="G173" s="355"/>
      <c r="H173" s="356"/>
    </row>
    <row r="174" spans="1:8" s="23" customFormat="1" ht="50.1" customHeight="1" thickBot="1" x14ac:dyDescent="0.25">
      <c r="A174" s="362" t="s">
        <v>118</v>
      </c>
      <c r="B174" s="363"/>
      <c r="C174" s="21"/>
      <c r="D174" s="364"/>
      <c r="E174" s="364"/>
      <c r="F174" s="364"/>
      <c r="G174" s="364"/>
      <c r="H174" s="365"/>
    </row>
    <row r="175" spans="1:8" s="16" customFormat="1" ht="50.1" customHeight="1" x14ac:dyDescent="0.2">
      <c r="A175" s="352" t="s">
        <v>119</v>
      </c>
      <c r="B175" s="353"/>
      <c r="C175" s="366" t="str">
        <f>"Электронный справочник на основе Справочника организаций "&amp;$C$2&amp;" (мобильная версия)"</f>
        <v>Электронный справочник на основе Справочника организаций "2ГИС.АБХАЗИЯ" (мобильная версия)</v>
      </c>
      <c r="D175" s="354">
        <v>10008</v>
      </c>
      <c r="E175" s="355"/>
      <c r="F175" s="355"/>
      <c r="G175" s="355"/>
      <c r="H175" s="356"/>
    </row>
    <row r="176" spans="1:8" s="16" customFormat="1" ht="50.1" customHeight="1" x14ac:dyDescent="0.2">
      <c r="A176" s="352" t="s">
        <v>120</v>
      </c>
      <c r="B176" s="353"/>
      <c r="C176" s="367"/>
      <c r="D176" s="354">
        <v>10008</v>
      </c>
      <c r="E176" s="355"/>
      <c r="F176" s="355"/>
      <c r="G176" s="355"/>
      <c r="H176" s="356"/>
    </row>
    <row r="177" spans="1:8" s="16" customFormat="1" ht="50.1" customHeight="1" x14ac:dyDescent="0.2">
      <c r="A177" s="369" t="s">
        <v>121</v>
      </c>
      <c r="B177" s="370"/>
      <c r="C177" s="367"/>
      <c r="D177" s="517">
        <v>1500</v>
      </c>
      <c r="E177" s="398"/>
      <c r="F177" s="398"/>
      <c r="G177" s="398"/>
      <c r="H177" s="398"/>
    </row>
    <row r="178" spans="1:8" s="16" customFormat="1" ht="50.1" customHeight="1" x14ac:dyDescent="0.2">
      <c r="A178" s="369" t="s">
        <v>122</v>
      </c>
      <c r="B178" s="370"/>
      <c r="C178" s="367"/>
      <c r="D178" s="517">
        <v>150</v>
      </c>
      <c r="E178" s="398"/>
      <c r="F178" s="398"/>
      <c r="G178" s="398"/>
      <c r="H178" s="398"/>
    </row>
    <row r="179" spans="1:8" s="16" customFormat="1" ht="50.1" customHeight="1" thickBot="1" x14ac:dyDescent="0.25">
      <c r="A179" s="369" t="s">
        <v>123</v>
      </c>
      <c r="B179" s="370"/>
      <c r="C179" s="368"/>
      <c r="D179" s="471">
        <v>510</v>
      </c>
      <c r="E179" s="472"/>
      <c r="F179" s="472"/>
      <c r="G179" s="472"/>
      <c r="H179" s="472"/>
    </row>
    <row r="180" spans="1:8" s="16" customFormat="1" ht="50.1" customHeight="1" thickBot="1" x14ac:dyDescent="0.25">
      <c r="A180" s="362" t="s">
        <v>124</v>
      </c>
      <c r="B180" s="363"/>
      <c r="C180" s="21"/>
      <c r="D180" s="364"/>
      <c r="E180" s="364"/>
      <c r="F180" s="364"/>
      <c r="G180" s="364"/>
      <c r="H180" s="365"/>
    </row>
    <row r="181" spans="1:8" s="16" customFormat="1" ht="50.1" customHeight="1" x14ac:dyDescent="0.2">
      <c r="A181" s="352" t="s">
        <v>125</v>
      </c>
      <c r="B181" s="353"/>
      <c r="C181"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81" s="77">
        <f>F181*1.2</f>
        <v>3600</v>
      </c>
      <c r="E181" s="78">
        <f>F181*1.1</f>
        <v>3300.0000000000005</v>
      </c>
      <c r="F181" s="78">
        <v>3000</v>
      </c>
      <c r="G181" s="78">
        <f>F181*0.75</f>
        <v>2250</v>
      </c>
      <c r="H181" s="79">
        <f>F181*0.5</f>
        <v>1500</v>
      </c>
    </row>
    <row r="182" spans="1:8" s="16" customFormat="1" ht="50.1" customHeight="1" x14ac:dyDescent="0.2">
      <c r="A182" s="352" t="s">
        <v>126</v>
      </c>
      <c r="B182" s="353"/>
      <c r="C182" s="74" t="str">
        <f>"Интернет-площадка 2gis.ru на основе Cправочника организаций "&amp;$C$2&amp;""</f>
        <v>Интернет-площадка 2gis.ru на основе Cправочника организаций "2ГИС.АБХАЗИЯ"</v>
      </c>
      <c r="D182" s="354">
        <v>2040</v>
      </c>
      <c r="E182" s="355"/>
      <c r="F182" s="355"/>
      <c r="G182" s="355"/>
      <c r="H182" s="356"/>
    </row>
    <row r="183" spans="1:8" s="16" customFormat="1" ht="50.1" customHeight="1" x14ac:dyDescent="0.2">
      <c r="A183" s="352" t="s">
        <v>127</v>
      </c>
      <c r="B183" s="353"/>
      <c r="C183"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3" s="361">
        <v>6720</v>
      </c>
      <c r="E183" s="355"/>
      <c r="F183" s="355"/>
      <c r="G183" s="355"/>
      <c r="H183" s="356"/>
    </row>
    <row r="184" spans="1:8" s="16" customFormat="1" ht="50.1" customHeight="1" x14ac:dyDescent="0.2">
      <c r="A184" s="377" t="s">
        <v>198</v>
      </c>
      <c r="B184" s="378"/>
      <c r="C184"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(мобильная версия 2ГИС 4.0 и выше)</v>
      </c>
      <c r="D184" s="77">
        <f>F184*1.2</f>
        <v>6480</v>
      </c>
      <c r="E184" s="78">
        <f>F184*1.1</f>
        <v>5940.0000000000009</v>
      </c>
      <c r="F184" s="78">
        <v>5400</v>
      </c>
      <c r="G184" s="78">
        <f>F184*0.75</f>
        <v>4050</v>
      </c>
      <c r="H184" s="79">
        <f>F184*0.5</f>
        <v>2700</v>
      </c>
    </row>
    <row r="185" spans="1:8" s="16" customFormat="1" ht="50.1" customHeight="1" x14ac:dyDescent="0.2">
      <c r="A185" s="377" t="s">
        <v>199</v>
      </c>
      <c r="B185" s="378"/>
      <c r="C185" s="74" t="str">
        <f>"Интернет-площадка 2gis.ru на основе Cправочника организаций "&amp;$C$2&amp;""</f>
        <v>Интернет-площадка 2gis.ru на основе Cправочника организаций "2ГИС.АБХАЗИЯ"</v>
      </c>
      <c r="D185" s="354">
        <v>3720</v>
      </c>
      <c r="E185" s="355"/>
      <c r="F185" s="355"/>
      <c r="G185" s="355"/>
      <c r="H185" s="356"/>
    </row>
    <row r="186" spans="1:8" s="16" customFormat="1" ht="50.1" customHeight="1" x14ac:dyDescent="0.2">
      <c r="A186" s="377" t="s">
        <v>130</v>
      </c>
      <c r="B186" s="378"/>
      <c r="C186" s="74" t="str">
        <f>"Электронный справочник на основе Справочника организаций"&amp;$C$2&amp;" (версия для ПК)"</f>
        <v>Электронный справочник на основе Справочника организаций"2ГИС.АБХАЗИЯ" (версия для ПК)</v>
      </c>
      <c r="D186" s="354">
        <v>12120</v>
      </c>
      <c r="E186" s="355"/>
      <c r="F186" s="355"/>
      <c r="G186" s="355"/>
      <c r="H186" s="356"/>
    </row>
    <row r="187" spans="1:8" s="16" customFormat="1" ht="126" customHeight="1" x14ac:dyDescent="0.2">
      <c r="A187" s="352" t="s">
        <v>131</v>
      </c>
      <c r="B187" s="353"/>
      <c r="C187" s="121" t="str">
        <f>C182</f>
        <v>Интернет-площадка 2gis.ru на основе Cправочника организаций "2ГИС.АБХАЗИЯ"</v>
      </c>
      <c r="D187" s="361">
        <v>2040</v>
      </c>
      <c r="E187" s="355"/>
      <c r="F187" s="355"/>
      <c r="G187" s="355"/>
      <c r="H187" s="356"/>
    </row>
    <row r="188" spans="1:8" s="16" customFormat="1" ht="126" customHeight="1" thickBot="1" x14ac:dyDescent="0.25">
      <c r="A188" s="352" t="s">
        <v>132</v>
      </c>
      <c r="B188" s="353"/>
      <c r="C18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88" s="361">
        <v>4398</v>
      </c>
      <c r="E188" s="355"/>
      <c r="F188" s="355"/>
      <c r="G188" s="355"/>
      <c r="H188" s="356"/>
    </row>
    <row r="189" spans="1:8" ht="50.1" customHeight="1" thickBot="1" x14ac:dyDescent="0.25">
      <c r="A189" s="362" t="s">
        <v>200</v>
      </c>
      <c r="B189" s="363"/>
      <c r="C189" s="21"/>
      <c r="D189" s="364"/>
      <c r="E189" s="364"/>
      <c r="F189" s="364"/>
      <c r="G189" s="364"/>
      <c r="H189" s="365"/>
    </row>
    <row r="190" spans="1:8" s="20" customFormat="1" ht="30" customHeight="1" thickBot="1" x14ac:dyDescent="0.25">
      <c r="A190" s="506"/>
      <c r="B190" s="507"/>
      <c r="C190" s="507"/>
      <c r="D190" s="507"/>
      <c r="E190" s="507"/>
      <c r="F190" s="507"/>
      <c r="G190" s="507"/>
      <c r="H190" s="508"/>
    </row>
    <row r="191" spans="1:8" s="16" customFormat="1" ht="83.25" customHeight="1" x14ac:dyDescent="0.2">
      <c r="A191" s="509" t="s">
        <v>201</v>
      </c>
      <c r="B191" s="510"/>
      <c r="C191"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"2ГИС.АБХАЗИЯ" (версия для ПК); Интернет-площадка 2gis.ru на основе Cправочника организаций "2ГИС.АБХАЗИЯ"; Электронный справочник на основе Справочника организаций "2ГИС.АБХАЗИЯ" (мобильная версия 2ГИС 4.0 и выше)</v>
      </c>
      <c r="D191" s="511">
        <v>11850</v>
      </c>
      <c r="E191" s="512"/>
      <c r="F191" s="512"/>
      <c r="G191" s="512"/>
      <c r="H191" s="513"/>
    </row>
    <row r="192" spans="1:8" s="16" customFormat="1" ht="83.25" customHeight="1" thickBot="1" x14ac:dyDescent="0.25">
      <c r="A192" s="514" t="s">
        <v>202</v>
      </c>
      <c r="B192" s="515"/>
      <c r="C192" s="368"/>
      <c r="D192" s="516">
        <v>11850</v>
      </c>
      <c r="E192" s="409"/>
      <c r="F192" s="409"/>
      <c r="G192" s="409"/>
      <c r="H192" s="410"/>
    </row>
    <row r="193" spans="1:8" s="23" customFormat="1" ht="50.1" customHeight="1" thickBot="1" x14ac:dyDescent="0.25">
      <c r="A193" s="357"/>
      <c r="B193" s="358"/>
      <c r="C193" s="56"/>
      <c r="D193" s="359"/>
      <c r="E193" s="359"/>
      <c r="F193" s="359"/>
      <c r="G193" s="359"/>
      <c r="H193" s="360"/>
    </row>
    <row r="194" spans="1:8" s="20" customFormat="1" ht="26.25" x14ac:dyDescent="0.2">
      <c r="A194" s="81"/>
      <c r="B194" s="82"/>
      <c r="C194" s="83"/>
      <c r="D194" s="82"/>
      <c r="E194" s="82"/>
      <c r="F194" s="82"/>
      <c r="G194" s="82"/>
      <c r="H194" s="84"/>
    </row>
    <row r="195" spans="1:8" s="16" customFormat="1" ht="21" x14ac:dyDescent="0.2">
      <c r="A195" s="85"/>
      <c r="B195" s="86" t="s">
        <v>133</v>
      </c>
      <c r="C195" s="349" t="s">
        <v>203</v>
      </c>
      <c r="D195" s="349"/>
      <c r="E195" s="87"/>
      <c r="F195" s="87"/>
      <c r="G195" s="87"/>
      <c r="H195" s="87"/>
    </row>
    <row r="196" spans="1:8" s="16" customFormat="1" ht="21" x14ac:dyDescent="0.2">
      <c r="A196" s="85"/>
      <c r="B196" s="87"/>
      <c r="C196" s="348" t="s">
        <v>204</v>
      </c>
      <c r="D196" s="348"/>
      <c r="E196" s="87"/>
      <c r="F196" s="87"/>
      <c r="G196" s="87"/>
      <c r="H196" s="87"/>
    </row>
    <row r="197" spans="1:8" s="16" customFormat="1" ht="21" x14ac:dyDescent="0.2">
      <c r="A197" s="85"/>
      <c r="B197" s="87"/>
      <c r="C197" s="348" t="s">
        <v>205</v>
      </c>
      <c r="D197" s="348"/>
      <c r="E197" s="87"/>
      <c r="F197" s="87"/>
      <c r="G197" s="87"/>
      <c r="H197" s="87"/>
    </row>
    <row r="198" spans="1:8" s="16" customFormat="1" ht="21" x14ac:dyDescent="0.2">
      <c r="A198" s="85"/>
      <c r="B198" s="87"/>
      <c r="C198" s="122"/>
      <c r="D198" s="122"/>
      <c r="E198" s="87"/>
      <c r="F198" s="87"/>
      <c r="G198" s="87"/>
      <c r="H198" s="87"/>
    </row>
    <row r="199" spans="1:8" s="16" customFormat="1" ht="21" x14ac:dyDescent="0.2">
      <c r="A199" s="350" t="s">
        <v>206</v>
      </c>
      <c r="B199" s="350"/>
      <c r="C199" s="350"/>
      <c r="D199" s="350"/>
      <c r="E199" s="350"/>
      <c r="F199" s="350"/>
      <c r="G199" s="350"/>
      <c r="H199" s="350"/>
    </row>
    <row r="200" spans="1:8" s="16" customFormat="1" ht="21" x14ac:dyDescent="0.2">
      <c r="A200" s="81"/>
      <c r="B200" s="82"/>
      <c r="C200" s="348"/>
      <c r="D200" s="348"/>
      <c r="E200" s="87"/>
      <c r="F200" s="87"/>
      <c r="G200" s="87"/>
      <c r="H200" s="82"/>
    </row>
    <row r="201" spans="1:8" ht="12.6" customHeight="1" x14ac:dyDescent="0.2">
      <c r="A201" s="347" t="str">
        <f>Абакан_юр!A174</f>
        <v>По соглашению сторон в качестве валюты платежа могут выступать украинские гривны, в этом случае курс следующий: 1 руб. = 0,4395 гривен</v>
      </c>
      <c r="B201" s="347"/>
      <c r="C201" s="347"/>
      <c r="D201" s="89"/>
      <c r="E201" s="89"/>
      <c r="F201" s="90"/>
      <c r="G201" s="351"/>
      <c r="H201" s="351"/>
    </row>
    <row r="202" spans="1:8" s="87" customFormat="1" ht="24.95" customHeight="1" x14ac:dyDescent="0.2">
      <c r="A202" s="347" t="str">
        <f>Абакан_юр!A175</f>
        <v>По соглашению сторон в качестве валюты платежа могут выступать дирхамы ОАЭ, в этом случае курс следующий: 1 руб. = 0,0414 дирхам</v>
      </c>
      <c r="B202" s="347"/>
      <c r="C202" s="347"/>
      <c r="D202" s="89"/>
      <c r="E202" s="89"/>
      <c r="F202" s="90"/>
      <c r="G202" s="92"/>
      <c r="H202" s="92"/>
    </row>
    <row r="203" spans="1:8" s="87" customFormat="1" ht="24.95" customHeight="1" x14ac:dyDescent="0.2">
      <c r="A203" s="347" t="str">
        <f>Абакан_юр!A176</f>
        <v>По соглашению сторон в качестве валюты платежа могут выступать доллары США, в этом случае курс следующий: 1 руб. = 0,0113 доллара</v>
      </c>
      <c r="B203" s="347"/>
      <c r="C203" s="347"/>
      <c r="D203" s="89"/>
      <c r="E203" s="89"/>
      <c r="F203" s="90"/>
      <c r="G203" s="92"/>
      <c r="H203" s="92"/>
    </row>
    <row r="204" spans="1:8" s="87" customFormat="1" ht="24.95" customHeight="1" x14ac:dyDescent="0.2">
      <c r="A204" s="347" t="str">
        <f>Абакан_юр!A177</f>
        <v>По соглашению сторон в качестве валюты платежа могут выступать евро, в этом случае курс следующий: 1 руб. = 0,0104 евро</v>
      </c>
      <c r="B204" s="347"/>
      <c r="C204" s="347"/>
      <c r="D204" s="89"/>
      <c r="E204" s="90"/>
      <c r="F204" s="90"/>
      <c r="G204" s="92"/>
      <c r="H204" s="92"/>
    </row>
    <row r="205" spans="1:8" s="87" customFormat="1" ht="24.75" customHeight="1" x14ac:dyDescent="0.2">
      <c r="A205" s="347" t="str">
        <f>Абакан_юр!A178</f>
        <v>По соглашению сторон в качестве валюты платежа могут выступать чешские кроны, в этом случае курс следующий: 1 руб. = 0,2610 крона</v>
      </c>
      <c r="B205" s="347"/>
      <c r="C205" s="347"/>
      <c r="D205" s="89"/>
      <c r="E205" s="90"/>
      <c r="F205" s="90"/>
      <c r="G205" s="92"/>
      <c r="H205" s="92"/>
    </row>
    <row r="206" spans="1:8" s="88" customFormat="1" ht="26.25" x14ac:dyDescent="0.2">
      <c r="A206" s="347" t="str">
        <f>Абакан_юр!A179</f>
        <v>По соглашению сторон в качестве валюты платежа могут выступать киргизские сомы, в этом случае курс следующий: 1 руб. = 1,0094 сом</v>
      </c>
      <c r="B206" s="347"/>
      <c r="C206" s="347"/>
      <c r="D206" s="89"/>
      <c r="E206" s="89"/>
      <c r="F206" s="90"/>
      <c r="G206" s="92"/>
      <c r="H206" s="92"/>
    </row>
    <row r="207" spans="1:8" s="82" customFormat="1" ht="34.5" customHeight="1" x14ac:dyDescent="0.2">
      <c r="A207"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7" s="347"/>
      <c r="C207" s="347"/>
      <c r="D207" s="89"/>
      <c r="E207" s="89"/>
      <c r="F207" s="90"/>
      <c r="G207" s="92"/>
      <c r="H207" s="92"/>
    </row>
    <row r="208" spans="1:8" s="91" customFormat="1" ht="24.95" customHeight="1" x14ac:dyDescent="0.2">
      <c r="A208" s="93"/>
      <c r="B208" s="93"/>
      <c r="C208" s="94"/>
      <c r="D208" s="95"/>
      <c r="E208" s="95"/>
      <c r="F208" s="96"/>
      <c r="G208" s="97"/>
      <c r="H208" s="97"/>
    </row>
    <row r="209" spans="1:8" s="91" customFormat="1" ht="24.95" customHeight="1" x14ac:dyDescent="0.2">
      <c r="A209" s="339" t="s">
        <v>144</v>
      </c>
      <c r="B209" s="339"/>
      <c r="C209" s="339"/>
      <c r="D209" s="339"/>
      <c r="E209" s="339"/>
      <c r="F209" s="339"/>
      <c r="G209" s="339"/>
      <c r="H209" s="339"/>
    </row>
    <row r="210" spans="1:8" s="91" customFormat="1" ht="24.95" customHeight="1" x14ac:dyDescent="0.2">
      <c r="A210" s="339" t="s">
        <v>145</v>
      </c>
      <c r="B210" s="339"/>
      <c r="C210" s="339"/>
      <c r="D210" s="339"/>
      <c r="E210" s="339"/>
      <c r="F210" s="339"/>
      <c r="G210" s="339"/>
      <c r="H210" s="339"/>
    </row>
    <row r="211" spans="1:8" s="91" customFormat="1" ht="24.95" customHeight="1" x14ac:dyDescent="0.2">
      <c r="A211" s="93"/>
      <c r="B211" s="93"/>
      <c r="C211" s="94"/>
      <c r="D211" s="95"/>
      <c r="E211" s="95"/>
      <c r="F211" s="96"/>
      <c r="G211" s="97"/>
      <c r="H211" s="97"/>
    </row>
    <row r="212" spans="1:8" s="91" customFormat="1" ht="24.95" customHeight="1" thickBot="1" x14ac:dyDescent="0.25">
      <c r="A212" s="340" t="s">
        <v>146</v>
      </c>
      <c r="B212" s="340"/>
      <c r="C212" s="340"/>
      <c r="D212" s="340"/>
      <c r="E212" s="340"/>
      <c r="F212" s="99"/>
      <c r="H212" s="100"/>
    </row>
    <row r="213" spans="1:8" s="91" customFormat="1" ht="24.95" customHeight="1" thickBot="1" x14ac:dyDescent="0.25">
      <c r="A213" s="499" t="s">
        <v>147</v>
      </c>
      <c r="B213" s="500"/>
      <c r="C213" s="500"/>
      <c r="D213" s="500"/>
      <c r="E213" s="501"/>
      <c r="F213" s="101"/>
      <c r="G213" s="82"/>
      <c r="H213" s="102"/>
    </row>
    <row r="214" spans="1:8" s="91" customFormat="1" ht="102" customHeight="1" thickBot="1" x14ac:dyDescent="0.25">
      <c r="A214" s="502" t="s">
        <v>148</v>
      </c>
      <c r="B214" s="503"/>
      <c r="C214" s="123" t="s">
        <v>149</v>
      </c>
      <c r="D214" s="504" t="s">
        <v>150</v>
      </c>
      <c r="E214" s="505"/>
      <c r="F214" s="104"/>
      <c r="G214" s="104"/>
      <c r="H214" s="104"/>
    </row>
    <row r="215" spans="1:8" s="98" customFormat="1" ht="38.25" customHeight="1" x14ac:dyDescent="0.2">
      <c r="A215" s="333" t="s">
        <v>207</v>
      </c>
      <c r="B215" s="334"/>
      <c r="C215" s="335" t="s">
        <v>208</v>
      </c>
      <c r="D215" s="335">
        <v>2190</v>
      </c>
      <c r="E215" s="336"/>
      <c r="F215" s="84"/>
      <c r="G215" s="84"/>
      <c r="H215" s="84"/>
    </row>
    <row r="216" spans="1:8" ht="38.25" customHeight="1" x14ac:dyDescent="0.2">
      <c r="A216" s="337" t="s">
        <v>209</v>
      </c>
      <c r="B216" s="338"/>
      <c r="C216" s="331"/>
      <c r="D216" s="331">
        <v>1590</v>
      </c>
      <c r="E216" s="332"/>
      <c r="F216" s="84"/>
      <c r="G216" s="84"/>
    </row>
    <row r="217" spans="1:8" ht="38.25" customHeight="1" x14ac:dyDescent="0.2">
      <c r="A217" s="337" t="s">
        <v>210</v>
      </c>
      <c r="B217" s="338"/>
      <c r="C217" s="331"/>
      <c r="D217" s="331">
        <v>1440</v>
      </c>
      <c r="E217" s="332"/>
      <c r="F217" s="84"/>
      <c r="G217" s="84"/>
    </row>
    <row r="218" spans="1:8" s="98" customFormat="1" ht="38.25" customHeight="1" x14ac:dyDescent="0.2">
      <c r="A218" s="337" t="s">
        <v>211</v>
      </c>
      <c r="B218" s="338"/>
      <c r="C218" s="331"/>
      <c r="D218" s="331">
        <v>1290</v>
      </c>
      <c r="E218" s="332"/>
      <c r="F218" s="84"/>
      <c r="G218" s="84"/>
      <c r="H218" s="84"/>
    </row>
    <row r="219" spans="1:8" s="100" customFormat="1" ht="124.5" customHeight="1" x14ac:dyDescent="0.2">
      <c r="A219" s="337" t="s">
        <v>151</v>
      </c>
      <c r="B219" s="338"/>
      <c r="C219" s="106" t="s">
        <v>152</v>
      </c>
      <c r="D219" s="331" t="s">
        <v>153</v>
      </c>
      <c r="E219" s="332"/>
      <c r="F219" s="104"/>
      <c r="G219" s="104"/>
      <c r="H219" s="104"/>
    </row>
    <row r="220" spans="1:8" s="102" customFormat="1" ht="75.75" customHeight="1" x14ac:dyDescent="0.2">
      <c r="A220" s="337" t="s">
        <v>154</v>
      </c>
      <c r="B220" s="338"/>
      <c r="C220" s="106" t="s">
        <v>155</v>
      </c>
      <c r="D220" s="331" t="s">
        <v>156</v>
      </c>
      <c r="E220" s="332"/>
      <c r="F220" s="104"/>
      <c r="G220" s="104"/>
      <c r="H220" s="104"/>
    </row>
    <row r="221" spans="1:8" ht="75.75" customHeight="1" x14ac:dyDescent="0.2">
      <c r="A221" s="337" t="s">
        <v>157</v>
      </c>
      <c r="B221" s="338"/>
      <c r="C221" s="106" t="s">
        <v>158</v>
      </c>
      <c r="D221" s="331" t="s">
        <v>156</v>
      </c>
      <c r="E221" s="332"/>
      <c r="F221" s="104"/>
      <c r="G221" s="104"/>
      <c r="H221" s="104"/>
    </row>
    <row r="222" spans="1:8" ht="75.75" customHeight="1" x14ac:dyDescent="0.2">
      <c r="A222" s="337" t="s">
        <v>160</v>
      </c>
      <c r="B222" s="338"/>
      <c r="C222" s="124" t="s">
        <v>161</v>
      </c>
      <c r="D222" s="338" t="s">
        <v>156</v>
      </c>
      <c r="E222" s="494"/>
      <c r="F222" s="101"/>
      <c r="G222" s="101"/>
      <c r="H222" s="101"/>
    </row>
    <row r="223" spans="1:8" ht="241.5" customHeight="1" thickBot="1" x14ac:dyDescent="0.25">
      <c r="A223" s="495" t="s">
        <v>162</v>
      </c>
      <c r="B223" s="496"/>
      <c r="C223" s="125" t="s">
        <v>163</v>
      </c>
      <c r="D223" s="497" t="s">
        <v>156</v>
      </c>
      <c r="E223" s="498"/>
      <c r="F223" s="96"/>
      <c r="G223" s="97"/>
      <c r="H223" s="97"/>
    </row>
    <row r="224" spans="1:8" ht="50.1" customHeight="1" x14ac:dyDescent="0.2">
      <c r="A224" s="329" t="s">
        <v>164</v>
      </c>
      <c r="B224" s="329"/>
      <c r="C224" s="329"/>
      <c r="D224" s="329"/>
      <c r="E224" s="329"/>
      <c r="F224" s="329"/>
      <c r="G224" s="329"/>
      <c r="H224" s="329"/>
    </row>
    <row r="225" spans="1:8" ht="50.1" customHeight="1" x14ac:dyDescent="0.2">
      <c r="A225" s="329" t="s">
        <v>165</v>
      </c>
      <c r="B225" s="329"/>
      <c r="C225" s="329"/>
      <c r="D225" s="329"/>
      <c r="E225" s="329"/>
      <c r="F225" s="329"/>
      <c r="G225" s="329"/>
      <c r="H225" s="329"/>
    </row>
    <row r="226" spans="1:8" ht="99.95" customHeight="1" x14ac:dyDescent="0.2">
      <c r="A226"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493"/>
      <c r="C226" s="493"/>
      <c r="D226" s="493"/>
      <c r="E226" s="493"/>
      <c r="F226" s="493"/>
      <c r="G226" s="493"/>
      <c r="H226" s="493"/>
    </row>
    <row r="227" spans="1:8" ht="75" customHeight="1" x14ac:dyDescent="0.2">
      <c r="A227" s="339" t="s">
        <v>167</v>
      </c>
      <c r="B227" s="339"/>
      <c r="C227" s="339"/>
      <c r="D227" s="339"/>
      <c r="E227" s="339"/>
      <c r="F227" s="339"/>
      <c r="G227" s="339"/>
      <c r="H227" s="339"/>
    </row>
    <row r="228" spans="1:8" ht="64.5" customHeight="1" x14ac:dyDescent="0.2">
      <c r="A228" s="329" t="s">
        <v>168</v>
      </c>
      <c r="B228" s="329"/>
      <c r="C228" s="329"/>
      <c r="D228" s="329"/>
      <c r="E228" s="329"/>
      <c r="F228" s="329"/>
      <c r="G228" s="329"/>
      <c r="H228" s="329"/>
    </row>
    <row r="229" spans="1:8" s="82" customFormat="1" ht="102.75" customHeight="1" x14ac:dyDescent="0.2">
      <c r="A229" s="339" t="s">
        <v>169</v>
      </c>
      <c r="B229" s="339"/>
      <c r="C229" s="339"/>
      <c r="D229" s="339"/>
      <c r="E229" s="339"/>
      <c r="F229" s="339"/>
      <c r="G229" s="339"/>
      <c r="H229" s="339"/>
    </row>
  </sheetData>
  <sheetProtection selectLockedCells="1" selectUnlockedCells="1"/>
  <mergeCells count="38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D179:H179"/>
    <mergeCell ref="A180:B180"/>
    <mergeCell ref="D180:H180"/>
    <mergeCell ref="A181:B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87:B187"/>
    <mergeCell ref="D187:H187"/>
    <mergeCell ref="A188:B188"/>
    <mergeCell ref="D188:H188"/>
    <mergeCell ref="A189:B189"/>
    <mergeCell ref="D189:H189"/>
    <mergeCell ref="A183:B183"/>
    <mergeCell ref="D183:H183"/>
    <mergeCell ref="A184:B184"/>
    <mergeCell ref="A185:B185"/>
    <mergeCell ref="D185:H185"/>
    <mergeCell ref="A186:B186"/>
    <mergeCell ref="D186:H186"/>
    <mergeCell ref="A193:B193"/>
    <mergeCell ref="D193:H193"/>
    <mergeCell ref="C195:D195"/>
    <mergeCell ref="C196:D196"/>
    <mergeCell ref="C197:D197"/>
    <mergeCell ref="A199:H199"/>
    <mergeCell ref="A190:C190"/>
    <mergeCell ref="D190:H190"/>
    <mergeCell ref="A191:B191"/>
    <mergeCell ref="C191:C192"/>
    <mergeCell ref="D191:H191"/>
    <mergeCell ref="A192:B192"/>
    <mergeCell ref="D192:H192"/>
    <mergeCell ref="A205:C205"/>
    <mergeCell ref="A206:C206"/>
    <mergeCell ref="A207:C207"/>
    <mergeCell ref="A209:H209"/>
    <mergeCell ref="A210:H210"/>
    <mergeCell ref="A212:E212"/>
    <mergeCell ref="C200:D200"/>
    <mergeCell ref="A201:C201"/>
    <mergeCell ref="G201:H201"/>
    <mergeCell ref="A202:C202"/>
    <mergeCell ref="A203:C203"/>
    <mergeCell ref="A204:C204"/>
    <mergeCell ref="A218:B218"/>
    <mergeCell ref="D218:E218"/>
    <mergeCell ref="A219:B219"/>
    <mergeCell ref="D219:E219"/>
    <mergeCell ref="A220:B220"/>
    <mergeCell ref="D220:E220"/>
    <mergeCell ref="A213:E213"/>
    <mergeCell ref="A214:B214"/>
    <mergeCell ref="D214:E214"/>
    <mergeCell ref="A215:B215"/>
    <mergeCell ref="C215:C218"/>
    <mergeCell ref="D215:E215"/>
    <mergeCell ref="A216:B216"/>
    <mergeCell ref="D216:E216"/>
    <mergeCell ref="A217:B217"/>
    <mergeCell ref="D217:E217"/>
    <mergeCell ref="A224:H224"/>
    <mergeCell ref="A225:H225"/>
    <mergeCell ref="A226:H226"/>
    <mergeCell ref="A227:H227"/>
    <mergeCell ref="A228:H228"/>
    <mergeCell ref="A229:E229"/>
    <mergeCell ref="F229:H229"/>
    <mergeCell ref="A221:B221"/>
    <mergeCell ref="D221:E221"/>
    <mergeCell ref="A222:B222"/>
    <mergeCell ref="D222:E222"/>
    <mergeCell ref="A223:B223"/>
    <mergeCell ref="D223:E22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00"/>
    <pageSetUpPr fitToPage="1"/>
  </sheetPr>
  <dimension ref="A1:H210"/>
  <sheetViews>
    <sheetView view="pageBreakPreview" zoomScale="30" zoomScaleNormal="60" zoomScaleSheetLayoutView="30" workbookViewId="0">
      <pane ySplit="4" topLeftCell="A50"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355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28" t="s">
        <v>5</v>
      </c>
      <c r="B4" s="129" t="s">
        <v>6</v>
      </c>
      <c r="C4" s="130" t="s">
        <v>7</v>
      </c>
      <c r="D4" s="413" t="s">
        <v>8</v>
      </c>
      <c r="E4" s="414"/>
      <c r="F4" s="414"/>
      <c r="G4" s="414"/>
      <c r="H4" s="415"/>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7" s="611">
        <f>F7*1.2</f>
        <v>6480</v>
      </c>
      <c r="E7" s="602">
        <f>F7*1.1</f>
        <v>5940.0000000000009</v>
      </c>
      <c r="F7" s="602">
        <v>5400</v>
      </c>
      <c r="G7" s="602">
        <f>F7*0.75</f>
        <v>4050</v>
      </c>
      <c r="H7" s="605">
        <f>F7*0.5</f>
        <v>2700</v>
      </c>
    </row>
    <row r="8" spans="1:8" s="16" customFormat="1" ht="132" customHeight="1" x14ac:dyDescent="0.2">
      <c r="A8" s="462"/>
      <c r="B8" s="456"/>
      <c r="C8" s="456"/>
      <c r="D8" s="612"/>
      <c r="E8" s="603"/>
      <c r="F8" s="603"/>
      <c r="G8" s="603"/>
      <c r="H8" s="60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 s="612"/>
      <c r="E9" s="603"/>
      <c r="F9" s="603"/>
      <c r="G9" s="603"/>
      <c r="H9" s="60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0" s="613"/>
      <c r="E10" s="604"/>
      <c r="F10" s="604"/>
      <c r="G10" s="604"/>
      <c r="H10" s="607"/>
    </row>
    <row r="11" spans="1:8" s="16" customFormat="1" ht="24.95" customHeight="1" thickBot="1" x14ac:dyDescent="0.25">
      <c r="A11" s="28"/>
      <c r="B11" s="29"/>
      <c r="C11" s="30"/>
      <c r="D11" s="520"/>
      <c r="E11" s="520"/>
      <c r="F11" s="520"/>
      <c r="G11" s="520"/>
      <c r="H11" s="521"/>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2" s="611">
        <f>F12*1.2</f>
        <v>7200</v>
      </c>
      <c r="E12" s="602">
        <f>F12*1.1</f>
        <v>6600.0000000000009</v>
      </c>
      <c r="F12" s="602">
        <v>6000</v>
      </c>
      <c r="G12" s="602">
        <f>F12*0.75</f>
        <v>4500</v>
      </c>
      <c r="H12" s="605">
        <f>F12*0.5</f>
        <v>3000</v>
      </c>
    </row>
    <row r="13" spans="1:8" s="16" customFormat="1" ht="132" customHeight="1" x14ac:dyDescent="0.2">
      <c r="A13" s="452"/>
      <c r="B13" s="456"/>
      <c r="C13" s="456"/>
      <c r="D13" s="612"/>
      <c r="E13" s="603"/>
      <c r="F13" s="603"/>
      <c r="G13" s="603"/>
      <c r="H13" s="60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4" s="612"/>
      <c r="E14" s="603"/>
      <c r="F14" s="603"/>
      <c r="G14" s="603"/>
      <c r="H14" s="60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5" s="612"/>
      <c r="E15" s="603"/>
      <c r="F15" s="603"/>
      <c r="G15" s="603"/>
      <c r="H15" s="60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 s="613"/>
      <c r="E16" s="604"/>
      <c r="F16" s="604"/>
      <c r="G16" s="604"/>
      <c r="H16" s="607"/>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1596</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"2ГИС.ДИМИТРОВГРАД"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21" s="471"/>
      <c r="E21" s="472"/>
      <c r="F21" s="472"/>
      <c r="G21" s="472"/>
      <c r="H21" s="473"/>
    </row>
    <row r="22" spans="1:8" s="16" customFormat="1" ht="24.95" customHeight="1" thickBot="1" x14ac:dyDescent="0.25">
      <c r="A22" s="40"/>
      <c r="B22" s="41"/>
      <c r="C22" s="42"/>
      <c r="D22" s="678"/>
      <c r="E22" s="678"/>
      <c r="F22" s="678"/>
      <c r="G22" s="678"/>
      <c r="H22" s="679"/>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23" s="527">
        <v>108</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25" s="531"/>
      <c r="E25" s="532"/>
      <c r="F25" s="532"/>
      <c r="G25" s="532"/>
      <c r="H25" s="533"/>
    </row>
    <row r="26" spans="1:8" s="16" customFormat="1" ht="24.95" customHeight="1" thickBot="1" x14ac:dyDescent="0.25">
      <c r="A26" s="40"/>
      <c r="B26" s="29"/>
      <c r="C26" s="30"/>
      <c r="D26" s="676"/>
      <c r="E26" s="676"/>
      <c r="F26" s="676"/>
      <c r="G26" s="676"/>
      <c r="H26" s="677"/>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7" s="611">
        <f>F27*1.2</f>
        <v>9072</v>
      </c>
      <c r="E27" s="602">
        <f>F27*1.1</f>
        <v>8316</v>
      </c>
      <c r="F27" s="602">
        <v>7560</v>
      </c>
      <c r="G27" s="602">
        <f>F27*0.75</f>
        <v>5670</v>
      </c>
      <c r="H27" s="605">
        <f>F27*0.5</f>
        <v>3780</v>
      </c>
    </row>
    <row r="28" spans="1:8" s="16" customFormat="1" ht="99.95" customHeight="1" x14ac:dyDescent="0.2">
      <c r="A28" s="439"/>
      <c r="B28" s="456"/>
      <c r="C28" s="456"/>
      <c r="D28" s="612"/>
      <c r="E28" s="603"/>
      <c r="F28" s="603"/>
      <c r="G28" s="603"/>
      <c r="H28" s="60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29" s="612"/>
      <c r="E29" s="603"/>
      <c r="F29" s="603"/>
      <c r="G29" s="603"/>
      <c r="H29" s="60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0" s="613"/>
      <c r="E30" s="604"/>
      <c r="F30" s="604"/>
      <c r="G30" s="604"/>
      <c r="H30" s="607"/>
    </row>
    <row r="31" spans="1:8" s="16" customFormat="1" ht="24.95" customHeight="1" thickBot="1" x14ac:dyDescent="0.25">
      <c r="A31" s="40"/>
      <c r="B31" s="29"/>
      <c r="C31" s="30"/>
      <c r="D31" s="520"/>
      <c r="E31" s="520"/>
      <c r="F31" s="520"/>
      <c r="G31" s="520"/>
      <c r="H31" s="521"/>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2" s="611">
        <f>F32*1.2</f>
        <v>10080</v>
      </c>
      <c r="E32" s="602">
        <f>F32*1.1</f>
        <v>9240</v>
      </c>
      <c r="F32" s="602">
        <v>8400</v>
      </c>
      <c r="G32" s="602">
        <f>F32*0.75</f>
        <v>6300</v>
      </c>
      <c r="H32" s="605">
        <f>F32*0.5</f>
        <v>4200</v>
      </c>
    </row>
    <row r="33" spans="1:8" s="16" customFormat="1" ht="99.95" customHeight="1" x14ac:dyDescent="0.2">
      <c r="A33" s="439"/>
      <c r="B33" s="456"/>
      <c r="C33" s="456"/>
      <c r="D33" s="612"/>
      <c r="E33" s="603"/>
      <c r="F33" s="603"/>
      <c r="G33" s="603"/>
      <c r="H33" s="60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34" s="612"/>
      <c r="E34" s="603"/>
      <c r="F34" s="603"/>
      <c r="G34" s="603"/>
      <c r="H34" s="60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5" s="612"/>
      <c r="E35" s="603"/>
      <c r="F35" s="603"/>
      <c r="G35" s="603"/>
      <c r="H35" s="60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36" s="613"/>
      <c r="E36" s="604"/>
      <c r="F36" s="604"/>
      <c r="G36" s="604"/>
      <c r="H36" s="607"/>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2280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"2ГИС.ДИМИТРОВГРАД"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"2ГИС.ДИМИТРОВГРАД"; Электронный справочник "2ГИС.ДИМИТРОВГРАД" (мобильная версия 2ГИС 4.0 и выше)</v>
      </c>
      <c r="D41" s="468"/>
      <c r="E41" s="469"/>
      <c r="F41" s="469"/>
      <c r="G41" s="469"/>
      <c r="H41" s="470"/>
    </row>
    <row r="42" spans="1:8" s="16" customFormat="1" ht="24.95" customHeight="1" thickBot="1" x14ac:dyDescent="0.25">
      <c r="A42" s="40"/>
      <c r="B42" s="41"/>
      <c r="C42" s="42"/>
      <c r="D42" s="520"/>
      <c r="E42" s="520"/>
      <c r="F42" s="520"/>
      <c r="G42" s="520"/>
      <c r="H42" s="521"/>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v>
      </c>
      <c r="D43" s="468">
        <v>156</v>
      </c>
      <c r="E43" s="469"/>
      <c r="F43" s="469"/>
      <c r="G43" s="469"/>
      <c r="H43" s="470"/>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48" s="382">
        <f>F48*1.2</f>
        <v>7776</v>
      </c>
      <c r="E48" s="383">
        <f>F48*1.1</f>
        <v>7128.0000000000009</v>
      </c>
      <c r="F48" s="383">
        <v>6480</v>
      </c>
      <c r="G48" s="383">
        <f>F48*0.75</f>
        <v>4860</v>
      </c>
      <c r="H48" s="384">
        <f>F48*0.5</f>
        <v>3240</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4" s="457">
        <f>F54*1.2</f>
        <v>8640</v>
      </c>
      <c r="E54" s="383">
        <f>F54*1.1</f>
        <v>7920.0000000000009</v>
      </c>
      <c r="F54" s="383">
        <v>7200</v>
      </c>
      <c r="G54" s="383">
        <f>F54*0.75</f>
        <v>5400</v>
      </c>
      <c r="H54" s="384">
        <f>F54*0.5</f>
        <v>3600</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60" s="527">
        <v>108</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62" s="531"/>
      <c r="E62" s="532"/>
      <c r="F62" s="532"/>
      <c r="G62" s="532"/>
      <c r="H62" s="533"/>
    </row>
    <row r="63" spans="1:8" s="16" customFormat="1" ht="24.95" customHeight="1" thickBot="1" x14ac:dyDescent="0.25">
      <c r="A63" s="40"/>
      <c r="B63" s="59"/>
      <c r="C63" s="60"/>
      <c r="D63" s="435"/>
      <c r="E63" s="436"/>
      <c r="F63" s="436"/>
      <c r="G63" s="436"/>
      <c r="H63" s="437"/>
    </row>
    <row r="64" spans="1:8" s="16" customFormat="1" ht="50.1" customHeight="1" thickBot="1" x14ac:dyDescent="0.25">
      <c r="A64" s="411" t="s">
        <v>38</v>
      </c>
      <c r="B64" s="412"/>
      <c r="C64" s="412"/>
      <c r="D64" s="642" t="str">
        <f>"от "&amp;MIN(D65:D99)&amp;" до "&amp;MAX(D65:D99)</f>
        <v>от 30 до 10080</v>
      </c>
      <c r="E64" s="643"/>
      <c r="F64" s="643"/>
      <c r="G64" s="643"/>
      <c r="H64" s="644"/>
    </row>
    <row r="65" spans="1:8" s="16" customFormat="1" ht="37.5" customHeight="1" outlineLevel="1" x14ac:dyDescent="0.2">
      <c r="A65" s="429" t="s">
        <v>39</v>
      </c>
      <c r="B65" s="430"/>
      <c r="C65" s="673"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65" s="432">
        <v>504</v>
      </c>
      <c r="E65" s="433"/>
      <c r="F65" s="433"/>
      <c r="G65" s="433"/>
      <c r="H65" s="434"/>
    </row>
    <row r="66" spans="1:8" s="16" customFormat="1" ht="37.5" customHeight="1" outlineLevel="1" x14ac:dyDescent="0.2">
      <c r="A66" s="419" t="s">
        <v>40</v>
      </c>
      <c r="B66" s="420"/>
      <c r="C66" s="674"/>
      <c r="D66" s="354">
        <v>1008</v>
      </c>
      <c r="E66" s="355"/>
      <c r="F66" s="355"/>
      <c r="G66" s="355"/>
      <c r="H66" s="356"/>
    </row>
    <row r="67" spans="1:8" s="16" customFormat="1" ht="37.5" customHeight="1" outlineLevel="1" x14ac:dyDescent="0.2">
      <c r="A67" s="419" t="s">
        <v>41</v>
      </c>
      <c r="B67" s="420"/>
      <c r="C67" s="674"/>
      <c r="D67" s="354">
        <v>1512</v>
      </c>
      <c r="E67" s="355"/>
      <c r="F67" s="355"/>
      <c r="G67" s="355"/>
      <c r="H67" s="356"/>
    </row>
    <row r="68" spans="1:8" s="16" customFormat="1" ht="37.5" customHeight="1" outlineLevel="1" x14ac:dyDescent="0.2">
      <c r="A68" s="419" t="s">
        <v>42</v>
      </c>
      <c r="B68" s="420"/>
      <c r="C68" s="674"/>
      <c r="D68" s="354">
        <v>2016</v>
      </c>
      <c r="E68" s="355"/>
      <c r="F68" s="355"/>
      <c r="G68" s="355"/>
      <c r="H68" s="356"/>
    </row>
    <row r="69" spans="1:8" s="16" customFormat="1" ht="37.5" customHeight="1" outlineLevel="1" x14ac:dyDescent="0.2">
      <c r="A69" s="419" t="s">
        <v>43</v>
      </c>
      <c r="B69" s="420"/>
      <c r="C69" s="674"/>
      <c r="D69" s="354">
        <v>2520</v>
      </c>
      <c r="E69" s="355"/>
      <c r="F69" s="355"/>
      <c r="G69" s="355"/>
      <c r="H69" s="356"/>
    </row>
    <row r="70" spans="1:8" s="16" customFormat="1" ht="37.5" customHeight="1" outlineLevel="1" x14ac:dyDescent="0.2">
      <c r="A70" s="419" t="s">
        <v>44</v>
      </c>
      <c r="B70" s="420"/>
      <c r="C70" s="674"/>
      <c r="D70" s="354">
        <v>3024</v>
      </c>
      <c r="E70" s="355"/>
      <c r="F70" s="355"/>
      <c r="G70" s="355"/>
      <c r="H70" s="356"/>
    </row>
    <row r="71" spans="1:8" s="16" customFormat="1" ht="37.5" customHeight="1" outlineLevel="1" x14ac:dyDescent="0.2">
      <c r="A71" s="419" t="s">
        <v>45</v>
      </c>
      <c r="B71" s="420"/>
      <c r="C71" s="674"/>
      <c r="D71" s="354">
        <v>3528</v>
      </c>
      <c r="E71" s="355"/>
      <c r="F71" s="355"/>
      <c r="G71" s="355"/>
      <c r="H71" s="356"/>
    </row>
    <row r="72" spans="1:8" s="16" customFormat="1" ht="37.5" customHeight="1" outlineLevel="1" x14ac:dyDescent="0.2">
      <c r="A72" s="419" t="s">
        <v>46</v>
      </c>
      <c r="B72" s="420"/>
      <c r="C72" s="674"/>
      <c r="D72" s="354">
        <v>4032</v>
      </c>
      <c r="E72" s="355"/>
      <c r="F72" s="355"/>
      <c r="G72" s="355"/>
      <c r="H72" s="356"/>
    </row>
    <row r="73" spans="1:8" s="16" customFormat="1" ht="37.5" customHeight="1" outlineLevel="1" x14ac:dyDescent="0.2">
      <c r="A73" s="419" t="s">
        <v>47</v>
      </c>
      <c r="B73" s="420"/>
      <c r="C73" s="674"/>
      <c r="D73" s="354">
        <v>4536</v>
      </c>
      <c r="E73" s="355"/>
      <c r="F73" s="355"/>
      <c r="G73" s="355"/>
      <c r="H73" s="356"/>
    </row>
    <row r="74" spans="1:8" s="16" customFormat="1" ht="37.5" customHeight="1" outlineLevel="1" x14ac:dyDescent="0.2">
      <c r="A74" s="419" t="s">
        <v>48</v>
      </c>
      <c r="B74" s="420"/>
      <c r="C74" s="674"/>
      <c r="D74" s="354">
        <v>5040</v>
      </c>
      <c r="E74" s="355"/>
      <c r="F74" s="355"/>
      <c r="G74" s="355"/>
      <c r="H74" s="356"/>
    </row>
    <row r="75" spans="1:8" s="16" customFormat="1" ht="37.5" customHeight="1" outlineLevel="1" x14ac:dyDescent="0.2">
      <c r="A75" s="419" t="s">
        <v>49</v>
      </c>
      <c r="B75" s="420"/>
      <c r="C75" s="674"/>
      <c r="D75" s="354">
        <v>5544</v>
      </c>
      <c r="E75" s="355"/>
      <c r="F75" s="355"/>
      <c r="G75" s="355"/>
      <c r="H75" s="356"/>
    </row>
    <row r="76" spans="1:8" s="16" customFormat="1" ht="37.5" customHeight="1" outlineLevel="1" x14ac:dyDescent="0.2">
      <c r="A76" s="419" t="s">
        <v>50</v>
      </c>
      <c r="B76" s="420"/>
      <c r="C76" s="674"/>
      <c r="D76" s="354">
        <v>6048</v>
      </c>
      <c r="E76" s="355"/>
      <c r="F76" s="355"/>
      <c r="G76" s="355"/>
      <c r="H76" s="356"/>
    </row>
    <row r="77" spans="1:8" s="16" customFormat="1" ht="37.5" customHeight="1" outlineLevel="1" x14ac:dyDescent="0.2">
      <c r="A77" s="419" t="s">
        <v>51</v>
      </c>
      <c r="B77" s="420"/>
      <c r="C77" s="674"/>
      <c r="D77" s="354">
        <v>6552</v>
      </c>
      <c r="E77" s="355"/>
      <c r="F77" s="355"/>
      <c r="G77" s="355"/>
      <c r="H77" s="356"/>
    </row>
    <row r="78" spans="1:8" s="16" customFormat="1" ht="37.5" customHeight="1" outlineLevel="1" x14ac:dyDescent="0.2">
      <c r="A78" s="419" t="s">
        <v>52</v>
      </c>
      <c r="B78" s="420"/>
      <c r="C78" s="674"/>
      <c r="D78" s="354">
        <v>7056</v>
      </c>
      <c r="E78" s="355"/>
      <c r="F78" s="355"/>
      <c r="G78" s="355"/>
      <c r="H78" s="356"/>
    </row>
    <row r="79" spans="1:8" s="16" customFormat="1" ht="37.5" customHeight="1" outlineLevel="1" x14ac:dyDescent="0.2">
      <c r="A79" s="419" t="s">
        <v>53</v>
      </c>
      <c r="B79" s="420"/>
      <c r="C79" s="674"/>
      <c r="D79" s="354">
        <v>7560</v>
      </c>
      <c r="E79" s="355"/>
      <c r="F79" s="355"/>
      <c r="G79" s="355"/>
      <c r="H79" s="356"/>
    </row>
    <row r="80" spans="1:8" s="16" customFormat="1" ht="37.5" customHeight="1" outlineLevel="1" x14ac:dyDescent="0.2">
      <c r="A80" s="419" t="s">
        <v>54</v>
      </c>
      <c r="B80" s="420"/>
      <c r="C80" s="674"/>
      <c r="D80" s="354">
        <v>8064</v>
      </c>
      <c r="E80" s="355"/>
      <c r="F80" s="355"/>
      <c r="G80" s="355"/>
      <c r="H80" s="356"/>
    </row>
    <row r="81" spans="1:8" s="16" customFormat="1" ht="37.5" customHeight="1" outlineLevel="1" x14ac:dyDescent="0.2">
      <c r="A81" s="419" t="s">
        <v>55</v>
      </c>
      <c r="B81" s="420"/>
      <c r="C81" s="674"/>
      <c r="D81" s="354">
        <v>8568</v>
      </c>
      <c r="E81" s="355"/>
      <c r="F81" s="355"/>
      <c r="G81" s="355"/>
      <c r="H81" s="356"/>
    </row>
    <row r="82" spans="1:8" s="16" customFormat="1" ht="37.5" customHeight="1" outlineLevel="1" x14ac:dyDescent="0.2">
      <c r="A82" s="419" t="s">
        <v>56</v>
      </c>
      <c r="B82" s="420"/>
      <c r="C82" s="674"/>
      <c r="D82" s="354">
        <v>9072</v>
      </c>
      <c r="E82" s="355"/>
      <c r="F82" s="355"/>
      <c r="G82" s="355"/>
      <c r="H82" s="356"/>
    </row>
    <row r="83" spans="1:8" s="16" customFormat="1" ht="37.5" customHeight="1" outlineLevel="1" x14ac:dyDescent="0.2">
      <c r="A83" s="419" t="s">
        <v>57</v>
      </c>
      <c r="B83" s="420"/>
      <c r="C83" s="674"/>
      <c r="D83" s="354">
        <v>9576</v>
      </c>
      <c r="E83" s="355"/>
      <c r="F83" s="355"/>
      <c r="G83" s="355"/>
      <c r="H83" s="356"/>
    </row>
    <row r="84" spans="1:8" s="16" customFormat="1" ht="37.5" customHeight="1" outlineLevel="1" thickBot="1" x14ac:dyDescent="0.25">
      <c r="A84" s="419" t="s">
        <v>58</v>
      </c>
      <c r="B84" s="420"/>
      <c r="C84" s="675"/>
      <c r="D84" s="354">
        <v>10080</v>
      </c>
      <c r="E84" s="355"/>
      <c r="F84" s="355"/>
      <c r="G84" s="355"/>
      <c r="H84" s="356"/>
    </row>
    <row r="85" spans="1:8" s="16" customFormat="1" ht="50.1" customHeight="1" thickBot="1" x14ac:dyDescent="0.25">
      <c r="A85" s="411" t="s">
        <v>59</v>
      </c>
      <c r="B85" s="412"/>
      <c r="C85" s="412"/>
      <c r="D85" s="421" t="str">
        <f>"от "&amp;MIN(D86:D95)&amp;" до "&amp;MAX(D86:D95)</f>
        <v>от 240 до 1800</v>
      </c>
      <c r="E85" s="422"/>
      <c r="F85" s="422"/>
      <c r="G85" s="422"/>
      <c r="H85" s="423"/>
    </row>
    <row r="86" spans="1:8" s="16" customFormat="1" ht="160.5" customHeight="1" x14ac:dyDescent="0.2">
      <c r="A86" s="65" t="s">
        <v>60</v>
      </c>
      <c r="B86" s="66" t="s">
        <v>13</v>
      </c>
      <c r="C86" s="6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86" s="432">
        <v>540</v>
      </c>
      <c r="E86" s="433"/>
      <c r="F86" s="433"/>
      <c r="G86" s="433"/>
      <c r="H86" s="434"/>
    </row>
    <row r="87" spans="1:8" s="16" customFormat="1" ht="37.5" customHeight="1" x14ac:dyDescent="0.2">
      <c r="A87" s="352" t="s">
        <v>61</v>
      </c>
      <c r="B87" s="522"/>
      <c r="C87" s="426"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87" s="354">
        <v>240</v>
      </c>
      <c r="E87" s="355"/>
      <c r="F87" s="355"/>
      <c r="G87" s="355"/>
      <c r="H87" s="356"/>
    </row>
    <row r="88" spans="1:8" s="16" customFormat="1" ht="37.5" customHeight="1" x14ac:dyDescent="0.2">
      <c r="A88" s="352" t="s">
        <v>62</v>
      </c>
      <c r="B88" s="522"/>
      <c r="C88" s="427"/>
      <c r="D88" s="354">
        <v>1800</v>
      </c>
      <c r="E88" s="355"/>
      <c r="F88" s="355"/>
      <c r="G88" s="355"/>
      <c r="H88" s="356"/>
    </row>
    <row r="89" spans="1:8" s="16" customFormat="1" ht="37.5" customHeight="1" x14ac:dyDescent="0.2">
      <c r="A89" s="352" t="s">
        <v>63</v>
      </c>
      <c r="B89" s="522"/>
      <c r="C89" s="427"/>
      <c r="D89" s="354">
        <v>1080</v>
      </c>
      <c r="E89" s="355"/>
      <c r="F89" s="355"/>
      <c r="G89" s="355"/>
      <c r="H89" s="356"/>
    </row>
    <row r="90" spans="1:8" s="16" customFormat="1" ht="37.5" customHeight="1" x14ac:dyDescent="0.2">
      <c r="A90" s="352" t="s">
        <v>64</v>
      </c>
      <c r="B90" s="353"/>
      <c r="C90" s="427"/>
      <c r="D90" s="354">
        <v>1200</v>
      </c>
      <c r="E90" s="355"/>
      <c r="F90" s="355"/>
      <c r="G90" s="355"/>
      <c r="H90" s="356"/>
    </row>
    <row r="91" spans="1:8" s="16" customFormat="1" ht="37.5" customHeight="1" x14ac:dyDescent="0.2">
      <c r="A91" s="352" t="s">
        <v>65</v>
      </c>
      <c r="B91" s="522"/>
      <c r="C91" s="427"/>
      <c r="D91" s="354">
        <v>240</v>
      </c>
      <c r="E91" s="355"/>
      <c r="F91" s="355"/>
      <c r="G91" s="355"/>
      <c r="H91" s="356"/>
    </row>
    <row r="92" spans="1:8" s="16" customFormat="1" ht="37.5" customHeight="1" x14ac:dyDescent="0.2">
      <c r="A92" s="352" t="s">
        <v>66</v>
      </c>
      <c r="B92" s="522"/>
      <c r="C92" s="427"/>
      <c r="D92" s="354">
        <v>240</v>
      </c>
      <c r="E92" s="355"/>
      <c r="F92" s="355"/>
      <c r="G92" s="355"/>
      <c r="H92" s="356"/>
    </row>
    <row r="93" spans="1:8" s="16" customFormat="1" ht="37.5" customHeight="1" x14ac:dyDescent="0.2">
      <c r="A93" s="352" t="s">
        <v>67</v>
      </c>
      <c r="B93" s="522"/>
      <c r="C93" s="427"/>
      <c r="D93" s="354">
        <v>480</v>
      </c>
      <c r="E93" s="355"/>
      <c r="F93" s="355"/>
      <c r="G93" s="355"/>
      <c r="H93" s="356"/>
    </row>
    <row r="94" spans="1:8" s="16" customFormat="1" ht="37.5" customHeight="1" x14ac:dyDescent="0.2">
      <c r="A94" s="352" t="s">
        <v>68</v>
      </c>
      <c r="B94" s="522"/>
      <c r="C94" s="427"/>
      <c r="D94" s="354">
        <v>720</v>
      </c>
      <c r="E94" s="355"/>
      <c r="F94" s="355"/>
      <c r="G94" s="355"/>
      <c r="H94" s="356"/>
    </row>
    <row r="95" spans="1:8" s="16" customFormat="1" ht="37.5" customHeight="1" thickBot="1" x14ac:dyDescent="0.25">
      <c r="A95" s="369" t="s">
        <v>69</v>
      </c>
      <c r="B95" s="523"/>
      <c r="C95" s="428"/>
      <c r="D95" s="379">
        <v>600</v>
      </c>
      <c r="E95" s="372"/>
      <c r="F95" s="372"/>
      <c r="G95" s="372"/>
      <c r="H95" s="373"/>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96" s="375">
        <v>30</v>
      </c>
      <c r="E96" s="375"/>
      <c r="F96" s="375"/>
      <c r="G96" s="375"/>
      <c r="H96" s="376"/>
    </row>
    <row r="97" spans="1:8" s="23" customFormat="1" ht="50.1" customHeight="1" thickBot="1" x14ac:dyDescent="0.25">
      <c r="A97" s="362" t="s">
        <v>72</v>
      </c>
      <c r="B97" s="363"/>
      <c r="C97" s="21"/>
      <c r="D97" s="364" t="str">
        <f>"от "&amp;MIN(D99,D119:H120,F159,D121:H135)&amp;" до "&amp;MAX(D99,D119:H120,F159,D121:H135)</f>
        <v>от 480 до 7200</v>
      </c>
      <c r="E97" s="364"/>
      <c r="F97" s="364"/>
      <c r="G97" s="364"/>
      <c r="H97" s="365"/>
    </row>
    <row r="98" spans="1:8" s="16" customFormat="1" ht="24.95" customHeight="1" thickBot="1" x14ac:dyDescent="0.25">
      <c r="A98" s="518"/>
      <c r="B98" s="519"/>
      <c r="C98" s="60"/>
      <c r="D98" s="520"/>
      <c r="E98" s="520"/>
      <c r="F98" s="520"/>
      <c r="G98" s="520"/>
      <c r="H98" s="521"/>
    </row>
    <row r="99" spans="1:8" s="16" customFormat="1" ht="64.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"2ГИС.ДИМИТРОВГРАД" (версия для ПК); Интернет-площадка 2gis.kz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http://api.2gis.kz/</v>
      </c>
      <c r="D99" s="391">
        <v>2040</v>
      </c>
      <c r="E99" s="391"/>
      <c r="F99" s="391"/>
      <c r="G99" s="391"/>
      <c r="H99" s="392"/>
    </row>
    <row r="100" spans="1:8" s="16" customFormat="1" ht="64.5" customHeight="1" thickBot="1" x14ac:dyDescent="0.25">
      <c r="A100" s="393" t="s">
        <v>74</v>
      </c>
      <c r="B100" s="394"/>
      <c r="C100" s="405"/>
      <c r="D100" s="395" t="s">
        <v>75</v>
      </c>
      <c r="E100" s="396"/>
      <c r="F100" s="396"/>
      <c r="G100" s="396"/>
      <c r="H100" s="397"/>
    </row>
    <row r="101" spans="1:8" s="16" customFormat="1" ht="64.5" customHeight="1" x14ac:dyDescent="0.2">
      <c r="A101" s="385" t="s">
        <v>76</v>
      </c>
      <c r="B101" s="386"/>
      <c r="C101" s="405"/>
      <c r="D101" s="398">
        <f>D99/4</f>
        <v>510</v>
      </c>
      <c r="E101" s="398"/>
      <c r="F101" s="398"/>
      <c r="G101" s="398"/>
      <c r="H101" s="399"/>
    </row>
    <row r="102" spans="1:8" s="16" customFormat="1" ht="64.5" customHeight="1" x14ac:dyDescent="0.2">
      <c r="A102" s="385" t="s">
        <v>77</v>
      </c>
      <c r="B102" s="386"/>
      <c r="C102" s="405"/>
      <c r="D102" s="398">
        <f>D99/5</f>
        <v>408</v>
      </c>
      <c r="E102" s="398"/>
      <c r="F102" s="398"/>
      <c r="G102" s="398"/>
      <c r="H102" s="399"/>
    </row>
    <row r="103" spans="1:8" s="16" customFormat="1" ht="64.5" customHeight="1" x14ac:dyDescent="0.2">
      <c r="A103" s="385" t="s">
        <v>78</v>
      </c>
      <c r="B103" s="386"/>
      <c r="C103" s="405"/>
      <c r="D103" s="398">
        <f>D99/6</f>
        <v>340</v>
      </c>
      <c r="E103" s="398"/>
      <c r="F103" s="398"/>
      <c r="G103" s="398"/>
      <c r="H103" s="399"/>
    </row>
    <row r="104" spans="1:8" s="16" customFormat="1" ht="64.5" customHeight="1" x14ac:dyDescent="0.2">
      <c r="A104" s="385" t="s">
        <v>79</v>
      </c>
      <c r="B104" s="386"/>
      <c r="C104" s="405"/>
      <c r="D104" s="398">
        <f>D99/7</f>
        <v>291.42857142857144</v>
      </c>
      <c r="E104" s="398"/>
      <c r="F104" s="398"/>
      <c r="G104" s="398"/>
      <c r="H104" s="399"/>
    </row>
    <row r="105" spans="1:8" s="16" customFormat="1" ht="64.5" customHeight="1" x14ac:dyDescent="0.2">
      <c r="A105" s="385" t="s">
        <v>80</v>
      </c>
      <c r="B105" s="386"/>
      <c r="C105" s="405"/>
      <c r="D105" s="398">
        <f>D99/8</f>
        <v>255</v>
      </c>
      <c r="E105" s="398"/>
      <c r="F105" s="398"/>
      <c r="G105" s="398"/>
      <c r="H105" s="399"/>
    </row>
    <row r="106" spans="1:8" s="16" customFormat="1" ht="64.5" customHeight="1" x14ac:dyDescent="0.2">
      <c r="A106" s="385" t="s">
        <v>81</v>
      </c>
      <c r="B106" s="386"/>
      <c r="C106" s="405"/>
      <c r="D106" s="398">
        <f>D99/9</f>
        <v>226.66666666666666</v>
      </c>
      <c r="E106" s="398"/>
      <c r="F106" s="398"/>
      <c r="G106" s="398"/>
      <c r="H106" s="399"/>
    </row>
    <row r="107" spans="1:8" s="16" customFormat="1" ht="64.5" customHeight="1" x14ac:dyDescent="0.2">
      <c r="A107" s="385" t="s">
        <v>82</v>
      </c>
      <c r="B107" s="386"/>
      <c r="C107" s="405"/>
      <c r="D107" s="398">
        <f>D99/10</f>
        <v>204</v>
      </c>
      <c r="E107" s="398"/>
      <c r="F107" s="398"/>
      <c r="G107" s="398"/>
      <c r="H107" s="399"/>
    </row>
    <row r="108" spans="1:8" s="16" customFormat="1" ht="64.5" customHeight="1" thickBot="1" x14ac:dyDescent="0.25">
      <c r="A108" s="389" t="s">
        <v>83</v>
      </c>
      <c r="B108" s="390"/>
      <c r="C108" s="405"/>
      <c r="D108" s="391">
        <v>3072</v>
      </c>
      <c r="E108" s="391"/>
      <c r="F108" s="391"/>
      <c r="G108" s="391"/>
      <c r="H108" s="392"/>
    </row>
    <row r="109" spans="1:8" s="16" customFormat="1" ht="64.5" customHeight="1" thickBot="1" x14ac:dyDescent="0.25">
      <c r="A109" s="393" t="s">
        <v>74</v>
      </c>
      <c r="B109" s="394"/>
      <c r="C109" s="405"/>
      <c r="D109" s="395" t="s">
        <v>75</v>
      </c>
      <c r="E109" s="396"/>
      <c r="F109" s="396"/>
      <c r="G109" s="396"/>
      <c r="H109" s="397"/>
    </row>
    <row r="110" spans="1:8" s="16" customFormat="1" ht="64.5" customHeight="1" x14ac:dyDescent="0.2">
      <c r="A110" s="385" t="s">
        <v>76</v>
      </c>
      <c r="B110" s="386"/>
      <c r="C110" s="405"/>
      <c r="D110" s="398">
        <v>768</v>
      </c>
      <c r="E110" s="398"/>
      <c r="F110" s="398"/>
      <c r="G110" s="398"/>
      <c r="H110" s="399"/>
    </row>
    <row r="111" spans="1:8" s="16" customFormat="1" ht="64.5" customHeight="1" x14ac:dyDescent="0.2">
      <c r="A111" s="385" t="s">
        <v>77</v>
      </c>
      <c r="B111" s="386"/>
      <c r="C111" s="405"/>
      <c r="D111" s="398">
        <v>614.4</v>
      </c>
      <c r="E111" s="398"/>
      <c r="F111" s="398"/>
      <c r="G111" s="398"/>
      <c r="H111" s="399"/>
    </row>
    <row r="112" spans="1:8" s="16" customFormat="1" ht="64.5" customHeight="1" x14ac:dyDescent="0.2">
      <c r="A112" s="385" t="s">
        <v>78</v>
      </c>
      <c r="B112" s="386"/>
      <c r="C112" s="405"/>
      <c r="D112" s="398">
        <v>512</v>
      </c>
      <c r="E112" s="398"/>
      <c r="F112" s="398"/>
      <c r="G112" s="398"/>
      <c r="H112" s="399"/>
    </row>
    <row r="113" spans="1:8" s="16" customFormat="1" ht="64.5" customHeight="1" x14ac:dyDescent="0.2">
      <c r="A113" s="385" t="s">
        <v>79</v>
      </c>
      <c r="B113" s="386"/>
      <c r="C113" s="405"/>
      <c r="D113" s="398">
        <v>438.85714285714283</v>
      </c>
      <c r="E113" s="398"/>
      <c r="F113" s="398"/>
      <c r="G113" s="398"/>
      <c r="H113" s="399"/>
    </row>
    <row r="114" spans="1:8" s="16" customFormat="1" ht="64.5" customHeight="1" x14ac:dyDescent="0.2">
      <c r="A114" s="385" t="s">
        <v>80</v>
      </c>
      <c r="B114" s="386"/>
      <c r="C114" s="405"/>
      <c r="D114" s="398">
        <v>384</v>
      </c>
      <c r="E114" s="398"/>
      <c r="F114" s="398"/>
      <c r="G114" s="398"/>
      <c r="H114" s="399"/>
    </row>
    <row r="115" spans="1:8" s="16" customFormat="1" ht="64.5" customHeight="1" x14ac:dyDescent="0.2">
      <c r="A115" s="385" t="s">
        <v>81</v>
      </c>
      <c r="B115" s="386"/>
      <c r="C115" s="405"/>
      <c r="D115" s="398">
        <v>341.33333333333331</v>
      </c>
      <c r="E115" s="398"/>
      <c r="F115" s="398"/>
      <c r="G115" s="398"/>
      <c r="H115" s="399"/>
    </row>
    <row r="116" spans="1:8" s="16" customFormat="1" ht="64.5" customHeight="1" thickBot="1" x14ac:dyDescent="0.25">
      <c r="A116" s="385" t="s">
        <v>82</v>
      </c>
      <c r="B116" s="386"/>
      <c r="C116" s="406"/>
      <c r="D116" s="398">
        <v>307.2</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17" s="374">
        <v>5004</v>
      </c>
      <c r="E117" s="375"/>
      <c r="F117" s="375"/>
      <c r="G117" s="375"/>
      <c r="H117" s="376"/>
    </row>
    <row r="118" spans="1:8" s="16" customFormat="1" ht="24.95" customHeight="1" thickBot="1" x14ac:dyDescent="0.25">
      <c r="A118" s="518"/>
      <c r="B118" s="519"/>
      <c r="C118" s="56"/>
      <c r="D118" s="520"/>
      <c r="E118" s="520"/>
      <c r="F118" s="520"/>
      <c r="G118" s="520"/>
      <c r="H118" s="521"/>
    </row>
    <row r="119" spans="1:8" s="16" customFormat="1" ht="50.1" customHeight="1" x14ac:dyDescent="0.2">
      <c r="A119" s="352" t="s">
        <v>85</v>
      </c>
      <c r="B119" s="353"/>
      <c r="C119" s="118" t="str">
        <f>"Интернет-площадка 2gis.ru на основе Cправочника организаций "&amp;$C$2&amp;""</f>
        <v>Интернет-площадка 2gis.ru на основе Cправочника организаций "2ГИС.ДИМИТРОВГРАД"</v>
      </c>
      <c r="D119" s="361">
        <v>6000</v>
      </c>
      <c r="E119" s="355"/>
      <c r="F119" s="355"/>
      <c r="G119" s="355"/>
      <c r="H119" s="356"/>
    </row>
    <row r="120" spans="1:8" s="16" customFormat="1" ht="50.1" customHeight="1" x14ac:dyDescent="0.2">
      <c r="A120" s="352" t="s">
        <v>86</v>
      </c>
      <c r="B120" s="353"/>
      <c r="C120" s="74"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0" s="361">
        <v>600</v>
      </c>
      <c r="E120" s="355"/>
      <c r="F120" s="355"/>
      <c r="G120" s="355"/>
      <c r="H120" s="356"/>
    </row>
    <row r="121" spans="1:8" s="16" customFormat="1" ht="50.1" customHeight="1" x14ac:dyDescent="0.2">
      <c r="A121" s="352" t="s">
        <v>87</v>
      </c>
      <c r="B121" s="353"/>
      <c r="C121" s="74"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1" s="361">
        <v>1800</v>
      </c>
      <c r="E121" s="355"/>
      <c r="F121" s="355"/>
      <c r="G121" s="355"/>
      <c r="H121" s="356"/>
    </row>
    <row r="122" spans="1:8" s="16" customFormat="1" ht="50.1" customHeight="1" x14ac:dyDescent="0.2">
      <c r="A122" s="352" t="s">
        <v>88</v>
      </c>
      <c r="B122" s="353"/>
      <c r="C122" s="74" t="str">
        <f>"Интернет-площадка 2gis.ru на основе Cправочника организаций "&amp;$C$2&amp;""</f>
        <v>Интернет-площадка 2gis.ru на основе Cправочника организаций "2ГИС.ДИМИТРОВГРАД"</v>
      </c>
      <c r="D122" s="361">
        <v>6000</v>
      </c>
      <c r="E122" s="355"/>
      <c r="F122" s="355"/>
      <c r="G122" s="355"/>
      <c r="H122" s="356"/>
    </row>
    <row r="123" spans="1:8" s="16" customFormat="1" ht="50.1" customHeight="1" x14ac:dyDescent="0.2">
      <c r="A123" s="352" t="s">
        <v>89</v>
      </c>
      <c r="B123" s="353"/>
      <c r="C123" s="74" t="str">
        <f>"Интернет-площадка 2gis.ru на основе Cправочника организаций "&amp;$C$2&amp;""</f>
        <v>Интернет-площадка 2gis.ru на основе Cправочника организаций "2ГИС.ДИМИТРОВГРАД"</v>
      </c>
      <c r="D123" s="361">
        <v>7200</v>
      </c>
      <c r="E123" s="355"/>
      <c r="F123" s="355"/>
      <c r="G123" s="355"/>
      <c r="H123" s="356"/>
    </row>
    <row r="124" spans="1:8" s="16" customFormat="1" ht="50.1" customHeight="1" x14ac:dyDescent="0.2">
      <c r="A124" s="352" t="s">
        <v>90</v>
      </c>
      <c r="B124" s="353"/>
      <c r="C124" s="74"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4" s="361">
        <v>480</v>
      </c>
      <c r="E124" s="355"/>
      <c r="F124" s="355"/>
      <c r="G124" s="355"/>
      <c r="H124" s="356"/>
    </row>
    <row r="125" spans="1:8" s="16" customFormat="1" ht="50.1" customHeight="1" x14ac:dyDescent="0.2">
      <c r="A125" s="352" t="s">
        <v>91</v>
      </c>
      <c r="B125" s="353"/>
      <c r="C125" s="74"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5" s="361">
        <v>480</v>
      </c>
      <c r="E125" s="355"/>
      <c r="F125" s="355"/>
      <c r="G125" s="355"/>
      <c r="H125" s="356"/>
    </row>
    <row r="126" spans="1:8" s="16" customFormat="1" ht="50.1" customHeight="1" x14ac:dyDescent="0.2">
      <c r="A126" s="352" t="s">
        <v>92</v>
      </c>
      <c r="B126" s="353"/>
      <c r="C126" s="74"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26" s="361">
        <v>600</v>
      </c>
      <c r="E126" s="355"/>
      <c r="F126" s="355"/>
      <c r="G126" s="355"/>
      <c r="H126" s="356"/>
    </row>
    <row r="127" spans="1:8" s="16" customFormat="1" ht="50.1" customHeight="1" x14ac:dyDescent="0.2">
      <c r="A127" s="352" t="s">
        <v>93</v>
      </c>
      <c r="B127" s="353"/>
      <c r="C127" s="74" t="str">
        <f>C120</f>
        <v>электронный справочник на основе Справочника организаций "2ГИС.ДИМИТРОВГРАД" (версия для ПК)</v>
      </c>
      <c r="D127" s="361">
        <v>6000</v>
      </c>
      <c r="E127" s="355"/>
      <c r="F127" s="355"/>
      <c r="G127" s="355"/>
      <c r="H127" s="356"/>
    </row>
    <row r="128" spans="1:8" s="16" customFormat="1" ht="50.1" customHeight="1" x14ac:dyDescent="0.2">
      <c r="A128" s="352" t="s">
        <v>94</v>
      </c>
      <c r="B128" s="353"/>
      <c r="C128" s="74" t="s">
        <v>95</v>
      </c>
      <c r="D128" s="361">
        <v>480</v>
      </c>
      <c r="E128" s="355"/>
      <c r="F128" s="355"/>
      <c r="G128" s="355"/>
      <c r="H128" s="356"/>
    </row>
    <row r="129" spans="1:8" s="16" customFormat="1" ht="60.75" customHeight="1" x14ac:dyDescent="0.2">
      <c r="A129" s="352" t="s">
        <v>96</v>
      </c>
      <c r="B129" s="353"/>
      <c r="C12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29" s="361">
        <v>1200</v>
      </c>
      <c r="E129" s="355"/>
      <c r="F129" s="355"/>
      <c r="G129" s="355"/>
      <c r="H129" s="356"/>
    </row>
    <row r="130" spans="1:8" s="16" customFormat="1" ht="60.75" customHeight="1" x14ac:dyDescent="0.2">
      <c r="A130" s="352" t="s">
        <v>97</v>
      </c>
      <c r="B130" s="353"/>
      <c r="C130" s="74"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0" s="361">
        <v>960</v>
      </c>
      <c r="E130" s="355"/>
      <c r="F130" s="355"/>
      <c r="G130" s="355"/>
      <c r="H130" s="356"/>
    </row>
    <row r="131" spans="1:8" s="16" customFormat="1" ht="60.75" customHeight="1" x14ac:dyDescent="0.2">
      <c r="A131" s="352" t="s">
        <v>98</v>
      </c>
      <c r="B131" s="353"/>
      <c r="C131" s="74"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1" s="361">
        <v>900</v>
      </c>
      <c r="E131" s="355"/>
      <c r="F131" s="355"/>
      <c r="G131" s="355"/>
      <c r="H131" s="356"/>
    </row>
    <row r="132" spans="1:8" s="16" customFormat="1" ht="60.75" customHeight="1" x14ac:dyDescent="0.2">
      <c r="A132" s="352" t="s">
        <v>99</v>
      </c>
      <c r="B132" s="353"/>
      <c r="C132" s="74"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2" s="361">
        <v>480</v>
      </c>
      <c r="E132" s="355"/>
      <c r="F132" s="355"/>
      <c r="G132" s="355"/>
      <c r="H132" s="356"/>
    </row>
    <row r="133" spans="1:8" s="16" customFormat="1" ht="60.75" customHeight="1" x14ac:dyDescent="0.2">
      <c r="A133" s="352" t="s">
        <v>100</v>
      </c>
      <c r="B133" s="353" t="s">
        <v>100</v>
      </c>
      <c r="C133" s="74"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3" s="361">
        <v>6000</v>
      </c>
      <c r="E133" s="355"/>
      <c r="F133" s="355"/>
      <c r="G133" s="355"/>
      <c r="H133" s="356"/>
    </row>
    <row r="134" spans="1:8" s="16" customFormat="1" ht="60.75" customHeight="1" x14ac:dyDescent="0.2">
      <c r="A134" s="352" t="s">
        <v>101</v>
      </c>
      <c r="B134" s="353" t="s">
        <v>101</v>
      </c>
      <c r="C134" s="74" t="str">
        <f t="shared" si="1"/>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34" s="361">
        <v>3000</v>
      </c>
      <c r="E134" s="355"/>
      <c r="F134" s="355"/>
      <c r="G134" s="355"/>
      <c r="H134" s="356"/>
    </row>
    <row r="135" spans="1:8" s="16" customFormat="1" ht="50.1" customHeight="1" x14ac:dyDescent="0.2">
      <c r="A135" s="352" t="s">
        <v>102</v>
      </c>
      <c r="B135" s="353"/>
      <c r="C135" s="74"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35" s="361">
        <v>480</v>
      </c>
      <c r="E135" s="355"/>
      <c r="F135" s="355"/>
      <c r="G135" s="355"/>
      <c r="H135" s="356"/>
    </row>
    <row r="136" spans="1:8" s="16" customFormat="1" ht="102" customHeight="1" x14ac:dyDescent="0.2">
      <c r="A136" s="352" t="s">
        <v>16</v>
      </c>
      <c r="B136" s="353"/>
      <c r="C136" s="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6" s="361">
        <v>360</v>
      </c>
      <c r="E136" s="355"/>
      <c r="F136" s="355"/>
      <c r="G136" s="355"/>
      <c r="H136" s="356"/>
    </row>
    <row r="137" spans="1:8" s="16" customFormat="1" ht="102" customHeight="1" x14ac:dyDescent="0.2">
      <c r="A137" s="352" t="s">
        <v>103</v>
      </c>
      <c r="B137" s="353"/>
      <c r="C137" s="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37" s="361">
        <v>100002</v>
      </c>
      <c r="E137" s="355"/>
      <c r="F137" s="355"/>
      <c r="G137" s="355"/>
      <c r="H137" s="356"/>
    </row>
    <row r="138" spans="1:8" s="16" customFormat="1" ht="126" customHeight="1" x14ac:dyDescent="0.2">
      <c r="A138" s="352" t="s">
        <v>104</v>
      </c>
      <c r="B138" s="353"/>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"2ГИС.ДИМИТРОВГРАД" (версия для ПК); 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8" s="361">
        <v>6000</v>
      </c>
      <c r="E138" s="355"/>
      <c r="F138" s="355"/>
      <c r="G138" s="355"/>
      <c r="H138" s="356"/>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Интернет-площадки и Веб-приложения на основе Cправочника организаций "2ГИС.ДИМИТРОВГРАД", http://api.2gis.ru/</v>
      </c>
      <c r="D139" s="361">
        <v>1005</v>
      </c>
      <c r="E139" s="355"/>
      <c r="F139" s="355"/>
      <c r="G139" s="355"/>
      <c r="H139" s="356"/>
    </row>
    <row r="140" spans="1:8" s="16" customFormat="1" ht="96" customHeight="1" x14ac:dyDescent="0.2">
      <c r="A140" s="377" t="s">
        <v>106</v>
      </c>
      <c r="B140" s="378"/>
      <c r="C14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40" s="361">
        <v>2004</v>
      </c>
      <c r="E140" s="355"/>
      <c r="F140" s="355"/>
      <c r="G140" s="355"/>
      <c r="H140" s="356"/>
    </row>
    <row r="141" spans="1:8" s="16" customFormat="1" ht="50.1" customHeight="1" x14ac:dyDescent="0.2">
      <c r="A141" s="352" t="s">
        <v>107</v>
      </c>
      <c r="B141" s="353"/>
      <c r="C141" s="74" t="str">
        <f>"Интернет-площадка 2gis.ru на основе Cправочника организаций "&amp;$C$2&amp;""</f>
        <v>Интернет-площадка 2gis.ru на основе Cправочника организаций "2ГИС.ДИМИТРОВГРАД"</v>
      </c>
      <c r="D141" s="361">
        <v>8400</v>
      </c>
      <c r="E141" s="355"/>
      <c r="F141" s="355"/>
      <c r="G141" s="355"/>
      <c r="H141" s="356"/>
    </row>
    <row r="142" spans="1:8" s="16" customFormat="1" ht="50.1" customHeight="1" x14ac:dyDescent="0.2">
      <c r="A142" s="352" t="s">
        <v>108</v>
      </c>
      <c r="B142" s="353"/>
      <c r="C142" s="74"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42" s="361">
        <v>840</v>
      </c>
      <c r="E142" s="355"/>
      <c r="F142" s="355"/>
      <c r="G142" s="355"/>
      <c r="H142" s="356"/>
    </row>
    <row r="143" spans="1:8" s="16" customFormat="1" ht="50.1" customHeight="1" x14ac:dyDescent="0.2">
      <c r="A143" s="352" t="s">
        <v>109</v>
      </c>
      <c r="B143" s="353"/>
      <c r="C143" s="74" t="str">
        <f t="shared" si="2"/>
        <v>электронный справочник на основе Справочника организаций "2ГИС.ДИМИТРОВГРАД" (версия для ПК)</v>
      </c>
      <c r="D143" s="361">
        <v>2520</v>
      </c>
      <c r="E143" s="355"/>
      <c r="F143" s="355"/>
      <c r="G143" s="355"/>
      <c r="H143" s="356"/>
    </row>
    <row r="144" spans="1:8" s="16" customFormat="1" ht="50.1" customHeight="1" x14ac:dyDescent="0.2">
      <c r="A144" s="352" t="s">
        <v>110</v>
      </c>
      <c r="B144" s="353"/>
      <c r="C144" s="74" t="str">
        <f>"Интернет-площадка 2gis.ru на основе Cправочника организаций "&amp;$C$2&amp;""</f>
        <v>Интернет-площадка 2gis.ru на основе Cправочника организаций "2ГИС.ДИМИТРОВГРАД"</v>
      </c>
      <c r="D144" s="361">
        <v>8400</v>
      </c>
      <c r="E144" s="355"/>
      <c r="F144" s="355"/>
      <c r="G144" s="355"/>
      <c r="H144" s="356"/>
    </row>
    <row r="145" spans="1:8" s="16" customFormat="1" ht="50.1" customHeight="1" x14ac:dyDescent="0.2">
      <c r="A145" s="352" t="s">
        <v>111</v>
      </c>
      <c r="B145" s="353"/>
      <c r="C145" s="74" t="str">
        <f>"Интернет-площадка 2gis.ru на основе Cправочника организаций "&amp;$C$2&amp;""</f>
        <v>Интернет-площадка 2gis.ru на основе Cправочника организаций "2ГИС.ДИМИТРОВГРАД"</v>
      </c>
      <c r="D145" s="361">
        <v>10080</v>
      </c>
      <c r="E145" s="355"/>
      <c r="F145" s="355"/>
      <c r="G145" s="355"/>
      <c r="H145" s="356"/>
    </row>
    <row r="146" spans="1:8" s="16" customFormat="1" ht="50.1" customHeight="1" x14ac:dyDescent="0.2">
      <c r="A146" s="352" t="s">
        <v>112</v>
      </c>
      <c r="B146" s="353"/>
      <c r="C146" s="74" t="str">
        <f t="shared" si="2"/>
        <v>электронный справочник на основе Справочника организаций "2ГИС.ДИМИТРОВГРАД" (версия для ПК)</v>
      </c>
      <c r="D146" s="361">
        <v>720</v>
      </c>
      <c r="E146" s="355"/>
      <c r="F146" s="355"/>
      <c r="G146" s="355"/>
      <c r="H146" s="356"/>
    </row>
    <row r="147" spans="1:8" s="16" customFormat="1" ht="50.1" customHeight="1" x14ac:dyDescent="0.2">
      <c r="A147" s="352" t="s">
        <v>113</v>
      </c>
      <c r="B147" s="353"/>
      <c r="C147" s="74" t="str">
        <f t="shared" si="2"/>
        <v>электронный справочник на основе Справочника организаций "2ГИС.ДИМИТРОВГРАД" (версия для ПК)</v>
      </c>
      <c r="D147" s="361">
        <v>720</v>
      </c>
      <c r="E147" s="355"/>
      <c r="F147" s="355"/>
      <c r="G147" s="355"/>
      <c r="H147" s="356"/>
    </row>
    <row r="148" spans="1:8" s="16" customFormat="1" ht="50.1" customHeight="1" x14ac:dyDescent="0.2">
      <c r="A148" s="352" t="s">
        <v>114</v>
      </c>
      <c r="B148" s="353"/>
      <c r="C148" s="74" t="str">
        <f t="shared" si="2"/>
        <v>электронный справочник на основе Справочника организаций "2ГИС.ДИМИТРОВГРАД" (версия для ПК)</v>
      </c>
      <c r="D148" s="361">
        <v>840</v>
      </c>
      <c r="E148" s="355"/>
      <c r="F148" s="355"/>
      <c r="G148" s="355"/>
      <c r="H148" s="356"/>
    </row>
    <row r="149" spans="1:8" s="16" customFormat="1" ht="50.1" customHeight="1" x14ac:dyDescent="0.2">
      <c r="A149" s="352" t="s">
        <v>115</v>
      </c>
      <c r="B149" s="353"/>
      <c r="C149" s="74" t="s">
        <v>95</v>
      </c>
      <c r="D149" s="361">
        <v>720</v>
      </c>
      <c r="E149" s="355"/>
      <c r="F149" s="355"/>
      <c r="G149" s="355"/>
      <c r="H149" s="356"/>
    </row>
    <row r="150" spans="1:8" s="16" customFormat="1" ht="69" customHeight="1" x14ac:dyDescent="0.2">
      <c r="A150" s="352" t="s">
        <v>116</v>
      </c>
      <c r="B150" s="353"/>
      <c r="C15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"2ГИС.ДИМИТРОВГРАД" (мобильная версия 2ГИС 4.0 и выше); Интернет-площадка 2gis.ru на основе Cправочника организаций "2ГИС.ДИМИТРОВГРАД"</v>
      </c>
      <c r="D150" s="361">
        <v>8400</v>
      </c>
      <c r="E150" s="355"/>
      <c r="F150" s="355"/>
      <c r="G150" s="355"/>
      <c r="H150" s="356"/>
    </row>
    <row r="151" spans="1:8" s="16" customFormat="1" ht="50.1" customHeight="1" thickBot="1" x14ac:dyDescent="0.25">
      <c r="A151" s="352" t="s">
        <v>117</v>
      </c>
      <c r="B151" s="353"/>
      <c r="C151" s="33" t="str">
        <f t="shared" si="2"/>
        <v>электронный справочник на основе Справочника организаций "2ГИС.ДИМИТРОВГРАД" (версия для ПК)</v>
      </c>
      <c r="D151" s="361">
        <v>720</v>
      </c>
      <c r="E151" s="355"/>
      <c r="F151" s="355"/>
      <c r="G151" s="355"/>
      <c r="H151" s="35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"2ГИС.ДИМИТРОВГРАД" (мобильная версия)</v>
      </c>
      <c r="D153" s="354">
        <v>2004</v>
      </c>
      <c r="E153" s="355"/>
      <c r="F153" s="355"/>
      <c r="G153" s="355"/>
      <c r="H153" s="356"/>
    </row>
    <row r="154" spans="1:8" s="16" customFormat="1" ht="50.1" customHeight="1" x14ac:dyDescent="0.2">
      <c r="A154" s="352" t="s">
        <v>120</v>
      </c>
      <c r="B154" s="353"/>
      <c r="C154" s="367"/>
      <c r="D154" s="354">
        <v>2004</v>
      </c>
      <c r="E154" s="355"/>
      <c r="F154" s="355"/>
      <c r="G154" s="355"/>
      <c r="H154" s="356"/>
    </row>
    <row r="155" spans="1:8" s="16" customFormat="1" ht="50.1" customHeight="1" x14ac:dyDescent="0.2">
      <c r="A155" s="369" t="s">
        <v>121</v>
      </c>
      <c r="B155" s="370"/>
      <c r="C155" s="367"/>
      <c r="D155" s="517">
        <v>1500</v>
      </c>
      <c r="E155" s="398"/>
      <c r="F155" s="398"/>
      <c r="G155" s="398"/>
      <c r="H155" s="398"/>
    </row>
    <row r="156" spans="1:8" s="16" customFormat="1" ht="50.1" customHeight="1" x14ac:dyDescent="0.2">
      <c r="A156" s="369" t="s">
        <v>122</v>
      </c>
      <c r="B156" s="370"/>
      <c r="C156" s="367"/>
      <c r="D156" s="517">
        <v>150</v>
      </c>
      <c r="E156" s="398"/>
      <c r="F156" s="398"/>
      <c r="G156" s="398"/>
      <c r="H156" s="398"/>
    </row>
    <row r="157" spans="1:8" s="16" customFormat="1" ht="50.1" customHeight="1" thickBot="1" x14ac:dyDescent="0.25">
      <c r="A157" s="369" t="s">
        <v>123</v>
      </c>
      <c r="B157" s="370"/>
      <c r="C157" s="368"/>
      <c r="D157" s="471">
        <v>510</v>
      </c>
      <c r="E157" s="472"/>
      <c r="F157" s="472"/>
      <c r="G157" s="472"/>
      <c r="H157" s="472"/>
    </row>
    <row r="158" spans="1:8" s="16" customFormat="1" ht="50.1" customHeight="1" thickBot="1" x14ac:dyDescent="0.25">
      <c r="A158" s="362" t="s">
        <v>124</v>
      </c>
      <c r="B158" s="363"/>
      <c r="C158" s="21"/>
      <c r="D158" s="364"/>
      <c r="E158" s="364"/>
      <c r="F158" s="364"/>
      <c r="G158" s="364"/>
      <c r="H158" s="365"/>
    </row>
    <row r="159" spans="1:8" s="16" customFormat="1" ht="50.1" customHeight="1" x14ac:dyDescent="0.2">
      <c r="A159" s="352" t="s">
        <v>125</v>
      </c>
      <c r="B159" s="353"/>
      <c r="C15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59" s="77">
        <f>F159*1.2</f>
        <v>3009.6</v>
      </c>
      <c r="E159" s="78">
        <f>F159*1.1</f>
        <v>2758.8</v>
      </c>
      <c r="F159" s="78">
        <v>2508</v>
      </c>
      <c r="G159" s="78">
        <f>F159*0.75</f>
        <v>1881</v>
      </c>
      <c r="H159" s="79">
        <f>F159*0.5</f>
        <v>1254</v>
      </c>
    </row>
    <row r="160" spans="1:8" s="16" customFormat="1" ht="50.1" customHeight="1" x14ac:dyDescent="0.2">
      <c r="A160" s="352" t="s">
        <v>126</v>
      </c>
      <c r="B160" s="353"/>
      <c r="C160" s="74" t="str">
        <f>"Интернет-площадка 2gis.ru на основе Cправочника организаций "&amp;$C$2&amp;""</f>
        <v>Интернет-площадка 2gis.ru на основе Cправочника организаций "2ГИС.ДИМИТРОВГРАД"</v>
      </c>
      <c r="D160" s="354">
        <v>2004</v>
      </c>
      <c r="E160" s="355"/>
      <c r="F160" s="355"/>
      <c r="G160" s="355"/>
      <c r="H160" s="356"/>
    </row>
    <row r="161" spans="1:8" s="16" customFormat="1" ht="50.1" customHeight="1" x14ac:dyDescent="0.2">
      <c r="A161" s="352" t="s">
        <v>127</v>
      </c>
      <c r="B161" s="353"/>
      <c r="C161" s="74"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1" s="517">
        <v>600</v>
      </c>
      <c r="E161" s="398"/>
      <c r="F161" s="398"/>
      <c r="G161" s="398"/>
      <c r="H161" s="399"/>
    </row>
    <row r="162" spans="1:8" s="16" customFormat="1" ht="50.1" customHeight="1" x14ac:dyDescent="0.2">
      <c r="A162" s="352" t="s">
        <v>198</v>
      </c>
      <c r="B162" s="353"/>
      <c r="C162"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"2ГИС.ДИМИТРОВГРАД" (мобильная версия 2ГИС 4.0 и выше)</v>
      </c>
      <c r="D162" s="77">
        <f>F162*1.2</f>
        <v>4320</v>
      </c>
      <c r="E162" s="78">
        <f>F162*1.1</f>
        <v>3960.0000000000005</v>
      </c>
      <c r="F162" s="78">
        <v>3600</v>
      </c>
      <c r="G162" s="78">
        <f>F162*0.75</f>
        <v>2700</v>
      </c>
      <c r="H162" s="79">
        <f>F162*0.5</f>
        <v>1800</v>
      </c>
    </row>
    <row r="163" spans="1:8" s="16" customFormat="1" ht="50.1" customHeight="1" x14ac:dyDescent="0.2">
      <c r="A163" s="352" t="s">
        <v>199</v>
      </c>
      <c r="B163" s="353"/>
      <c r="C163" s="74" t="str">
        <f>"Интернет-площадка 2gis.ru на основе Cправочника организаций "&amp;$C$2&amp;""</f>
        <v>Интернет-площадка 2gis.ru на основе Cправочника организаций "2ГИС.ДИМИТРОВГРАД"</v>
      </c>
      <c r="D163" s="354">
        <v>2880</v>
      </c>
      <c r="E163" s="355"/>
      <c r="F163" s="355"/>
      <c r="G163" s="355"/>
      <c r="H163" s="356"/>
    </row>
    <row r="164" spans="1:8" s="16" customFormat="1" ht="50.1" customHeight="1" x14ac:dyDescent="0.2">
      <c r="A164" s="352" t="s">
        <v>130</v>
      </c>
      <c r="B164" s="353"/>
      <c r="C164" s="74" t="str">
        <f>"электронный справочник на основе Справочника организаций "&amp;$C$2&amp;" (версия для ПК)"</f>
        <v>электронный справочник на основе Справочника организаций "2ГИС.ДИМИТРОВГРАД" (версия для ПК)</v>
      </c>
      <c r="D164" s="354">
        <v>840</v>
      </c>
      <c r="E164" s="355"/>
      <c r="F164" s="355"/>
      <c r="G164" s="355"/>
      <c r="H164" s="356"/>
    </row>
    <row r="165" spans="1:8" s="16" customFormat="1" ht="126" customHeight="1" x14ac:dyDescent="0.2">
      <c r="A165" s="352" t="s">
        <v>131</v>
      </c>
      <c r="B165" s="353"/>
      <c r="C165" s="80" t="str">
        <f>C160</f>
        <v>Интернет-площадка 2gis.ru на основе Cправочника организаций "2ГИС.ДИМИТРОВГРАД"</v>
      </c>
      <c r="D165" s="77">
        <f>F165*1.2</f>
        <v>3009.6</v>
      </c>
      <c r="E165" s="78">
        <f>F165*1.1</f>
        <v>2758.8</v>
      </c>
      <c r="F165" s="78">
        <v>2508</v>
      </c>
      <c r="G165" s="78">
        <f>F165*0.75</f>
        <v>1881</v>
      </c>
      <c r="H165" s="79">
        <f>F165*0.5</f>
        <v>1254</v>
      </c>
    </row>
    <row r="166" spans="1:8" s="16" customFormat="1" ht="126" customHeight="1" thickBot="1" x14ac:dyDescent="0.25">
      <c r="A166" s="352" t="s">
        <v>132</v>
      </c>
      <c r="B166" s="353"/>
      <c r="C16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"2ГИС.ДИМИТРОВГРАД"; электронный справочник на основе Справочника организаций "2ГИС.ДИМИТРОВГРАД" (мобильная версия 2ГИС 4.0 и выше)</v>
      </c>
      <c r="D166" s="517">
        <v>2412</v>
      </c>
      <c r="E166" s="398"/>
      <c r="F166" s="398"/>
      <c r="G166" s="398"/>
      <c r="H166" s="399"/>
    </row>
    <row r="167" spans="1:8" s="23" customFormat="1" ht="50.1" customHeight="1" thickBot="1" x14ac:dyDescent="0.25">
      <c r="A167" s="518"/>
      <c r="B167" s="519"/>
      <c r="C167" s="56"/>
      <c r="D167" s="520"/>
      <c r="E167" s="520"/>
      <c r="F167" s="520"/>
      <c r="G167" s="520"/>
      <c r="H167" s="521"/>
    </row>
    <row r="168" spans="1:8" s="20" customFormat="1" ht="26.25" x14ac:dyDescent="0.2">
      <c r="A168" s="81"/>
      <c r="B168" s="82"/>
      <c r="C168" s="83"/>
      <c r="D168" s="82"/>
      <c r="E168" s="82"/>
      <c r="F168" s="82"/>
      <c r="G168" s="82"/>
      <c r="H168" s="84"/>
    </row>
    <row r="169" spans="1:8" s="16" customFormat="1" ht="21" x14ac:dyDescent="0.2">
      <c r="A169" s="85"/>
      <c r="B169" s="86" t="s">
        <v>133</v>
      </c>
      <c r="C169" s="349" t="s">
        <v>220</v>
      </c>
      <c r="D169" s="349"/>
      <c r="E169" s="87"/>
      <c r="F169" s="87"/>
      <c r="G169" s="87"/>
      <c r="H169" s="87"/>
    </row>
    <row r="170" spans="1:8" s="16" customFormat="1" ht="21" x14ac:dyDescent="0.2">
      <c r="A170" s="85"/>
      <c r="B170" s="87"/>
      <c r="C170" s="348" t="s">
        <v>221</v>
      </c>
      <c r="D170" s="348"/>
      <c r="E170" s="87"/>
      <c r="F170" s="87"/>
      <c r="G170" s="87"/>
      <c r="H170" s="87"/>
    </row>
    <row r="171" spans="1:8" s="16" customFormat="1" ht="21" x14ac:dyDescent="0.2">
      <c r="A171" s="85"/>
      <c r="B171" s="87"/>
      <c r="C171" s="349" t="s">
        <v>222</v>
      </c>
      <c r="D171" s="348"/>
      <c r="E171" s="87"/>
      <c r="F171" s="87"/>
      <c r="G171" s="87"/>
      <c r="H171" s="87"/>
    </row>
    <row r="172" spans="1:8" s="16" customFormat="1" ht="21" x14ac:dyDescent="0.2">
      <c r="A172" s="81"/>
      <c r="B172" s="82"/>
      <c r="C172" s="348"/>
      <c r="D172" s="348"/>
      <c r="E172" s="87"/>
      <c r="F172" s="87"/>
      <c r="G172" s="87"/>
      <c r="H172" s="82"/>
    </row>
    <row r="173" spans="1:8" s="16" customFormat="1" ht="26.25" x14ac:dyDescent="0.2">
      <c r="A173" s="347" t="str">
        <f>Абакан_юр!A174</f>
        <v>По соглашению сторон в качестве валюты платежа могут выступать украинские гривны, в этом случае курс следующий: 1 руб. = 0,4395 гривен</v>
      </c>
      <c r="B173" s="347"/>
      <c r="C173" s="347"/>
      <c r="D173" s="89"/>
      <c r="E173" s="89"/>
      <c r="F173" s="90"/>
      <c r="G173" s="351"/>
      <c r="H173" s="351"/>
    </row>
    <row r="174" spans="1:8" s="16" customFormat="1" ht="26.25" x14ac:dyDescent="0.2">
      <c r="A174" s="347" t="str">
        <f>Абакан_юр!A175</f>
        <v>По соглашению сторон в качестве валюты платежа могут выступать дирхамы ОАЭ, в этом случае курс следующий: 1 руб. = 0,0414 дирхам</v>
      </c>
      <c r="B174" s="347"/>
      <c r="C174" s="347"/>
      <c r="D174" s="89"/>
      <c r="E174" s="89"/>
      <c r="F174" s="90"/>
      <c r="G174" s="92"/>
      <c r="H174" s="92"/>
    </row>
    <row r="175" spans="1:8" ht="12" customHeight="1" x14ac:dyDescent="0.2">
      <c r="A175" s="347" t="str">
        <f>Абакан_юр!A176</f>
        <v>По соглашению сторон в качестве валюты платежа могут выступать доллары США, в этом случае курс следующий: 1 руб. = 0,0113 доллара</v>
      </c>
      <c r="B175" s="347"/>
      <c r="C175" s="347"/>
      <c r="D175" s="89"/>
      <c r="E175" s="89"/>
      <c r="F175" s="90"/>
      <c r="G175" s="92"/>
      <c r="H175" s="92"/>
    </row>
    <row r="176" spans="1:8" s="87" customFormat="1" ht="24.95" customHeight="1" x14ac:dyDescent="0.2">
      <c r="A176" s="347" t="str">
        <f>Абакан_юр!A177</f>
        <v>По соглашению сторон в качестве валюты платежа могут выступать евро, в этом случае курс следующий: 1 руб. = 0,0104 евро</v>
      </c>
      <c r="B176" s="347"/>
      <c r="C176" s="347"/>
      <c r="D176" s="89"/>
      <c r="E176" s="90"/>
      <c r="F176" s="90"/>
      <c r="G176" s="92"/>
      <c r="H176" s="92"/>
    </row>
    <row r="177" spans="1:8" s="87" customFormat="1" ht="24.95" customHeight="1" x14ac:dyDescent="0.2">
      <c r="A177" s="347" t="str">
        <f>Абакан_юр!A178</f>
        <v>По соглашению сторон в качестве валюты платежа могут выступать чешские кроны, в этом случае курс следующий: 1 руб. = 0,2610 крона</v>
      </c>
      <c r="B177" s="347"/>
      <c r="C177" s="347"/>
      <c r="D177" s="89"/>
      <c r="E177" s="90"/>
      <c r="F177" s="90"/>
      <c r="G177" s="92"/>
      <c r="H177" s="92"/>
    </row>
    <row r="178" spans="1:8" s="87" customFormat="1" ht="24.95" customHeight="1" x14ac:dyDescent="0.2">
      <c r="A178" s="347" t="str">
        <f>Абакан_юр!A179</f>
        <v>По соглашению сторон в качестве валюты платежа могут выступать киргизские сомы, в этом случае курс следующий: 1 руб. = 1,0094 сом</v>
      </c>
      <c r="B178" s="347"/>
      <c r="C178" s="347"/>
      <c r="D178" s="89"/>
      <c r="E178" s="89"/>
      <c r="F178" s="90"/>
      <c r="G178" s="92"/>
      <c r="H178" s="92"/>
    </row>
    <row r="179" spans="1:8" s="82" customFormat="1" ht="12" customHeight="1" x14ac:dyDescent="0.2">
      <c r="A179" s="347" t="str">
        <f>Абакан_юр!A180</f>
        <v>По соглашению сторон в качестве валюты платежа могут выступать казахстанские тенге, в этом случае курс следующий: 1 руб. = 5,0667 тенге</v>
      </c>
      <c r="B179" s="347"/>
      <c r="C179" s="347"/>
      <c r="D179" s="89"/>
      <c r="E179" s="89"/>
      <c r="F179" s="90"/>
      <c r="G179" s="92"/>
      <c r="H179" s="92"/>
    </row>
    <row r="180" spans="1:8" s="91" customFormat="1" ht="24.95" customHeight="1" x14ac:dyDescent="0.2">
      <c r="A180" s="93"/>
      <c r="B180" s="93"/>
      <c r="C180" s="94"/>
      <c r="D180" s="95"/>
      <c r="E180" s="95"/>
      <c r="F180" s="96"/>
      <c r="G180" s="97"/>
      <c r="H180" s="97"/>
    </row>
    <row r="181" spans="1:8" s="91" customFormat="1" ht="24.95" customHeight="1" x14ac:dyDescent="0.2">
      <c r="A181" s="339" t="s">
        <v>144</v>
      </c>
      <c r="B181" s="339"/>
      <c r="C181" s="339"/>
      <c r="D181" s="339"/>
      <c r="E181" s="339"/>
      <c r="F181" s="339"/>
      <c r="G181" s="339"/>
      <c r="H181" s="339"/>
    </row>
    <row r="182" spans="1:8" s="91" customFormat="1" ht="24.95" customHeight="1" x14ac:dyDescent="0.2">
      <c r="A182" s="339" t="s">
        <v>145</v>
      </c>
      <c r="B182" s="339"/>
      <c r="C182" s="339"/>
      <c r="D182" s="339"/>
      <c r="E182" s="339"/>
      <c r="F182" s="339"/>
      <c r="G182" s="339"/>
      <c r="H182" s="339"/>
    </row>
    <row r="183" spans="1:8" s="91" customFormat="1" ht="24.95" customHeight="1" x14ac:dyDescent="0.2">
      <c r="A183" s="93"/>
      <c r="B183" s="93"/>
      <c r="C183" s="94"/>
      <c r="D183" s="95"/>
      <c r="E183" s="95"/>
      <c r="F183" s="96"/>
      <c r="G183" s="97"/>
      <c r="H183" s="97"/>
    </row>
    <row r="184" spans="1:8" s="91" customFormat="1" ht="24.95" customHeight="1" x14ac:dyDescent="0.2">
      <c r="A184" s="93"/>
      <c r="B184" s="93"/>
      <c r="C184" s="94"/>
      <c r="D184" s="95"/>
      <c r="E184" s="95"/>
      <c r="F184" s="96"/>
      <c r="G184" s="97"/>
      <c r="H184" s="97"/>
    </row>
    <row r="185" spans="1:8" s="91" customFormat="1" ht="24.95" customHeight="1" x14ac:dyDescent="0.2">
      <c r="A185" s="93"/>
      <c r="B185" s="93"/>
      <c r="C185" s="94"/>
      <c r="D185" s="95"/>
      <c r="E185" s="95"/>
      <c r="F185" s="96"/>
      <c r="G185" s="97"/>
      <c r="H185" s="97"/>
    </row>
    <row r="186" spans="1:8" s="91" customFormat="1" ht="24.95" customHeight="1" thickBot="1" x14ac:dyDescent="0.25">
      <c r="A186" s="340" t="s">
        <v>146</v>
      </c>
      <c r="B186" s="340"/>
      <c r="C186" s="340"/>
      <c r="D186" s="340"/>
      <c r="E186" s="340"/>
      <c r="F186" s="99"/>
      <c r="H186" s="100"/>
    </row>
    <row r="187" spans="1:8" s="98" customFormat="1" ht="12" customHeight="1" thickBot="1" x14ac:dyDescent="0.25">
      <c r="A187" s="341" t="s">
        <v>147</v>
      </c>
      <c r="B187" s="342"/>
      <c r="C187" s="342"/>
      <c r="D187" s="342"/>
      <c r="E187" s="343"/>
      <c r="F187" s="101"/>
      <c r="G187" s="82"/>
      <c r="H187" s="102"/>
    </row>
    <row r="188" spans="1:8" ht="24.95" customHeight="1" thickBot="1" x14ac:dyDescent="0.25">
      <c r="A188" s="344" t="s">
        <v>148</v>
      </c>
      <c r="B188" s="345"/>
      <c r="C188" s="103" t="s">
        <v>149</v>
      </c>
      <c r="D188" s="345" t="s">
        <v>150</v>
      </c>
      <c r="E188" s="346"/>
      <c r="F188" s="104"/>
      <c r="G188" s="104"/>
      <c r="H188" s="104"/>
    </row>
    <row r="189" spans="1:8" ht="24.95" customHeight="1" x14ac:dyDescent="0.2">
      <c r="A189" s="333" t="s">
        <v>151</v>
      </c>
      <c r="B189" s="334"/>
      <c r="C189" s="105" t="s">
        <v>152</v>
      </c>
      <c r="D189" s="335" t="s">
        <v>153</v>
      </c>
      <c r="E189" s="336"/>
      <c r="F189" s="104"/>
      <c r="G189" s="104"/>
      <c r="H189" s="104"/>
    </row>
    <row r="190" spans="1:8" s="98" customFormat="1" ht="12" customHeight="1" x14ac:dyDescent="0.2">
      <c r="A190" s="337" t="s">
        <v>154</v>
      </c>
      <c r="B190" s="338"/>
      <c r="C190" s="106" t="s">
        <v>155</v>
      </c>
      <c r="D190" s="331" t="s">
        <v>156</v>
      </c>
      <c r="E190" s="332"/>
      <c r="F190" s="104"/>
      <c r="G190" s="104"/>
      <c r="H190" s="104"/>
    </row>
    <row r="191" spans="1:8" s="98" customFormat="1" ht="12" customHeight="1" thickBot="1" x14ac:dyDescent="0.25">
      <c r="A191" s="495" t="s">
        <v>157</v>
      </c>
      <c r="B191" s="496"/>
      <c r="C191" s="125" t="s">
        <v>158</v>
      </c>
      <c r="D191" s="497" t="s">
        <v>156</v>
      </c>
      <c r="E191" s="498"/>
      <c r="F191" s="104"/>
      <c r="G191" s="104"/>
      <c r="H191" s="104"/>
    </row>
    <row r="192" spans="1:8" s="98" customFormat="1" ht="12" customHeight="1" x14ac:dyDescent="0.2">
      <c r="A192" s="337" t="s">
        <v>160</v>
      </c>
      <c r="B192" s="338"/>
      <c r="C192" s="124" t="s">
        <v>161</v>
      </c>
      <c r="D192" s="338" t="s">
        <v>156</v>
      </c>
      <c r="E192" s="494"/>
      <c r="F192" s="101"/>
      <c r="G192" s="101"/>
      <c r="H192" s="101"/>
    </row>
    <row r="193" spans="1:8" s="100" customFormat="1" ht="50.1" customHeight="1" thickBot="1" x14ac:dyDescent="0.25">
      <c r="A193" s="617" t="s">
        <v>162</v>
      </c>
      <c r="B193" s="618"/>
      <c r="C193" s="125" t="s">
        <v>163</v>
      </c>
      <c r="D193" s="619" t="s">
        <v>156</v>
      </c>
      <c r="E193" s="620"/>
      <c r="F193" s="96"/>
      <c r="G193" s="97"/>
      <c r="H193" s="97"/>
    </row>
    <row r="194" spans="1:8" s="102" customFormat="1" ht="50.1" customHeight="1" x14ac:dyDescent="0.2">
      <c r="A194" s="671" t="s">
        <v>356</v>
      </c>
      <c r="B194" s="671"/>
      <c r="C194" s="671"/>
      <c r="D194" s="671"/>
      <c r="E194" s="671"/>
      <c r="F194" s="671"/>
      <c r="G194" s="671"/>
      <c r="H194" s="671"/>
    </row>
    <row r="195" spans="1:8" ht="94.5" customHeight="1" x14ac:dyDescent="0.2">
      <c r="A195" s="672" t="s">
        <v>357</v>
      </c>
      <c r="B195" s="672"/>
      <c r="C195" s="672"/>
      <c r="D195" s="672"/>
      <c r="E195" s="672"/>
      <c r="F195" s="672"/>
      <c r="G195" s="672"/>
      <c r="H195" s="672"/>
    </row>
    <row r="196" spans="1:8" ht="99.95" customHeight="1" x14ac:dyDescent="0.2">
      <c r="A196" s="93"/>
      <c r="B196" s="93"/>
      <c r="C196" s="94"/>
      <c r="D196" s="95"/>
      <c r="E196" s="95"/>
      <c r="F196" s="96"/>
      <c r="G196" s="97"/>
      <c r="H196" s="97"/>
    </row>
    <row r="197" spans="1:8" ht="75" customHeight="1" x14ac:dyDescent="0.2">
      <c r="A197" s="329" t="s">
        <v>164</v>
      </c>
      <c r="B197" s="329"/>
      <c r="C197" s="329"/>
      <c r="D197" s="329"/>
      <c r="E197" s="329"/>
      <c r="F197" s="329"/>
      <c r="G197" s="329"/>
      <c r="H197" s="329"/>
    </row>
    <row r="198" spans="1:8" ht="138.75" customHeight="1" x14ac:dyDescent="0.2">
      <c r="A198" s="329" t="s">
        <v>165</v>
      </c>
      <c r="B198" s="329"/>
      <c r="C198" s="329"/>
      <c r="D198" s="329"/>
      <c r="E198" s="329"/>
      <c r="F198" s="329"/>
      <c r="G198" s="329"/>
      <c r="H198" s="329"/>
    </row>
    <row r="199" spans="1:8" s="82" customFormat="1" ht="178.5" customHeight="1" x14ac:dyDescent="0.2">
      <c r="A199"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493"/>
      <c r="C199" s="493"/>
      <c r="D199" s="493"/>
      <c r="E199" s="493"/>
      <c r="F199" s="493"/>
      <c r="G199" s="493"/>
      <c r="H199" s="493"/>
    </row>
    <row r="200" spans="1:8" s="98" customFormat="1" ht="222.75" customHeight="1" x14ac:dyDescent="0.2">
      <c r="A200" s="339" t="s">
        <v>167</v>
      </c>
      <c r="B200" s="339"/>
      <c r="C200" s="339"/>
      <c r="D200" s="339"/>
      <c r="E200" s="339"/>
      <c r="F200" s="339"/>
      <c r="G200" s="339"/>
      <c r="H200" s="339"/>
    </row>
    <row r="201" spans="1:8" s="203" customFormat="1" ht="87.6" customHeight="1" x14ac:dyDescent="0.2">
      <c r="A201" s="329" t="s">
        <v>168</v>
      </c>
      <c r="B201" s="329"/>
      <c r="C201" s="329"/>
      <c r="D201" s="329"/>
      <c r="E201" s="329"/>
      <c r="F201" s="329"/>
      <c r="G201" s="329"/>
      <c r="H201" s="329"/>
    </row>
    <row r="202" spans="1:8" s="203" customFormat="1" ht="24.75" customHeight="1" x14ac:dyDescent="0.2">
      <c r="A202" s="81"/>
      <c r="B202" s="82"/>
      <c r="C202" s="83"/>
      <c r="D202" s="82"/>
      <c r="E202" s="82"/>
      <c r="F202" s="82"/>
      <c r="G202" s="82"/>
      <c r="H202" s="84"/>
    </row>
    <row r="203" spans="1:8" s="98" customFormat="1" ht="12" customHeight="1" x14ac:dyDescent="0.2">
      <c r="A203" s="339" t="s">
        <v>169</v>
      </c>
      <c r="B203" s="339"/>
      <c r="C203" s="339"/>
      <c r="D203" s="339"/>
      <c r="E203" s="339"/>
      <c r="F203" s="339"/>
      <c r="G203" s="339"/>
      <c r="H203" s="339"/>
    </row>
    <row r="204" spans="1:8" ht="24.95" customHeight="1" x14ac:dyDescent="0.2"/>
    <row r="205" spans="1:8" ht="24.95" customHeight="1" x14ac:dyDescent="0.2"/>
    <row r="206" spans="1:8" ht="178.5" customHeight="1" x14ac:dyDescent="0.2"/>
    <row r="207" spans="1:8" s="16" customFormat="1" ht="67.5" customHeight="1" x14ac:dyDescent="0.2">
      <c r="A207" s="81"/>
      <c r="B207" s="82"/>
      <c r="C207" s="83"/>
      <c r="D207" s="82"/>
      <c r="E207" s="82"/>
      <c r="F207" s="82"/>
      <c r="G207" s="82"/>
      <c r="H207" s="84"/>
    </row>
    <row r="208" spans="1:8" ht="24.95" customHeight="1" x14ac:dyDescent="0.2"/>
    <row r="210" spans="1:8" s="109" customFormat="1" ht="114.75" customHeight="1" x14ac:dyDescent="0.2">
      <c r="A210" s="81"/>
      <c r="B210" s="82"/>
      <c r="C210" s="83"/>
      <c r="D210" s="82"/>
      <c r="E210" s="82"/>
      <c r="F210" s="82"/>
      <c r="G210" s="82"/>
      <c r="H210" s="84"/>
    </row>
  </sheetData>
  <sheetProtection selectLockedCells="1" selectUnlockedCells="1"/>
  <mergeCells count="32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67:B167"/>
    <mergeCell ref="D167:H167"/>
    <mergeCell ref="C169:D169"/>
    <mergeCell ref="C170:D170"/>
    <mergeCell ref="C171:D171"/>
    <mergeCell ref="C172:D172"/>
    <mergeCell ref="A163:B163"/>
    <mergeCell ref="D163:H163"/>
    <mergeCell ref="A164:B164"/>
    <mergeCell ref="D164:H164"/>
    <mergeCell ref="A165:B165"/>
    <mergeCell ref="A166:B166"/>
    <mergeCell ref="D166:H166"/>
    <mergeCell ref="A178:C178"/>
    <mergeCell ref="A179:C179"/>
    <mergeCell ref="A181:H181"/>
    <mergeCell ref="A182:H182"/>
    <mergeCell ref="A186:E186"/>
    <mergeCell ref="A187:E187"/>
    <mergeCell ref="A173:C173"/>
    <mergeCell ref="G173:H173"/>
    <mergeCell ref="A174:C174"/>
    <mergeCell ref="A175:C175"/>
    <mergeCell ref="A176:C176"/>
    <mergeCell ref="A177:C177"/>
    <mergeCell ref="A191:B191"/>
    <mergeCell ref="D191:E191"/>
    <mergeCell ref="A192:B192"/>
    <mergeCell ref="D192:E192"/>
    <mergeCell ref="A193:B193"/>
    <mergeCell ref="D193:E193"/>
    <mergeCell ref="A188:B188"/>
    <mergeCell ref="D188:E188"/>
    <mergeCell ref="A189:B189"/>
    <mergeCell ref="D189:E189"/>
    <mergeCell ref="A190:B190"/>
    <mergeCell ref="D190:E190"/>
    <mergeCell ref="A201:H201"/>
    <mergeCell ref="A203:E203"/>
    <mergeCell ref="F203:H203"/>
    <mergeCell ref="A194:H194"/>
    <mergeCell ref="A195:H195"/>
    <mergeCell ref="A197:H197"/>
    <mergeCell ref="A198:H198"/>
    <mergeCell ref="A199:H199"/>
    <mergeCell ref="A200:H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20"/>
  <sheetViews>
    <sheetView view="pageBreakPreview" zoomScale="40" zoomScaleNormal="60" zoomScaleSheetLayoutView="40" workbookViewId="0">
      <pane ySplit="3" topLeftCell="A4"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358</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28"/>
      <c r="B6" s="29"/>
      <c r="C6" s="30"/>
      <c r="D6" s="519" t="s">
        <v>234</v>
      </c>
      <c r="E6" s="519"/>
      <c r="F6" s="519"/>
      <c r="G6" s="519"/>
      <c r="H6" s="645"/>
    </row>
    <row r="7" spans="1:8" s="16" customFormat="1" ht="24.95" customHeight="1" thickBot="1" x14ac:dyDescent="0.25">
      <c r="A7" s="40"/>
      <c r="B7" s="59"/>
      <c r="C7" s="60"/>
      <c r="D7" s="110" t="s">
        <v>171</v>
      </c>
      <c r="E7" s="111" t="s">
        <v>172</v>
      </c>
      <c r="F7" s="112" t="s">
        <v>173</v>
      </c>
      <c r="G7" s="111" t="s">
        <v>174</v>
      </c>
      <c r="H7" s="113"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8" s="382">
        <f>F8*1.2</f>
        <v>14760</v>
      </c>
      <c r="E8" s="383">
        <f>F8*1.1</f>
        <v>13530.000000000002</v>
      </c>
      <c r="F8" s="383">
        <v>12300</v>
      </c>
      <c r="G8" s="383">
        <f>F8*0.75</f>
        <v>9225</v>
      </c>
      <c r="H8" s="384">
        <f>F8*0.5</f>
        <v>6150</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3" s="457">
        <f>F13*1.2</f>
        <v>16560</v>
      </c>
      <c r="E13" s="383">
        <f>F13*1.1</f>
        <v>15180.000000000002</v>
      </c>
      <c r="F13" s="383">
        <v>13800</v>
      </c>
      <c r="G13" s="383">
        <f>F13*0.75</f>
        <v>10350</v>
      </c>
      <c r="H13" s="384">
        <f>F13*0.5</f>
        <v>6900</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3090</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"2ГИС.ЕКАТЕРИНБУРГ"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22" s="471"/>
      <c r="E22" s="472"/>
      <c r="F22" s="472"/>
      <c r="G22" s="472"/>
      <c r="H22" s="473"/>
    </row>
    <row r="23" spans="1:8" s="16" customFormat="1" ht="24.9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4" s="527">
        <v>480</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28" s="382">
        <f>F28*1.2</f>
        <v>20664</v>
      </c>
      <c r="E28" s="383">
        <f>F28*1.1</f>
        <v>18942</v>
      </c>
      <c r="F28" s="383">
        <v>17220</v>
      </c>
      <c r="G28" s="383">
        <f>F28*0.75</f>
        <v>12915</v>
      </c>
      <c r="H28" s="384">
        <f>F28*0.5</f>
        <v>8610</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3" s="457">
        <f>F33*1.2</f>
        <v>23184</v>
      </c>
      <c r="E33" s="383">
        <f>F33*1.1</f>
        <v>21252</v>
      </c>
      <c r="F33" s="383">
        <v>19320</v>
      </c>
      <c r="G33" s="383">
        <f>F33*0.75</f>
        <v>14490</v>
      </c>
      <c r="H33" s="384">
        <f>F33*0.5</f>
        <v>9660</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4440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"2ГИС.ЕКАТЕРИНБУРГ"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"2ГИС.ЕКАТЕРИНБУРГ"; Электронный справочник "2ГИС.ЕКАТЕРИНБУРГ" (мобильная версия 2ГИС 4.0 и выше)</v>
      </c>
      <c r="D42" s="471"/>
      <c r="E42" s="472"/>
      <c r="F42" s="472"/>
      <c r="G42" s="472"/>
      <c r="H42" s="473"/>
    </row>
    <row r="43" spans="1:8" s="16" customFormat="1" ht="24.95" customHeight="1" thickBot="1" x14ac:dyDescent="0.25">
      <c r="A43" s="40"/>
      <c r="B43" s="41"/>
      <c r="C43" s="42"/>
      <c r="D43" s="519"/>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v>
      </c>
      <c r="D44" s="445">
        <v>672</v>
      </c>
      <c r="E44" s="445"/>
      <c r="F44" s="445"/>
      <c r="G44" s="445"/>
      <c r="H44" s="446"/>
    </row>
    <row r="45" spans="1:8" s="16" customFormat="1" ht="69.75" customHeight="1" x14ac:dyDescent="0.2">
      <c r="A45" s="439"/>
      <c r="B45" s="476"/>
      <c r="C45" s="478"/>
      <c r="D45" s="447"/>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6" s="447"/>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47" s="449"/>
      <c r="E47" s="449"/>
      <c r="F47" s="449"/>
      <c r="G47" s="449"/>
      <c r="H47" s="450"/>
    </row>
    <row r="48" spans="1:8" s="16" customFormat="1" ht="24.95" customHeight="1" thickBot="1" x14ac:dyDescent="0.25">
      <c r="A48" s="40"/>
      <c r="B48" s="41"/>
      <c r="C48" s="42"/>
      <c r="D48" s="435"/>
      <c r="E48" s="436"/>
      <c r="F48" s="436"/>
      <c r="G48" s="436"/>
      <c r="H48" s="437"/>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49" s="382">
        <f>F49*1.2</f>
        <v>17712</v>
      </c>
      <c r="E49" s="383">
        <f>F49*1.1</f>
        <v>16236.000000000002</v>
      </c>
      <c r="F49" s="383">
        <v>14760</v>
      </c>
      <c r="G49" s="383">
        <f>F49*0.75</f>
        <v>11070</v>
      </c>
      <c r="H49" s="384">
        <f>F49*0.5</f>
        <v>7380</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3" s="374"/>
      <c r="E53" s="375"/>
      <c r="F53" s="375"/>
      <c r="G53" s="375"/>
      <c r="H53" s="376"/>
    </row>
    <row r="54" spans="1:8" s="16" customFormat="1" ht="24.95" customHeight="1" thickBot="1" x14ac:dyDescent="0.25">
      <c r="A54" s="28"/>
      <c r="B54" s="29"/>
      <c r="C54" s="30"/>
      <c r="D54" s="458"/>
      <c r="E54" s="459"/>
      <c r="F54" s="459"/>
      <c r="G54" s="459"/>
      <c r="H54" s="460"/>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5" s="457">
        <f>F55*1.2</f>
        <v>19872</v>
      </c>
      <c r="E55" s="383">
        <f>F55*1.1</f>
        <v>18216</v>
      </c>
      <c r="F55" s="383">
        <v>16560</v>
      </c>
      <c r="G55" s="383">
        <f>F55*0.75</f>
        <v>12420</v>
      </c>
      <c r="H55" s="384">
        <f>F55*0.5</f>
        <v>8280</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59" s="482"/>
      <c r="E59" s="375"/>
      <c r="F59" s="375"/>
      <c r="G59" s="375"/>
      <c r="H59" s="376"/>
    </row>
    <row r="60" spans="1:8" s="16" customFormat="1" ht="24.95" customHeight="1" thickBot="1" x14ac:dyDescent="0.25">
      <c r="A60" s="40"/>
      <c r="B60" s="41"/>
      <c r="C60" s="42"/>
      <c r="D60" s="486"/>
      <c r="E60" s="487"/>
      <c r="F60" s="487"/>
      <c r="G60" s="487"/>
      <c r="H60" s="488"/>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61" s="527">
        <v>480</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63" s="531"/>
      <c r="E63" s="532"/>
      <c r="F63" s="532"/>
      <c r="G63" s="532"/>
      <c r="H63" s="533"/>
    </row>
    <row r="64" spans="1:8" s="16" customFormat="1" ht="24.95" customHeight="1" thickBot="1" x14ac:dyDescent="0.25">
      <c r="A64" s="40"/>
      <c r="B64" s="59"/>
      <c r="C64" s="60"/>
      <c r="D64" s="519" t="s">
        <v>234</v>
      </c>
      <c r="E64" s="519"/>
      <c r="F64" s="519"/>
      <c r="G64" s="519"/>
      <c r="H64" s="645"/>
    </row>
    <row r="65" spans="1:8" s="16" customFormat="1" ht="50.1" customHeight="1" thickBot="1" x14ac:dyDescent="0.25">
      <c r="A65" s="411" t="s">
        <v>38</v>
      </c>
      <c r="B65" s="412"/>
      <c r="C65" s="412"/>
      <c r="D65" s="642" t="str">
        <f>"от "&amp;MIN(D66:D105)&amp;" до "&amp;MAX(D66:D105)</f>
        <v>от 2850 до 114000</v>
      </c>
      <c r="E65" s="643"/>
      <c r="F65" s="643"/>
      <c r="G65" s="643"/>
      <c r="H65" s="644"/>
    </row>
    <row r="66" spans="1:8" s="16" customFormat="1" ht="37.5" customHeight="1" outlineLevel="1" x14ac:dyDescent="0.2">
      <c r="A66" s="429" t="s">
        <v>39</v>
      </c>
      <c r="B66" s="598"/>
      <c r="C66" s="455"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66" s="601">
        <v>2850</v>
      </c>
      <c r="E66" s="433"/>
      <c r="F66" s="433"/>
      <c r="G66" s="433"/>
      <c r="H66" s="434"/>
    </row>
    <row r="67" spans="1:8" s="16" customFormat="1" ht="37.5" customHeight="1" outlineLevel="1" x14ac:dyDescent="0.2">
      <c r="A67" s="419" t="s">
        <v>40</v>
      </c>
      <c r="B67" s="586"/>
      <c r="C67" s="599"/>
      <c r="D67" s="361">
        <v>5700</v>
      </c>
      <c r="E67" s="355"/>
      <c r="F67" s="355"/>
      <c r="G67" s="355"/>
      <c r="H67" s="356"/>
    </row>
    <row r="68" spans="1:8" s="16" customFormat="1" ht="37.5" customHeight="1" outlineLevel="1" x14ac:dyDescent="0.2">
      <c r="A68" s="419" t="s">
        <v>41</v>
      </c>
      <c r="B68" s="586"/>
      <c r="C68" s="599"/>
      <c r="D68" s="361">
        <v>8550</v>
      </c>
      <c r="E68" s="355"/>
      <c r="F68" s="355"/>
      <c r="G68" s="355"/>
      <c r="H68" s="356"/>
    </row>
    <row r="69" spans="1:8" s="16" customFormat="1" ht="37.5" customHeight="1" outlineLevel="1" x14ac:dyDescent="0.2">
      <c r="A69" s="419" t="s">
        <v>42</v>
      </c>
      <c r="B69" s="586"/>
      <c r="C69" s="599"/>
      <c r="D69" s="361">
        <v>11400</v>
      </c>
      <c r="E69" s="355"/>
      <c r="F69" s="355"/>
      <c r="G69" s="355"/>
      <c r="H69" s="356"/>
    </row>
    <row r="70" spans="1:8" s="16" customFormat="1" ht="37.5" customHeight="1" outlineLevel="1" x14ac:dyDescent="0.2">
      <c r="A70" s="419" t="s">
        <v>43</v>
      </c>
      <c r="B70" s="586"/>
      <c r="C70" s="599"/>
      <c r="D70" s="361">
        <v>14250</v>
      </c>
      <c r="E70" s="355"/>
      <c r="F70" s="355"/>
      <c r="G70" s="355"/>
      <c r="H70" s="356"/>
    </row>
    <row r="71" spans="1:8" s="16" customFormat="1" ht="37.5" customHeight="1" outlineLevel="1" x14ac:dyDescent="0.2">
      <c r="A71" s="419" t="s">
        <v>44</v>
      </c>
      <c r="B71" s="586"/>
      <c r="C71" s="599"/>
      <c r="D71" s="361">
        <v>17100</v>
      </c>
      <c r="E71" s="355"/>
      <c r="F71" s="355"/>
      <c r="G71" s="355"/>
      <c r="H71" s="356"/>
    </row>
    <row r="72" spans="1:8" s="16" customFormat="1" ht="37.5" customHeight="1" outlineLevel="1" x14ac:dyDescent="0.2">
      <c r="A72" s="419" t="s">
        <v>45</v>
      </c>
      <c r="B72" s="586"/>
      <c r="C72" s="599"/>
      <c r="D72" s="361">
        <v>19950</v>
      </c>
      <c r="E72" s="355"/>
      <c r="F72" s="355"/>
      <c r="G72" s="355"/>
      <c r="H72" s="356"/>
    </row>
    <row r="73" spans="1:8" s="16" customFormat="1" ht="37.5" customHeight="1" outlineLevel="1" x14ac:dyDescent="0.2">
      <c r="A73" s="419" t="s">
        <v>46</v>
      </c>
      <c r="B73" s="586"/>
      <c r="C73" s="599"/>
      <c r="D73" s="361">
        <v>22800</v>
      </c>
      <c r="E73" s="355"/>
      <c r="F73" s="355"/>
      <c r="G73" s="355"/>
      <c r="H73" s="356"/>
    </row>
    <row r="74" spans="1:8" s="16" customFormat="1" ht="37.5" customHeight="1" outlineLevel="1" x14ac:dyDescent="0.2">
      <c r="A74" s="419" t="s">
        <v>47</v>
      </c>
      <c r="B74" s="586"/>
      <c r="C74" s="599"/>
      <c r="D74" s="361">
        <v>25650</v>
      </c>
      <c r="E74" s="355"/>
      <c r="F74" s="355"/>
      <c r="G74" s="355"/>
      <c r="H74" s="356"/>
    </row>
    <row r="75" spans="1:8" s="16" customFormat="1" ht="37.5" customHeight="1" outlineLevel="1" x14ac:dyDescent="0.2">
      <c r="A75" s="419" t="s">
        <v>48</v>
      </c>
      <c r="B75" s="586"/>
      <c r="C75" s="599"/>
      <c r="D75" s="361">
        <v>28500</v>
      </c>
      <c r="E75" s="355"/>
      <c r="F75" s="355"/>
      <c r="G75" s="355"/>
      <c r="H75" s="356"/>
    </row>
    <row r="76" spans="1:8" s="16" customFormat="1" ht="37.5" customHeight="1" outlineLevel="1" x14ac:dyDescent="0.2">
      <c r="A76" s="419" t="s">
        <v>49</v>
      </c>
      <c r="B76" s="586"/>
      <c r="C76" s="599"/>
      <c r="D76" s="361">
        <v>31350</v>
      </c>
      <c r="E76" s="355"/>
      <c r="F76" s="355"/>
      <c r="G76" s="355"/>
      <c r="H76" s="356"/>
    </row>
    <row r="77" spans="1:8" s="16" customFormat="1" ht="37.5" customHeight="1" outlineLevel="1" x14ac:dyDescent="0.2">
      <c r="A77" s="419" t="s">
        <v>50</v>
      </c>
      <c r="B77" s="586"/>
      <c r="C77" s="599"/>
      <c r="D77" s="361">
        <v>34200</v>
      </c>
      <c r="E77" s="355"/>
      <c r="F77" s="355"/>
      <c r="G77" s="355"/>
      <c r="H77" s="356"/>
    </row>
    <row r="78" spans="1:8" s="16" customFormat="1" ht="37.5" customHeight="1" outlineLevel="1" x14ac:dyDescent="0.2">
      <c r="A78" s="419" t="s">
        <v>51</v>
      </c>
      <c r="B78" s="586"/>
      <c r="C78" s="599"/>
      <c r="D78" s="361">
        <v>37050</v>
      </c>
      <c r="E78" s="355"/>
      <c r="F78" s="355"/>
      <c r="G78" s="355"/>
      <c r="H78" s="356"/>
    </row>
    <row r="79" spans="1:8" s="16" customFormat="1" ht="37.5" customHeight="1" outlineLevel="1" x14ac:dyDescent="0.2">
      <c r="A79" s="419" t="s">
        <v>52</v>
      </c>
      <c r="B79" s="586"/>
      <c r="C79" s="599"/>
      <c r="D79" s="361">
        <v>39900</v>
      </c>
      <c r="E79" s="355"/>
      <c r="F79" s="355"/>
      <c r="G79" s="355"/>
      <c r="H79" s="356"/>
    </row>
    <row r="80" spans="1:8" s="16" customFormat="1" ht="37.5" customHeight="1" outlineLevel="1" x14ac:dyDescent="0.2">
      <c r="A80" s="419" t="s">
        <v>53</v>
      </c>
      <c r="B80" s="586"/>
      <c r="C80" s="599"/>
      <c r="D80" s="361">
        <v>42750</v>
      </c>
      <c r="E80" s="355"/>
      <c r="F80" s="355"/>
      <c r="G80" s="355"/>
      <c r="H80" s="356"/>
    </row>
    <row r="81" spans="1:8" s="16" customFormat="1" ht="37.5" customHeight="1" outlineLevel="1" x14ac:dyDescent="0.2">
      <c r="A81" s="419" t="s">
        <v>54</v>
      </c>
      <c r="B81" s="586"/>
      <c r="C81" s="599"/>
      <c r="D81" s="361">
        <v>45600</v>
      </c>
      <c r="E81" s="355"/>
      <c r="F81" s="355"/>
      <c r="G81" s="355"/>
      <c r="H81" s="356"/>
    </row>
    <row r="82" spans="1:8" s="16" customFormat="1" ht="37.5" customHeight="1" outlineLevel="1" x14ac:dyDescent="0.2">
      <c r="A82" s="419" t="s">
        <v>55</v>
      </c>
      <c r="B82" s="586"/>
      <c r="C82" s="599"/>
      <c r="D82" s="361">
        <v>48450</v>
      </c>
      <c r="E82" s="355"/>
      <c r="F82" s="355"/>
      <c r="G82" s="355"/>
      <c r="H82" s="356"/>
    </row>
    <row r="83" spans="1:8" s="16" customFormat="1" ht="37.5" customHeight="1" outlineLevel="1" x14ac:dyDescent="0.2">
      <c r="A83" s="419" t="s">
        <v>56</v>
      </c>
      <c r="B83" s="586"/>
      <c r="C83" s="599"/>
      <c r="D83" s="361">
        <v>51300</v>
      </c>
      <c r="E83" s="355"/>
      <c r="F83" s="355"/>
      <c r="G83" s="355"/>
      <c r="H83" s="356"/>
    </row>
    <row r="84" spans="1:8" s="16" customFormat="1" ht="37.5" customHeight="1" outlineLevel="1" x14ac:dyDescent="0.2">
      <c r="A84" s="419" t="s">
        <v>57</v>
      </c>
      <c r="B84" s="586"/>
      <c r="C84" s="599"/>
      <c r="D84" s="361">
        <v>54150</v>
      </c>
      <c r="E84" s="355"/>
      <c r="F84" s="355"/>
      <c r="G84" s="355"/>
      <c r="H84" s="356"/>
    </row>
    <row r="85" spans="1:8" s="16" customFormat="1" ht="37.5" customHeight="1" outlineLevel="1" x14ac:dyDescent="0.2">
      <c r="A85" s="419" t="s">
        <v>58</v>
      </c>
      <c r="B85" s="586"/>
      <c r="C85" s="599"/>
      <c r="D85" s="361">
        <v>57000</v>
      </c>
      <c r="E85" s="355"/>
      <c r="F85" s="355"/>
      <c r="G85" s="355"/>
      <c r="H85" s="356"/>
    </row>
    <row r="86" spans="1:8" s="16" customFormat="1" ht="37.5" customHeight="1" outlineLevel="1" x14ac:dyDescent="0.2">
      <c r="A86" s="419" t="s">
        <v>181</v>
      </c>
      <c r="B86" s="586"/>
      <c r="C86" s="599"/>
      <c r="D86" s="361">
        <v>59850</v>
      </c>
      <c r="E86" s="355"/>
      <c r="F86" s="355"/>
      <c r="G86" s="355"/>
      <c r="H86" s="356"/>
    </row>
    <row r="87" spans="1:8" s="16" customFormat="1" ht="37.5" customHeight="1" outlineLevel="1" x14ac:dyDescent="0.2">
      <c r="A87" s="419" t="s">
        <v>182</v>
      </c>
      <c r="B87" s="586"/>
      <c r="C87" s="599"/>
      <c r="D87" s="361">
        <v>62700</v>
      </c>
      <c r="E87" s="355"/>
      <c r="F87" s="355"/>
      <c r="G87" s="355"/>
      <c r="H87" s="356"/>
    </row>
    <row r="88" spans="1:8" s="16" customFormat="1" ht="37.5" customHeight="1" outlineLevel="1" x14ac:dyDescent="0.2">
      <c r="A88" s="419" t="s">
        <v>183</v>
      </c>
      <c r="B88" s="586"/>
      <c r="C88" s="599"/>
      <c r="D88" s="361">
        <v>65550</v>
      </c>
      <c r="E88" s="355"/>
      <c r="F88" s="355"/>
      <c r="G88" s="355"/>
      <c r="H88" s="356"/>
    </row>
    <row r="89" spans="1:8" s="16" customFormat="1" ht="37.5" customHeight="1" outlineLevel="1" x14ac:dyDescent="0.2">
      <c r="A89" s="419" t="s">
        <v>184</v>
      </c>
      <c r="B89" s="586"/>
      <c r="C89" s="599"/>
      <c r="D89" s="361">
        <v>68400</v>
      </c>
      <c r="E89" s="355"/>
      <c r="F89" s="355"/>
      <c r="G89" s="355"/>
      <c r="H89" s="356"/>
    </row>
    <row r="90" spans="1:8" s="16" customFormat="1" ht="37.5" customHeight="1" outlineLevel="1" x14ac:dyDescent="0.2">
      <c r="A90" s="419" t="s">
        <v>185</v>
      </c>
      <c r="B90" s="586"/>
      <c r="C90" s="599"/>
      <c r="D90" s="361">
        <v>71250</v>
      </c>
      <c r="E90" s="355"/>
      <c r="F90" s="355"/>
      <c r="G90" s="355"/>
      <c r="H90" s="356"/>
    </row>
    <row r="91" spans="1:8" s="16" customFormat="1" ht="37.5" customHeight="1" outlineLevel="1" x14ac:dyDescent="0.2">
      <c r="A91" s="419" t="s">
        <v>186</v>
      </c>
      <c r="B91" s="586"/>
      <c r="C91" s="599"/>
      <c r="D91" s="361">
        <v>74100</v>
      </c>
      <c r="E91" s="355"/>
      <c r="F91" s="355"/>
      <c r="G91" s="355"/>
      <c r="H91" s="356"/>
    </row>
    <row r="92" spans="1:8" s="16" customFormat="1" ht="37.5" customHeight="1" outlineLevel="1" x14ac:dyDescent="0.2">
      <c r="A92" s="419" t="s">
        <v>187</v>
      </c>
      <c r="B92" s="586"/>
      <c r="C92" s="599"/>
      <c r="D92" s="361">
        <v>76950</v>
      </c>
      <c r="E92" s="355"/>
      <c r="F92" s="355"/>
      <c r="G92" s="355"/>
      <c r="H92" s="356"/>
    </row>
    <row r="93" spans="1:8" s="16" customFormat="1" ht="37.5" customHeight="1" outlineLevel="1" x14ac:dyDescent="0.2">
      <c r="A93" s="419" t="s">
        <v>188</v>
      </c>
      <c r="B93" s="586"/>
      <c r="C93" s="599"/>
      <c r="D93" s="361">
        <v>79800</v>
      </c>
      <c r="E93" s="355"/>
      <c r="F93" s="355"/>
      <c r="G93" s="355"/>
      <c r="H93" s="356"/>
    </row>
    <row r="94" spans="1:8" s="16" customFormat="1" ht="37.5" customHeight="1" outlineLevel="1" x14ac:dyDescent="0.2">
      <c r="A94" s="419" t="s">
        <v>189</v>
      </c>
      <c r="B94" s="586"/>
      <c r="C94" s="599"/>
      <c r="D94" s="361">
        <v>82650</v>
      </c>
      <c r="E94" s="355"/>
      <c r="F94" s="355"/>
      <c r="G94" s="355"/>
      <c r="H94" s="356"/>
    </row>
    <row r="95" spans="1:8" s="16" customFormat="1" ht="37.5" customHeight="1" outlineLevel="1" x14ac:dyDescent="0.2">
      <c r="A95" s="419" t="s">
        <v>190</v>
      </c>
      <c r="B95" s="586"/>
      <c r="C95" s="599"/>
      <c r="D95" s="361">
        <v>85500</v>
      </c>
      <c r="E95" s="355"/>
      <c r="F95" s="355"/>
      <c r="G95" s="355"/>
      <c r="H95" s="356"/>
    </row>
    <row r="96" spans="1:8" s="16" customFormat="1" ht="37.5" customHeight="1" outlineLevel="1" x14ac:dyDescent="0.2">
      <c r="A96" s="419" t="s">
        <v>191</v>
      </c>
      <c r="B96" s="586"/>
      <c r="C96" s="599"/>
      <c r="D96" s="361">
        <v>88350</v>
      </c>
      <c r="E96" s="355"/>
      <c r="F96" s="355"/>
      <c r="G96" s="355"/>
      <c r="H96" s="356"/>
    </row>
    <row r="97" spans="1:8" s="16" customFormat="1" ht="37.5" customHeight="1" outlineLevel="1" x14ac:dyDescent="0.2">
      <c r="A97" s="419" t="s">
        <v>192</v>
      </c>
      <c r="B97" s="586"/>
      <c r="C97" s="599"/>
      <c r="D97" s="361">
        <v>91200</v>
      </c>
      <c r="E97" s="355"/>
      <c r="F97" s="355"/>
      <c r="G97" s="355"/>
      <c r="H97" s="356"/>
    </row>
    <row r="98" spans="1:8" s="16" customFormat="1" ht="37.5" customHeight="1" outlineLevel="1" x14ac:dyDescent="0.2">
      <c r="A98" s="419" t="s">
        <v>193</v>
      </c>
      <c r="B98" s="586"/>
      <c r="C98" s="599"/>
      <c r="D98" s="361">
        <v>94050</v>
      </c>
      <c r="E98" s="355"/>
      <c r="F98" s="355"/>
      <c r="G98" s="355"/>
      <c r="H98" s="356"/>
    </row>
    <row r="99" spans="1:8" s="16" customFormat="1" ht="37.5" customHeight="1" outlineLevel="1" x14ac:dyDescent="0.2">
      <c r="A99" s="419" t="s">
        <v>194</v>
      </c>
      <c r="B99" s="586"/>
      <c r="C99" s="599"/>
      <c r="D99" s="361">
        <v>96900</v>
      </c>
      <c r="E99" s="355"/>
      <c r="F99" s="355"/>
      <c r="G99" s="355"/>
      <c r="H99" s="356"/>
    </row>
    <row r="100" spans="1:8" s="16" customFormat="1" ht="37.5" customHeight="1" outlineLevel="1" x14ac:dyDescent="0.2">
      <c r="A100" s="419" t="s">
        <v>195</v>
      </c>
      <c r="B100" s="586"/>
      <c r="C100" s="599"/>
      <c r="D100" s="361">
        <v>99750</v>
      </c>
      <c r="E100" s="355"/>
      <c r="F100" s="355"/>
      <c r="G100" s="355"/>
      <c r="H100" s="356"/>
    </row>
    <row r="101" spans="1:8" s="16" customFormat="1" ht="37.5" customHeight="1" outlineLevel="1" x14ac:dyDescent="0.2">
      <c r="A101" s="419" t="s">
        <v>235</v>
      </c>
      <c r="B101" s="586"/>
      <c r="C101" s="599"/>
      <c r="D101" s="361">
        <v>102600</v>
      </c>
      <c r="E101" s="355"/>
      <c r="F101" s="355"/>
      <c r="G101" s="355"/>
      <c r="H101" s="356"/>
    </row>
    <row r="102" spans="1:8" s="16" customFormat="1" ht="37.5" customHeight="1" outlineLevel="1" x14ac:dyDescent="0.2">
      <c r="A102" s="419" t="s">
        <v>236</v>
      </c>
      <c r="B102" s="586"/>
      <c r="C102" s="599"/>
      <c r="D102" s="361">
        <v>105450</v>
      </c>
      <c r="E102" s="355"/>
      <c r="F102" s="355"/>
      <c r="G102" s="355"/>
      <c r="H102" s="356"/>
    </row>
    <row r="103" spans="1:8" s="16" customFormat="1" ht="37.5" customHeight="1" outlineLevel="1" x14ac:dyDescent="0.2">
      <c r="A103" s="419" t="s">
        <v>237</v>
      </c>
      <c r="B103" s="586"/>
      <c r="C103" s="599"/>
      <c r="D103" s="361">
        <v>108300</v>
      </c>
      <c r="E103" s="355"/>
      <c r="F103" s="355"/>
      <c r="G103" s="355"/>
      <c r="H103" s="356"/>
    </row>
    <row r="104" spans="1:8" s="16" customFormat="1" ht="37.5" customHeight="1" outlineLevel="1" x14ac:dyDescent="0.2">
      <c r="A104" s="419" t="s">
        <v>238</v>
      </c>
      <c r="B104" s="586"/>
      <c r="C104" s="599"/>
      <c r="D104" s="361">
        <v>111150</v>
      </c>
      <c r="E104" s="355"/>
      <c r="F104" s="355"/>
      <c r="G104" s="355"/>
      <c r="H104" s="356"/>
    </row>
    <row r="105" spans="1:8" s="16" customFormat="1" ht="37.5" customHeight="1" outlineLevel="1" x14ac:dyDescent="0.2">
      <c r="A105" s="661" t="s">
        <v>239</v>
      </c>
      <c r="B105" s="662"/>
      <c r="C105" s="599"/>
      <c r="D105" s="371">
        <v>114000</v>
      </c>
      <c r="E105" s="372"/>
      <c r="F105" s="372"/>
      <c r="G105" s="372"/>
      <c r="H105" s="373"/>
    </row>
    <row r="106" spans="1:8" s="16" customFormat="1" ht="37.5" customHeight="1" outlineLevel="1" x14ac:dyDescent="0.2">
      <c r="A106" s="419" t="s">
        <v>359</v>
      </c>
      <c r="B106" s="420"/>
      <c r="C106" s="599"/>
      <c r="D106" s="371">
        <v>116850</v>
      </c>
      <c r="E106" s="372"/>
      <c r="F106" s="372"/>
      <c r="G106" s="372"/>
      <c r="H106" s="373"/>
    </row>
    <row r="107" spans="1:8" s="16" customFormat="1" ht="37.5" customHeight="1" outlineLevel="1" x14ac:dyDescent="0.2">
      <c r="A107" s="419" t="s">
        <v>360</v>
      </c>
      <c r="B107" s="420"/>
      <c r="C107" s="599"/>
      <c r="D107" s="371">
        <v>119700</v>
      </c>
      <c r="E107" s="372"/>
      <c r="F107" s="372"/>
      <c r="G107" s="372"/>
      <c r="H107" s="373"/>
    </row>
    <row r="108" spans="1:8" s="16" customFormat="1" ht="37.5" customHeight="1" outlineLevel="1" x14ac:dyDescent="0.2">
      <c r="A108" s="419" t="s">
        <v>361</v>
      </c>
      <c r="B108" s="420"/>
      <c r="C108" s="599"/>
      <c r="D108" s="371">
        <v>122550</v>
      </c>
      <c r="E108" s="372"/>
      <c r="F108" s="372"/>
      <c r="G108" s="372"/>
      <c r="H108" s="373"/>
    </row>
    <row r="109" spans="1:8" s="16" customFormat="1" ht="37.5" customHeight="1" outlineLevel="1" x14ac:dyDescent="0.2">
      <c r="A109" s="419" t="s">
        <v>362</v>
      </c>
      <c r="B109" s="420"/>
      <c r="C109" s="599"/>
      <c r="D109" s="371">
        <v>125400</v>
      </c>
      <c r="E109" s="372"/>
      <c r="F109" s="372"/>
      <c r="G109" s="372"/>
      <c r="H109" s="373"/>
    </row>
    <row r="110" spans="1:8" s="16" customFormat="1" ht="37.5" customHeight="1" outlineLevel="1" x14ac:dyDescent="0.2">
      <c r="A110" s="419" t="s">
        <v>363</v>
      </c>
      <c r="B110" s="420"/>
      <c r="C110" s="599"/>
      <c r="D110" s="371">
        <v>128250</v>
      </c>
      <c r="E110" s="372"/>
      <c r="F110" s="372"/>
      <c r="G110" s="372"/>
      <c r="H110" s="373"/>
    </row>
    <row r="111" spans="1:8" s="16" customFormat="1" ht="37.5" customHeight="1" outlineLevel="1" x14ac:dyDescent="0.2">
      <c r="A111" s="419" t="s">
        <v>364</v>
      </c>
      <c r="B111" s="420"/>
      <c r="C111" s="599"/>
      <c r="D111" s="371">
        <v>131100</v>
      </c>
      <c r="E111" s="372"/>
      <c r="F111" s="372"/>
      <c r="G111" s="372"/>
      <c r="H111" s="373"/>
    </row>
    <row r="112" spans="1:8" s="16" customFormat="1" ht="37.5" customHeight="1" outlineLevel="1" x14ac:dyDescent="0.2">
      <c r="A112" s="419" t="s">
        <v>365</v>
      </c>
      <c r="B112" s="420"/>
      <c r="C112" s="599"/>
      <c r="D112" s="371">
        <v>133950</v>
      </c>
      <c r="E112" s="372"/>
      <c r="F112" s="372"/>
      <c r="G112" s="372"/>
      <c r="H112" s="373"/>
    </row>
    <row r="113" spans="1:8" s="16" customFormat="1" ht="37.5" customHeight="1" outlineLevel="1" x14ac:dyDescent="0.2">
      <c r="A113" s="419" t="s">
        <v>366</v>
      </c>
      <c r="B113" s="420"/>
      <c r="C113" s="599"/>
      <c r="D113" s="371">
        <v>136800</v>
      </c>
      <c r="E113" s="372"/>
      <c r="F113" s="372"/>
      <c r="G113" s="372"/>
      <c r="H113" s="373"/>
    </row>
    <row r="114" spans="1:8" s="16" customFormat="1" ht="37.5" customHeight="1" outlineLevel="1" x14ac:dyDescent="0.2">
      <c r="A114" s="419" t="s">
        <v>367</v>
      </c>
      <c r="B114" s="420"/>
      <c r="C114" s="599"/>
      <c r="D114" s="371">
        <v>139650</v>
      </c>
      <c r="E114" s="372"/>
      <c r="F114" s="372"/>
      <c r="G114" s="372"/>
      <c r="H114" s="373"/>
    </row>
    <row r="115" spans="1:8" s="16" customFormat="1" ht="37.5" customHeight="1" outlineLevel="1" x14ac:dyDescent="0.2">
      <c r="A115" s="419" t="s">
        <v>368</v>
      </c>
      <c r="B115" s="420"/>
      <c r="C115" s="599"/>
      <c r="D115" s="371">
        <v>142500</v>
      </c>
      <c r="E115" s="372"/>
      <c r="F115" s="372"/>
      <c r="G115" s="372"/>
      <c r="H115" s="373"/>
    </row>
    <row r="116" spans="1:8" s="16" customFormat="1" ht="37.5" customHeight="1" outlineLevel="1" x14ac:dyDescent="0.2">
      <c r="A116" s="419" t="s">
        <v>369</v>
      </c>
      <c r="B116" s="420"/>
      <c r="C116" s="599"/>
      <c r="D116" s="371">
        <v>145350</v>
      </c>
      <c r="E116" s="372"/>
      <c r="F116" s="372"/>
      <c r="G116" s="372"/>
      <c r="H116" s="373"/>
    </row>
    <row r="117" spans="1:8" s="16" customFormat="1" ht="37.5" customHeight="1" outlineLevel="1" x14ac:dyDescent="0.2">
      <c r="A117" s="419" t="s">
        <v>370</v>
      </c>
      <c r="B117" s="420"/>
      <c r="C117" s="599"/>
      <c r="D117" s="371">
        <v>148200</v>
      </c>
      <c r="E117" s="372"/>
      <c r="F117" s="372"/>
      <c r="G117" s="372"/>
      <c r="H117" s="373"/>
    </row>
    <row r="118" spans="1:8" s="16" customFormat="1" ht="37.5" customHeight="1" outlineLevel="1" x14ac:dyDescent="0.2">
      <c r="A118" s="419" t="s">
        <v>371</v>
      </c>
      <c r="B118" s="420"/>
      <c r="C118" s="599"/>
      <c r="D118" s="371">
        <v>151050</v>
      </c>
      <c r="E118" s="372"/>
      <c r="F118" s="372"/>
      <c r="G118" s="372"/>
      <c r="H118" s="373"/>
    </row>
    <row r="119" spans="1:8" s="16" customFormat="1" ht="37.5" customHeight="1" outlineLevel="1" x14ac:dyDescent="0.2">
      <c r="A119" s="419" t="s">
        <v>372</v>
      </c>
      <c r="B119" s="420"/>
      <c r="C119" s="599"/>
      <c r="D119" s="371">
        <v>153900</v>
      </c>
      <c r="E119" s="372"/>
      <c r="F119" s="372"/>
      <c r="G119" s="372"/>
      <c r="H119" s="373"/>
    </row>
    <row r="120" spans="1:8" s="16" customFormat="1" ht="37.5" customHeight="1" outlineLevel="1" x14ac:dyDescent="0.2">
      <c r="A120" s="419" t="s">
        <v>373</v>
      </c>
      <c r="B120" s="420"/>
      <c r="C120" s="599"/>
      <c r="D120" s="371">
        <v>156750</v>
      </c>
      <c r="E120" s="372"/>
      <c r="F120" s="372"/>
      <c r="G120" s="372"/>
      <c r="H120" s="373"/>
    </row>
    <row r="121" spans="1:8" s="16" customFormat="1" ht="37.5" customHeight="1" outlineLevel="1" x14ac:dyDescent="0.2">
      <c r="A121" s="419" t="s">
        <v>374</v>
      </c>
      <c r="B121" s="420"/>
      <c r="C121" s="599"/>
      <c r="D121" s="371">
        <v>159600</v>
      </c>
      <c r="E121" s="372"/>
      <c r="F121" s="372"/>
      <c r="G121" s="372"/>
      <c r="H121" s="373"/>
    </row>
    <row r="122" spans="1:8" s="16" customFormat="1" ht="37.5" customHeight="1" outlineLevel="1" x14ac:dyDescent="0.2">
      <c r="A122" s="419" t="s">
        <v>375</v>
      </c>
      <c r="B122" s="420"/>
      <c r="C122" s="599"/>
      <c r="D122" s="371">
        <v>162450</v>
      </c>
      <c r="E122" s="372"/>
      <c r="F122" s="372"/>
      <c r="G122" s="372"/>
      <c r="H122" s="373"/>
    </row>
    <row r="123" spans="1:8" s="16" customFormat="1" ht="37.5" customHeight="1" outlineLevel="1" x14ac:dyDescent="0.2">
      <c r="A123" s="419" t="s">
        <v>376</v>
      </c>
      <c r="B123" s="420"/>
      <c r="C123" s="599"/>
      <c r="D123" s="371">
        <v>165300</v>
      </c>
      <c r="E123" s="372"/>
      <c r="F123" s="372"/>
      <c r="G123" s="372"/>
      <c r="H123" s="373"/>
    </row>
    <row r="124" spans="1:8" s="16" customFormat="1" ht="37.5" customHeight="1" outlineLevel="1" x14ac:dyDescent="0.2">
      <c r="A124" s="419" t="s">
        <v>377</v>
      </c>
      <c r="B124" s="420"/>
      <c r="C124" s="599"/>
      <c r="D124" s="371">
        <v>168150</v>
      </c>
      <c r="E124" s="372"/>
      <c r="F124" s="372"/>
      <c r="G124" s="372"/>
      <c r="H124" s="373"/>
    </row>
    <row r="125" spans="1:8" s="16" customFormat="1" ht="37.5" customHeight="1" outlineLevel="1" x14ac:dyDescent="0.2">
      <c r="A125" s="419" t="s">
        <v>378</v>
      </c>
      <c r="B125" s="420"/>
      <c r="C125" s="599"/>
      <c r="D125" s="371">
        <v>171000</v>
      </c>
      <c r="E125" s="372"/>
      <c r="F125" s="372"/>
      <c r="G125" s="372"/>
      <c r="H125" s="373"/>
    </row>
    <row r="126" spans="1:8" s="16" customFormat="1" ht="37.5" customHeight="1" outlineLevel="1" x14ac:dyDescent="0.2">
      <c r="A126" s="419" t="s">
        <v>379</v>
      </c>
      <c r="B126" s="420"/>
      <c r="C126" s="599"/>
      <c r="D126" s="371">
        <v>173850</v>
      </c>
      <c r="E126" s="372"/>
      <c r="F126" s="372"/>
      <c r="G126" s="372"/>
      <c r="H126" s="373"/>
    </row>
    <row r="127" spans="1:8" s="16" customFormat="1" ht="37.5" customHeight="1" outlineLevel="1" x14ac:dyDescent="0.2">
      <c r="A127" s="419" t="s">
        <v>380</v>
      </c>
      <c r="B127" s="420"/>
      <c r="C127" s="599"/>
      <c r="D127" s="371">
        <v>176700</v>
      </c>
      <c r="E127" s="372"/>
      <c r="F127" s="372"/>
      <c r="G127" s="372"/>
      <c r="H127" s="373"/>
    </row>
    <row r="128" spans="1:8" s="16" customFormat="1" ht="37.5" customHeight="1" outlineLevel="1" x14ac:dyDescent="0.2">
      <c r="A128" s="419" t="s">
        <v>381</v>
      </c>
      <c r="B128" s="420"/>
      <c r="C128" s="599"/>
      <c r="D128" s="371">
        <v>179550</v>
      </c>
      <c r="E128" s="372"/>
      <c r="F128" s="372"/>
      <c r="G128" s="372"/>
      <c r="H128" s="373"/>
    </row>
    <row r="129" spans="1:8" s="16" customFormat="1" ht="37.5" customHeight="1" outlineLevel="1" x14ac:dyDescent="0.2">
      <c r="A129" s="419" t="s">
        <v>382</v>
      </c>
      <c r="B129" s="420"/>
      <c r="C129" s="599"/>
      <c r="D129" s="371">
        <v>182400</v>
      </c>
      <c r="E129" s="372"/>
      <c r="F129" s="372"/>
      <c r="G129" s="372"/>
      <c r="H129" s="373"/>
    </row>
    <row r="130" spans="1:8" s="16" customFormat="1" ht="37.5" customHeight="1" outlineLevel="1" x14ac:dyDescent="0.2">
      <c r="A130" s="419" t="s">
        <v>383</v>
      </c>
      <c r="B130" s="420"/>
      <c r="C130" s="599"/>
      <c r="D130" s="371">
        <v>185250</v>
      </c>
      <c r="E130" s="372"/>
      <c r="F130" s="372"/>
      <c r="G130" s="372"/>
      <c r="H130" s="373"/>
    </row>
    <row r="131" spans="1:8" s="16" customFormat="1" ht="37.5" customHeight="1" outlineLevel="1" x14ac:dyDescent="0.2">
      <c r="A131" s="419" t="s">
        <v>384</v>
      </c>
      <c r="B131" s="420"/>
      <c r="C131" s="599"/>
      <c r="D131" s="371">
        <v>188100</v>
      </c>
      <c r="E131" s="372"/>
      <c r="F131" s="372"/>
      <c r="G131" s="372"/>
      <c r="H131" s="373"/>
    </row>
    <row r="132" spans="1:8" s="16" customFormat="1" ht="37.5" customHeight="1" outlineLevel="1" x14ac:dyDescent="0.2">
      <c r="A132" s="419" t="s">
        <v>385</v>
      </c>
      <c r="B132" s="420"/>
      <c r="C132" s="599"/>
      <c r="D132" s="371">
        <v>190950</v>
      </c>
      <c r="E132" s="372"/>
      <c r="F132" s="372"/>
      <c r="G132" s="372"/>
      <c r="H132" s="373"/>
    </row>
    <row r="133" spans="1:8" s="16" customFormat="1" ht="37.5" customHeight="1" outlineLevel="1" x14ac:dyDescent="0.2">
      <c r="A133" s="419" t="s">
        <v>386</v>
      </c>
      <c r="B133" s="420"/>
      <c r="C133" s="599"/>
      <c r="D133" s="371">
        <v>193800</v>
      </c>
      <c r="E133" s="372"/>
      <c r="F133" s="372"/>
      <c r="G133" s="372"/>
      <c r="H133" s="373"/>
    </row>
    <row r="134" spans="1:8" s="16" customFormat="1" ht="37.5" customHeight="1" outlineLevel="1" x14ac:dyDescent="0.2">
      <c r="A134" s="419" t="s">
        <v>387</v>
      </c>
      <c r="B134" s="420"/>
      <c r="C134" s="599"/>
      <c r="D134" s="371">
        <v>196650</v>
      </c>
      <c r="E134" s="372"/>
      <c r="F134" s="372"/>
      <c r="G134" s="372"/>
      <c r="H134" s="373"/>
    </row>
    <row r="135" spans="1:8" s="16" customFormat="1" ht="37.5" customHeight="1" outlineLevel="1" x14ac:dyDescent="0.2">
      <c r="A135" s="419" t="s">
        <v>388</v>
      </c>
      <c r="B135" s="420"/>
      <c r="C135" s="599"/>
      <c r="D135" s="371">
        <v>199500</v>
      </c>
      <c r="E135" s="372"/>
      <c r="F135" s="372"/>
      <c r="G135" s="372"/>
      <c r="H135" s="373"/>
    </row>
    <row r="136" spans="1:8" s="16" customFormat="1" ht="37.5" customHeight="1" outlineLevel="1" x14ac:dyDescent="0.2">
      <c r="A136" s="419" t="s">
        <v>389</v>
      </c>
      <c r="B136" s="420"/>
      <c r="C136" s="599"/>
      <c r="D136" s="371">
        <v>202350</v>
      </c>
      <c r="E136" s="372"/>
      <c r="F136" s="372"/>
      <c r="G136" s="372"/>
      <c r="H136" s="373"/>
    </row>
    <row r="137" spans="1:8" s="16" customFormat="1" ht="37.5" customHeight="1" outlineLevel="1" x14ac:dyDescent="0.2">
      <c r="A137" s="419" t="s">
        <v>390</v>
      </c>
      <c r="B137" s="420"/>
      <c r="C137" s="599"/>
      <c r="D137" s="371">
        <v>205200</v>
      </c>
      <c r="E137" s="372"/>
      <c r="F137" s="372"/>
      <c r="G137" s="372"/>
      <c r="H137" s="373"/>
    </row>
    <row r="138" spans="1:8" s="16" customFormat="1" ht="37.5" customHeight="1" outlineLevel="1" x14ac:dyDescent="0.2">
      <c r="A138" s="419" t="s">
        <v>391</v>
      </c>
      <c r="B138" s="420"/>
      <c r="C138" s="599"/>
      <c r="D138" s="371">
        <v>208050</v>
      </c>
      <c r="E138" s="372"/>
      <c r="F138" s="372"/>
      <c r="G138" s="372"/>
      <c r="H138" s="373"/>
    </row>
    <row r="139" spans="1:8" s="16" customFormat="1" ht="37.5" customHeight="1" outlineLevel="1" x14ac:dyDescent="0.2">
      <c r="A139" s="419" t="s">
        <v>392</v>
      </c>
      <c r="B139" s="420"/>
      <c r="C139" s="599"/>
      <c r="D139" s="371">
        <v>210900</v>
      </c>
      <c r="E139" s="372"/>
      <c r="F139" s="372"/>
      <c r="G139" s="372"/>
      <c r="H139" s="373"/>
    </row>
    <row r="140" spans="1:8" s="16" customFormat="1" ht="37.5" customHeight="1" outlineLevel="1" x14ac:dyDescent="0.2">
      <c r="A140" s="419" t="s">
        <v>393</v>
      </c>
      <c r="B140" s="420"/>
      <c r="C140" s="599"/>
      <c r="D140" s="371">
        <v>213750</v>
      </c>
      <c r="E140" s="372"/>
      <c r="F140" s="372"/>
      <c r="G140" s="372"/>
      <c r="H140" s="373"/>
    </row>
    <row r="141" spans="1:8" s="16" customFormat="1" ht="37.5" customHeight="1" outlineLevel="1" x14ac:dyDescent="0.2">
      <c r="A141" s="419" t="s">
        <v>394</v>
      </c>
      <c r="B141" s="420"/>
      <c r="C141" s="599"/>
      <c r="D141" s="371">
        <v>216600</v>
      </c>
      <c r="E141" s="372"/>
      <c r="F141" s="372"/>
      <c r="G141" s="372"/>
      <c r="H141" s="373"/>
    </row>
    <row r="142" spans="1:8" s="16" customFormat="1" ht="37.5" customHeight="1" outlineLevel="1" x14ac:dyDescent="0.2">
      <c r="A142" s="419" t="s">
        <v>395</v>
      </c>
      <c r="B142" s="420"/>
      <c r="C142" s="599"/>
      <c r="D142" s="371">
        <v>219450</v>
      </c>
      <c r="E142" s="372"/>
      <c r="F142" s="372"/>
      <c r="G142" s="372"/>
      <c r="H142" s="373"/>
    </row>
    <row r="143" spans="1:8" s="16" customFormat="1" ht="37.5" customHeight="1" outlineLevel="1" x14ac:dyDescent="0.2">
      <c r="A143" s="419" t="s">
        <v>396</v>
      </c>
      <c r="B143" s="420"/>
      <c r="C143" s="599"/>
      <c r="D143" s="371">
        <v>222300</v>
      </c>
      <c r="E143" s="372"/>
      <c r="F143" s="372"/>
      <c r="G143" s="372"/>
      <c r="H143" s="373"/>
    </row>
    <row r="144" spans="1:8" s="16" customFormat="1" ht="37.5" customHeight="1" outlineLevel="1" x14ac:dyDescent="0.2">
      <c r="A144" s="419" t="s">
        <v>397</v>
      </c>
      <c r="B144" s="420"/>
      <c r="C144" s="599"/>
      <c r="D144" s="371">
        <v>225150</v>
      </c>
      <c r="E144" s="372"/>
      <c r="F144" s="372"/>
      <c r="G144" s="372"/>
      <c r="H144" s="373"/>
    </row>
    <row r="145" spans="1:8" s="16" customFormat="1" ht="37.5" customHeight="1" outlineLevel="1" x14ac:dyDescent="0.2">
      <c r="A145" s="419" t="s">
        <v>398</v>
      </c>
      <c r="B145" s="420"/>
      <c r="C145" s="599"/>
      <c r="D145" s="371">
        <v>228000</v>
      </c>
      <c r="E145" s="372"/>
      <c r="F145" s="372"/>
      <c r="G145" s="372"/>
      <c r="H145" s="373"/>
    </row>
    <row r="146" spans="1:8" s="16" customFormat="1" ht="37.5" customHeight="1" outlineLevel="1" x14ac:dyDescent="0.2">
      <c r="A146" s="419" t="s">
        <v>399</v>
      </c>
      <c r="B146" s="420"/>
      <c r="C146" s="599"/>
      <c r="D146" s="371">
        <v>230850</v>
      </c>
      <c r="E146" s="372"/>
      <c r="F146" s="372"/>
      <c r="G146" s="372"/>
      <c r="H146" s="373"/>
    </row>
    <row r="147" spans="1:8" s="16" customFormat="1" ht="37.5" customHeight="1" outlineLevel="1" x14ac:dyDescent="0.2">
      <c r="A147" s="419" t="s">
        <v>400</v>
      </c>
      <c r="B147" s="420"/>
      <c r="C147" s="599"/>
      <c r="D147" s="371">
        <v>233700</v>
      </c>
      <c r="E147" s="372"/>
      <c r="F147" s="372"/>
      <c r="G147" s="372"/>
      <c r="H147" s="373"/>
    </row>
    <row r="148" spans="1:8" s="16" customFormat="1" ht="37.5" customHeight="1" outlineLevel="1" x14ac:dyDescent="0.2">
      <c r="A148" s="419" t="s">
        <v>401</v>
      </c>
      <c r="B148" s="420"/>
      <c r="C148" s="599"/>
      <c r="D148" s="371">
        <v>236550</v>
      </c>
      <c r="E148" s="372"/>
      <c r="F148" s="372"/>
      <c r="G148" s="372"/>
      <c r="H148" s="373"/>
    </row>
    <row r="149" spans="1:8" s="16" customFormat="1" ht="37.5" customHeight="1" outlineLevel="1" x14ac:dyDescent="0.2">
      <c r="A149" s="419" t="s">
        <v>402</v>
      </c>
      <c r="B149" s="420"/>
      <c r="C149" s="599"/>
      <c r="D149" s="371">
        <v>239400</v>
      </c>
      <c r="E149" s="372"/>
      <c r="F149" s="372"/>
      <c r="G149" s="372"/>
      <c r="H149" s="373"/>
    </row>
    <row r="150" spans="1:8" s="16" customFormat="1" ht="37.5" customHeight="1" outlineLevel="1" x14ac:dyDescent="0.2">
      <c r="A150" s="419" t="s">
        <v>403</v>
      </c>
      <c r="B150" s="420"/>
      <c r="C150" s="599"/>
      <c r="D150" s="371">
        <v>242250</v>
      </c>
      <c r="E150" s="372"/>
      <c r="F150" s="372"/>
      <c r="G150" s="372"/>
      <c r="H150" s="373"/>
    </row>
    <row r="151" spans="1:8" s="16" customFormat="1" ht="37.5" customHeight="1" outlineLevel="1" x14ac:dyDescent="0.2">
      <c r="A151" s="419" t="s">
        <v>404</v>
      </c>
      <c r="B151" s="420"/>
      <c r="C151" s="599"/>
      <c r="D151" s="371">
        <v>245100</v>
      </c>
      <c r="E151" s="372"/>
      <c r="F151" s="372"/>
      <c r="G151" s="372"/>
      <c r="H151" s="373"/>
    </row>
    <row r="152" spans="1:8" s="16" customFormat="1" ht="37.5" customHeight="1" outlineLevel="1" x14ac:dyDescent="0.2">
      <c r="A152" s="419" t="s">
        <v>405</v>
      </c>
      <c r="B152" s="420"/>
      <c r="C152" s="599"/>
      <c r="D152" s="371">
        <v>247950</v>
      </c>
      <c r="E152" s="372"/>
      <c r="F152" s="372"/>
      <c r="G152" s="372"/>
      <c r="H152" s="373"/>
    </row>
    <row r="153" spans="1:8" s="16" customFormat="1" ht="37.5" customHeight="1" outlineLevel="1" x14ac:dyDescent="0.2">
      <c r="A153" s="419" t="s">
        <v>406</v>
      </c>
      <c r="B153" s="420"/>
      <c r="C153" s="599"/>
      <c r="D153" s="371">
        <v>250800</v>
      </c>
      <c r="E153" s="372"/>
      <c r="F153" s="372"/>
      <c r="G153" s="372"/>
      <c r="H153" s="373"/>
    </row>
    <row r="154" spans="1:8" s="16" customFormat="1" ht="37.5" customHeight="1" outlineLevel="1" x14ac:dyDescent="0.2">
      <c r="A154" s="419" t="s">
        <v>407</v>
      </c>
      <c r="B154" s="420"/>
      <c r="C154" s="599"/>
      <c r="D154" s="371">
        <v>253650</v>
      </c>
      <c r="E154" s="372"/>
      <c r="F154" s="372"/>
      <c r="G154" s="372"/>
      <c r="H154" s="373"/>
    </row>
    <row r="155" spans="1:8" s="16" customFormat="1" ht="37.5" customHeight="1" outlineLevel="1" x14ac:dyDescent="0.2">
      <c r="A155" s="419" t="s">
        <v>408</v>
      </c>
      <c r="B155" s="420"/>
      <c r="C155" s="599"/>
      <c r="D155" s="371">
        <v>256500</v>
      </c>
      <c r="E155" s="372"/>
      <c r="F155" s="372"/>
      <c r="G155" s="372"/>
      <c r="H155" s="373"/>
    </row>
    <row r="156" spans="1:8" s="16" customFormat="1" ht="37.5" customHeight="1" outlineLevel="1" x14ac:dyDescent="0.2">
      <c r="A156" s="419" t="s">
        <v>409</v>
      </c>
      <c r="B156" s="420"/>
      <c r="C156" s="599"/>
      <c r="D156" s="371">
        <v>259350</v>
      </c>
      <c r="E156" s="372"/>
      <c r="F156" s="372"/>
      <c r="G156" s="372"/>
      <c r="H156" s="373"/>
    </row>
    <row r="157" spans="1:8" s="16" customFormat="1" ht="37.5" customHeight="1" outlineLevel="1" x14ac:dyDescent="0.2">
      <c r="A157" s="419" t="s">
        <v>410</v>
      </c>
      <c r="B157" s="420"/>
      <c r="C157" s="599"/>
      <c r="D157" s="371">
        <v>262200</v>
      </c>
      <c r="E157" s="372"/>
      <c r="F157" s="372"/>
      <c r="G157" s="372"/>
      <c r="H157" s="373"/>
    </row>
    <row r="158" spans="1:8" s="16" customFormat="1" ht="37.5" customHeight="1" outlineLevel="1" x14ac:dyDescent="0.2">
      <c r="A158" s="419" t="s">
        <v>411</v>
      </c>
      <c r="B158" s="420"/>
      <c r="C158" s="599"/>
      <c r="D158" s="371">
        <v>265050</v>
      </c>
      <c r="E158" s="372"/>
      <c r="F158" s="372"/>
      <c r="G158" s="372"/>
      <c r="H158" s="373"/>
    </row>
    <row r="159" spans="1:8" s="16" customFormat="1" ht="37.5" customHeight="1" outlineLevel="1" x14ac:dyDescent="0.2">
      <c r="A159" s="419" t="s">
        <v>412</v>
      </c>
      <c r="B159" s="420"/>
      <c r="C159" s="599"/>
      <c r="D159" s="371">
        <v>267900</v>
      </c>
      <c r="E159" s="372"/>
      <c r="F159" s="372"/>
      <c r="G159" s="372"/>
      <c r="H159" s="373"/>
    </row>
    <row r="160" spans="1:8" s="16" customFormat="1" ht="37.5" customHeight="1" outlineLevel="1" x14ac:dyDescent="0.2">
      <c r="A160" s="419" t="s">
        <v>413</v>
      </c>
      <c r="B160" s="420"/>
      <c r="C160" s="599"/>
      <c r="D160" s="371">
        <v>270750</v>
      </c>
      <c r="E160" s="372"/>
      <c r="F160" s="372"/>
      <c r="G160" s="372"/>
      <c r="H160" s="373"/>
    </row>
    <row r="161" spans="1:8" s="16" customFormat="1" ht="37.5" customHeight="1" outlineLevel="1" x14ac:dyDescent="0.2">
      <c r="A161" s="419" t="s">
        <v>414</v>
      </c>
      <c r="B161" s="420"/>
      <c r="C161" s="599"/>
      <c r="D161" s="371">
        <v>273600</v>
      </c>
      <c r="E161" s="372"/>
      <c r="F161" s="372"/>
      <c r="G161" s="372"/>
      <c r="H161" s="373"/>
    </row>
    <row r="162" spans="1:8" s="16" customFormat="1" ht="37.5" customHeight="1" outlineLevel="1" x14ac:dyDescent="0.2">
      <c r="A162" s="419" t="s">
        <v>415</v>
      </c>
      <c r="B162" s="420"/>
      <c r="C162" s="599"/>
      <c r="D162" s="371">
        <v>276450</v>
      </c>
      <c r="E162" s="372"/>
      <c r="F162" s="372"/>
      <c r="G162" s="372"/>
      <c r="H162" s="373"/>
    </row>
    <row r="163" spans="1:8" s="16" customFormat="1" ht="37.5" customHeight="1" outlineLevel="1" x14ac:dyDescent="0.2">
      <c r="A163" s="419" t="s">
        <v>416</v>
      </c>
      <c r="B163" s="420"/>
      <c r="C163" s="599"/>
      <c r="D163" s="371">
        <v>279300</v>
      </c>
      <c r="E163" s="372"/>
      <c r="F163" s="372"/>
      <c r="G163" s="372"/>
      <c r="H163" s="373"/>
    </row>
    <row r="164" spans="1:8" s="16" customFormat="1" ht="37.5" customHeight="1" outlineLevel="1" x14ac:dyDescent="0.2">
      <c r="A164" s="419" t="s">
        <v>417</v>
      </c>
      <c r="B164" s="420"/>
      <c r="C164" s="599"/>
      <c r="D164" s="371">
        <v>282150</v>
      </c>
      <c r="E164" s="372"/>
      <c r="F164" s="372"/>
      <c r="G164" s="372"/>
      <c r="H164" s="373"/>
    </row>
    <row r="165" spans="1:8" s="16" customFormat="1" ht="37.5" customHeight="1" outlineLevel="1" thickBot="1" x14ac:dyDescent="0.25">
      <c r="A165" s="419" t="s">
        <v>418</v>
      </c>
      <c r="B165" s="420"/>
      <c r="C165" s="600"/>
      <c r="D165" s="371">
        <v>285000</v>
      </c>
      <c r="E165" s="372"/>
      <c r="F165" s="372"/>
      <c r="G165" s="372"/>
      <c r="H165" s="373"/>
    </row>
    <row r="166" spans="1:8" s="16" customFormat="1" ht="32.25" customHeight="1" thickBot="1" x14ac:dyDescent="0.25">
      <c r="A166" s="40"/>
      <c r="B166" s="170"/>
      <c r="C166" s="60"/>
      <c r="D166" s="591" t="s">
        <v>240</v>
      </c>
      <c r="E166" s="591"/>
      <c r="F166" s="591"/>
      <c r="G166" s="591"/>
      <c r="H166" s="614"/>
    </row>
    <row r="167" spans="1:8" s="16" customFormat="1" ht="24.95" customHeight="1" thickBot="1" x14ac:dyDescent="0.25">
      <c r="A167" s="171"/>
      <c r="B167" s="55"/>
      <c r="C167" s="56"/>
      <c r="D167" s="172" t="s">
        <v>171</v>
      </c>
      <c r="E167" s="173" t="s">
        <v>172</v>
      </c>
      <c r="F167" s="174" t="s">
        <v>173</v>
      </c>
      <c r="G167" s="173" t="s">
        <v>174</v>
      </c>
      <c r="H167" s="175" t="s">
        <v>175</v>
      </c>
    </row>
    <row r="168" spans="1:8" s="16" customFormat="1" ht="48" customHeight="1" x14ac:dyDescent="0.2">
      <c r="A168" s="461" t="s">
        <v>241</v>
      </c>
      <c r="B168" s="455" t="s">
        <v>27</v>
      </c>
      <c r="C16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68" s="382">
        <f>F168*1.2</f>
        <v>14760</v>
      </c>
      <c r="E168" s="383">
        <f>F168*1.1</f>
        <v>13530.000000000002</v>
      </c>
      <c r="F168" s="383">
        <v>12300</v>
      </c>
      <c r="G168" s="383">
        <f>F168*0.75</f>
        <v>9225</v>
      </c>
      <c r="H168" s="384">
        <f>F168*0.5</f>
        <v>6150</v>
      </c>
    </row>
    <row r="169" spans="1:8" s="16" customFormat="1" ht="132" customHeight="1" x14ac:dyDescent="0.2">
      <c r="A169" s="462"/>
      <c r="B169" s="456"/>
      <c r="C169" s="456"/>
      <c r="D169" s="354"/>
      <c r="E169" s="355"/>
      <c r="F169" s="355"/>
      <c r="G169" s="355"/>
      <c r="H169" s="356"/>
    </row>
    <row r="170" spans="1:8" s="16" customFormat="1" ht="97.5" customHeight="1" x14ac:dyDescent="0.2">
      <c r="A170" s="462"/>
      <c r="B170" s="24" t="s">
        <v>12</v>
      </c>
      <c r="C17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0" s="354"/>
      <c r="E170" s="355"/>
      <c r="F170" s="355"/>
      <c r="G170" s="355"/>
      <c r="H170" s="356"/>
    </row>
    <row r="171" spans="1:8" s="16" customFormat="1" ht="166.5" customHeight="1" thickBot="1" x14ac:dyDescent="0.25">
      <c r="A171" s="464"/>
      <c r="B171" s="26" t="s">
        <v>13</v>
      </c>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1" s="374"/>
      <c r="E171" s="375"/>
      <c r="F171" s="375"/>
      <c r="G171" s="375"/>
      <c r="H171" s="376"/>
    </row>
    <row r="172" spans="1:8" s="16" customFormat="1" ht="24.95" customHeight="1" thickBot="1" x14ac:dyDescent="0.25">
      <c r="A172" s="28"/>
      <c r="B172" s="29"/>
      <c r="C172" s="30"/>
      <c r="D172" s="591" t="s">
        <v>240</v>
      </c>
      <c r="E172" s="591"/>
      <c r="F172" s="591"/>
      <c r="G172" s="591"/>
      <c r="H172" s="614"/>
    </row>
    <row r="173" spans="1:8" s="16" customFormat="1" ht="48" customHeight="1" x14ac:dyDescent="0.2">
      <c r="A173" s="451" t="s">
        <v>242</v>
      </c>
      <c r="B173" s="455" t="s">
        <v>27</v>
      </c>
      <c r="C17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3" s="457">
        <f>F173*1.2</f>
        <v>16560</v>
      </c>
      <c r="E173" s="383">
        <f>F173*1.1</f>
        <v>15180.000000000002</v>
      </c>
      <c r="F173" s="383">
        <v>13800</v>
      </c>
      <c r="G173" s="383">
        <f>F173*0.75</f>
        <v>10350</v>
      </c>
      <c r="H173" s="384">
        <f>F173*0.5</f>
        <v>6900</v>
      </c>
    </row>
    <row r="174" spans="1:8" s="16" customFormat="1" ht="132" customHeight="1" x14ac:dyDescent="0.2">
      <c r="A174" s="452"/>
      <c r="B174" s="456"/>
      <c r="C174" s="456"/>
      <c r="D174" s="361"/>
      <c r="E174" s="355"/>
      <c r="F174" s="355"/>
      <c r="G174" s="355"/>
      <c r="H174" s="356"/>
    </row>
    <row r="175" spans="1:8" s="16" customFormat="1" ht="97.5" customHeight="1" x14ac:dyDescent="0.2">
      <c r="A175" s="452"/>
      <c r="B175" s="24" t="s">
        <v>12</v>
      </c>
      <c r="C17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5" s="361"/>
      <c r="E175" s="355"/>
      <c r="F175" s="355"/>
      <c r="G175" s="355"/>
      <c r="H175" s="356"/>
    </row>
    <row r="176" spans="1:8" s="16" customFormat="1" ht="166.5" customHeight="1" x14ac:dyDescent="0.2">
      <c r="A176" s="452"/>
      <c r="B176" s="31" t="s">
        <v>13</v>
      </c>
      <c r="C17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6" s="361"/>
      <c r="E176" s="355"/>
      <c r="F176" s="355"/>
      <c r="G176" s="355"/>
      <c r="H176" s="356"/>
    </row>
    <row r="177" spans="1:8" s="16" customFormat="1" ht="92.25" customHeight="1" thickBot="1" x14ac:dyDescent="0.25">
      <c r="A177" s="489"/>
      <c r="B177" s="26" t="s">
        <v>16</v>
      </c>
      <c r="C17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77" s="482"/>
      <c r="E177" s="375"/>
      <c r="F177" s="375"/>
      <c r="G177" s="375"/>
      <c r="H177" s="376"/>
    </row>
    <row r="178" spans="1:8" s="16" customFormat="1" ht="24.95" customHeight="1" thickBot="1" x14ac:dyDescent="0.25">
      <c r="A178" s="40"/>
      <c r="B178" s="41"/>
      <c r="C178" s="42"/>
      <c r="D178" s="591" t="s">
        <v>240</v>
      </c>
      <c r="E178" s="591"/>
      <c r="F178" s="591"/>
      <c r="G178" s="591"/>
      <c r="H178" s="614"/>
    </row>
    <row r="179" spans="1:8" s="16" customFormat="1" ht="50.1" customHeight="1" x14ac:dyDescent="0.2">
      <c r="A179" s="438" t="s">
        <v>243</v>
      </c>
      <c r="B179" s="475" t="s">
        <v>23</v>
      </c>
      <c r="C17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179" s="527">
        <v>480</v>
      </c>
      <c r="E179" s="528"/>
      <c r="F179" s="528"/>
      <c r="G179" s="528"/>
      <c r="H179" s="529"/>
    </row>
    <row r="180" spans="1:8" s="16" customFormat="1" ht="94.5" customHeight="1" x14ac:dyDescent="0.2">
      <c r="A180" s="439"/>
      <c r="B180" s="476"/>
      <c r="C180" s="478"/>
      <c r="D180" s="480"/>
      <c r="E180" s="447"/>
      <c r="F180" s="447"/>
      <c r="G180" s="447"/>
      <c r="H180" s="530"/>
    </row>
    <row r="181" spans="1:8" s="16" customFormat="1" ht="163.5" customHeight="1" thickBot="1" x14ac:dyDescent="0.25">
      <c r="A181" s="440"/>
      <c r="B181" s="43" t="s">
        <v>13</v>
      </c>
      <c r="C18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181" s="531"/>
      <c r="E181" s="532"/>
      <c r="F181" s="532"/>
      <c r="G181" s="532"/>
      <c r="H181" s="533"/>
    </row>
    <row r="182" spans="1:8" s="16" customFormat="1" ht="24.95" customHeight="1" thickBot="1" x14ac:dyDescent="0.25">
      <c r="A182" s="40"/>
      <c r="B182" s="59"/>
      <c r="C182" s="60"/>
      <c r="D182" s="591" t="s">
        <v>240</v>
      </c>
      <c r="E182" s="591"/>
      <c r="F182" s="591"/>
      <c r="G182" s="591"/>
      <c r="H182" s="614"/>
    </row>
    <row r="183" spans="1:8" s="16" customFormat="1" ht="50.1" customHeight="1" thickBot="1" x14ac:dyDescent="0.25">
      <c r="A183" s="411" t="s">
        <v>38</v>
      </c>
      <c r="B183" s="412"/>
      <c r="C183" s="412"/>
      <c r="D183" s="642" t="str">
        <f>"от "&amp;MIN(D184:D223)&amp;" до "&amp;MAX(D184:D223)</f>
        <v>от 2850 до 114000</v>
      </c>
      <c r="E183" s="643"/>
      <c r="F183" s="643"/>
      <c r="G183" s="643"/>
      <c r="H183" s="644"/>
    </row>
    <row r="184" spans="1:8" s="16" customFormat="1" ht="37.5" customHeight="1" outlineLevel="1" x14ac:dyDescent="0.2">
      <c r="A184" s="429" t="s">
        <v>244</v>
      </c>
      <c r="B184" s="598"/>
      <c r="C184" s="455"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184" s="432">
        <v>2850</v>
      </c>
      <c r="E184" s="433"/>
      <c r="F184" s="433"/>
      <c r="G184" s="433"/>
      <c r="H184" s="434"/>
    </row>
    <row r="185" spans="1:8" s="16" customFormat="1" ht="37.5" customHeight="1" outlineLevel="1" x14ac:dyDescent="0.2">
      <c r="A185" s="419" t="s">
        <v>245</v>
      </c>
      <c r="B185" s="586"/>
      <c r="C185" s="599"/>
      <c r="D185" s="432">
        <v>5700</v>
      </c>
      <c r="E185" s="433"/>
      <c r="F185" s="433"/>
      <c r="G185" s="433"/>
      <c r="H185" s="434"/>
    </row>
    <row r="186" spans="1:8" s="16" customFormat="1" ht="37.5" customHeight="1" outlineLevel="1" x14ac:dyDescent="0.2">
      <c r="A186" s="419" t="s">
        <v>246</v>
      </c>
      <c r="B186" s="586"/>
      <c r="C186" s="599"/>
      <c r="D186" s="432">
        <v>8550</v>
      </c>
      <c r="E186" s="433"/>
      <c r="F186" s="433"/>
      <c r="G186" s="433"/>
      <c r="H186" s="434"/>
    </row>
    <row r="187" spans="1:8" s="16" customFormat="1" ht="37.5" customHeight="1" outlineLevel="1" x14ac:dyDescent="0.2">
      <c r="A187" s="419" t="s">
        <v>247</v>
      </c>
      <c r="B187" s="586"/>
      <c r="C187" s="599"/>
      <c r="D187" s="432">
        <v>11400</v>
      </c>
      <c r="E187" s="433"/>
      <c r="F187" s="433"/>
      <c r="G187" s="433"/>
      <c r="H187" s="434"/>
    </row>
    <row r="188" spans="1:8" s="16" customFormat="1" ht="37.5" customHeight="1" outlineLevel="1" x14ac:dyDescent="0.2">
      <c r="A188" s="419" t="s">
        <v>248</v>
      </c>
      <c r="B188" s="586"/>
      <c r="C188" s="599"/>
      <c r="D188" s="432">
        <v>14250</v>
      </c>
      <c r="E188" s="433"/>
      <c r="F188" s="433"/>
      <c r="G188" s="433"/>
      <c r="H188" s="434"/>
    </row>
    <row r="189" spans="1:8" s="16" customFormat="1" ht="37.5" customHeight="1" outlineLevel="1" x14ac:dyDescent="0.2">
      <c r="A189" s="419" t="s">
        <v>249</v>
      </c>
      <c r="B189" s="586"/>
      <c r="C189" s="599"/>
      <c r="D189" s="432">
        <v>17100</v>
      </c>
      <c r="E189" s="433"/>
      <c r="F189" s="433"/>
      <c r="G189" s="433"/>
      <c r="H189" s="434"/>
    </row>
    <row r="190" spans="1:8" s="16" customFormat="1" ht="37.5" customHeight="1" outlineLevel="1" x14ac:dyDescent="0.2">
      <c r="A190" s="419" t="s">
        <v>250</v>
      </c>
      <c r="B190" s="586"/>
      <c r="C190" s="599"/>
      <c r="D190" s="432">
        <v>19950</v>
      </c>
      <c r="E190" s="433"/>
      <c r="F190" s="433"/>
      <c r="G190" s="433"/>
      <c r="H190" s="434"/>
    </row>
    <row r="191" spans="1:8" s="16" customFormat="1" ht="37.5" customHeight="1" outlineLevel="1" x14ac:dyDescent="0.2">
      <c r="A191" s="419" t="s">
        <v>251</v>
      </c>
      <c r="B191" s="586"/>
      <c r="C191" s="599"/>
      <c r="D191" s="432">
        <v>22800</v>
      </c>
      <c r="E191" s="433"/>
      <c r="F191" s="433"/>
      <c r="G191" s="433"/>
      <c r="H191" s="434"/>
    </row>
    <row r="192" spans="1:8" s="16" customFormat="1" ht="37.5" customHeight="1" outlineLevel="1" x14ac:dyDescent="0.2">
      <c r="A192" s="419" t="s">
        <v>252</v>
      </c>
      <c r="B192" s="586"/>
      <c r="C192" s="599"/>
      <c r="D192" s="432">
        <v>25650</v>
      </c>
      <c r="E192" s="433"/>
      <c r="F192" s="433"/>
      <c r="G192" s="433"/>
      <c r="H192" s="434"/>
    </row>
    <row r="193" spans="1:8" s="16" customFormat="1" ht="37.5" customHeight="1" outlineLevel="1" x14ac:dyDescent="0.2">
      <c r="A193" s="419" t="s">
        <v>253</v>
      </c>
      <c r="B193" s="586"/>
      <c r="C193" s="599"/>
      <c r="D193" s="432">
        <v>28500</v>
      </c>
      <c r="E193" s="433"/>
      <c r="F193" s="433"/>
      <c r="G193" s="433"/>
      <c r="H193" s="434"/>
    </row>
    <row r="194" spans="1:8" s="16" customFormat="1" ht="37.5" customHeight="1" outlineLevel="1" x14ac:dyDescent="0.2">
      <c r="A194" s="419" t="s">
        <v>254</v>
      </c>
      <c r="B194" s="586"/>
      <c r="C194" s="599"/>
      <c r="D194" s="432">
        <v>31350</v>
      </c>
      <c r="E194" s="433"/>
      <c r="F194" s="433"/>
      <c r="G194" s="433"/>
      <c r="H194" s="434"/>
    </row>
    <row r="195" spans="1:8" s="16" customFormat="1" ht="37.5" customHeight="1" outlineLevel="1" x14ac:dyDescent="0.2">
      <c r="A195" s="419" t="s">
        <v>255</v>
      </c>
      <c r="B195" s="586"/>
      <c r="C195" s="599"/>
      <c r="D195" s="432">
        <v>34200</v>
      </c>
      <c r="E195" s="433"/>
      <c r="F195" s="433"/>
      <c r="G195" s="433"/>
      <c r="H195" s="434"/>
    </row>
    <row r="196" spans="1:8" s="16" customFormat="1" ht="37.5" customHeight="1" outlineLevel="1" x14ac:dyDescent="0.2">
      <c r="A196" s="419" t="s">
        <v>256</v>
      </c>
      <c r="B196" s="586"/>
      <c r="C196" s="599"/>
      <c r="D196" s="432">
        <v>37050</v>
      </c>
      <c r="E196" s="433"/>
      <c r="F196" s="433"/>
      <c r="G196" s="433"/>
      <c r="H196" s="434"/>
    </row>
    <row r="197" spans="1:8" s="16" customFormat="1" ht="37.5" customHeight="1" outlineLevel="1" x14ac:dyDescent="0.2">
      <c r="A197" s="419" t="s">
        <v>257</v>
      </c>
      <c r="B197" s="586"/>
      <c r="C197" s="599"/>
      <c r="D197" s="432">
        <v>39900</v>
      </c>
      <c r="E197" s="433"/>
      <c r="F197" s="433"/>
      <c r="G197" s="433"/>
      <c r="H197" s="434"/>
    </row>
    <row r="198" spans="1:8" s="16" customFormat="1" ht="37.5" customHeight="1" outlineLevel="1" x14ac:dyDescent="0.2">
      <c r="A198" s="419" t="s">
        <v>258</v>
      </c>
      <c r="B198" s="586"/>
      <c r="C198" s="599"/>
      <c r="D198" s="432">
        <v>42750</v>
      </c>
      <c r="E198" s="433"/>
      <c r="F198" s="433"/>
      <c r="G198" s="433"/>
      <c r="H198" s="434"/>
    </row>
    <row r="199" spans="1:8" s="16" customFormat="1" ht="37.5" customHeight="1" outlineLevel="1" x14ac:dyDescent="0.2">
      <c r="A199" s="419" t="s">
        <v>259</v>
      </c>
      <c r="B199" s="586"/>
      <c r="C199" s="599"/>
      <c r="D199" s="432">
        <v>45600</v>
      </c>
      <c r="E199" s="433"/>
      <c r="F199" s="433"/>
      <c r="G199" s="433"/>
      <c r="H199" s="434"/>
    </row>
    <row r="200" spans="1:8" s="16" customFormat="1" ht="37.5" customHeight="1" outlineLevel="1" x14ac:dyDescent="0.2">
      <c r="A200" s="419" t="s">
        <v>260</v>
      </c>
      <c r="B200" s="586"/>
      <c r="C200" s="599"/>
      <c r="D200" s="432">
        <v>48450</v>
      </c>
      <c r="E200" s="433"/>
      <c r="F200" s="433"/>
      <c r="G200" s="433"/>
      <c r="H200" s="434"/>
    </row>
    <row r="201" spans="1:8" s="16" customFormat="1" ht="37.5" customHeight="1" outlineLevel="1" x14ac:dyDescent="0.2">
      <c r="A201" s="419" t="s">
        <v>261</v>
      </c>
      <c r="B201" s="586"/>
      <c r="C201" s="599"/>
      <c r="D201" s="432">
        <v>51300</v>
      </c>
      <c r="E201" s="433"/>
      <c r="F201" s="433"/>
      <c r="G201" s="433"/>
      <c r="H201" s="434"/>
    </row>
    <row r="202" spans="1:8" s="16" customFormat="1" ht="37.5" customHeight="1" outlineLevel="1" x14ac:dyDescent="0.2">
      <c r="A202" s="419" t="s">
        <v>262</v>
      </c>
      <c r="B202" s="586"/>
      <c r="C202" s="599"/>
      <c r="D202" s="432">
        <v>54150</v>
      </c>
      <c r="E202" s="433"/>
      <c r="F202" s="433"/>
      <c r="G202" s="433"/>
      <c r="H202" s="434"/>
    </row>
    <row r="203" spans="1:8" s="16" customFormat="1" ht="37.5" customHeight="1" outlineLevel="1" x14ac:dyDescent="0.2">
      <c r="A203" s="419" t="s">
        <v>263</v>
      </c>
      <c r="B203" s="586"/>
      <c r="C203" s="599"/>
      <c r="D203" s="432">
        <v>57000</v>
      </c>
      <c r="E203" s="433"/>
      <c r="F203" s="433"/>
      <c r="G203" s="433"/>
      <c r="H203" s="434"/>
    </row>
    <row r="204" spans="1:8" s="16" customFormat="1" ht="37.5" customHeight="1" outlineLevel="1" x14ac:dyDescent="0.2">
      <c r="A204" s="419" t="s">
        <v>264</v>
      </c>
      <c r="B204" s="586"/>
      <c r="C204" s="599"/>
      <c r="D204" s="432">
        <v>59850</v>
      </c>
      <c r="E204" s="433"/>
      <c r="F204" s="433"/>
      <c r="G204" s="433"/>
      <c r="H204" s="434"/>
    </row>
    <row r="205" spans="1:8" s="16" customFormat="1" ht="37.5" customHeight="1" outlineLevel="1" x14ac:dyDescent="0.2">
      <c r="A205" s="419" t="s">
        <v>265</v>
      </c>
      <c r="B205" s="586"/>
      <c r="C205" s="599"/>
      <c r="D205" s="432">
        <v>62700</v>
      </c>
      <c r="E205" s="433"/>
      <c r="F205" s="433"/>
      <c r="G205" s="433"/>
      <c r="H205" s="434"/>
    </row>
    <row r="206" spans="1:8" s="16" customFormat="1" ht="37.5" customHeight="1" outlineLevel="1" x14ac:dyDescent="0.2">
      <c r="A206" s="419" t="s">
        <v>266</v>
      </c>
      <c r="B206" s="586"/>
      <c r="C206" s="599"/>
      <c r="D206" s="432">
        <v>65550</v>
      </c>
      <c r="E206" s="433"/>
      <c r="F206" s="433"/>
      <c r="G206" s="433"/>
      <c r="H206" s="434"/>
    </row>
    <row r="207" spans="1:8" s="16" customFormat="1" ht="37.5" customHeight="1" outlineLevel="1" x14ac:dyDescent="0.2">
      <c r="A207" s="419" t="s">
        <v>267</v>
      </c>
      <c r="B207" s="586"/>
      <c r="C207" s="599"/>
      <c r="D207" s="432">
        <v>68400</v>
      </c>
      <c r="E207" s="433"/>
      <c r="F207" s="433"/>
      <c r="G207" s="433"/>
      <c r="H207" s="434"/>
    </row>
    <row r="208" spans="1:8" s="16" customFormat="1" ht="37.5" customHeight="1" outlineLevel="1" x14ac:dyDescent="0.2">
      <c r="A208" s="419" t="s">
        <v>268</v>
      </c>
      <c r="B208" s="586"/>
      <c r="C208" s="599"/>
      <c r="D208" s="432">
        <v>71250</v>
      </c>
      <c r="E208" s="433"/>
      <c r="F208" s="433"/>
      <c r="G208" s="433"/>
      <c r="H208" s="434"/>
    </row>
    <row r="209" spans="1:8" s="16" customFormat="1" ht="37.5" customHeight="1" outlineLevel="1" x14ac:dyDescent="0.2">
      <c r="A209" s="419" t="s">
        <v>269</v>
      </c>
      <c r="B209" s="586"/>
      <c r="C209" s="599"/>
      <c r="D209" s="432">
        <v>74100</v>
      </c>
      <c r="E209" s="433"/>
      <c r="F209" s="433"/>
      <c r="G209" s="433"/>
      <c r="H209" s="434"/>
    </row>
    <row r="210" spans="1:8" s="16" customFormat="1" ht="37.5" customHeight="1" outlineLevel="1" x14ac:dyDescent="0.2">
      <c r="A210" s="419" t="s">
        <v>270</v>
      </c>
      <c r="B210" s="586"/>
      <c r="C210" s="599"/>
      <c r="D210" s="432">
        <v>76950</v>
      </c>
      <c r="E210" s="433"/>
      <c r="F210" s="433"/>
      <c r="G210" s="433"/>
      <c r="H210" s="434"/>
    </row>
    <row r="211" spans="1:8" s="16" customFormat="1" ht="37.5" customHeight="1" outlineLevel="1" x14ac:dyDescent="0.2">
      <c r="A211" s="419" t="s">
        <v>271</v>
      </c>
      <c r="B211" s="586"/>
      <c r="C211" s="599"/>
      <c r="D211" s="432">
        <v>79800</v>
      </c>
      <c r="E211" s="433"/>
      <c r="F211" s="433"/>
      <c r="G211" s="433"/>
      <c r="H211" s="434"/>
    </row>
    <row r="212" spans="1:8" s="16" customFormat="1" ht="37.5" customHeight="1" outlineLevel="1" x14ac:dyDescent="0.2">
      <c r="A212" s="419" t="s">
        <v>272</v>
      </c>
      <c r="B212" s="586"/>
      <c r="C212" s="599"/>
      <c r="D212" s="432">
        <v>82650</v>
      </c>
      <c r="E212" s="433"/>
      <c r="F212" s="433"/>
      <c r="G212" s="433"/>
      <c r="H212" s="434"/>
    </row>
    <row r="213" spans="1:8" s="16" customFormat="1" ht="37.5" customHeight="1" outlineLevel="1" x14ac:dyDescent="0.2">
      <c r="A213" s="419" t="s">
        <v>273</v>
      </c>
      <c r="B213" s="586"/>
      <c r="C213" s="599"/>
      <c r="D213" s="432">
        <v>85500</v>
      </c>
      <c r="E213" s="433"/>
      <c r="F213" s="433"/>
      <c r="G213" s="433"/>
      <c r="H213" s="434"/>
    </row>
    <row r="214" spans="1:8" s="16" customFormat="1" ht="37.5" customHeight="1" outlineLevel="1" x14ac:dyDescent="0.2">
      <c r="A214" s="419" t="s">
        <v>274</v>
      </c>
      <c r="B214" s="586"/>
      <c r="C214" s="599"/>
      <c r="D214" s="432">
        <v>88350</v>
      </c>
      <c r="E214" s="433"/>
      <c r="F214" s="433"/>
      <c r="G214" s="433"/>
      <c r="H214" s="434"/>
    </row>
    <row r="215" spans="1:8" s="16" customFormat="1" ht="37.5" customHeight="1" outlineLevel="1" x14ac:dyDescent="0.2">
      <c r="A215" s="419" t="s">
        <v>275</v>
      </c>
      <c r="B215" s="586"/>
      <c r="C215" s="599"/>
      <c r="D215" s="432">
        <v>91200</v>
      </c>
      <c r="E215" s="433"/>
      <c r="F215" s="433"/>
      <c r="G215" s="433"/>
      <c r="H215" s="434"/>
    </row>
    <row r="216" spans="1:8" s="16" customFormat="1" ht="37.5" customHeight="1" outlineLevel="1" x14ac:dyDescent="0.2">
      <c r="A216" s="419" t="s">
        <v>276</v>
      </c>
      <c r="B216" s="586"/>
      <c r="C216" s="599"/>
      <c r="D216" s="432">
        <v>94050</v>
      </c>
      <c r="E216" s="433"/>
      <c r="F216" s="433"/>
      <c r="G216" s="433"/>
      <c r="H216" s="434"/>
    </row>
    <row r="217" spans="1:8" s="16" customFormat="1" ht="37.5" customHeight="1" outlineLevel="1" x14ac:dyDescent="0.2">
      <c r="A217" s="419" t="s">
        <v>277</v>
      </c>
      <c r="B217" s="586"/>
      <c r="C217" s="599"/>
      <c r="D217" s="432">
        <v>96900</v>
      </c>
      <c r="E217" s="433"/>
      <c r="F217" s="433"/>
      <c r="G217" s="433"/>
      <c r="H217" s="434"/>
    </row>
    <row r="218" spans="1:8" s="16" customFormat="1" ht="37.5" customHeight="1" outlineLevel="1" x14ac:dyDescent="0.2">
      <c r="A218" s="419" t="s">
        <v>278</v>
      </c>
      <c r="B218" s="586"/>
      <c r="C218" s="599"/>
      <c r="D218" s="432">
        <v>99750</v>
      </c>
      <c r="E218" s="433"/>
      <c r="F218" s="433"/>
      <c r="G218" s="433"/>
      <c r="H218" s="434"/>
    </row>
    <row r="219" spans="1:8" s="16" customFormat="1" ht="37.5" customHeight="1" outlineLevel="1" x14ac:dyDescent="0.2">
      <c r="A219" s="419" t="s">
        <v>279</v>
      </c>
      <c r="B219" s="586"/>
      <c r="C219" s="599"/>
      <c r="D219" s="432">
        <v>102600</v>
      </c>
      <c r="E219" s="433"/>
      <c r="F219" s="433"/>
      <c r="G219" s="433"/>
      <c r="H219" s="434"/>
    </row>
    <row r="220" spans="1:8" s="16" customFormat="1" ht="37.5" customHeight="1" outlineLevel="1" x14ac:dyDescent="0.2">
      <c r="A220" s="419" t="s">
        <v>280</v>
      </c>
      <c r="B220" s="586"/>
      <c r="C220" s="599"/>
      <c r="D220" s="432">
        <v>105450</v>
      </c>
      <c r="E220" s="433"/>
      <c r="F220" s="433"/>
      <c r="G220" s="433"/>
      <c r="H220" s="434"/>
    </row>
    <row r="221" spans="1:8" s="16" customFormat="1" ht="37.5" customHeight="1" outlineLevel="1" x14ac:dyDescent="0.2">
      <c r="A221" s="419" t="s">
        <v>281</v>
      </c>
      <c r="B221" s="586"/>
      <c r="C221" s="599"/>
      <c r="D221" s="432">
        <v>108300</v>
      </c>
      <c r="E221" s="433"/>
      <c r="F221" s="433"/>
      <c r="G221" s="433"/>
      <c r="H221" s="434"/>
    </row>
    <row r="222" spans="1:8" s="16" customFormat="1" ht="37.5" customHeight="1" outlineLevel="1" x14ac:dyDescent="0.2">
      <c r="A222" s="419" t="s">
        <v>282</v>
      </c>
      <c r="B222" s="586"/>
      <c r="C222" s="599"/>
      <c r="D222" s="432">
        <v>111150</v>
      </c>
      <c r="E222" s="433"/>
      <c r="F222" s="433"/>
      <c r="G222" s="433"/>
      <c r="H222" s="434"/>
    </row>
    <row r="223" spans="1:8" s="16" customFormat="1" ht="37.5" customHeight="1" outlineLevel="1" x14ac:dyDescent="0.2">
      <c r="A223" s="419" t="s">
        <v>283</v>
      </c>
      <c r="B223" s="586"/>
      <c r="C223" s="599"/>
      <c r="D223" s="432">
        <v>114000</v>
      </c>
      <c r="E223" s="433"/>
      <c r="F223" s="433"/>
      <c r="G223" s="433"/>
      <c r="H223" s="434"/>
    </row>
    <row r="224" spans="1:8" s="16" customFormat="1" ht="37.5" customHeight="1" outlineLevel="1" x14ac:dyDescent="0.2">
      <c r="A224" s="419" t="s">
        <v>419</v>
      </c>
      <c r="B224" s="586"/>
      <c r="C224" s="599"/>
      <c r="D224" s="432">
        <v>116850</v>
      </c>
      <c r="E224" s="433"/>
      <c r="F224" s="433"/>
      <c r="G224" s="433"/>
      <c r="H224" s="434"/>
    </row>
    <row r="225" spans="1:8" s="16" customFormat="1" ht="37.5" customHeight="1" outlineLevel="1" x14ac:dyDescent="0.2">
      <c r="A225" s="419" t="s">
        <v>420</v>
      </c>
      <c r="B225" s="586"/>
      <c r="C225" s="599"/>
      <c r="D225" s="432">
        <v>119700</v>
      </c>
      <c r="E225" s="433"/>
      <c r="F225" s="433"/>
      <c r="G225" s="433"/>
      <c r="H225" s="434"/>
    </row>
    <row r="226" spans="1:8" s="16" customFormat="1" ht="37.5" customHeight="1" outlineLevel="1" x14ac:dyDescent="0.2">
      <c r="A226" s="419" t="s">
        <v>421</v>
      </c>
      <c r="B226" s="586"/>
      <c r="C226" s="599"/>
      <c r="D226" s="432">
        <v>122550</v>
      </c>
      <c r="E226" s="433"/>
      <c r="F226" s="433"/>
      <c r="G226" s="433"/>
      <c r="H226" s="434"/>
    </row>
    <row r="227" spans="1:8" s="16" customFormat="1" ht="37.5" customHeight="1" outlineLevel="1" x14ac:dyDescent="0.2">
      <c r="A227" s="419" t="s">
        <v>422</v>
      </c>
      <c r="B227" s="586"/>
      <c r="C227" s="599"/>
      <c r="D227" s="432">
        <v>125400</v>
      </c>
      <c r="E227" s="433"/>
      <c r="F227" s="433"/>
      <c r="G227" s="433"/>
      <c r="H227" s="434"/>
    </row>
    <row r="228" spans="1:8" s="16" customFormat="1" ht="37.5" customHeight="1" outlineLevel="1" x14ac:dyDescent="0.2">
      <c r="A228" s="419" t="s">
        <v>423</v>
      </c>
      <c r="B228" s="586"/>
      <c r="C228" s="599"/>
      <c r="D228" s="432">
        <v>128250</v>
      </c>
      <c r="E228" s="433"/>
      <c r="F228" s="433"/>
      <c r="G228" s="433"/>
      <c r="H228" s="434"/>
    </row>
    <row r="229" spans="1:8" s="16" customFormat="1" ht="37.5" customHeight="1" outlineLevel="1" x14ac:dyDescent="0.2">
      <c r="A229" s="419" t="s">
        <v>424</v>
      </c>
      <c r="B229" s="586"/>
      <c r="C229" s="599"/>
      <c r="D229" s="432">
        <v>131100</v>
      </c>
      <c r="E229" s="433"/>
      <c r="F229" s="433"/>
      <c r="G229" s="433"/>
      <c r="H229" s="434"/>
    </row>
    <row r="230" spans="1:8" s="16" customFormat="1" ht="37.5" customHeight="1" outlineLevel="1" x14ac:dyDescent="0.2">
      <c r="A230" s="419" t="s">
        <v>425</v>
      </c>
      <c r="B230" s="586"/>
      <c r="C230" s="599"/>
      <c r="D230" s="432">
        <v>133950</v>
      </c>
      <c r="E230" s="433"/>
      <c r="F230" s="433"/>
      <c r="G230" s="433"/>
      <c r="H230" s="434"/>
    </row>
    <row r="231" spans="1:8" s="16" customFormat="1" ht="37.5" customHeight="1" outlineLevel="1" x14ac:dyDescent="0.2">
      <c r="A231" s="419" t="s">
        <v>426</v>
      </c>
      <c r="B231" s="586"/>
      <c r="C231" s="599"/>
      <c r="D231" s="432">
        <v>136800</v>
      </c>
      <c r="E231" s="433"/>
      <c r="F231" s="433"/>
      <c r="G231" s="433"/>
      <c r="H231" s="434"/>
    </row>
    <row r="232" spans="1:8" s="16" customFormat="1" ht="37.5" customHeight="1" outlineLevel="1" x14ac:dyDescent="0.2">
      <c r="A232" s="419" t="s">
        <v>427</v>
      </c>
      <c r="B232" s="586"/>
      <c r="C232" s="599"/>
      <c r="D232" s="432">
        <v>139650</v>
      </c>
      <c r="E232" s="433"/>
      <c r="F232" s="433"/>
      <c r="G232" s="433"/>
      <c r="H232" s="434"/>
    </row>
    <row r="233" spans="1:8" s="16" customFormat="1" ht="37.5" customHeight="1" outlineLevel="1" x14ac:dyDescent="0.2">
      <c r="A233" s="419" t="s">
        <v>428</v>
      </c>
      <c r="B233" s="586"/>
      <c r="C233" s="599"/>
      <c r="D233" s="432">
        <v>142500</v>
      </c>
      <c r="E233" s="433"/>
      <c r="F233" s="433"/>
      <c r="G233" s="433"/>
      <c r="H233" s="434"/>
    </row>
    <row r="234" spans="1:8" s="16" customFormat="1" ht="37.5" customHeight="1" outlineLevel="1" x14ac:dyDescent="0.2">
      <c r="A234" s="419" t="s">
        <v>429</v>
      </c>
      <c r="B234" s="586"/>
      <c r="C234" s="599"/>
      <c r="D234" s="432">
        <v>145350</v>
      </c>
      <c r="E234" s="433"/>
      <c r="F234" s="433"/>
      <c r="G234" s="433"/>
      <c r="H234" s="434"/>
    </row>
    <row r="235" spans="1:8" s="16" customFormat="1" ht="37.5" customHeight="1" outlineLevel="1" x14ac:dyDescent="0.2">
      <c r="A235" s="419" t="s">
        <v>430</v>
      </c>
      <c r="B235" s="586"/>
      <c r="C235" s="599"/>
      <c r="D235" s="432">
        <v>148200</v>
      </c>
      <c r="E235" s="433"/>
      <c r="F235" s="433"/>
      <c r="G235" s="433"/>
      <c r="H235" s="434"/>
    </row>
    <row r="236" spans="1:8" s="16" customFormat="1" ht="37.5" customHeight="1" outlineLevel="1" x14ac:dyDescent="0.2">
      <c r="A236" s="419" t="s">
        <v>431</v>
      </c>
      <c r="B236" s="586"/>
      <c r="C236" s="599"/>
      <c r="D236" s="432">
        <v>151050</v>
      </c>
      <c r="E236" s="433"/>
      <c r="F236" s="433"/>
      <c r="G236" s="433"/>
      <c r="H236" s="434"/>
    </row>
    <row r="237" spans="1:8" s="16" customFormat="1" ht="37.5" customHeight="1" outlineLevel="1" x14ac:dyDescent="0.2">
      <c r="A237" s="419" t="s">
        <v>432</v>
      </c>
      <c r="B237" s="586"/>
      <c r="C237" s="599"/>
      <c r="D237" s="432">
        <v>153900</v>
      </c>
      <c r="E237" s="433"/>
      <c r="F237" s="433"/>
      <c r="G237" s="433"/>
      <c r="H237" s="434"/>
    </row>
    <row r="238" spans="1:8" s="16" customFormat="1" ht="37.5" customHeight="1" outlineLevel="1" x14ac:dyDescent="0.2">
      <c r="A238" s="419" t="s">
        <v>433</v>
      </c>
      <c r="B238" s="586"/>
      <c r="C238" s="599"/>
      <c r="D238" s="432">
        <v>156750</v>
      </c>
      <c r="E238" s="433"/>
      <c r="F238" s="433"/>
      <c r="G238" s="433"/>
      <c r="H238" s="434"/>
    </row>
    <row r="239" spans="1:8" s="16" customFormat="1" ht="37.5" customHeight="1" outlineLevel="1" x14ac:dyDescent="0.2">
      <c r="A239" s="419" t="s">
        <v>434</v>
      </c>
      <c r="B239" s="586"/>
      <c r="C239" s="599"/>
      <c r="D239" s="432">
        <v>159600</v>
      </c>
      <c r="E239" s="433"/>
      <c r="F239" s="433"/>
      <c r="G239" s="433"/>
      <c r="H239" s="434"/>
    </row>
    <row r="240" spans="1:8" s="16" customFormat="1" ht="37.5" customHeight="1" outlineLevel="1" x14ac:dyDescent="0.2">
      <c r="A240" s="419" t="s">
        <v>435</v>
      </c>
      <c r="B240" s="586"/>
      <c r="C240" s="599"/>
      <c r="D240" s="432">
        <v>162450</v>
      </c>
      <c r="E240" s="433"/>
      <c r="F240" s="433"/>
      <c r="G240" s="433"/>
      <c r="H240" s="434"/>
    </row>
    <row r="241" spans="1:8" s="16" customFormat="1" ht="37.5" customHeight="1" outlineLevel="1" x14ac:dyDescent="0.2">
      <c r="A241" s="419" t="s">
        <v>436</v>
      </c>
      <c r="B241" s="586"/>
      <c r="C241" s="599"/>
      <c r="D241" s="432">
        <v>165300</v>
      </c>
      <c r="E241" s="433"/>
      <c r="F241" s="433"/>
      <c r="G241" s="433"/>
      <c r="H241" s="434"/>
    </row>
    <row r="242" spans="1:8" s="16" customFormat="1" ht="37.5" customHeight="1" outlineLevel="1" x14ac:dyDescent="0.2">
      <c r="A242" s="419" t="s">
        <v>437</v>
      </c>
      <c r="B242" s="586"/>
      <c r="C242" s="599"/>
      <c r="D242" s="432">
        <v>168150</v>
      </c>
      <c r="E242" s="433"/>
      <c r="F242" s="433"/>
      <c r="G242" s="433"/>
      <c r="H242" s="434"/>
    </row>
    <row r="243" spans="1:8" s="16" customFormat="1" ht="37.5" customHeight="1" outlineLevel="1" x14ac:dyDescent="0.2">
      <c r="A243" s="419" t="s">
        <v>438</v>
      </c>
      <c r="B243" s="586"/>
      <c r="C243" s="599"/>
      <c r="D243" s="432">
        <v>171000</v>
      </c>
      <c r="E243" s="433"/>
      <c r="F243" s="433"/>
      <c r="G243" s="433"/>
      <c r="H243" s="434"/>
    </row>
    <row r="244" spans="1:8" s="16" customFormat="1" ht="37.5" customHeight="1" outlineLevel="1" x14ac:dyDescent="0.2">
      <c r="A244" s="419" t="s">
        <v>439</v>
      </c>
      <c r="B244" s="586"/>
      <c r="C244" s="599"/>
      <c r="D244" s="432">
        <v>173850</v>
      </c>
      <c r="E244" s="433"/>
      <c r="F244" s="433"/>
      <c r="G244" s="433"/>
      <c r="H244" s="434"/>
    </row>
    <row r="245" spans="1:8" s="16" customFormat="1" ht="37.5" customHeight="1" outlineLevel="1" x14ac:dyDescent="0.2">
      <c r="A245" s="419" t="s">
        <v>440</v>
      </c>
      <c r="B245" s="586"/>
      <c r="C245" s="599"/>
      <c r="D245" s="432">
        <v>176700</v>
      </c>
      <c r="E245" s="433"/>
      <c r="F245" s="433"/>
      <c r="G245" s="433"/>
      <c r="H245" s="434"/>
    </row>
    <row r="246" spans="1:8" s="16" customFormat="1" ht="37.5" customHeight="1" outlineLevel="1" x14ac:dyDescent="0.2">
      <c r="A246" s="419" t="s">
        <v>441</v>
      </c>
      <c r="B246" s="586"/>
      <c r="C246" s="599"/>
      <c r="D246" s="432">
        <v>179550</v>
      </c>
      <c r="E246" s="433"/>
      <c r="F246" s="433"/>
      <c r="G246" s="433"/>
      <c r="H246" s="434"/>
    </row>
    <row r="247" spans="1:8" s="16" customFormat="1" ht="37.5" customHeight="1" outlineLevel="1" x14ac:dyDescent="0.2">
      <c r="A247" s="419" t="s">
        <v>442</v>
      </c>
      <c r="B247" s="586"/>
      <c r="C247" s="599"/>
      <c r="D247" s="432">
        <v>182400</v>
      </c>
      <c r="E247" s="433"/>
      <c r="F247" s="433"/>
      <c r="G247" s="433"/>
      <c r="H247" s="434"/>
    </row>
    <row r="248" spans="1:8" s="16" customFormat="1" ht="37.5" customHeight="1" outlineLevel="1" x14ac:dyDescent="0.2">
      <c r="A248" s="419" t="s">
        <v>443</v>
      </c>
      <c r="B248" s="586"/>
      <c r="C248" s="599"/>
      <c r="D248" s="432">
        <v>185250</v>
      </c>
      <c r="E248" s="433"/>
      <c r="F248" s="433"/>
      <c r="G248" s="433"/>
      <c r="H248" s="434"/>
    </row>
    <row r="249" spans="1:8" s="16" customFormat="1" ht="37.5" customHeight="1" outlineLevel="1" x14ac:dyDescent="0.2">
      <c r="A249" s="419" t="s">
        <v>444</v>
      </c>
      <c r="B249" s="586"/>
      <c r="C249" s="599"/>
      <c r="D249" s="432">
        <v>188100</v>
      </c>
      <c r="E249" s="433"/>
      <c r="F249" s="433"/>
      <c r="G249" s="433"/>
      <c r="H249" s="434"/>
    </row>
    <row r="250" spans="1:8" s="16" customFormat="1" ht="37.5" customHeight="1" outlineLevel="1" x14ac:dyDescent="0.2">
      <c r="A250" s="419" t="s">
        <v>445</v>
      </c>
      <c r="B250" s="586"/>
      <c r="C250" s="599"/>
      <c r="D250" s="432">
        <v>190950</v>
      </c>
      <c r="E250" s="433"/>
      <c r="F250" s="433"/>
      <c r="G250" s="433"/>
      <c r="H250" s="434"/>
    </row>
    <row r="251" spans="1:8" s="16" customFormat="1" ht="37.5" customHeight="1" outlineLevel="1" x14ac:dyDescent="0.2">
      <c r="A251" s="419" t="s">
        <v>446</v>
      </c>
      <c r="B251" s="586"/>
      <c r="C251" s="599"/>
      <c r="D251" s="432">
        <v>193800</v>
      </c>
      <c r="E251" s="433"/>
      <c r="F251" s="433"/>
      <c r="G251" s="433"/>
      <c r="H251" s="434"/>
    </row>
    <row r="252" spans="1:8" s="16" customFormat="1" ht="37.5" customHeight="1" outlineLevel="1" x14ac:dyDescent="0.2">
      <c r="A252" s="419" t="s">
        <v>447</v>
      </c>
      <c r="B252" s="586"/>
      <c r="C252" s="599"/>
      <c r="D252" s="432">
        <v>196650</v>
      </c>
      <c r="E252" s="433"/>
      <c r="F252" s="433"/>
      <c r="G252" s="433"/>
      <c r="H252" s="434"/>
    </row>
    <row r="253" spans="1:8" s="16" customFormat="1" ht="37.5" customHeight="1" outlineLevel="1" x14ac:dyDescent="0.2">
      <c r="A253" s="419" t="s">
        <v>448</v>
      </c>
      <c r="B253" s="586"/>
      <c r="C253" s="599"/>
      <c r="D253" s="432">
        <v>199500</v>
      </c>
      <c r="E253" s="433"/>
      <c r="F253" s="433"/>
      <c r="G253" s="433"/>
      <c r="H253" s="434"/>
    </row>
    <row r="254" spans="1:8" s="16" customFormat="1" ht="37.5" customHeight="1" outlineLevel="1" x14ac:dyDescent="0.2">
      <c r="A254" s="419" t="s">
        <v>449</v>
      </c>
      <c r="B254" s="586"/>
      <c r="C254" s="599"/>
      <c r="D254" s="432">
        <v>202350</v>
      </c>
      <c r="E254" s="433"/>
      <c r="F254" s="433"/>
      <c r="G254" s="433"/>
      <c r="H254" s="434"/>
    </row>
    <row r="255" spans="1:8" s="16" customFormat="1" ht="37.5" customHeight="1" outlineLevel="1" x14ac:dyDescent="0.2">
      <c r="A255" s="419" t="s">
        <v>450</v>
      </c>
      <c r="B255" s="586"/>
      <c r="C255" s="599"/>
      <c r="D255" s="432">
        <v>205200</v>
      </c>
      <c r="E255" s="433"/>
      <c r="F255" s="433"/>
      <c r="G255" s="433"/>
      <c r="H255" s="434"/>
    </row>
    <row r="256" spans="1:8" s="16" customFormat="1" ht="37.5" customHeight="1" outlineLevel="1" x14ac:dyDescent="0.2">
      <c r="A256" s="419" t="s">
        <v>451</v>
      </c>
      <c r="B256" s="586"/>
      <c r="C256" s="599"/>
      <c r="D256" s="432">
        <v>208050</v>
      </c>
      <c r="E256" s="433"/>
      <c r="F256" s="433"/>
      <c r="G256" s="433"/>
      <c r="H256" s="434"/>
    </row>
    <row r="257" spans="1:8" s="16" customFormat="1" ht="37.5" customHeight="1" outlineLevel="1" x14ac:dyDescent="0.2">
      <c r="A257" s="419" t="s">
        <v>452</v>
      </c>
      <c r="B257" s="586"/>
      <c r="C257" s="599"/>
      <c r="D257" s="432">
        <v>210900</v>
      </c>
      <c r="E257" s="433"/>
      <c r="F257" s="433"/>
      <c r="G257" s="433"/>
      <c r="H257" s="434"/>
    </row>
    <row r="258" spans="1:8" s="16" customFormat="1" ht="37.5" customHeight="1" outlineLevel="1" x14ac:dyDescent="0.2">
      <c r="A258" s="419" t="s">
        <v>453</v>
      </c>
      <c r="B258" s="586"/>
      <c r="C258" s="599"/>
      <c r="D258" s="432">
        <v>213750</v>
      </c>
      <c r="E258" s="433"/>
      <c r="F258" s="433"/>
      <c r="G258" s="433"/>
      <c r="H258" s="434"/>
    </row>
    <row r="259" spans="1:8" s="16" customFormat="1" ht="37.5" customHeight="1" outlineLevel="1" x14ac:dyDescent="0.2">
      <c r="A259" s="419" t="s">
        <v>454</v>
      </c>
      <c r="B259" s="586"/>
      <c r="C259" s="599"/>
      <c r="D259" s="432">
        <v>216600</v>
      </c>
      <c r="E259" s="433"/>
      <c r="F259" s="433"/>
      <c r="G259" s="433"/>
      <c r="H259" s="434"/>
    </row>
    <row r="260" spans="1:8" s="16" customFormat="1" ht="37.5" customHeight="1" outlineLevel="1" x14ac:dyDescent="0.2">
      <c r="A260" s="419" t="s">
        <v>455</v>
      </c>
      <c r="B260" s="586"/>
      <c r="C260" s="599"/>
      <c r="D260" s="432">
        <v>219450</v>
      </c>
      <c r="E260" s="433"/>
      <c r="F260" s="433"/>
      <c r="G260" s="433"/>
      <c r="H260" s="434"/>
    </row>
    <row r="261" spans="1:8" s="16" customFormat="1" ht="37.5" customHeight="1" outlineLevel="1" x14ac:dyDescent="0.2">
      <c r="A261" s="419" t="s">
        <v>456</v>
      </c>
      <c r="B261" s="586"/>
      <c r="C261" s="599"/>
      <c r="D261" s="432">
        <v>222300</v>
      </c>
      <c r="E261" s="433"/>
      <c r="F261" s="433"/>
      <c r="G261" s="433"/>
      <c r="H261" s="434"/>
    </row>
    <row r="262" spans="1:8" s="16" customFormat="1" ht="37.5" customHeight="1" outlineLevel="1" x14ac:dyDescent="0.2">
      <c r="A262" s="419" t="s">
        <v>457</v>
      </c>
      <c r="B262" s="586"/>
      <c r="C262" s="599"/>
      <c r="D262" s="432">
        <v>225150</v>
      </c>
      <c r="E262" s="433"/>
      <c r="F262" s="433"/>
      <c r="G262" s="433"/>
      <c r="H262" s="434"/>
    </row>
    <row r="263" spans="1:8" s="16" customFormat="1" ht="37.5" customHeight="1" outlineLevel="1" x14ac:dyDescent="0.2">
      <c r="A263" s="419" t="s">
        <v>458</v>
      </c>
      <c r="B263" s="586"/>
      <c r="C263" s="599"/>
      <c r="D263" s="432">
        <v>228000</v>
      </c>
      <c r="E263" s="433"/>
      <c r="F263" s="433"/>
      <c r="G263" s="433"/>
      <c r="H263" s="434"/>
    </row>
    <row r="264" spans="1:8" s="16" customFormat="1" ht="37.5" customHeight="1" outlineLevel="1" x14ac:dyDescent="0.2">
      <c r="A264" s="419" t="s">
        <v>459</v>
      </c>
      <c r="B264" s="586"/>
      <c r="C264" s="599"/>
      <c r="D264" s="432">
        <v>230850</v>
      </c>
      <c r="E264" s="433"/>
      <c r="F264" s="433"/>
      <c r="G264" s="433"/>
      <c r="H264" s="434"/>
    </row>
    <row r="265" spans="1:8" s="16" customFormat="1" ht="37.5" customHeight="1" outlineLevel="1" x14ac:dyDescent="0.2">
      <c r="A265" s="419" t="s">
        <v>460</v>
      </c>
      <c r="B265" s="586"/>
      <c r="C265" s="599"/>
      <c r="D265" s="432">
        <v>233700</v>
      </c>
      <c r="E265" s="433"/>
      <c r="F265" s="433"/>
      <c r="G265" s="433"/>
      <c r="H265" s="434"/>
    </row>
    <row r="266" spans="1:8" s="16" customFormat="1" ht="37.5" customHeight="1" outlineLevel="1" x14ac:dyDescent="0.2">
      <c r="A266" s="419" t="s">
        <v>461</v>
      </c>
      <c r="B266" s="586"/>
      <c r="C266" s="599"/>
      <c r="D266" s="432">
        <v>236550</v>
      </c>
      <c r="E266" s="433"/>
      <c r="F266" s="433"/>
      <c r="G266" s="433"/>
      <c r="H266" s="434"/>
    </row>
    <row r="267" spans="1:8" s="16" customFormat="1" ht="37.5" customHeight="1" outlineLevel="1" x14ac:dyDescent="0.2">
      <c r="A267" s="419" t="s">
        <v>462</v>
      </c>
      <c r="B267" s="586"/>
      <c r="C267" s="599"/>
      <c r="D267" s="432">
        <v>239400</v>
      </c>
      <c r="E267" s="433"/>
      <c r="F267" s="433"/>
      <c r="G267" s="433"/>
      <c r="H267" s="434"/>
    </row>
    <row r="268" spans="1:8" s="16" customFormat="1" ht="37.5" customHeight="1" outlineLevel="1" x14ac:dyDescent="0.2">
      <c r="A268" s="419" t="s">
        <v>463</v>
      </c>
      <c r="B268" s="586"/>
      <c r="C268" s="599"/>
      <c r="D268" s="432">
        <v>242250</v>
      </c>
      <c r="E268" s="433"/>
      <c r="F268" s="433"/>
      <c r="G268" s="433"/>
      <c r="H268" s="434"/>
    </row>
    <row r="269" spans="1:8" s="16" customFormat="1" ht="37.5" customHeight="1" outlineLevel="1" x14ac:dyDescent="0.2">
      <c r="A269" s="419" t="s">
        <v>464</v>
      </c>
      <c r="B269" s="586"/>
      <c r="C269" s="599"/>
      <c r="D269" s="432">
        <v>245100</v>
      </c>
      <c r="E269" s="433"/>
      <c r="F269" s="433"/>
      <c r="G269" s="433"/>
      <c r="H269" s="434"/>
    </row>
    <row r="270" spans="1:8" s="16" customFormat="1" ht="37.5" customHeight="1" outlineLevel="1" x14ac:dyDescent="0.2">
      <c r="A270" s="419" t="s">
        <v>465</v>
      </c>
      <c r="B270" s="586"/>
      <c r="C270" s="599"/>
      <c r="D270" s="432">
        <v>247950</v>
      </c>
      <c r="E270" s="433"/>
      <c r="F270" s="433"/>
      <c r="G270" s="433"/>
      <c r="H270" s="434"/>
    </row>
    <row r="271" spans="1:8" s="16" customFormat="1" ht="37.5" customHeight="1" outlineLevel="1" x14ac:dyDescent="0.2">
      <c r="A271" s="419" t="s">
        <v>466</v>
      </c>
      <c r="B271" s="586"/>
      <c r="C271" s="599"/>
      <c r="D271" s="432">
        <v>250800</v>
      </c>
      <c r="E271" s="433"/>
      <c r="F271" s="433"/>
      <c r="G271" s="433"/>
      <c r="H271" s="434"/>
    </row>
    <row r="272" spans="1:8" s="16" customFormat="1" ht="37.5" customHeight="1" outlineLevel="1" x14ac:dyDescent="0.2">
      <c r="A272" s="419" t="s">
        <v>467</v>
      </c>
      <c r="B272" s="586"/>
      <c r="C272" s="599"/>
      <c r="D272" s="432">
        <v>253650</v>
      </c>
      <c r="E272" s="433"/>
      <c r="F272" s="433"/>
      <c r="G272" s="433"/>
      <c r="H272" s="434"/>
    </row>
    <row r="273" spans="1:8" s="16" customFormat="1" ht="37.5" customHeight="1" outlineLevel="1" x14ac:dyDescent="0.2">
      <c r="A273" s="419" t="s">
        <v>468</v>
      </c>
      <c r="B273" s="586"/>
      <c r="C273" s="599"/>
      <c r="D273" s="432">
        <v>256500</v>
      </c>
      <c r="E273" s="433"/>
      <c r="F273" s="433"/>
      <c r="G273" s="433"/>
      <c r="H273" s="434"/>
    </row>
    <row r="274" spans="1:8" s="16" customFormat="1" ht="37.5" customHeight="1" outlineLevel="1" x14ac:dyDescent="0.2">
      <c r="A274" s="419" t="s">
        <v>469</v>
      </c>
      <c r="B274" s="586"/>
      <c r="C274" s="599"/>
      <c r="D274" s="432">
        <v>259350</v>
      </c>
      <c r="E274" s="433"/>
      <c r="F274" s="433"/>
      <c r="G274" s="433"/>
      <c r="H274" s="434"/>
    </row>
    <row r="275" spans="1:8" s="16" customFormat="1" ht="37.5" customHeight="1" outlineLevel="1" x14ac:dyDescent="0.2">
      <c r="A275" s="419" t="s">
        <v>470</v>
      </c>
      <c r="B275" s="586"/>
      <c r="C275" s="599"/>
      <c r="D275" s="432">
        <v>262200</v>
      </c>
      <c r="E275" s="433"/>
      <c r="F275" s="433"/>
      <c r="G275" s="433"/>
      <c r="H275" s="434"/>
    </row>
    <row r="276" spans="1:8" s="16" customFormat="1" ht="37.5" customHeight="1" outlineLevel="1" x14ac:dyDescent="0.2">
      <c r="A276" s="419" t="s">
        <v>471</v>
      </c>
      <c r="B276" s="586"/>
      <c r="C276" s="599"/>
      <c r="D276" s="432">
        <v>265050</v>
      </c>
      <c r="E276" s="433"/>
      <c r="F276" s="433"/>
      <c r="G276" s="433"/>
      <c r="H276" s="434"/>
    </row>
    <row r="277" spans="1:8" s="16" customFormat="1" ht="37.5" customHeight="1" outlineLevel="1" x14ac:dyDescent="0.2">
      <c r="A277" s="419" t="s">
        <v>472</v>
      </c>
      <c r="B277" s="586"/>
      <c r="C277" s="599"/>
      <c r="D277" s="432">
        <v>267900</v>
      </c>
      <c r="E277" s="433"/>
      <c r="F277" s="433"/>
      <c r="G277" s="433"/>
      <c r="H277" s="434"/>
    </row>
    <row r="278" spans="1:8" s="16" customFormat="1" ht="37.5" customHeight="1" outlineLevel="1" x14ac:dyDescent="0.2">
      <c r="A278" s="419" t="s">
        <v>473</v>
      </c>
      <c r="B278" s="586"/>
      <c r="C278" s="599"/>
      <c r="D278" s="432">
        <v>270750</v>
      </c>
      <c r="E278" s="433"/>
      <c r="F278" s="433"/>
      <c r="G278" s="433"/>
      <c r="H278" s="434"/>
    </row>
    <row r="279" spans="1:8" s="16" customFormat="1" ht="37.5" customHeight="1" outlineLevel="1" x14ac:dyDescent="0.2">
      <c r="A279" s="419" t="s">
        <v>474</v>
      </c>
      <c r="B279" s="586"/>
      <c r="C279" s="599"/>
      <c r="D279" s="432">
        <v>273600</v>
      </c>
      <c r="E279" s="433"/>
      <c r="F279" s="433"/>
      <c r="G279" s="433"/>
      <c r="H279" s="434"/>
    </row>
    <row r="280" spans="1:8" s="16" customFormat="1" ht="37.5" customHeight="1" outlineLevel="1" x14ac:dyDescent="0.2">
      <c r="A280" s="419" t="s">
        <v>475</v>
      </c>
      <c r="B280" s="586"/>
      <c r="C280" s="599"/>
      <c r="D280" s="432">
        <v>276450</v>
      </c>
      <c r="E280" s="433"/>
      <c r="F280" s="433"/>
      <c r="G280" s="433"/>
      <c r="H280" s="434"/>
    </row>
    <row r="281" spans="1:8" s="16" customFormat="1" ht="37.5" customHeight="1" outlineLevel="1" x14ac:dyDescent="0.2">
      <c r="A281" s="419" t="s">
        <v>476</v>
      </c>
      <c r="B281" s="586"/>
      <c r="C281" s="599"/>
      <c r="D281" s="432">
        <v>279300</v>
      </c>
      <c r="E281" s="433"/>
      <c r="F281" s="433"/>
      <c r="G281" s="433"/>
      <c r="H281" s="434"/>
    </row>
    <row r="282" spans="1:8" s="16" customFormat="1" ht="37.5" customHeight="1" outlineLevel="1" x14ac:dyDescent="0.2">
      <c r="A282" s="419" t="s">
        <v>477</v>
      </c>
      <c r="B282" s="586"/>
      <c r="C282" s="599"/>
      <c r="D282" s="432">
        <v>282150</v>
      </c>
      <c r="E282" s="433"/>
      <c r="F282" s="433"/>
      <c r="G282" s="433"/>
      <c r="H282" s="434"/>
    </row>
    <row r="283" spans="1:8" s="16" customFormat="1" ht="37.5" customHeight="1" outlineLevel="1" thickBot="1" x14ac:dyDescent="0.25">
      <c r="A283" s="419" t="s">
        <v>478</v>
      </c>
      <c r="B283" s="586"/>
      <c r="C283" s="600"/>
      <c r="D283" s="432">
        <v>285000</v>
      </c>
      <c r="E283" s="433"/>
      <c r="F283" s="433"/>
      <c r="G283" s="433"/>
      <c r="H283" s="434"/>
    </row>
    <row r="284" spans="1:8" s="16" customFormat="1" ht="50.1" customHeight="1" thickBot="1" x14ac:dyDescent="0.25">
      <c r="A284" s="411" t="s">
        <v>59</v>
      </c>
      <c r="B284" s="412"/>
      <c r="C284" s="412"/>
      <c r="D284" s="421" t="str">
        <f>"от "&amp;MIN(D285:D294)&amp;" до "&amp;MAX(D285:D294)</f>
        <v>от 450 до 10290</v>
      </c>
      <c r="E284" s="422"/>
      <c r="F284" s="422"/>
      <c r="G284" s="422"/>
      <c r="H284" s="423"/>
    </row>
    <row r="285" spans="1:8" s="16" customFormat="1" ht="162.75" customHeight="1" x14ac:dyDescent="0.2">
      <c r="A285" s="190" t="s">
        <v>342</v>
      </c>
      <c r="B285" s="66" t="s">
        <v>197</v>
      </c>
      <c r="C285" s="20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285" s="382">
        <v>1890</v>
      </c>
      <c r="E285" s="383"/>
      <c r="F285" s="383"/>
      <c r="G285" s="383"/>
      <c r="H285" s="384"/>
    </row>
    <row r="286" spans="1:8" s="16" customFormat="1" ht="37.5" customHeight="1" x14ac:dyDescent="0.2">
      <c r="A286" s="680" t="s">
        <v>61</v>
      </c>
      <c r="B286" s="681"/>
      <c r="C286" s="426"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286" s="682">
        <v>1290</v>
      </c>
      <c r="E286" s="424"/>
      <c r="F286" s="424"/>
      <c r="G286" s="424"/>
      <c r="H286" s="425"/>
    </row>
    <row r="287" spans="1:8" s="16" customFormat="1" ht="37.5" customHeight="1" x14ac:dyDescent="0.2">
      <c r="A287" s="680" t="s">
        <v>62</v>
      </c>
      <c r="B287" s="681"/>
      <c r="C287" s="427"/>
      <c r="D287" s="682">
        <v>10290</v>
      </c>
      <c r="E287" s="424"/>
      <c r="F287" s="424"/>
      <c r="G287" s="424"/>
      <c r="H287" s="425"/>
    </row>
    <row r="288" spans="1:8" s="16" customFormat="1" ht="37.5" customHeight="1" x14ac:dyDescent="0.2">
      <c r="A288" s="352" t="s">
        <v>63</v>
      </c>
      <c r="B288" s="353"/>
      <c r="C288" s="427"/>
      <c r="D288" s="682">
        <v>2790</v>
      </c>
      <c r="E288" s="424"/>
      <c r="F288" s="424"/>
      <c r="G288" s="424"/>
      <c r="H288" s="425"/>
    </row>
    <row r="289" spans="1:8" s="16" customFormat="1" ht="37.5" customHeight="1" x14ac:dyDescent="0.2">
      <c r="A289" s="680" t="s">
        <v>64</v>
      </c>
      <c r="B289" s="681"/>
      <c r="C289" s="427"/>
      <c r="D289" s="682">
        <v>6390</v>
      </c>
      <c r="E289" s="424"/>
      <c r="F289" s="424"/>
      <c r="G289" s="424"/>
      <c r="H289" s="425"/>
    </row>
    <row r="290" spans="1:8" s="16" customFormat="1" ht="37.5" customHeight="1" x14ac:dyDescent="0.2">
      <c r="A290" s="352" t="s">
        <v>65</v>
      </c>
      <c r="B290" s="353"/>
      <c r="C290" s="427"/>
      <c r="D290" s="361">
        <v>450</v>
      </c>
      <c r="E290" s="355"/>
      <c r="F290" s="355"/>
      <c r="G290" s="355"/>
      <c r="H290" s="356"/>
    </row>
    <row r="291" spans="1:8" s="16" customFormat="1" ht="37.5" customHeight="1" x14ac:dyDescent="0.2">
      <c r="A291" s="352" t="s">
        <v>66</v>
      </c>
      <c r="B291" s="353"/>
      <c r="C291" s="427"/>
      <c r="D291" s="361">
        <v>450</v>
      </c>
      <c r="E291" s="355"/>
      <c r="F291" s="355"/>
      <c r="G291" s="355"/>
      <c r="H291" s="356"/>
    </row>
    <row r="292" spans="1:8" s="16" customFormat="1" ht="37.5" customHeight="1" x14ac:dyDescent="0.2">
      <c r="A292" s="352" t="s">
        <v>67</v>
      </c>
      <c r="B292" s="353"/>
      <c r="C292" s="427"/>
      <c r="D292" s="361">
        <v>900</v>
      </c>
      <c r="E292" s="355"/>
      <c r="F292" s="355"/>
      <c r="G292" s="355"/>
      <c r="H292" s="356"/>
    </row>
    <row r="293" spans="1:8" s="16" customFormat="1" ht="37.5" customHeight="1" x14ac:dyDescent="0.2">
      <c r="A293" s="352" t="s">
        <v>68</v>
      </c>
      <c r="B293" s="353"/>
      <c r="C293" s="427"/>
      <c r="D293" s="361">
        <v>1350</v>
      </c>
      <c r="E293" s="355"/>
      <c r="F293" s="355"/>
      <c r="G293" s="355"/>
      <c r="H293" s="356"/>
    </row>
    <row r="294" spans="1:8" s="16" customFormat="1" ht="37.5" customHeight="1" thickBot="1" x14ac:dyDescent="0.25">
      <c r="A294" s="369" t="s">
        <v>69</v>
      </c>
      <c r="B294" s="370"/>
      <c r="C294" s="428"/>
      <c r="D294" s="361">
        <v>8400</v>
      </c>
      <c r="E294" s="355"/>
      <c r="F294" s="355"/>
      <c r="G294" s="355"/>
      <c r="H294" s="356"/>
    </row>
    <row r="295" spans="1:8" s="16" customFormat="1" ht="117.75" customHeight="1" thickBot="1" x14ac:dyDescent="0.25">
      <c r="A295" s="524" t="s">
        <v>71</v>
      </c>
      <c r="B295" s="525"/>
      <c r="C29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295" s="375">
        <v>30</v>
      </c>
      <c r="E295" s="375"/>
      <c r="F295" s="375"/>
      <c r="G295" s="375"/>
      <c r="H295" s="376"/>
    </row>
    <row r="296" spans="1:8" s="23" customFormat="1" ht="50.1" customHeight="1" thickBot="1" x14ac:dyDescent="0.25">
      <c r="A296" s="362" t="s">
        <v>72</v>
      </c>
      <c r="B296" s="363"/>
      <c r="C296" s="21"/>
      <c r="D296" s="364" t="str">
        <f>"от "&amp;MIN(D298,D318:D332)&amp;" до "&amp;MAX(D298,D318:D332)</f>
        <v>от 600 до 51390</v>
      </c>
      <c r="E296" s="364"/>
      <c r="F296" s="364"/>
      <c r="G296" s="364"/>
      <c r="H296" s="365"/>
    </row>
    <row r="297" spans="1:8" s="16" customFormat="1" ht="24.95" customHeight="1" thickBot="1" x14ac:dyDescent="0.25">
      <c r="A297" s="518"/>
      <c r="B297" s="519"/>
      <c r="C297" s="60"/>
      <c r="D297" s="520"/>
      <c r="E297" s="520"/>
      <c r="F297" s="520"/>
      <c r="G297" s="520"/>
      <c r="H297" s="521"/>
    </row>
    <row r="298" spans="1:8" s="16" customFormat="1" ht="57" customHeight="1" thickBot="1" x14ac:dyDescent="0.25">
      <c r="A298" s="389" t="s">
        <v>73</v>
      </c>
      <c r="B298" s="390"/>
      <c r="C29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"2ГИС.ЕКАТЕРИНБУРГ" (версия для ПК); Интернет-площадка 2gis.kz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http://api.2gis.kz/</v>
      </c>
      <c r="D298" s="391">
        <v>15048</v>
      </c>
      <c r="E298" s="391"/>
      <c r="F298" s="391"/>
      <c r="G298" s="391"/>
      <c r="H298" s="392"/>
    </row>
    <row r="299" spans="1:8" s="16" customFormat="1" ht="57" customHeight="1" thickBot="1" x14ac:dyDescent="0.25">
      <c r="A299" s="393" t="s">
        <v>74</v>
      </c>
      <c r="B299" s="394"/>
      <c r="C299" s="405"/>
      <c r="D299" s="395" t="s">
        <v>75</v>
      </c>
      <c r="E299" s="396"/>
      <c r="F299" s="396"/>
      <c r="G299" s="396"/>
      <c r="H299" s="397"/>
    </row>
    <row r="300" spans="1:8" s="16" customFormat="1" ht="57" customHeight="1" x14ac:dyDescent="0.2">
      <c r="A300" s="385" t="s">
        <v>76</v>
      </c>
      <c r="B300" s="386"/>
      <c r="C300" s="405"/>
      <c r="D300" s="398">
        <f>D298/4</f>
        <v>3762</v>
      </c>
      <c r="E300" s="398"/>
      <c r="F300" s="398"/>
      <c r="G300" s="398"/>
      <c r="H300" s="399"/>
    </row>
    <row r="301" spans="1:8" s="16" customFormat="1" ht="57" customHeight="1" x14ac:dyDescent="0.2">
      <c r="A301" s="385" t="s">
        <v>77</v>
      </c>
      <c r="B301" s="386"/>
      <c r="C301" s="405"/>
      <c r="D301" s="398">
        <f>D298/5</f>
        <v>3009.6</v>
      </c>
      <c r="E301" s="398"/>
      <c r="F301" s="398"/>
      <c r="G301" s="398"/>
      <c r="H301" s="399"/>
    </row>
    <row r="302" spans="1:8" s="16" customFormat="1" ht="57" customHeight="1" x14ac:dyDescent="0.2">
      <c r="A302" s="385" t="s">
        <v>78</v>
      </c>
      <c r="B302" s="386"/>
      <c r="C302" s="405"/>
      <c r="D302" s="398">
        <f>D298/6</f>
        <v>2508</v>
      </c>
      <c r="E302" s="398"/>
      <c r="F302" s="398"/>
      <c r="G302" s="398"/>
      <c r="H302" s="399"/>
    </row>
    <row r="303" spans="1:8" s="16" customFormat="1" ht="57" customHeight="1" x14ac:dyDescent="0.2">
      <c r="A303" s="385" t="s">
        <v>79</v>
      </c>
      <c r="B303" s="386"/>
      <c r="C303" s="405"/>
      <c r="D303" s="398">
        <f>D298/7</f>
        <v>2149.7142857142858</v>
      </c>
      <c r="E303" s="398"/>
      <c r="F303" s="398"/>
      <c r="G303" s="398"/>
      <c r="H303" s="399"/>
    </row>
    <row r="304" spans="1:8" s="16" customFormat="1" ht="57" customHeight="1" x14ac:dyDescent="0.2">
      <c r="A304" s="385" t="s">
        <v>80</v>
      </c>
      <c r="B304" s="386"/>
      <c r="C304" s="405"/>
      <c r="D304" s="398">
        <f>D298/8</f>
        <v>1881</v>
      </c>
      <c r="E304" s="398"/>
      <c r="F304" s="398"/>
      <c r="G304" s="398"/>
      <c r="H304" s="399"/>
    </row>
    <row r="305" spans="1:8" s="16" customFormat="1" ht="57" customHeight="1" x14ac:dyDescent="0.2">
      <c r="A305" s="385" t="s">
        <v>81</v>
      </c>
      <c r="B305" s="386"/>
      <c r="C305" s="405"/>
      <c r="D305" s="398">
        <f>D298/9</f>
        <v>1672</v>
      </c>
      <c r="E305" s="398"/>
      <c r="F305" s="398"/>
      <c r="G305" s="398"/>
      <c r="H305" s="399"/>
    </row>
    <row r="306" spans="1:8" s="16" customFormat="1" ht="57" customHeight="1" x14ac:dyDescent="0.2">
      <c r="A306" s="385" t="s">
        <v>82</v>
      </c>
      <c r="B306" s="386"/>
      <c r="C306" s="405"/>
      <c r="D306" s="398">
        <f>D298/10</f>
        <v>1504.8</v>
      </c>
      <c r="E306" s="398"/>
      <c r="F306" s="398"/>
      <c r="G306" s="398"/>
      <c r="H306" s="399"/>
    </row>
    <row r="307" spans="1:8" s="16" customFormat="1" ht="57" customHeight="1" thickBot="1" x14ac:dyDescent="0.25">
      <c r="A307" s="389" t="s">
        <v>83</v>
      </c>
      <c r="B307" s="390"/>
      <c r="C307" s="405"/>
      <c r="D307" s="391">
        <v>22560</v>
      </c>
      <c r="E307" s="391"/>
      <c r="F307" s="391"/>
      <c r="G307" s="391"/>
      <c r="H307" s="392"/>
    </row>
    <row r="308" spans="1:8" s="16" customFormat="1" ht="57" customHeight="1" thickBot="1" x14ac:dyDescent="0.25">
      <c r="A308" s="393" t="s">
        <v>74</v>
      </c>
      <c r="B308" s="394"/>
      <c r="C308" s="405"/>
      <c r="D308" s="395" t="s">
        <v>75</v>
      </c>
      <c r="E308" s="396"/>
      <c r="F308" s="396"/>
      <c r="G308" s="396"/>
      <c r="H308" s="397"/>
    </row>
    <row r="309" spans="1:8" s="16" customFormat="1" ht="57" customHeight="1" x14ac:dyDescent="0.2">
      <c r="A309" s="385" t="s">
        <v>76</v>
      </c>
      <c r="B309" s="386"/>
      <c r="C309" s="405"/>
      <c r="D309" s="398">
        <v>5640</v>
      </c>
      <c r="E309" s="398"/>
      <c r="F309" s="398"/>
      <c r="G309" s="398"/>
      <c r="H309" s="399"/>
    </row>
    <row r="310" spans="1:8" s="16" customFormat="1" ht="57" customHeight="1" x14ac:dyDescent="0.2">
      <c r="A310" s="385" t="s">
        <v>77</v>
      </c>
      <c r="B310" s="386"/>
      <c r="C310" s="405"/>
      <c r="D310" s="398">
        <v>4512</v>
      </c>
      <c r="E310" s="398"/>
      <c r="F310" s="398"/>
      <c r="G310" s="398"/>
      <c r="H310" s="399"/>
    </row>
    <row r="311" spans="1:8" s="16" customFormat="1" ht="57" customHeight="1" x14ac:dyDescent="0.2">
      <c r="A311" s="385" t="s">
        <v>78</v>
      </c>
      <c r="B311" s="386"/>
      <c r="C311" s="405"/>
      <c r="D311" s="398">
        <v>3760</v>
      </c>
      <c r="E311" s="398"/>
      <c r="F311" s="398"/>
      <c r="G311" s="398"/>
      <c r="H311" s="399"/>
    </row>
    <row r="312" spans="1:8" s="16" customFormat="1" ht="57" customHeight="1" x14ac:dyDescent="0.2">
      <c r="A312" s="385" t="s">
        <v>79</v>
      </c>
      <c r="B312" s="386"/>
      <c r="C312" s="405"/>
      <c r="D312" s="398">
        <v>3222.8571428571427</v>
      </c>
      <c r="E312" s="398"/>
      <c r="F312" s="398"/>
      <c r="G312" s="398"/>
      <c r="H312" s="399"/>
    </row>
    <row r="313" spans="1:8" s="16" customFormat="1" ht="57" customHeight="1" x14ac:dyDescent="0.2">
      <c r="A313" s="385" t="s">
        <v>80</v>
      </c>
      <c r="B313" s="386"/>
      <c r="C313" s="405"/>
      <c r="D313" s="398">
        <v>2820</v>
      </c>
      <c r="E313" s="398"/>
      <c r="F313" s="398"/>
      <c r="G313" s="398"/>
      <c r="H313" s="399"/>
    </row>
    <row r="314" spans="1:8" s="16" customFormat="1" ht="57" customHeight="1" x14ac:dyDescent="0.2">
      <c r="A314" s="385" t="s">
        <v>81</v>
      </c>
      <c r="B314" s="386"/>
      <c r="C314" s="405"/>
      <c r="D314" s="398">
        <v>2506.6666666666665</v>
      </c>
      <c r="E314" s="398"/>
      <c r="F314" s="398"/>
      <c r="G314" s="398"/>
      <c r="H314" s="399"/>
    </row>
    <row r="315" spans="1:8" s="16" customFormat="1" ht="57" customHeight="1" thickBot="1" x14ac:dyDescent="0.25">
      <c r="A315" s="385" t="s">
        <v>82</v>
      </c>
      <c r="B315" s="386"/>
      <c r="C315" s="406"/>
      <c r="D315" s="398">
        <v>2256</v>
      </c>
      <c r="E315" s="398"/>
      <c r="F315" s="398"/>
      <c r="G315" s="398"/>
      <c r="H315" s="399"/>
    </row>
    <row r="316" spans="1:8" s="16" customFormat="1" ht="62.45" customHeight="1" thickBot="1" x14ac:dyDescent="0.25">
      <c r="A316" s="380" t="s">
        <v>84</v>
      </c>
      <c r="B316" s="381"/>
      <c r="C3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16" s="361">
        <v>20004</v>
      </c>
      <c r="E316" s="355"/>
      <c r="F316" s="355"/>
      <c r="G316" s="355"/>
      <c r="H316" s="356"/>
    </row>
    <row r="317" spans="1:8" s="16" customFormat="1" ht="24.95" customHeight="1" thickBot="1" x14ac:dyDescent="0.25">
      <c r="A317" s="518"/>
      <c r="B317" s="519"/>
      <c r="C317" s="56"/>
      <c r="D317" s="520"/>
      <c r="E317" s="520"/>
      <c r="F317" s="520"/>
      <c r="G317" s="520"/>
      <c r="H317" s="521"/>
    </row>
    <row r="318" spans="1:8" s="16" customFormat="1" ht="50.1" customHeight="1" x14ac:dyDescent="0.2">
      <c r="A318" s="352" t="s">
        <v>85</v>
      </c>
      <c r="B318" s="353"/>
      <c r="C318" s="118" t="str">
        <f>"Интернет-площадка 2gis.ru на основе Cправочника организаций "&amp;$C$2&amp;""</f>
        <v>Интернет-площадка 2gis.ru на основе Cправочника организаций "2ГИС.ЕКАТЕРИНБУРГ"</v>
      </c>
      <c r="D318" s="361">
        <v>29649</v>
      </c>
      <c r="E318" s="355"/>
      <c r="F318" s="355"/>
      <c r="G318" s="355"/>
      <c r="H318" s="356"/>
    </row>
    <row r="319" spans="1:8" s="16" customFormat="1" ht="50.1" customHeight="1" x14ac:dyDescent="0.2">
      <c r="A319" s="352" t="s">
        <v>86</v>
      </c>
      <c r="B319" s="353"/>
      <c r="C319" s="74"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19" s="361">
        <v>12900</v>
      </c>
      <c r="E319" s="355"/>
      <c r="F319" s="355"/>
      <c r="G319" s="355"/>
      <c r="H319" s="356"/>
    </row>
    <row r="320" spans="1:8" s="16" customFormat="1" ht="50.1" customHeight="1" x14ac:dyDescent="0.2">
      <c r="A320" s="352" t="s">
        <v>87</v>
      </c>
      <c r="B320" s="353"/>
      <c r="C320" s="74"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0" s="361">
        <v>42690</v>
      </c>
      <c r="E320" s="355"/>
      <c r="F320" s="355"/>
      <c r="G320" s="355"/>
      <c r="H320" s="356"/>
    </row>
    <row r="321" spans="1:8" s="16" customFormat="1" ht="50.1" customHeight="1" x14ac:dyDescent="0.2">
      <c r="A321" s="352" t="s">
        <v>88</v>
      </c>
      <c r="B321" s="353"/>
      <c r="C321" s="74" t="str">
        <f>"Интернет-площадка 2gis.ru на основе Cправочника организаций "&amp;$C$2&amp;""</f>
        <v>Интернет-площадка 2gis.ru на основе Cправочника организаций "2ГИС.ЕКАТЕРИНБУРГ"</v>
      </c>
      <c r="D321" s="361">
        <v>11790</v>
      </c>
      <c r="E321" s="355"/>
      <c r="F321" s="355"/>
      <c r="G321" s="355"/>
      <c r="H321" s="356"/>
    </row>
    <row r="322" spans="1:8" s="16" customFormat="1" ht="50.1" customHeight="1" x14ac:dyDescent="0.2">
      <c r="A322" s="352" t="s">
        <v>89</v>
      </c>
      <c r="B322" s="353"/>
      <c r="C322" s="74" t="str">
        <f>"Интернет-площадка 2gis.ru на основе Cправочника организаций "&amp;$C$2&amp;""</f>
        <v>Интернет-площадка 2gis.ru на основе Cправочника организаций "2ГИС.ЕКАТЕРИНБУРГ"</v>
      </c>
      <c r="D322" s="361">
        <v>14148</v>
      </c>
      <c r="E322" s="355"/>
      <c r="F322" s="355"/>
      <c r="G322" s="355"/>
      <c r="H322" s="356"/>
    </row>
    <row r="323" spans="1:8" s="16" customFormat="1" ht="50.1" customHeight="1" x14ac:dyDescent="0.2">
      <c r="A323" s="352" t="s">
        <v>90</v>
      </c>
      <c r="B323" s="353"/>
      <c r="C323" s="74"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3" s="361">
        <v>7590</v>
      </c>
      <c r="E323" s="355"/>
      <c r="F323" s="355"/>
      <c r="G323" s="355"/>
      <c r="H323" s="356"/>
    </row>
    <row r="324" spans="1:8" s="16" customFormat="1" ht="50.1" customHeight="1" x14ac:dyDescent="0.2">
      <c r="A324" s="352" t="s">
        <v>91</v>
      </c>
      <c r="B324" s="353"/>
      <c r="C324" s="74"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4" s="361">
        <v>22950</v>
      </c>
      <c r="E324" s="355"/>
      <c r="F324" s="355"/>
      <c r="G324" s="355"/>
      <c r="H324" s="356"/>
    </row>
    <row r="325" spans="1:8" s="16" customFormat="1" ht="50.1" customHeight="1" x14ac:dyDescent="0.2">
      <c r="A325" s="352" t="s">
        <v>92</v>
      </c>
      <c r="B325" s="353"/>
      <c r="C325" s="74"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25" s="361">
        <v>51390</v>
      </c>
      <c r="E325" s="355"/>
      <c r="F325" s="355"/>
      <c r="G325" s="355"/>
      <c r="H325" s="356"/>
    </row>
    <row r="326" spans="1:8" s="16" customFormat="1" ht="50.1" customHeight="1" x14ac:dyDescent="0.2">
      <c r="A326" s="352" t="s">
        <v>93</v>
      </c>
      <c r="B326" s="353"/>
      <c r="C326" s="74" t="str">
        <f>C357</f>
        <v>электронный справочник на основе Справочника организаций "2ГИС.ЕКАТЕРИНБУРГ" (мобильная версия 2ГИС 4.0 и выше)</v>
      </c>
      <c r="D326" s="361">
        <v>19500</v>
      </c>
      <c r="E326" s="355"/>
      <c r="F326" s="355"/>
      <c r="G326" s="355"/>
      <c r="H326" s="356"/>
    </row>
    <row r="327" spans="1:8" s="16" customFormat="1" ht="50.1" customHeight="1" x14ac:dyDescent="0.2">
      <c r="A327" s="352" t="s">
        <v>94</v>
      </c>
      <c r="B327" s="353"/>
      <c r="C327" s="74" t="s">
        <v>95</v>
      </c>
      <c r="D327" s="361">
        <v>600</v>
      </c>
      <c r="E327" s="355"/>
      <c r="F327" s="355"/>
      <c r="G327" s="355"/>
      <c r="H327" s="356"/>
    </row>
    <row r="328" spans="1:8" s="16" customFormat="1" ht="68.25" customHeight="1" x14ac:dyDescent="0.2">
      <c r="A328" s="352" t="s">
        <v>96</v>
      </c>
      <c r="B328" s="353"/>
      <c r="C32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28" s="361">
        <v>10290</v>
      </c>
      <c r="E328" s="355"/>
      <c r="F328" s="355"/>
      <c r="G328" s="355"/>
      <c r="H328" s="356"/>
    </row>
    <row r="329" spans="1:8" s="16" customFormat="1" ht="68.25" customHeight="1" x14ac:dyDescent="0.2">
      <c r="A329" s="352" t="s">
        <v>97</v>
      </c>
      <c r="B329" s="353"/>
      <c r="C329" s="74" t="str">
        <f t="shared" ref="C329:C3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29" s="361">
        <v>8232</v>
      </c>
      <c r="E329" s="355"/>
      <c r="F329" s="355"/>
      <c r="G329" s="355"/>
      <c r="H329" s="356"/>
    </row>
    <row r="330" spans="1:8" s="16" customFormat="1" ht="68.25" customHeight="1" x14ac:dyDescent="0.2">
      <c r="A330" s="352" t="s">
        <v>98</v>
      </c>
      <c r="B330" s="353"/>
      <c r="C330" s="74"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30" s="361">
        <v>8790</v>
      </c>
      <c r="E330" s="355"/>
      <c r="F330" s="355"/>
      <c r="G330" s="355"/>
      <c r="H330" s="356"/>
    </row>
    <row r="331" spans="1:8" s="16" customFormat="1" ht="68.25" customHeight="1" x14ac:dyDescent="0.2">
      <c r="A331" s="352" t="s">
        <v>99</v>
      </c>
      <c r="B331" s="353"/>
      <c r="C331" s="74" t="str">
        <f t="shared" si="0"/>
        <v>электронный справочник на основе Справочника организаций "2ГИС.ЕКАТЕРИНБУРГ" (мобильная версия 2ГИС 4.0 и выше); Интернет-площадка 2gis.ru на основе Cправочника организаций "2ГИС.ЕКАТЕРИНБУРГ"</v>
      </c>
      <c r="D331" s="361">
        <v>4116</v>
      </c>
      <c r="E331" s="355"/>
      <c r="F331" s="355"/>
      <c r="G331" s="355"/>
      <c r="H331" s="356"/>
    </row>
    <row r="332" spans="1:8" s="16" customFormat="1" ht="50.1" customHeight="1" x14ac:dyDescent="0.2">
      <c r="A332" s="352" t="s">
        <v>102</v>
      </c>
      <c r="B332" s="353"/>
      <c r="C332" s="74" t="str">
        <f>"электронный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32" s="361">
        <v>11790</v>
      </c>
      <c r="E332" s="355"/>
      <c r="F332" s="355"/>
      <c r="G332" s="355"/>
      <c r="H332" s="356"/>
    </row>
    <row r="333" spans="1:8" s="16" customFormat="1" ht="102" customHeight="1" x14ac:dyDescent="0.2">
      <c r="A333" s="352" t="s">
        <v>16</v>
      </c>
      <c r="B333" s="353"/>
      <c r="C333" s="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33" s="361">
        <v>1890</v>
      </c>
      <c r="E333" s="355"/>
      <c r="F333" s="355"/>
      <c r="G333" s="355"/>
      <c r="H333" s="355"/>
    </row>
    <row r="334" spans="1:8" s="16" customFormat="1" ht="102" customHeight="1" x14ac:dyDescent="0.2">
      <c r="A334" s="352" t="s">
        <v>103</v>
      </c>
      <c r="B334" s="353"/>
      <c r="C334" s="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34" s="361">
        <v>100002</v>
      </c>
      <c r="E334" s="355"/>
      <c r="F334" s="355"/>
      <c r="G334" s="355"/>
      <c r="H334" s="355"/>
    </row>
    <row r="335" spans="1:8" s="16" customFormat="1" ht="126" customHeight="1" x14ac:dyDescent="0.2">
      <c r="A335" s="352" t="s">
        <v>104</v>
      </c>
      <c r="B335" s="353"/>
      <c r="C33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35" s="361">
        <v>12510</v>
      </c>
      <c r="E335" s="355"/>
      <c r="F335" s="355"/>
      <c r="G335" s="355"/>
      <c r="H335" s="356"/>
    </row>
    <row r="336" spans="1:8" s="16" customFormat="1" ht="96" customHeight="1" x14ac:dyDescent="0.2">
      <c r="A336" s="352" t="s">
        <v>105</v>
      </c>
      <c r="B336" s="353"/>
      <c r="C3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Интернет-площадки и Веб-приложения на основе Cправочника организаций "2ГИС.ЕКАТЕРИНБУРГ", http://api.2gis.ru/</v>
      </c>
      <c r="D336" s="361">
        <v>10005</v>
      </c>
      <c r="E336" s="355"/>
      <c r="F336" s="355"/>
      <c r="G336" s="355"/>
      <c r="H336" s="356"/>
    </row>
    <row r="337" spans="1:8" s="16" customFormat="1" ht="96" customHeight="1" x14ac:dyDescent="0.2">
      <c r="A337" s="377" t="s">
        <v>106</v>
      </c>
      <c r="B337" s="378"/>
      <c r="C337"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7" s="361">
        <v>15000</v>
      </c>
      <c r="E337" s="355"/>
      <c r="F337" s="355"/>
      <c r="G337" s="355"/>
      <c r="H337" s="356"/>
    </row>
    <row r="338" spans="1:8" s="16" customFormat="1" ht="96" customHeight="1" x14ac:dyDescent="0.2">
      <c r="A338" s="352" t="s">
        <v>100</v>
      </c>
      <c r="B338" s="353" t="s">
        <v>100</v>
      </c>
      <c r="C338"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8" s="361">
        <v>15000</v>
      </c>
      <c r="E338" s="355"/>
      <c r="F338" s="355"/>
      <c r="G338" s="355"/>
      <c r="H338" s="356"/>
    </row>
    <row r="339" spans="1:8" s="16" customFormat="1" ht="96" customHeight="1" x14ac:dyDescent="0.2">
      <c r="A339" s="352" t="s">
        <v>101</v>
      </c>
      <c r="B339" s="353" t="s">
        <v>101</v>
      </c>
      <c r="C339"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39" s="361">
        <v>13002</v>
      </c>
      <c r="E339" s="355"/>
      <c r="F339" s="355"/>
      <c r="G339" s="355"/>
      <c r="H339" s="356"/>
    </row>
    <row r="340" spans="1:8" s="16" customFormat="1" ht="50.1" customHeight="1" x14ac:dyDescent="0.2">
      <c r="A340" s="352" t="s">
        <v>107</v>
      </c>
      <c r="B340" s="353"/>
      <c r="C340" s="74" t="str">
        <f>"Интернет-площадка 2gis.ru на основе Cправочника организаций "&amp;$C$2&amp;""</f>
        <v>Интернет-площадка 2gis.ru на основе Cправочника организаций "2ГИС.ЕКАТЕРИНБУРГ"</v>
      </c>
      <c r="D340" s="361">
        <v>41520</v>
      </c>
      <c r="E340" s="355"/>
      <c r="F340" s="355"/>
      <c r="G340" s="355"/>
      <c r="H340" s="356"/>
    </row>
    <row r="341" spans="1:8" s="16" customFormat="1" ht="50.1" customHeight="1" x14ac:dyDescent="0.2">
      <c r="A341" s="352" t="s">
        <v>108</v>
      </c>
      <c r="B341" s="353"/>
      <c r="C341" s="74" t="str">
        <f t="shared" ref="C341:C349" si="1">"электронный справочник на основе Справочника организаций "&amp;$C$2&amp;" (версия для ПК)"</f>
        <v>электронный справочник на основе Справочника организаций "2ГИС.ЕКАТЕРИНБУРГ" (версия для ПК)</v>
      </c>
      <c r="D341" s="361">
        <v>18120</v>
      </c>
      <c r="E341" s="355"/>
      <c r="F341" s="355"/>
      <c r="G341" s="355"/>
      <c r="H341" s="356"/>
    </row>
    <row r="342" spans="1:8" s="16" customFormat="1" ht="50.1" customHeight="1" x14ac:dyDescent="0.2">
      <c r="A342" s="352" t="s">
        <v>109</v>
      </c>
      <c r="B342" s="353"/>
      <c r="C342" s="74" t="str">
        <f t="shared" si="1"/>
        <v>электронный справочник на основе Справочника организаций "2ГИС.ЕКАТЕРИНБУРГ" (версия для ПК)</v>
      </c>
      <c r="D342" s="361">
        <v>59880</v>
      </c>
      <c r="E342" s="355"/>
      <c r="F342" s="355"/>
      <c r="G342" s="355"/>
      <c r="H342" s="356"/>
    </row>
    <row r="343" spans="1:8" s="16" customFormat="1" ht="50.1" customHeight="1" x14ac:dyDescent="0.2">
      <c r="A343" s="352" t="s">
        <v>110</v>
      </c>
      <c r="B343" s="353"/>
      <c r="C343" s="74" t="str">
        <f>"Интернет-площадка 2gis.ru на основе Cправочника организаций "&amp;$C$2&amp;""</f>
        <v>Интернет-площадка 2gis.ru на основе Cправочника организаций "2ГИС.ЕКАТЕРИНБУРГ"</v>
      </c>
      <c r="D343" s="361">
        <v>16560</v>
      </c>
      <c r="E343" s="355"/>
      <c r="F343" s="355"/>
      <c r="G343" s="355"/>
      <c r="H343" s="356"/>
    </row>
    <row r="344" spans="1:8" s="16" customFormat="1" ht="50.1" customHeight="1" x14ac:dyDescent="0.2">
      <c r="A344" s="352" t="s">
        <v>111</v>
      </c>
      <c r="B344" s="353"/>
      <c r="C344" s="74" t="str">
        <f>"Интернет-площадка 2gis.ru на основе Cправочника организаций "&amp;$C$2&amp;""</f>
        <v>Интернет-площадка 2gis.ru на основе Cправочника организаций "2ГИС.ЕКАТЕРИНБУРГ"</v>
      </c>
      <c r="D344" s="361">
        <v>19872</v>
      </c>
      <c r="E344" s="355"/>
      <c r="F344" s="355"/>
      <c r="G344" s="355"/>
      <c r="H344" s="356"/>
    </row>
    <row r="345" spans="1:8" s="16" customFormat="1" ht="50.1" customHeight="1" x14ac:dyDescent="0.2">
      <c r="A345" s="352" t="s">
        <v>112</v>
      </c>
      <c r="B345" s="353"/>
      <c r="C345" s="74" t="str">
        <f t="shared" si="1"/>
        <v>электронный справочник на основе Справочника организаций "2ГИС.ЕКАТЕРИНБУРГ" (версия для ПК)</v>
      </c>
      <c r="D345" s="361">
        <v>10680</v>
      </c>
      <c r="E345" s="355"/>
      <c r="F345" s="355"/>
      <c r="G345" s="355"/>
      <c r="H345" s="356"/>
    </row>
    <row r="346" spans="1:8" s="16" customFormat="1" ht="50.1" customHeight="1" x14ac:dyDescent="0.2">
      <c r="A346" s="352" t="s">
        <v>113</v>
      </c>
      <c r="B346" s="353"/>
      <c r="C346" s="74" t="str">
        <f t="shared" si="1"/>
        <v>электронный справочник на основе Справочника организаций "2ГИС.ЕКАТЕРИНБУРГ" (версия для ПК)</v>
      </c>
      <c r="D346" s="361">
        <v>32160</v>
      </c>
      <c r="E346" s="355"/>
      <c r="F346" s="355"/>
      <c r="G346" s="355"/>
      <c r="H346" s="356"/>
    </row>
    <row r="347" spans="1:8" s="16" customFormat="1" ht="50.1" customHeight="1" x14ac:dyDescent="0.2">
      <c r="A347" s="352" t="s">
        <v>114</v>
      </c>
      <c r="B347" s="353"/>
      <c r="C347" s="74" t="str">
        <f t="shared" si="1"/>
        <v>электронный справочник на основе Справочника организаций "2ГИС.ЕКАТЕРИНБУРГ" (версия для ПК)</v>
      </c>
      <c r="D347" s="361">
        <v>72000</v>
      </c>
      <c r="E347" s="355"/>
      <c r="F347" s="355"/>
      <c r="G347" s="355"/>
      <c r="H347" s="356"/>
    </row>
    <row r="348" spans="1:8" s="16" customFormat="1" ht="50.1" customHeight="1" x14ac:dyDescent="0.2">
      <c r="A348" s="352" t="s">
        <v>343</v>
      </c>
      <c r="B348" s="353"/>
      <c r="C348" s="74" t="s">
        <v>95</v>
      </c>
      <c r="D348" s="361">
        <v>840</v>
      </c>
      <c r="E348" s="355"/>
      <c r="F348" s="355"/>
      <c r="G348" s="355"/>
      <c r="H348" s="356"/>
    </row>
    <row r="349" spans="1:8" s="16" customFormat="1" ht="50.1" customHeight="1" thickBot="1" x14ac:dyDescent="0.25">
      <c r="A349" s="352" t="s">
        <v>117</v>
      </c>
      <c r="B349" s="353"/>
      <c r="C349" s="33" t="str">
        <f t="shared" si="1"/>
        <v>электронный справочник на основе Справочника организаций "2ГИС.ЕКАТЕРИНБУРГ" (версия для ПК)</v>
      </c>
      <c r="D349" s="361">
        <v>16560</v>
      </c>
      <c r="E349" s="355"/>
      <c r="F349" s="355"/>
      <c r="G349" s="355"/>
      <c r="H349" s="356"/>
    </row>
    <row r="350" spans="1:8" s="23" customFormat="1" ht="50.1" customHeight="1" thickBot="1" x14ac:dyDescent="0.25">
      <c r="A350" s="362" t="s">
        <v>118</v>
      </c>
      <c r="B350" s="363"/>
      <c r="C350" s="21"/>
      <c r="D350" s="364"/>
      <c r="E350" s="364"/>
      <c r="F350" s="364"/>
      <c r="G350" s="364"/>
      <c r="H350" s="365"/>
    </row>
    <row r="351" spans="1:8" s="16" customFormat="1" ht="50.1" customHeight="1" x14ac:dyDescent="0.2">
      <c r="A351" s="352" t="s">
        <v>119</v>
      </c>
      <c r="B351" s="353"/>
      <c r="C351" s="366" t="str">
        <f>"Электронный справочник на основе Справочника организаций "&amp;$C$2&amp;" (мобильная версия)"</f>
        <v>Электронный справочник на основе Справочника организаций "2ГИС.ЕКАТЕРИНБУРГ" (мобильная версия)</v>
      </c>
      <c r="D351" s="354">
        <v>10008</v>
      </c>
      <c r="E351" s="355"/>
      <c r="F351" s="355"/>
      <c r="G351" s="355"/>
      <c r="H351" s="356"/>
    </row>
    <row r="352" spans="1:8" s="16" customFormat="1" ht="50.1" customHeight="1" x14ac:dyDescent="0.2">
      <c r="A352" s="352" t="s">
        <v>120</v>
      </c>
      <c r="B352" s="353"/>
      <c r="C352" s="367"/>
      <c r="D352" s="354">
        <v>7002</v>
      </c>
      <c r="E352" s="355"/>
      <c r="F352" s="355"/>
      <c r="G352" s="355"/>
      <c r="H352" s="356"/>
    </row>
    <row r="353" spans="1:8" s="16" customFormat="1" ht="50.1" customHeight="1" x14ac:dyDescent="0.2">
      <c r="A353" s="369" t="s">
        <v>121</v>
      </c>
      <c r="B353" s="370"/>
      <c r="C353" s="367"/>
      <c r="D353" s="517">
        <v>3000</v>
      </c>
      <c r="E353" s="398"/>
      <c r="F353" s="398"/>
      <c r="G353" s="398"/>
      <c r="H353" s="398"/>
    </row>
    <row r="354" spans="1:8" s="16" customFormat="1" ht="50.1" customHeight="1" x14ac:dyDescent="0.2">
      <c r="A354" s="369" t="s">
        <v>122</v>
      </c>
      <c r="B354" s="370"/>
      <c r="C354" s="367"/>
      <c r="D354" s="517">
        <v>300</v>
      </c>
      <c r="E354" s="398"/>
      <c r="F354" s="398"/>
      <c r="G354" s="398"/>
      <c r="H354" s="398"/>
    </row>
    <row r="355" spans="1:8" s="16" customFormat="1" ht="50.1" customHeight="1" thickBot="1" x14ac:dyDescent="0.25">
      <c r="A355" s="369" t="s">
        <v>123</v>
      </c>
      <c r="B355" s="370"/>
      <c r="C355" s="368"/>
      <c r="D355" s="471">
        <v>1050</v>
      </c>
      <c r="E355" s="472"/>
      <c r="F355" s="472"/>
      <c r="G355" s="472"/>
      <c r="H355" s="472"/>
    </row>
    <row r="356" spans="1:8" s="16" customFormat="1" ht="50.1" customHeight="1" thickBot="1" x14ac:dyDescent="0.25">
      <c r="A356" s="362" t="s">
        <v>124</v>
      </c>
      <c r="B356" s="363"/>
      <c r="C356" s="21"/>
      <c r="D356" s="364"/>
      <c r="E356" s="364"/>
      <c r="F356" s="364"/>
      <c r="G356" s="364"/>
      <c r="H356" s="365"/>
    </row>
    <row r="357" spans="1:8" s="16" customFormat="1" ht="50.1" customHeight="1" x14ac:dyDescent="0.2">
      <c r="A357" s="352" t="s">
        <v>214</v>
      </c>
      <c r="B357" s="353"/>
      <c r="C357"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57" s="361">
        <v>11949</v>
      </c>
      <c r="E357" s="355"/>
      <c r="F357" s="355"/>
      <c r="G357" s="355"/>
      <c r="H357" s="356"/>
    </row>
    <row r="358" spans="1:8" s="16" customFormat="1" ht="63.75" customHeight="1" x14ac:dyDescent="0.2">
      <c r="A358" s="352" t="s">
        <v>126</v>
      </c>
      <c r="B358" s="353" t="s">
        <v>479</v>
      </c>
      <c r="C3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58" s="361">
        <v>11949</v>
      </c>
      <c r="E358" s="355"/>
      <c r="F358" s="355"/>
      <c r="G358" s="355"/>
      <c r="H358" s="356"/>
    </row>
    <row r="359" spans="1:8" s="16" customFormat="1" ht="50.1" customHeight="1" x14ac:dyDescent="0.2">
      <c r="A359" s="352" t="s">
        <v>215</v>
      </c>
      <c r="B359" s="353"/>
      <c r="C359"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"2ГИС.ЕКАТЕРИНБУРГ" (мобильная версия 2ГИС 4.0 и выше)</v>
      </c>
      <c r="D359" s="361">
        <v>16800</v>
      </c>
      <c r="E359" s="355"/>
      <c r="F359" s="355"/>
      <c r="G359" s="355"/>
      <c r="H359" s="356"/>
    </row>
    <row r="360" spans="1:8" s="16" customFormat="1" ht="60" customHeight="1" x14ac:dyDescent="0.2">
      <c r="A360" s="352" t="s">
        <v>199</v>
      </c>
      <c r="B360" s="353" t="s">
        <v>479</v>
      </c>
      <c r="C36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"2ГИС.ЕКАТЕРИНБУРГ" (версия для ПК); Интернет-площадка 2gis.ru на основе Cправочника организаций "2ГИС.ЕКАТЕРИНБУРГ"</v>
      </c>
      <c r="D360" s="354">
        <v>16800</v>
      </c>
      <c r="E360" s="355"/>
      <c r="F360" s="355"/>
      <c r="G360" s="355"/>
      <c r="H360" s="356"/>
    </row>
    <row r="361" spans="1:8" s="16" customFormat="1" ht="126" customHeight="1" x14ac:dyDescent="0.2">
      <c r="A361" s="352" t="s">
        <v>131</v>
      </c>
      <c r="B361" s="353"/>
      <c r="C361" s="121" t="str">
        <f>C357</f>
        <v>электронный справочник на основе Справочника организаций "2ГИС.ЕКАТЕРИНБУРГ" (мобильная версия 2ГИС 4.0 и выше)</v>
      </c>
      <c r="D361" s="361">
        <v>11949</v>
      </c>
      <c r="E361" s="355"/>
      <c r="F361" s="355"/>
      <c r="G361" s="355"/>
      <c r="H361" s="356"/>
    </row>
    <row r="362" spans="1:8" s="16" customFormat="1" ht="126" customHeight="1" thickBot="1" x14ac:dyDescent="0.25">
      <c r="A362" s="352" t="s">
        <v>132</v>
      </c>
      <c r="B362" s="353"/>
      <c r="C3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"2ГИС.ЕКАТЕРИНБУРГ"; электронный справочник на основе Справочника организаций "2ГИС.ЕКАТЕРИНБУРГ" (мобильная версия 2ГИС 4.0 и выше)</v>
      </c>
      <c r="D362" s="361">
        <v>8964</v>
      </c>
      <c r="E362" s="355"/>
      <c r="F362" s="355"/>
      <c r="G362" s="355"/>
      <c r="H362" s="356"/>
    </row>
    <row r="363" spans="1:8" s="23" customFormat="1" ht="50.1" customHeight="1" thickBot="1" x14ac:dyDescent="0.25">
      <c r="A363" s="209"/>
      <c r="B363" s="192"/>
      <c r="C363" s="210"/>
      <c r="D363" s="211"/>
      <c r="E363" s="211"/>
      <c r="F363" s="211"/>
      <c r="G363" s="211"/>
      <c r="H363" s="212"/>
    </row>
    <row r="364" spans="1:8" s="20" customFormat="1" ht="30" customHeight="1" x14ac:dyDescent="0.2">
      <c r="A364" s="213"/>
      <c r="B364" s="214"/>
      <c r="C364" s="215"/>
      <c r="D364" s="82"/>
      <c r="E364" s="82"/>
      <c r="F364" s="82"/>
      <c r="G364" s="82"/>
      <c r="H364" s="84"/>
    </row>
    <row r="365" spans="1:8" s="16" customFormat="1" ht="21" x14ac:dyDescent="0.2">
      <c r="A365" s="85"/>
      <c r="B365" s="86" t="s">
        <v>133</v>
      </c>
      <c r="C365" s="349" t="s">
        <v>220</v>
      </c>
      <c r="D365" s="349"/>
      <c r="E365" s="87"/>
      <c r="F365" s="87"/>
      <c r="G365" s="87"/>
      <c r="H365" s="87"/>
    </row>
    <row r="366" spans="1:8" s="16" customFormat="1" ht="21" x14ac:dyDescent="0.2">
      <c r="A366" s="85"/>
      <c r="B366" s="87"/>
      <c r="C366" s="348" t="s">
        <v>221</v>
      </c>
      <c r="D366" s="348"/>
      <c r="E366" s="87"/>
      <c r="F366" s="87"/>
      <c r="G366" s="87"/>
      <c r="H366" s="87"/>
    </row>
    <row r="367" spans="1:8" s="16" customFormat="1" ht="21" x14ac:dyDescent="0.2">
      <c r="A367" s="85"/>
      <c r="B367" s="87"/>
      <c r="C367" s="349" t="s">
        <v>222</v>
      </c>
      <c r="D367" s="348"/>
      <c r="E367" s="87"/>
      <c r="F367" s="87"/>
      <c r="G367" s="87"/>
      <c r="H367" s="87"/>
    </row>
    <row r="368" spans="1:8" s="16" customFormat="1" ht="83.25" customHeight="1" x14ac:dyDescent="0.2">
      <c r="A368" s="81"/>
      <c r="B368" s="82"/>
      <c r="C368" s="348"/>
      <c r="D368" s="348"/>
      <c r="E368" s="87"/>
      <c r="F368" s="87"/>
      <c r="G368" s="87"/>
      <c r="H368" s="82"/>
    </row>
    <row r="369" spans="1:8" s="16" customFormat="1" ht="26.25" x14ac:dyDescent="0.2">
      <c r="A369" s="347" t="str">
        <f>Абакан_юр!A174</f>
        <v>По соглашению сторон в качестве валюты платежа могут выступать украинские гривны, в этом случае курс следующий: 1 руб. = 0,4395 гривен</v>
      </c>
      <c r="B369" s="347"/>
      <c r="C369" s="347"/>
      <c r="D369" s="89"/>
      <c r="E369" s="89"/>
      <c r="F369" s="90"/>
      <c r="G369" s="351"/>
      <c r="H369" s="351"/>
    </row>
    <row r="370" spans="1:8" s="16" customFormat="1" ht="24.95" customHeight="1" x14ac:dyDescent="0.2">
      <c r="A370" s="347" t="str">
        <f>Абакан_юр!A175</f>
        <v>По соглашению сторон в качестве валюты платежа могут выступать дирхамы ОАЭ, в этом случае курс следующий: 1 руб. = 0,0414 дирхам</v>
      </c>
      <c r="B370" s="347"/>
      <c r="C370" s="347"/>
      <c r="D370" s="89"/>
      <c r="E370" s="89"/>
      <c r="F370" s="90"/>
      <c r="G370" s="92"/>
      <c r="H370" s="92"/>
    </row>
    <row r="371" spans="1:8" ht="12.6" customHeight="1" x14ac:dyDescent="0.2">
      <c r="A371" s="347" t="str">
        <f>Абакан_юр!A176</f>
        <v>По соглашению сторон в качестве валюты платежа могут выступать доллары США, в этом случае курс следующий: 1 руб. = 0,0113 доллара</v>
      </c>
      <c r="B371" s="347"/>
      <c r="C371" s="347"/>
      <c r="D371" s="89"/>
      <c r="E371" s="89"/>
      <c r="F371" s="90"/>
      <c r="G371" s="92"/>
      <c r="H371" s="92"/>
    </row>
    <row r="372" spans="1:8" s="87" customFormat="1" ht="24.95" customHeight="1" x14ac:dyDescent="0.2">
      <c r="A372" s="347" t="str">
        <f>Абакан_юр!A177</f>
        <v>По соглашению сторон в качестве валюты платежа могут выступать евро, в этом случае курс следующий: 1 руб. = 0,0104 евро</v>
      </c>
      <c r="B372" s="347"/>
      <c r="C372" s="347"/>
      <c r="D372" s="89"/>
      <c r="E372" s="90"/>
      <c r="F372" s="90"/>
      <c r="G372" s="92"/>
      <c r="H372" s="92"/>
    </row>
    <row r="373" spans="1:8" s="87" customFormat="1" ht="24.95" customHeight="1" x14ac:dyDescent="0.2">
      <c r="A373" s="347" t="str">
        <f>Абакан_юр!A178</f>
        <v>По соглашению сторон в качестве валюты платежа могут выступать чешские кроны, в этом случае курс следующий: 1 руб. = 0,2610 крона</v>
      </c>
      <c r="B373" s="347"/>
      <c r="C373" s="347"/>
      <c r="D373" s="89"/>
      <c r="E373" s="90"/>
      <c r="F373" s="90"/>
      <c r="G373" s="92"/>
      <c r="H373" s="92"/>
    </row>
    <row r="374" spans="1:8" s="87" customFormat="1" ht="24.95" customHeight="1" x14ac:dyDescent="0.2">
      <c r="A374" s="347" t="str">
        <f>Абакан_юр!A179</f>
        <v>По соглашению сторон в качестве валюты платежа могут выступать киргизские сомы, в этом случае курс следующий: 1 руб. = 1,0094 сом</v>
      </c>
      <c r="B374" s="347"/>
      <c r="C374" s="347"/>
      <c r="D374" s="89"/>
      <c r="E374" s="89"/>
      <c r="F374" s="90"/>
      <c r="G374" s="92"/>
      <c r="H374" s="92"/>
    </row>
    <row r="375" spans="1:8" s="82" customFormat="1" ht="12.6" customHeight="1" x14ac:dyDescent="0.2">
      <c r="A375" s="347" t="str">
        <f>Абакан_юр!A180</f>
        <v>По соглашению сторон в качестве валюты платежа могут выступать казахстанские тенге, в этом случае курс следующий: 1 руб. = 5,0667 тенге</v>
      </c>
      <c r="B375" s="347"/>
      <c r="C375" s="347"/>
      <c r="D375" s="89"/>
      <c r="E375" s="89"/>
      <c r="F375" s="90"/>
      <c r="G375" s="92"/>
      <c r="H375" s="92"/>
    </row>
    <row r="376" spans="1:8" s="91" customFormat="1" ht="24.95" customHeight="1" x14ac:dyDescent="0.2">
      <c r="A376" s="93"/>
      <c r="B376" s="93"/>
      <c r="C376" s="94"/>
      <c r="D376" s="95"/>
      <c r="E376" s="95"/>
      <c r="F376" s="96"/>
      <c r="G376" s="97"/>
      <c r="H376" s="97"/>
    </row>
    <row r="377" spans="1:8" s="91" customFormat="1" ht="24.95" customHeight="1" x14ac:dyDescent="0.2">
      <c r="A377" s="339" t="s">
        <v>144</v>
      </c>
      <c r="B377" s="339"/>
      <c r="C377" s="339"/>
      <c r="D377" s="339"/>
      <c r="E377" s="339"/>
      <c r="F377" s="339"/>
      <c r="G377" s="339"/>
      <c r="H377" s="339"/>
    </row>
    <row r="378" spans="1:8" s="91" customFormat="1" ht="24.95" customHeight="1" x14ac:dyDescent="0.2">
      <c r="A378" s="339" t="s">
        <v>480</v>
      </c>
      <c r="B378" s="339"/>
      <c r="C378" s="339"/>
      <c r="D378" s="339"/>
      <c r="E378" s="339"/>
      <c r="F378" s="339"/>
      <c r="G378" s="339"/>
      <c r="H378" s="339"/>
    </row>
    <row r="379" spans="1:8" s="91" customFormat="1" ht="24.95" customHeight="1" x14ac:dyDescent="0.2">
      <c r="A379" s="339" t="s">
        <v>145</v>
      </c>
      <c r="B379" s="339"/>
      <c r="C379" s="339"/>
      <c r="D379" s="339"/>
      <c r="E379" s="339"/>
      <c r="F379" s="339"/>
      <c r="G379" s="339"/>
      <c r="H379" s="339"/>
    </row>
    <row r="380" spans="1:8" s="91" customFormat="1" ht="24.95" customHeight="1" x14ac:dyDescent="0.2">
      <c r="A380" s="81"/>
      <c r="B380" s="82"/>
      <c r="C380" s="348"/>
      <c r="D380" s="348"/>
      <c r="E380" s="87"/>
      <c r="F380" s="87"/>
      <c r="G380" s="87"/>
      <c r="H380" s="82"/>
    </row>
    <row r="381" spans="1:8" s="91" customFormat="1" ht="24.95" customHeight="1" x14ac:dyDescent="0.2">
      <c r="A381" s="347" t="s">
        <v>481</v>
      </c>
      <c r="B381" s="347"/>
      <c r="C381" s="347"/>
      <c r="D381" s="347"/>
      <c r="E381" s="347"/>
      <c r="F381" s="347"/>
      <c r="G381" s="347"/>
      <c r="H381" s="347"/>
    </row>
    <row r="382" spans="1:8" s="91" customFormat="1" ht="24.95" customHeight="1" x14ac:dyDescent="0.2">
      <c r="A382" s="347" t="s">
        <v>482</v>
      </c>
      <c r="B382" s="347"/>
      <c r="C382" s="347"/>
      <c r="D382" s="347"/>
      <c r="E382" s="347"/>
      <c r="F382" s="347"/>
      <c r="G382" s="347"/>
      <c r="H382" s="347"/>
    </row>
    <row r="383" spans="1:8" s="98" customFormat="1" ht="12" customHeight="1" thickBot="1" x14ac:dyDescent="0.25">
      <c r="A383" s="340" t="s">
        <v>146</v>
      </c>
      <c r="B383" s="340"/>
      <c r="C383" s="340"/>
      <c r="D383" s="340"/>
      <c r="E383" s="340"/>
      <c r="F383" s="99"/>
      <c r="G383" s="91"/>
      <c r="H383" s="100"/>
    </row>
    <row r="384" spans="1:8" ht="24.95" customHeight="1" thickBot="1" x14ac:dyDescent="0.25">
      <c r="A384" s="341" t="s">
        <v>147</v>
      </c>
      <c r="B384" s="342"/>
      <c r="C384" s="342"/>
      <c r="D384" s="342"/>
      <c r="E384" s="343"/>
      <c r="F384" s="101"/>
      <c r="H384" s="102"/>
    </row>
    <row r="385" spans="1:8" ht="24.95" customHeight="1" thickBot="1" x14ac:dyDescent="0.25">
      <c r="A385" s="344" t="s">
        <v>148</v>
      </c>
      <c r="B385" s="345"/>
      <c r="C385" s="103" t="s">
        <v>149</v>
      </c>
      <c r="D385" s="345" t="s">
        <v>150</v>
      </c>
      <c r="E385" s="346"/>
      <c r="F385" s="104"/>
      <c r="G385" s="104"/>
      <c r="H385" s="104"/>
    </row>
    <row r="386" spans="1:8" ht="24.95" customHeight="1" x14ac:dyDescent="0.2">
      <c r="A386" s="333" t="s">
        <v>207</v>
      </c>
      <c r="B386" s="334"/>
      <c r="C386" s="335" t="s">
        <v>208</v>
      </c>
      <c r="D386" s="641">
        <v>2190</v>
      </c>
      <c r="E386" s="336"/>
      <c r="F386" s="104"/>
      <c r="G386" s="104"/>
      <c r="H386" s="104"/>
    </row>
    <row r="387" spans="1:8" s="82" customFormat="1" ht="12.6" customHeight="1" x14ac:dyDescent="0.2">
      <c r="A387" s="337" t="s">
        <v>209</v>
      </c>
      <c r="B387" s="338"/>
      <c r="C387" s="331"/>
      <c r="D387" s="640">
        <v>1590</v>
      </c>
      <c r="E387" s="332"/>
      <c r="F387" s="104"/>
      <c r="G387" s="104"/>
      <c r="H387" s="104"/>
    </row>
    <row r="388" spans="1:8" ht="99.95" customHeight="1" x14ac:dyDescent="0.2">
      <c r="A388" s="337" t="s">
        <v>210</v>
      </c>
      <c r="B388" s="338"/>
      <c r="C388" s="331"/>
      <c r="D388" s="640">
        <v>1440</v>
      </c>
      <c r="E388" s="332"/>
      <c r="F388" s="104"/>
      <c r="G388" s="104"/>
      <c r="H388" s="104"/>
    </row>
    <row r="389" spans="1:8" s="82" customFormat="1" ht="38.25" customHeight="1" x14ac:dyDescent="0.2">
      <c r="A389" s="337" t="s">
        <v>211</v>
      </c>
      <c r="B389" s="338"/>
      <c r="C389" s="331"/>
      <c r="D389" s="640">
        <v>1290</v>
      </c>
      <c r="E389" s="332"/>
      <c r="F389" s="104"/>
      <c r="G389" s="104"/>
      <c r="H389" s="104"/>
    </row>
    <row r="390" spans="1:8" s="100" customFormat="1" ht="50.1" customHeight="1" x14ac:dyDescent="0.2">
      <c r="A390" s="337" t="s">
        <v>151</v>
      </c>
      <c r="B390" s="338"/>
      <c r="C390" s="106" t="s">
        <v>152</v>
      </c>
      <c r="D390" s="331" t="s">
        <v>153</v>
      </c>
      <c r="E390" s="332"/>
      <c r="F390" s="104"/>
      <c r="G390" s="104"/>
      <c r="H390" s="104"/>
    </row>
    <row r="391" spans="1:8" s="102" customFormat="1" ht="50.1" customHeight="1" x14ac:dyDescent="0.2">
      <c r="A391" s="337" t="s">
        <v>154</v>
      </c>
      <c r="B391" s="338"/>
      <c r="C391" s="106" t="s">
        <v>155</v>
      </c>
      <c r="D391" s="331" t="s">
        <v>156</v>
      </c>
      <c r="E391" s="332"/>
      <c r="F391" s="104"/>
      <c r="G391" s="104"/>
      <c r="H391" s="104"/>
    </row>
    <row r="392" spans="1:8" ht="88.5" customHeight="1" x14ac:dyDescent="0.2">
      <c r="A392" s="337" t="s">
        <v>160</v>
      </c>
      <c r="B392" s="338"/>
      <c r="C392" s="124" t="s">
        <v>161</v>
      </c>
      <c r="D392" s="338" t="s">
        <v>156</v>
      </c>
      <c r="E392" s="494"/>
      <c r="F392" s="101"/>
      <c r="G392" s="101"/>
      <c r="H392" s="101"/>
    </row>
    <row r="393" spans="1:8" ht="50.1" customHeight="1" thickBot="1" x14ac:dyDescent="0.25">
      <c r="A393" s="617" t="s">
        <v>162</v>
      </c>
      <c r="B393" s="618"/>
      <c r="C393" s="125" t="s">
        <v>163</v>
      </c>
      <c r="D393" s="619" t="s">
        <v>156</v>
      </c>
      <c r="E393" s="620"/>
      <c r="F393" s="96"/>
      <c r="G393" s="97"/>
      <c r="H393" s="97"/>
    </row>
    <row r="394" spans="1:8" ht="50.1" customHeight="1" x14ac:dyDescent="0.2">
      <c r="A394" s="329" t="s">
        <v>164</v>
      </c>
      <c r="B394" s="329"/>
      <c r="C394" s="329"/>
      <c r="D394" s="329"/>
      <c r="E394" s="329"/>
      <c r="F394" s="329"/>
      <c r="G394" s="329"/>
      <c r="H394" s="329"/>
    </row>
    <row r="395" spans="1:8" ht="50.1" customHeight="1" x14ac:dyDescent="0.2">
      <c r="A395" s="329" t="s">
        <v>165</v>
      </c>
      <c r="B395" s="329"/>
      <c r="C395" s="329"/>
      <c r="D395" s="329"/>
      <c r="E395" s="329"/>
      <c r="F395" s="329"/>
      <c r="G395" s="329"/>
      <c r="H395" s="329"/>
    </row>
    <row r="396" spans="1:8" ht="171.75" customHeight="1" x14ac:dyDescent="0.2">
      <c r="A396"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96" s="493"/>
      <c r="C396" s="493"/>
      <c r="D396" s="493"/>
      <c r="E396" s="493"/>
      <c r="F396" s="493"/>
      <c r="G396" s="493"/>
      <c r="H396" s="493"/>
    </row>
    <row r="397" spans="1:8" ht="99.95" customHeight="1" x14ac:dyDescent="0.2">
      <c r="A397" s="339" t="s">
        <v>167</v>
      </c>
      <c r="B397" s="339"/>
      <c r="C397" s="339"/>
      <c r="D397" s="339"/>
      <c r="E397" s="339"/>
      <c r="F397" s="339"/>
      <c r="G397" s="339"/>
      <c r="H397" s="339"/>
    </row>
    <row r="398" spans="1:8" ht="75" customHeight="1" x14ac:dyDescent="0.2">
      <c r="A398" s="329" t="s">
        <v>168</v>
      </c>
      <c r="B398" s="329"/>
      <c r="C398" s="329"/>
      <c r="D398" s="329"/>
      <c r="E398" s="329"/>
      <c r="F398" s="329"/>
      <c r="G398" s="329"/>
      <c r="H398" s="329"/>
    </row>
    <row r="399" spans="1:8" s="82" customFormat="1" ht="125.25" customHeight="1" x14ac:dyDescent="0.2">
      <c r="A399" s="639" t="s">
        <v>287</v>
      </c>
      <c r="B399" s="639"/>
      <c r="C399" s="639"/>
      <c r="D399" s="639"/>
      <c r="E399" s="639"/>
      <c r="F399" s="639"/>
      <c r="G399" s="639"/>
      <c r="H399" s="639"/>
    </row>
    <row r="400" spans="1:8" ht="25.5" x14ac:dyDescent="0.35">
      <c r="A400" s="637" t="s">
        <v>288</v>
      </c>
      <c r="B400" s="638"/>
      <c r="C400" s="176" t="s">
        <v>289</v>
      </c>
    </row>
    <row r="401" spans="1:8" ht="25.5" x14ac:dyDescent="0.35">
      <c r="A401" s="635" t="s">
        <v>290</v>
      </c>
      <c r="B401" s="636"/>
      <c r="C401" s="177">
        <v>1</v>
      </c>
    </row>
    <row r="402" spans="1:8" ht="25.5" x14ac:dyDescent="0.35">
      <c r="A402" s="635">
        <v>2</v>
      </c>
      <c r="B402" s="636"/>
      <c r="C402" s="177">
        <v>1.1000000000000001</v>
      </c>
    </row>
    <row r="403" spans="1:8" ht="25.5" x14ac:dyDescent="0.35">
      <c r="A403" s="635">
        <v>3</v>
      </c>
      <c r="B403" s="636"/>
      <c r="C403" s="177">
        <v>1.2</v>
      </c>
    </row>
    <row r="404" spans="1:8" ht="25.5" x14ac:dyDescent="0.35">
      <c r="A404" s="635" t="s">
        <v>291</v>
      </c>
      <c r="B404" s="636"/>
      <c r="C404" s="177">
        <v>1.25</v>
      </c>
    </row>
    <row r="405" spans="1:8" ht="25.5" x14ac:dyDescent="0.35">
      <c r="A405" s="635" t="s">
        <v>292</v>
      </c>
      <c r="B405" s="636"/>
      <c r="C405" s="177">
        <v>1.3</v>
      </c>
    </row>
    <row r="406" spans="1:8" ht="25.5" x14ac:dyDescent="0.35">
      <c r="A406" s="635" t="s">
        <v>293</v>
      </c>
      <c r="B406" s="636"/>
      <c r="C406" s="177">
        <v>1.35</v>
      </c>
    </row>
    <row r="407" spans="1:8" ht="25.5" x14ac:dyDescent="0.35">
      <c r="A407" s="635" t="s">
        <v>294</v>
      </c>
      <c r="B407" s="636"/>
      <c r="C407" s="177">
        <v>1.4</v>
      </c>
    </row>
    <row r="408" spans="1:8" ht="25.5" x14ac:dyDescent="0.35">
      <c r="A408" s="635" t="s">
        <v>295</v>
      </c>
      <c r="B408" s="636"/>
      <c r="C408" s="177">
        <v>1.45</v>
      </c>
    </row>
    <row r="409" spans="1:8" ht="25.5" x14ac:dyDescent="0.35">
      <c r="A409" s="635" t="s">
        <v>296</v>
      </c>
      <c r="B409" s="636"/>
      <c r="C409" s="177">
        <v>1.5</v>
      </c>
    </row>
    <row r="410" spans="1:8" ht="25.5" x14ac:dyDescent="0.35">
      <c r="A410" s="635" t="s">
        <v>297</v>
      </c>
      <c r="B410" s="636"/>
      <c r="C410" s="177">
        <v>2</v>
      </c>
    </row>
    <row r="411" spans="1:8" ht="23.25" x14ac:dyDescent="0.2">
      <c r="A411" s="329" t="s">
        <v>298</v>
      </c>
      <c r="B411" s="329"/>
      <c r="C411" s="329"/>
      <c r="D411" s="329"/>
      <c r="E411" s="329"/>
      <c r="F411" s="329"/>
      <c r="G411" s="329"/>
      <c r="H411" s="329"/>
    </row>
    <row r="414" spans="1:8" s="109" customFormat="1" ht="114.75" customHeight="1" x14ac:dyDescent="0.2">
      <c r="A414" s="339" t="s">
        <v>483</v>
      </c>
      <c r="B414" s="339"/>
      <c r="C414" s="339"/>
      <c r="D414" s="339"/>
      <c r="E414" s="339"/>
      <c r="F414" s="339"/>
      <c r="G414" s="339"/>
      <c r="H414" s="339"/>
    </row>
    <row r="420" spans="1:8" s="109" customFormat="1" ht="114.75" customHeight="1" x14ac:dyDescent="0.2">
      <c r="A420" s="81"/>
      <c r="B420" s="82"/>
      <c r="C420" s="83"/>
      <c r="D420" s="82"/>
      <c r="E420" s="82"/>
      <c r="F420" s="82"/>
      <c r="G420" s="82"/>
      <c r="H420" s="84"/>
    </row>
  </sheetData>
  <sheetProtection selectLockedCells="1" selectUnlockedCells="1"/>
  <mergeCells count="729">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D166:H166"/>
    <mergeCell ref="A168:A171"/>
    <mergeCell ref="B168:B169"/>
    <mergeCell ref="C168:C169"/>
    <mergeCell ref="D168:D171"/>
    <mergeCell ref="E168:E171"/>
    <mergeCell ref="F168:F171"/>
    <mergeCell ref="G168:G171"/>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83:C183"/>
    <mergeCell ref="D183:H183"/>
    <mergeCell ref="A184:B184"/>
    <mergeCell ref="C184:C283"/>
    <mergeCell ref="D184:H184"/>
    <mergeCell ref="A185:B185"/>
    <mergeCell ref="D185:H185"/>
    <mergeCell ref="A186:B186"/>
    <mergeCell ref="D186:H186"/>
    <mergeCell ref="A187:B187"/>
    <mergeCell ref="A191:B191"/>
    <mergeCell ref="D191:H191"/>
    <mergeCell ref="A192:B192"/>
    <mergeCell ref="D192:H192"/>
    <mergeCell ref="A193:B193"/>
    <mergeCell ref="D193:H193"/>
    <mergeCell ref="D187:H187"/>
    <mergeCell ref="A188:B188"/>
    <mergeCell ref="D188:H188"/>
    <mergeCell ref="A189:B189"/>
    <mergeCell ref="D189:H189"/>
    <mergeCell ref="A190:B190"/>
    <mergeCell ref="D190:H190"/>
    <mergeCell ref="A197:B197"/>
    <mergeCell ref="D197:H197"/>
    <mergeCell ref="A198:B198"/>
    <mergeCell ref="D198:H198"/>
    <mergeCell ref="A199:B199"/>
    <mergeCell ref="D199:H199"/>
    <mergeCell ref="A194:B194"/>
    <mergeCell ref="D194:H194"/>
    <mergeCell ref="A195:B195"/>
    <mergeCell ref="D195:H195"/>
    <mergeCell ref="A196:B196"/>
    <mergeCell ref="D196:H196"/>
    <mergeCell ref="A203:B203"/>
    <mergeCell ref="D203:H203"/>
    <mergeCell ref="A204:B204"/>
    <mergeCell ref="D204:H204"/>
    <mergeCell ref="A205:B205"/>
    <mergeCell ref="D205:H205"/>
    <mergeCell ref="A200:B200"/>
    <mergeCell ref="D200:H200"/>
    <mergeCell ref="A201:B201"/>
    <mergeCell ref="D201:H201"/>
    <mergeCell ref="A202:B202"/>
    <mergeCell ref="D202:H202"/>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45:B245"/>
    <mergeCell ref="D245:H245"/>
    <mergeCell ref="A246:B246"/>
    <mergeCell ref="D246:H246"/>
    <mergeCell ref="A247:B247"/>
    <mergeCell ref="D247:H247"/>
    <mergeCell ref="A242:B242"/>
    <mergeCell ref="D242:H242"/>
    <mergeCell ref="A243:B243"/>
    <mergeCell ref="D243:H243"/>
    <mergeCell ref="A244:B244"/>
    <mergeCell ref="D244:H244"/>
    <mergeCell ref="A251:B251"/>
    <mergeCell ref="D251:H251"/>
    <mergeCell ref="A252:B252"/>
    <mergeCell ref="D252:H252"/>
    <mergeCell ref="A253:B253"/>
    <mergeCell ref="D253:H253"/>
    <mergeCell ref="A248:B248"/>
    <mergeCell ref="D248:H248"/>
    <mergeCell ref="A249:B249"/>
    <mergeCell ref="D249:H249"/>
    <mergeCell ref="A250:B250"/>
    <mergeCell ref="D250:H250"/>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81:B281"/>
    <mergeCell ref="D281:H281"/>
    <mergeCell ref="A282:B282"/>
    <mergeCell ref="D282:H282"/>
    <mergeCell ref="A283:B283"/>
    <mergeCell ref="D283:H283"/>
    <mergeCell ref="A278:B278"/>
    <mergeCell ref="D278:H278"/>
    <mergeCell ref="A279:B279"/>
    <mergeCell ref="D279:H279"/>
    <mergeCell ref="A280:B280"/>
    <mergeCell ref="D280:H280"/>
    <mergeCell ref="A289:B289"/>
    <mergeCell ref="D289:H289"/>
    <mergeCell ref="A290:B290"/>
    <mergeCell ref="D290:H290"/>
    <mergeCell ref="A291:B291"/>
    <mergeCell ref="D291:H291"/>
    <mergeCell ref="A284:C284"/>
    <mergeCell ref="D284:H284"/>
    <mergeCell ref="D285:H285"/>
    <mergeCell ref="A286:B286"/>
    <mergeCell ref="C286:C294"/>
    <mergeCell ref="D286:H286"/>
    <mergeCell ref="A287:B287"/>
    <mergeCell ref="D287:H287"/>
    <mergeCell ref="A288:B288"/>
    <mergeCell ref="D288:H288"/>
    <mergeCell ref="A295:B295"/>
    <mergeCell ref="D295:H295"/>
    <mergeCell ref="A296:B296"/>
    <mergeCell ref="D296:H296"/>
    <mergeCell ref="A297:B297"/>
    <mergeCell ref="D297:H297"/>
    <mergeCell ref="A292:B292"/>
    <mergeCell ref="D292:H292"/>
    <mergeCell ref="A293:B293"/>
    <mergeCell ref="D293:H293"/>
    <mergeCell ref="A294:B294"/>
    <mergeCell ref="D294:H294"/>
    <mergeCell ref="A298:B298"/>
    <mergeCell ref="C298:C315"/>
    <mergeCell ref="D298:H298"/>
    <mergeCell ref="A299:B299"/>
    <mergeCell ref="D299:H299"/>
    <mergeCell ref="A300:B300"/>
    <mergeCell ref="D300:H300"/>
    <mergeCell ref="A301:B301"/>
    <mergeCell ref="D301:H301"/>
    <mergeCell ref="A302:B302"/>
    <mergeCell ref="A306:B306"/>
    <mergeCell ref="D306:H306"/>
    <mergeCell ref="A307:B307"/>
    <mergeCell ref="D307:H307"/>
    <mergeCell ref="A308:B308"/>
    <mergeCell ref="D308:H308"/>
    <mergeCell ref="D302:H302"/>
    <mergeCell ref="A303:B303"/>
    <mergeCell ref="D303:H303"/>
    <mergeCell ref="A304:B304"/>
    <mergeCell ref="D304:H304"/>
    <mergeCell ref="A305:B305"/>
    <mergeCell ref="D305:H305"/>
    <mergeCell ref="A312:B312"/>
    <mergeCell ref="D312:H312"/>
    <mergeCell ref="A313:B313"/>
    <mergeCell ref="D313:H313"/>
    <mergeCell ref="A314:B314"/>
    <mergeCell ref="D314:H314"/>
    <mergeCell ref="A309:B309"/>
    <mergeCell ref="D309:H309"/>
    <mergeCell ref="A310:B310"/>
    <mergeCell ref="D310:H310"/>
    <mergeCell ref="A311:B311"/>
    <mergeCell ref="D311:H311"/>
    <mergeCell ref="A318:B318"/>
    <mergeCell ref="D318:H318"/>
    <mergeCell ref="A319:B319"/>
    <mergeCell ref="D319:H319"/>
    <mergeCell ref="A320:B320"/>
    <mergeCell ref="D320:H320"/>
    <mergeCell ref="A315:B315"/>
    <mergeCell ref="D315:H315"/>
    <mergeCell ref="A316:B316"/>
    <mergeCell ref="D316:H316"/>
    <mergeCell ref="A317:B317"/>
    <mergeCell ref="D317:H317"/>
    <mergeCell ref="A324:B324"/>
    <mergeCell ref="D324:H324"/>
    <mergeCell ref="A325:B325"/>
    <mergeCell ref="D325:H325"/>
    <mergeCell ref="A326:B326"/>
    <mergeCell ref="D326:H326"/>
    <mergeCell ref="A321:B321"/>
    <mergeCell ref="D321:H321"/>
    <mergeCell ref="A322:B322"/>
    <mergeCell ref="D322:H322"/>
    <mergeCell ref="A323:B323"/>
    <mergeCell ref="D323:H323"/>
    <mergeCell ref="A330:B330"/>
    <mergeCell ref="D330:H330"/>
    <mergeCell ref="A331:B331"/>
    <mergeCell ref="D331:H331"/>
    <mergeCell ref="A332:B332"/>
    <mergeCell ref="D332:H332"/>
    <mergeCell ref="A327:B327"/>
    <mergeCell ref="D327:H327"/>
    <mergeCell ref="A328:B328"/>
    <mergeCell ref="D328:H328"/>
    <mergeCell ref="A329:B329"/>
    <mergeCell ref="D329:H329"/>
    <mergeCell ref="A336:B336"/>
    <mergeCell ref="D336:H336"/>
    <mergeCell ref="A337:B337"/>
    <mergeCell ref="D337:H337"/>
    <mergeCell ref="A338:B338"/>
    <mergeCell ref="D338:H338"/>
    <mergeCell ref="A333:B333"/>
    <mergeCell ref="D333:H333"/>
    <mergeCell ref="A334:B334"/>
    <mergeCell ref="D334:H334"/>
    <mergeCell ref="A335:B335"/>
    <mergeCell ref="D335:H335"/>
    <mergeCell ref="A342:B342"/>
    <mergeCell ref="D342:H342"/>
    <mergeCell ref="A343:B343"/>
    <mergeCell ref="D343:H343"/>
    <mergeCell ref="A344:B344"/>
    <mergeCell ref="D344:H344"/>
    <mergeCell ref="A339:B339"/>
    <mergeCell ref="D339:H339"/>
    <mergeCell ref="A340:B340"/>
    <mergeCell ref="D340:H340"/>
    <mergeCell ref="A341:B341"/>
    <mergeCell ref="D341:H341"/>
    <mergeCell ref="A348:B348"/>
    <mergeCell ref="D348:H348"/>
    <mergeCell ref="A349:B349"/>
    <mergeCell ref="D349:H349"/>
    <mergeCell ref="A350:B350"/>
    <mergeCell ref="D350:H350"/>
    <mergeCell ref="A345:B345"/>
    <mergeCell ref="D345:H345"/>
    <mergeCell ref="A346:B346"/>
    <mergeCell ref="D346:H346"/>
    <mergeCell ref="A347:B347"/>
    <mergeCell ref="D347:H347"/>
    <mergeCell ref="A351:B351"/>
    <mergeCell ref="C351:C355"/>
    <mergeCell ref="D351:H351"/>
    <mergeCell ref="A352:B352"/>
    <mergeCell ref="D352:H352"/>
    <mergeCell ref="A353:B353"/>
    <mergeCell ref="D353:H353"/>
    <mergeCell ref="A354:B354"/>
    <mergeCell ref="D354:H354"/>
    <mergeCell ref="A355:B355"/>
    <mergeCell ref="A359:B359"/>
    <mergeCell ref="D359:H359"/>
    <mergeCell ref="A360:B360"/>
    <mergeCell ref="D360:H360"/>
    <mergeCell ref="A361:B361"/>
    <mergeCell ref="D361:H361"/>
    <mergeCell ref="D355:H355"/>
    <mergeCell ref="A356:B356"/>
    <mergeCell ref="D356:H356"/>
    <mergeCell ref="A357:B357"/>
    <mergeCell ref="D357:H357"/>
    <mergeCell ref="A358:B358"/>
    <mergeCell ref="D358:H358"/>
    <mergeCell ref="A369:C369"/>
    <mergeCell ref="G369:H369"/>
    <mergeCell ref="A370:C370"/>
    <mergeCell ref="A371:C371"/>
    <mergeCell ref="A372:C372"/>
    <mergeCell ref="A373:C373"/>
    <mergeCell ref="A362:B362"/>
    <mergeCell ref="D362:H362"/>
    <mergeCell ref="C365:D365"/>
    <mergeCell ref="C366:D366"/>
    <mergeCell ref="C367:D367"/>
    <mergeCell ref="C368:D368"/>
    <mergeCell ref="A381:H381"/>
    <mergeCell ref="A382:H382"/>
    <mergeCell ref="A383:E383"/>
    <mergeCell ref="A384:E384"/>
    <mergeCell ref="A385:B385"/>
    <mergeCell ref="D385:E385"/>
    <mergeCell ref="A374:C374"/>
    <mergeCell ref="A375:C375"/>
    <mergeCell ref="A377:H377"/>
    <mergeCell ref="A378:H378"/>
    <mergeCell ref="A379:H379"/>
    <mergeCell ref="C380:D380"/>
    <mergeCell ref="A390:B390"/>
    <mergeCell ref="D390:E390"/>
    <mergeCell ref="A391:B391"/>
    <mergeCell ref="D391:E391"/>
    <mergeCell ref="A392:B392"/>
    <mergeCell ref="D392:E392"/>
    <mergeCell ref="A386:B386"/>
    <mergeCell ref="C386:C389"/>
    <mergeCell ref="D386:E386"/>
    <mergeCell ref="A387:B387"/>
    <mergeCell ref="D387:E387"/>
    <mergeCell ref="A388:B388"/>
    <mergeCell ref="D388:E388"/>
    <mergeCell ref="A389:B389"/>
    <mergeCell ref="D389:E389"/>
    <mergeCell ref="A398:H398"/>
    <mergeCell ref="A399:H399"/>
    <mergeCell ref="A400:B400"/>
    <mergeCell ref="A401:B401"/>
    <mergeCell ref="A402:B402"/>
    <mergeCell ref="A403:B403"/>
    <mergeCell ref="A393:B393"/>
    <mergeCell ref="D393:E393"/>
    <mergeCell ref="A394:H394"/>
    <mergeCell ref="A395:H395"/>
    <mergeCell ref="A396:H396"/>
    <mergeCell ref="A397:H397"/>
    <mergeCell ref="A410:B410"/>
    <mergeCell ref="A411:H411"/>
    <mergeCell ref="A414:E414"/>
    <mergeCell ref="F414:H414"/>
    <mergeCell ref="A404:B404"/>
    <mergeCell ref="A405:B405"/>
    <mergeCell ref="A406:B406"/>
    <mergeCell ref="A407:B407"/>
    <mergeCell ref="A408:B408"/>
    <mergeCell ref="A409:B40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7"/>
  <sheetViews>
    <sheetView view="pageBreakPreview" zoomScale="40" zoomScaleNormal="60" zoomScaleSheetLayoutView="40" workbookViewId="0">
      <pane ySplit="4" topLeftCell="A146"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484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7" s="382">
        <f>1.2*F7</f>
        <v>7272</v>
      </c>
      <c r="E7" s="383">
        <f>1.1*F7</f>
        <v>6666.0000000000009</v>
      </c>
      <c r="F7" s="383">
        <v>6060</v>
      </c>
      <c r="G7" s="383">
        <f>F7*0.75</f>
        <v>4545</v>
      </c>
      <c r="H7" s="384">
        <f>F7*0.5</f>
        <v>3030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 s="457">
        <f>F12*1.2</f>
        <v>8640</v>
      </c>
      <c r="E12" s="383">
        <f>F12*1.1</f>
        <v>7920.0000000000009</v>
      </c>
      <c r="F12" s="383">
        <v>7200</v>
      </c>
      <c r="G12" s="383">
        <f>F12*0.75</f>
        <v>5400</v>
      </c>
      <c r="H12" s="384">
        <f>F12*0.5</f>
        <v>3600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1320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"2ГИС.ИВАНОВО"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23" s="527">
        <v>300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7" s="382">
        <f>V27*1.2</f>
        <v>0</v>
      </c>
      <c r="E27" s="383">
        <f>V27*1.1</f>
        <v>0</v>
      </c>
      <c r="F27" s="383">
        <v>8484</v>
      </c>
      <c r="G27" s="383">
        <f>V27*0.75</f>
        <v>0</v>
      </c>
      <c r="H27" s="384">
        <f>V27*0.5</f>
        <v>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2" s="457">
        <f>V32*1.2</f>
        <v>0</v>
      </c>
      <c r="E32" s="383">
        <f>V32*1.1</f>
        <v>0</v>
      </c>
      <c r="F32" s="383">
        <v>10080</v>
      </c>
      <c r="G32" s="383">
        <f>V32*0.75</f>
        <v>0</v>
      </c>
      <c r="H32" s="384">
        <f>V32*0.5</f>
        <v>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1920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"2ГИС.ИВАНОВО"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"2ГИС.ИВАНОВО"; Электронный справочник "2ГИС.ИВАНОВО"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3" s="445">
        <v>420</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46" s="449"/>
      <c r="E46" s="449"/>
      <c r="F46" s="449"/>
      <c r="G46" s="449"/>
      <c r="H46" s="450"/>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48" s="536">
        <f>F48*1.2</f>
        <v>3312</v>
      </c>
      <c r="E48" s="536">
        <f>F48*1.1</f>
        <v>3036.0000000000005</v>
      </c>
      <c r="F48" s="536">
        <v>2760</v>
      </c>
      <c r="G48" s="536">
        <f>F48*0.75</f>
        <v>2070</v>
      </c>
      <c r="H48" s="536">
        <f>F48*0.5</f>
        <v>1380</v>
      </c>
    </row>
    <row r="49" spans="1:8" s="16" customFormat="1" ht="99.95"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49" s="537"/>
      <c r="E49" s="537"/>
      <c r="F49" s="537"/>
      <c r="G49" s="537"/>
      <c r="H49" s="537"/>
    </row>
    <row r="50" spans="1:8" s="16" customFormat="1" ht="7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52" s="479">
        <v>120</v>
      </c>
      <c r="E52" s="445"/>
      <c r="F52" s="445"/>
      <c r="G52" s="445"/>
      <c r="H52" s="446"/>
    </row>
    <row r="53" spans="1:8" s="16" customFormat="1" ht="75" customHeight="1" thickBot="1" x14ac:dyDescent="0.25">
      <c r="A53" s="439"/>
      <c r="B53" s="39" t="s">
        <v>485</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5" s="382">
        <f>F55*1.2</f>
        <v>8640</v>
      </c>
      <c r="E55" s="383">
        <f>F55*1.1</f>
        <v>7920.0000000000009</v>
      </c>
      <c r="F55" s="383">
        <v>7200</v>
      </c>
      <c r="G55" s="383">
        <f>F55*0.75</f>
        <v>5400</v>
      </c>
      <c r="H55" s="384">
        <f>F55*0.5</f>
        <v>3600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1" s="457">
        <f>F61*1.2</f>
        <v>10260</v>
      </c>
      <c r="E61" s="383">
        <f>F61*1.1</f>
        <v>9405</v>
      </c>
      <c r="F61" s="383">
        <v>8550</v>
      </c>
      <c r="G61" s="383">
        <f>F61*0.75</f>
        <v>6412.5</v>
      </c>
      <c r="H61" s="384">
        <f>F61*0.5</f>
        <v>4275</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67" s="527">
        <v>300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69" s="531"/>
      <c r="E69" s="532"/>
      <c r="F69" s="532"/>
      <c r="G69" s="532"/>
      <c r="H69" s="533"/>
    </row>
    <row r="70" spans="1:8" s="16" customFormat="1" ht="24.95" customHeight="1" thickBot="1" x14ac:dyDescent="0.25">
      <c r="A70" s="40"/>
      <c r="B70" s="59"/>
      <c r="C70" s="60"/>
      <c r="D70" s="435"/>
      <c r="E70" s="436"/>
      <c r="F70" s="436"/>
      <c r="G70" s="436"/>
      <c r="H70" s="437"/>
    </row>
    <row r="71" spans="1:8" s="16" customFormat="1" ht="50.1" customHeight="1" thickBot="1" x14ac:dyDescent="0.25">
      <c r="A71" s="411" t="s">
        <v>38</v>
      </c>
      <c r="B71" s="412"/>
      <c r="C71" s="412"/>
      <c r="D71" s="421" t="str">
        <f>"от "&amp;MIN(D72:D91)&amp;" до "&amp;MAX(D72:D91)</f>
        <v>от 660 до 13200</v>
      </c>
      <c r="E71" s="422"/>
      <c r="F71" s="422"/>
      <c r="G71" s="422"/>
      <c r="H71" s="423"/>
    </row>
    <row r="72" spans="1:8" s="16" customFormat="1" ht="37.5" customHeight="1" outlineLevel="1" x14ac:dyDescent="0.2">
      <c r="A72" s="429" t="s">
        <v>39</v>
      </c>
      <c r="B72" s="598"/>
      <c r="C72" s="455"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72" s="601">
        <v>660</v>
      </c>
      <c r="E72" s="433"/>
      <c r="F72" s="433"/>
      <c r="G72" s="433"/>
      <c r="H72" s="434"/>
    </row>
    <row r="73" spans="1:8" s="16" customFormat="1" ht="37.5" customHeight="1" outlineLevel="1" x14ac:dyDescent="0.2">
      <c r="A73" s="419" t="s">
        <v>40</v>
      </c>
      <c r="B73" s="586"/>
      <c r="C73" s="599"/>
      <c r="D73" s="361">
        <v>1320</v>
      </c>
      <c r="E73" s="355"/>
      <c r="F73" s="355"/>
      <c r="G73" s="355"/>
      <c r="H73" s="356"/>
    </row>
    <row r="74" spans="1:8" s="16" customFormat="1" ht="37.5" customHeight="1" outlineLevel="1" x14ac:dyDescent="0.2">
      <c r="A74" s="419" t="s">
        <v>41</v>
      </c>
      <c r="B74" s="586"/>
      <c r="C74" s="599"/>
      <c r="D74" s="361">
        <v>1980</v>
      </c>
      <c r="E74" s="355"/>
      <c r="F74" s="355"/>
      <c r="G74" s="355"/>
      <c r="H74" s="356"/>
    </row>
    <row r="75" spans="1:8" s="16" customFormat="1" ht="37.5" customHeight="1" outlineLevel="1" x14ac:dyDescent="0.2">
      <c r="A75" s="419" t="s">
        <v>42</v>
      </c>
      <c r="B75" s="586"/>
      <c r="C75" s="599"/>
      <c r="D75" s="361">
        <v>2640</v>
      </c>
      <c r="E75" s="355"/>
      <c r="F75" s="355"/>
      <c r="G75" s="355"/>
      <c r="H75" s="356"/>
    </row>
    <row r="76" spans="1:8" s="16" customFormat="1" ht="37.5" customHeight="1" outlineLevel="1" x14ac:dyDescent="0.2">
      <c r="A76" s="419" t="s">
        <v>43</v>
      </c>
      <c r="B76" s="586"/>
      <c r="C76" s="599"/>
      <c r="D76" s="361">
        <v>3300</v>
      </c>
      <c r="E76" s="355"/>
      <c r="F76" s="355"/>
      <c r="G76" s="355"/>
      <c r="H76" s="356"/>
    </row>
    <row r="77" spans="1:8" s="16" customFormat="1" ht="37.5" customHeight="1" outlineLevel="1" x14ac:dyDescent="0.2">
      <c r="A77" s="419" t="s">
        <v>44</v>
      </c>
      <c r="B77" s="586"/>
      <c r="C77" s="599"/>
      <c r="D77" s="361">
        <v>3960</v>
      </c>
      <c r="E77" s="355"/>
      <c r="F77" s="355"/>
      <c r="G77" s="355"/>
      <c r="H77" s="356"/>
    </row>
    <row r="78" spans="1:8" s="16" customFormat="1" ht="37.5" customHeight="1" outlineLevel="1" x14ac:dyDescent="0.2">
      <c r="A78" s="419" t="s">
        <v>45</v>
      </c>
      <c r="B78" s="586"/>
      <c r="C78" s="599"/>
      <c r="D78" s="361">
        <v>4620</v>
      </c>
      <c r="E78" s="355"/>
      <c r="F78" s="355"/>
      <c r="G78" s="355"/>
      <c r="H78" s="356"/>
    </row>
    <row r="79" spans="1:8" s="16" customFormat="1" ht="37.5" customHeight="1" outlineLevel="1" x14ac:dyDescent="0.2">
      <c r="A79" s="419" t="s">
        <v>46</v>
      </c>
      <c r="B79" s="586"/>
      <c r="C79" s="599"/>
      <c r="D79" s="361">
        <v>5280</v>
      </c>
      <c r="E79" s="355"/>
      <c r="F79" s="355"/>
      <c r="G79" s="355"/>
      <c r="H79" s="356"/>
    </row>
    <row r="80" spans="1:8" s="16" customFormat="1" ht="37.5" customHeight="1" outlineLevel="1" x14ac:dyDescent="0.2">
      <c r="A80" s="419" t="s">
        <v>47</v>
      </c>
      <c r="B80" s="586"/>
      <c r="C80" s="599"/>
      <c r="D80" s="361">
        <v>5940</v>
      </c>
      <c r="E80" s="355"/>
      <c r="F80" s="355"/>
      <c r="G80" s="355"/>
      <c r="H80" s="356"/>
    </row>
    <row r="81" spans="1:8" s="16" customFormat="1" ht="37.5" customHeight="1" outlineLevel="1" x14ac:dyDescent="0.2">
      <c r="A81" s="419" t="s">
        <v>48</v>
      </c>
      <c r="B81" s="586"/>
      <c r="C81" s="599"/>
      <c r="D81" s="361">
        <v>6600</v>
      </c>
      <c r="E81" s="355"/>
      <c r="F81" s="355"/>
      <c r="G81" s="355"/>
      <c r="H81" s="356"/>
    </row>
    <row r="82" spans="1:8" s="16" customFormat="1" ht="37.5" customHeight="1" outlineLevel="1" x14ac:dyDescent="0.2">
      <c r="A82" s="419" t="s">
        <v>49</v>
      </c>
      <c r="B82" s="586"/>
      <c r="C82" s="599"/>
      <c r="D82" s="361">
        <v>7260</v>
      </c>
      <c r="E82" s="355"/>
      <c r="F82" s="355"/>
      <c r="G82" s="355"/>
      <c r="H82" s="356"/>
    </row>
    <row r="83" spans="1:8" s="16" customFormat="1" ht="37.5" customHeight="1" outlineLevel="1" x14ac:dyDescent="0.2">
      <c r="A83" s="419" t="s">
        <v>50</v>
      </c>
      <c r="B83" s="586"/>
      <c r="C83" s="599"/>
      <c r="D83" s="361">
        <v>7920</v>
      </c>
      <c r="E83" s="355"/>
      <c r="F83" s="355"/>
      <c r="G83" s="355"/>
      <c r="H83" s="356"/>
    </row>
    <row r="84" spans="1:8" s="16" customFormat="1" ht="37.5" customHeight="1" outlineLevel="1" x14ac:dyDescent="0.2">
      <c r="A84" s="419" t="s">
        <v>51</v>
      </c>
      <c r="B84" s="586"/>
      <c r="C84" s="599"/>
      <c r="D84" s="361">
        <v>8580</v>
      </c>
      <c r="E84" s="355"/>
      <c r="F84" s="355"/>
      <c r="G84" s="355"/>
      <c r="H84" s="356"/>
    </row>
    <row r="85" spans="1:8" s="16" customFormat="1" ht="37.5" customHeight="1" outlineLevel="1" x14ac:dyDescent="0.2">
      <c r="A85" s="419" t="s">
        <v>52</v>
      </c>
      <c r="B85" s="586"/>
      <c r="C85" s="599"/>
      <c r="D85" s="361">
        <v>9240</v>
      </c>
      <c r="E85" s="355"/>
      <c r="F85" s="355"/>
      <c r="G85" s="355"/>
      <c r="H85" s="356"/>
    </row>
    <row r="86" spans="1:8" s="16" customFormat="1" ht="37.5" customHeight="1" outlineLevel="1" x14ac:dyDescent="0.2">
      <c r="A86" s="419" t="s">
        <v>53</v>
      </c>
      <c r="B86" s="586"/>
      <c r="C86" s="599"/>
      <c r="D86" s="361">
        <v>9900</v>
      </c>
      <c r="E86" s="355"/>
      <c r="F86" s="355"/>
      <c r="G86" s="355"/>
      <c r="H86" s="356"/>
    </row>
    <row r="87" spans="1:8" s="16" customFormat="1" ht="37.5" customHeight="1" outlineLevel="1" x14ac:dyDescent="0.2">
      <c r="A87" s="419" t="s">
        <v>54</v>
      </c>
      <c r="B87" s="586"/>
      <c r="C87" s="599"/>
      <c r="D87" s="361">
        <v>10560</v>
      </c>
      <c r="E87" s="355"/>
      <c r="F87" s="355"/>
      <c r="G87" s="355"/>
      <c r="H87" s="356"/>
    </row>
    <row r="88" spans="1:8" s="16" customFormat="1" ht="37.5" customHeight="1" outlineLevel="1" x14ac:dyDescent="0.2">
      <c r="A88" s="419" t="s">
        <v>55</v>
      </c>
      <c r="B88" s="586"/>
      <c r="C88" s="599"/>
      <c r="D88" s="361">
        <v>11220</v>
      </c>
      <c r="E88" s="355"/>
      <c r="F88" s="355"/>
      <c r="G88" s="355"/>
      <c r="H88" s="356"/>
    </row>
    <row r="89" spans="1:8" s="16" customFormat="1" ht="37.5" customHeight="1" outlineLevel="1" x14ac:dyDescent="0.2">
      <c r="A89" s="419" t="s">
        <v>56</v>
      </c>
      <c r="B89" s="586"/>
      <c r="C89" s="599"/>
      <c r="D89" s="361">
        <v>11880</v>
      </c>
      <c r="E89" s="355"/>
      <c r="F89" s="355"/>
      <c r="G89" s="355"/>
      <c r="H89" s="356"/>
    </row>
    <row r="90" spans="1:8" s="16" customFormat="1" ht="37.5" customHeight="1" outlineLevel="1" x14ac:dyDescent="0.2">
      <c r="A90" s="419" t="s">
        <v>57</v>
      </c>
      <c r="B90" s="586"/>
      <c r="C90" s="599"/>
      <c r="D90" s="361">
        <v>12540</v>
      </c>
      <c r="E90" s="355"/>
      <c r="F90" s="355"/>
      <c r="G90" s="355"/>
      <c r="H90" s="356"/>
    </row>
    <row r="91" spans="1:8" s="16" customFormat="1" ht="37.5" customHeight="1" outlineLevel="1" x14ac:dyDescent="0.2">
      <c r="A91" s="419" t="s">
        <v>58</v>
      </c>
      <c r="B91" s="586"/>
      <c r="C91" s="599"/>
      <c r="D91" s="361">
        <v>13200</v>
      </c>
      <c r="E91" s="355"/>
      <c r="F91" s="355"/>
      <c r="G91" s="355"/>
      <c r="H91" s="356"/>
    </row>
    <row r="92" spans="1:8" s="16" customFormat="1" ht="37.5" customHeight="1" outlineLevel="1" x14ac:dyDescent="0.2">
      <c r="A92" s="419" t="s">
        <v>181</v>
      </c>
      <c r="B92" s="586"/>
      <c r="C92" s="599"/>
      <c r="D92" s="361">
        <v>13860</v>
      </c>
      <c r="E92" s="355"/>
      <c r="F92" s="355"/>
      <c r="G92" s="355"/>
      <c r="H92" s="356"/>
    </row>
    <row r="93" spans="1:8" s="16" customFormat="1" ht="37.5" customHeight="1" outlineLevel="1" x14ac:dyDescent="0.2">
      <c r="A93" s="419" t="s">
        <v>182</v>
      </c>
      <c r="B93" s="586"/>
      <c r="C93" s="599"/>
      <c r="D93" s="361">
        <v>14520</v>
      </c>
      <c r="E93" s="355"/>
      <c r="F93" s="355"/>
      <c r="G93" s="355"/>
      <c r="H93" s="356"/>
    </row>
    <row r="94" spans="1:8" s="16" customFormat="1" ht="37.5" customHeight="1" outlineLevel="1" x14ac:dyDescent="0.2">
      <c r="A94" s="419" t="s">
        <v>183</v>
      </c>
      <c r="B94" s="586"/>
      <c r="C94" s="599"/>
      <c r="D94" s="361">
        <v>15180</v>
      </c>
      <c r="E94" s="355"/>
      <c r="F94" s="355"/>
      <c r="G94" s="355"/>
      <c r="H94" s="356"/>
    </row>
    <row r="95" spans="1:8" s="16" customFormat="1" ht="37.5" customHeight="1" outlineLevel="1" x14ac:dyDescent="0.2">
      <c r="A95" s="419" t="s">
        <v>184</v>
      </c>
      <c r="B95" s="586"/>
      <c r="C95" s="599"/>
      <c r="D95" s="361">
        <v>15840</v>
      </c>
      <c r="E95" s="355"/>
      <c r="F95" s="355"/>
      <c r="G95" s="355"/>
      <c r="H95" s="356"/>
    </row>
    <row r="96" spans="1:8" s="16" customFormat="1" ht="37.5" customHeight="1" outlineLevel="1" x14ac:dyDescent="0.2">
      <c r="A96" s="419" t="s">
        <v>185</v>
      </c>
      <c r="B96" s="586"/>
      <c r="C96" s="599"/>
      <c r="D96" s="361">
        <v>16500</v>
      </c>
      <c r="E96" s="355"/>
      <c r="F96" s="355"/>
      <c r="G96" s="355"/>
      <c r="H96" s="356"/>
    </row>
    <row r="97" spans="1:8" s="16" customFormat="1" ht="37.5" customHeight="1" outlineLevel="1" x14ac:dyDescent="0.2">
      <c r="A97" s="419" t="s">
        <v>186</v>
      </c>
      <c r="B97" s="586"/>
      <c r="C97" s="599"/>
      <c r="D97" s="361">
        <v>17160</v>
      </c>
      <c r="E97" s="355"/>
      <c r="F97" s="355"/>
      <c r="G97" s="355"/>
      <c r="H97" s="356"/>
    </row>
    <row r="98" spans="1:8" s="16" customFormat="1" ht="37.5" customHeight="1" outlineLevel="1" x14ac:dyDescent="0.2">
      <c r="A98" s="419" t="s">
        <v>187</v>
      </c>
      <c r="B98" s="586"/>
      <c r="C98" s="599"/>
      <c r="D98" s="361">
        <v>17820</v>
      </c>
      <c r="E98" s="355"/>
      <c r="F98" s="355"/>
      <c r="G98" s="355"/>
      <c r="H98" s="356"/>
    </row>
    <row r="99" spans="1:8" s="16" customFormat="1" ht="37.5" customHeight="1" outlineLevel="1" x14ac:dyDescent="0.2">
      <c r="A99" s="419" t="s">
        <v>188</v>
      </c>
      <c r="B99" s="586"/>
      <c r="C99" s="599"/>
      <c r="D99" s="361">
        <v>18480</v>
      </c>
      <c r="E99" s="355"/>
      <c r="F99" s="355"/>
      <c r="G99" s="355"/>
      <c r="H99" s="356"/>
    </row>
    <row r="100" spans="1:8" s="16" customFormat="1" ht="37.5" customHeight="1" outlineLevel="1" x14ac:dyDescent="0.2">
      <c r="A100" s="419" t="s">
        <v>189</v>
      </c>
      <c r="B100" s="586"/>
      <c r="C100" s="599"/>
      <c r="D100" s="361">
        <v>19140</v>
      </c>
      <c r="E100" s="355"/>
      <c r="F100" s="355"/>
      <c r="G100" s="355"/>
      <c r="H100" s="356"/>
    </row>
    <row r="101" spans="1:8" s="16" customFormat="1" ht="37.5" customHeight="1" outlineLevel="1" x14ac:dyDescent="0.2">
      <c r="A101" s="419" t="s">
        <v>190</v>
      </c>
      <c r="B101" s="586"/>
      <c r="C101" s="599"/>
      <c r="D101" s="361">
        <v>19800</v>
      </c>
      <c r="E101" s="355"/>
      <c r="F101" s="355"/>
      <c r="G101" s="355"/>
      <c r="H101" s="356"/>
    </row>
    <row r="102" spans="1:8" s="16" customFormat="1" ht="37.5" customHeight="1" outlineLevel="1" x14ac:dyDescent="0.2">
      <c r="A102" s="419" t="s">
        <v>191</v>
      </c>
      <c r="B102" s="586"/>
      <c r="C102" s="599"/>
      <c r="D102" s="361">
        <v>20460</v>
      </c>
      <c r="E102" s="355"/>
      <c r="F102" s="355"/>
      <c r="G102" s="355"/>
      <c r="H102" s="356"/>
    </row>
    <row r="103" spans="1:8" s="16" customFormat="1" ht="37.5" customHeight="1" outlineLevel="1" x14ac:dyDescent="0.2">
      <c r="A103" s="419" t="s">
        <v>192</v>
      </c>
      <c r="B103" s="586"/>
      <c r="C103" s="599"/>
      <c r="D103" s="361">
        <v>21120</v>
      </c>
      <c r="E103" s="355"/>
      <c r="F103" s="355"/>
      <c r="G103" s="355"/>
      <c r="H103" s="356"/>
    </row>
    <row r="104" spans="1:8" s="16" customFormat="1" ht="37.5" customHeight="1" outlineLevel="1" x14ac:dyDescent="0.2">
      <c r="A104" s="419" t="s">
        <v>193</v>
      </c>
      <c r="B104" s="586"/>
      <c r="C104" s="599"/>
      <c r="D104" s="361">
        <v>21780</v>
      </c>
      <c r="E104" s="355"/>
      <c r="F104" s="355"/>
      <c r="G104" s="355"/>
      <c r="H104" s="356"/>
    </row>
    <row r="105" spans="1:8" s="16" customFormat="1" ht="37.5" customHeight="1" outlineLevel="1" x14ac:dyDescent="0.2">
      <c r="A105" s="419" t="s">
        <v>194</v>
      </c>
      <c r="B105" s="586"/>
      <c r="C105" s="599"/>
      <c r="D105" s="361">
        <v>22440</v>
      </c>
      <c r="E105" s="355"/>
      <c r="F105" s="355"/>
      <c r="G105" s="355"/>
      <c r="H105" s="356"/>
    </row>
    <row r="106" spans="1:8" s="16" customFormat="1" ht="37.5" customHeight="1" outlineLevel="1" x14ac:dyDescent="0.2">
      <c r="A106" s="419" t="s">
        <v>195</v>
      </c>
      <c r="B106" s="420"/>
      <c r="C106" s="599"/>
      <c r="D106" s="361">
        <v>23100</v>
      </c>
      <c r="E106" s="355"/>
      <c r="F106" s="355"/>
      <c r="G106" s="355"/>
      <c r="H106" s="356"/>
    </row>
    <row r="107" spans="1:8" s="16" customFormat="1" ht="37.5" customHeight="1" outlineLevel="1" x14ac:dyDescent="0.2">
      <c r="A107" s="419" t="s">
        <v>235</v>
      </c>
      <c r="B107" s="420"/>
      <c r="C107" s="599"/>
      <c r="D107" s="361">
        <v>23760</v>
      </c>
      <c r="E107" s="355"/>
      <c r="F107" s="355"/>
      <c r="G107" s="355"/>
      <c r="H107" s="356"/>
    </row>
    <row r="108" spans="1:8" s="16" customFormat="1" ht="37.5" customHeight="1" outlineLevel="1" x14ac:dyDescent="0.2">
      <c r="A108" s="419" t="s">
        <v>236</v>
      </c>
      <c r="B108" s="420"/>
      <c r="C108" s="599"/>
      <c r="D108" s="361">
        <v>24420</v>
      </c>
      <c r="E108" s="355"/>
      <c r="F108" s="355"/>
      <c r="G108" s="355"/>
      <c r="H108" s="356"/>
    </row>
    <row r="109" spans="1:8" s="16" customFormat="1" ht="37.5" customHeight="1" outlineLevel="1" x14ac:dyDescent="0.2">
      <c r="A109" s="419" t="s">
        <v>237</v>
      </c>
      <c r="B109" s="420"/>
      <c r="C109" s="599"/>
      <c r="D109" s="361">
        <v>25080</v>
      </c>
      <c r="E109" s="355"/>
      <c r="F109" s="355"/>
      <c r="G109" s="355"/>
      <c r="H109" s="356"/>
    </row>
    <row r="110" spans="1:8" s="16" customFormat="1" ht="37.5" customHeight="1" outlineLevel="1" x14ac:dyDescent="0.2">
      <c r="A110" s="419" t="s">
        <v>238</v>
      </c>
      <c r="B110" s="420"/>
      <c r="C110" s="599"/>
      <c r="D110" s="361">
        <v>25740</v>
      </c>
      <c r="E110" s="355"/>
      <c r="F110" s="355"/>
      <c r="G110" s="355"/>
      <c r="H110" s="356"/>
    </row>
    <row r="111" spans="1:8" s="16" customFormat="1" ht="37.5" customHeight="1" outlineLevel="1" thickBot="1" x14ac:dyDescent="0.25">
      <c r="A111" s="419" t="s">
        <v>239</v>
      </c>
      <c r="B111" s="420"/>
      <c r="C111" s="600"/>
      <c r="D111" s="361">
        <v>26400</v>
      </c>
      <c r="E111" s="355"/>
      <c r="F111" s="355"/>
      <c r="G111" s="355"/>
      <c r="H111" s="356"/>
    </row>
    <row r="112" spans="1:8" s="16" customFormat="1" ht="50.1" customHeight="1" thickBot="1" x14ac:dyDescent="0.25">
      <c r="A112" s="411" t="s">
        <v>59</v>
      </c>
      <c r="B112" s="412"/>
      <c r="C112" s="412"/>
      <c r="D112" s="421" t="str">
        <f>"от "&amp;MIN(D113:D122)&amp;" до "&amp;MAX(D113:D122)</f>
        <v>от 90 до 4890</v>
      </c>
      <c r="E112" s="422"/>
      <c r="F112" s="422"/>
      <c r="G112" s="422"/>
      <c r="H112" s="423"/>
    </row>
    <row r="113" spans="1:8" s="16" customFormat="1" ht="157.5" customHeight="1" x14ac:dyDescent="0.2">
      <c r="A113" s="65" t="s">
        <v>60</v>
      </c>
      <c r="B113" s="66" t="s">
        <v>13</v>
      </c>
      <c r="C113" s="120"/>
      <c r="D113" s="601">
        <v>960</v>
      </c>
      <c r="E113" s="433"/>
      <c r="F113" s="433"/>
      <c r="G113" s="433"/>
      <c r="H113" s="434"/>
    </row>
    <row r="114" spans="1:8" s="16" customFormat="1" ht="37.5" customHeight="1" x14ac:dyDescent="0.2">
      <c r="A114" s="352" t="s">
        <v>61</v>
      </c>
      <c r="B114" s="353"/>
      <c r="C114" s="426"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14" s="361">
        <v>90</v>
      </c>
      <c r="E114" s="355"/>
      <c r="F114" s="355"/>
      <c r="G114" s="355"/>
      <c r="H114" s="356"/>
    </row>
    <row r="115" spans="1:8" s="16" customFormat="1" ht="37.5" customHeight="1" x14ac:dyDescent="0.2">
      <c r="A115" s="352" t="s">
        <v>62</v>
      </c>
      <c r="B115" s="353"/>
      <c r="C115" s="427"/>
      <c r="D115" s="361">
        <v>3480</v>
      </c>
      <c r="E115" s="355"/>
      <c r="F115" s="355"/>
      <c r="G115" s="355"/>
      <c r="H115" s="356"/>
    </row>
    <row r="116" spans="1:8" s="16" customFormat="1" ht="37.5" customHeight="1" x14ac:dyDescent="0.2">
      <c r="A116" s="352" t="s">
        <v>63</v>
      </c>
      <c r="B116" s="353"/>
      <c r="C116" s="427"/>
      <c r="D116" s="354">
        <v>1470</v>
      </c>
      <c r="E116" s="355"/>
      <c r="F116" s="355"/>
      <c r="G116" s="355"/>
      <c r="H116" s="356"/>
    </row>
    <row r="117" spans="1:8" s="16" customFormat="1" ht="37.5" customHeight="1" x14ac:dyDescent="0.2">
      <c r="A117" s="352" t="s">
        <v>64</v>
      </c>
      <c r="B117" s="353"/>
      <c r="C117" s="427"/>
      <c r="D117" s="354">
        <v>4140</v>
      </c>
      <c r="E117" s="355"/>
      <c r="F117" s="355"/>
      <c r="G117" s="355"/>
      <c r="H117" s="356"/>
    </row>
    <row r="118" spans="1:8" s="16" customFormat="1" ht="37.5" customHeight="1" x14ac:dyDescent="0.2">
      <c r="A118" s="352" t="s">
        <v>65</v>
      </c>
      <c r="B118" s="353"/>
      <c r="C118" s="427"/>
      <c r="D118" s="361">
        <v>300</v>
      </c>
      <c r="E118" s="355"/>
      <c r="F118" s="355"/>
      <c r="G118" s="355"/>
      <c r="H118" s="356"/>
    </row>
    <row r="119" spans="1:8" s="16" customFormat="1" ht="37.5" customHeight="1" x14ac:dyDescent="0.2">
      <c r="A119" s="352" t="s">
        <v>66</v>
      </c>
      <c r="B119" s="353"/>
      <c r="C119" s="427"/>
      <c r="D119" s="361">
        <v>300</v>
      </c>
      <c r="E119" s="355"/>
      <c r="F119" s="355"/>
      <c r="G119" s="355"/>
      <c r="H119" s="356"/>
    </row>
    <row r="120" spans="1:8" s="16" customFormat="1" ht="37.5" customHeight="1" x14ac:dyDescent="0.2">
      <c r="A120" s="352" t="s">
        <v>67</v>
      </c>
      <c r="B120" s="353"/>
      <c r="C120" s="427"/>
      <c r="D120" s="361">
        <v>600</v>
      </c>
      <c r="E120" s="355"/>
      <c r="F120" s="355"/>
      <c r="G120" s="355"/>
      <c r="H120" s="356"/>
    </row>
    <row r="121" spans="1:8" s="16" customFormat="1" ht="37.5" customHeight="1" x14ac:dyDescent="0.2">
      <c r="A121" s="352" t="s">
        <v>68</v>
      </c>
      <c r="B121" s="353"/>
      <c r="C121" s="427"/>
      <c r="D121" s="361">
        <v>900</v>
      </c>
      <c r="E121" s="355"/>
      <c r="F121" s="355"/>
      <c r="G121" s="355"/>
      <c r="H121" s="356"/>
    </row>
    <row r="122" spans="1:8" s="16" customFormat="1" ht="37.5" customHeight="1" thickBot="1" x14ac:dyDescent="0.25">
      <c r="A122" s="369" t="s">
        <v>69</v>
      </c>
      <c r="B122" s="370"/>
      <c r="C122" s="428"/>
      <c r="D122" s="361">
        <v>4890</v>
      </c>
      <c r="E122" s="355"/>
      <c r="F122" s="355"/>
      <c r="G122" s="355"/>
      <c r="H122" s="356"/>
    </row>
    <row r="123" spans="1:8" s="16" customFormat="1" ht="117.75" customHeight="1" thickBot="1" x14ac:dyDescent="0.25">
      <c r="A123" s="524" t="s">
        <v>71</v>
      </c>
      <c r="B123" s="525"/>
      <c r="C12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23" s="375">
        <v>30</v>
      </c>
      <c r="E123" s="375"/>
      <c r="F123" s="375"/>
      <c r="G123" s="375"/>
      <c r="H123" s="376"/>
    </row>
    <row r="124" spans="1:8" s="23" customFormat="1" ht="50.1" customHeight="1" thickBot="1" x14ac:dyDescent="0.25">
      <c r="A124" s="362" t="s">
        <v>72</v>
      </c>
      <c r="B124" s="363"/>
      <c r="C124" s="21"/>
      <c r="D124" s="364" t="str">
        <f>"от "&amp;MIN(D126,D146:D162)&amp;" до "&amp;MAX(D126,D146:D162)</f>
        <v>от 630 до 12120</v>
      </c>
      <c r="E124" s="364"/>
      <c r="F124" s="364"/>
      <c r="G124" s="364"/>
      <c r="H124" s="365"/>
    </row>
    <row r="125" spans="1:8" s="16" customFormat="1" ht="24.95" customHeight="1" thickBot="1" x14ac:dyDescent="0.25">
      <c r="A125" s="518"/>
      <c r="B125" s="519"/>
      <c r="C125" s="60"/>
      <c r="D125" s="520"/>
      <c r="E125" s="520"/>
      <c r="F125" s="520"/>
      <c r="G125" s="520"/>
      <c r="H125" s="521"/>
    </row>
    <row r="126" spans="1:8" s="16" customFormat="1" ht="56.25" customHeight="1" thickBot="1" x14ac:dyDescent="0.25">
      <c r="A126" s="389" t="s">
        <v>73</v>
      </c>
      <c r="B126" s="390"/>
      <c r="C12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"2ГИС.ИВАНОВО" (версия для ПК); Интернет-площадка 2gis.kz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http://api.2gis.kz/</v>
      </c>
      <c r="D126" s="391">
        <v>6000</v>
      </c>
      <c r="E126" s="391"/>
      <c r="F126" s="391"/>
      <c r="G126" s="391"/>
      <c r="H126" s="392"/>
    </row>
    <row r="127" spans="1:8" s="16" customFormat="1" ht="56.25" customHeight="1" thickBot="1" x14ac:dyDescent="0.25">
      <c r="A127" s="393" t="s">
        <v>74</v>
      </c>
      <c r="B127" s="394"/>
      <c r="C127" s="405"/>
      <c r="D127" s="395" t="s">
        <v>75</v>
      </c>
      <c r="E127" s="396"/>
      <c r="F127" s="396"/>
      <c r="G127" s="396"/>
      <c r="H127" s="397"/>
    </row>
    <row r="128" spans="1:8" s="16" customFormat="1" ht="56.25" customHeight="1" x14ac:dyDescent="0.2">
      <c r="A128" s="385" t="s">
        <v>76</v>
      </c>
      <c r="B128" s="386"/>
      <c r="C128" s="405"/>
      <c r="D128" s="398">
        <f>D126/4</f>
        <v>1500</v>
      </c>
      <c r="E128" s="398"/>
      <c r="F128" s="398"/>
      <c r="G128" s="398"/>
      <c r="H128" s="399"/>
    </row>
    <row r="129" spans="1:8" s="16" customFormat="1" ht="56.25" customHeight="1" x14ac:dyDescent="0.2">
      <c r="A129" s="385" t="s">
        <v>77</v>
      </c>
      <c r="B129" s="386"/>
      <c r="C129" s="405"/>
      <c r="D129" s="398">
        <f>D126/5</f>
        <v>1200</v>
      </c>
      <c r="E129" s="398"/>
      <c r="F129" s="398"/>
      <c r="G129" s="398"/>
      <c r="H129" s="399"/>
    </row>
    <row r="130" spans="1:8" s="16" customFormat="1" ht="56.25" customHeight="1" x14ac:dyDescent="0.2">
      <c r="A130" s="385" t="s">
        <v>78</v>
      </c>
      <c r="B130" s="386"/>
      <c r="C130" s="405"/>
      <c r="D130" s="398">
        <f>D126/6</f>
        <v>1000</v>
      </c>
      <c r="E130" s="398"/>
      <c r="F130" s="398"/>
      <c r="G130" s="398"/>
      <c r="H130" s="399"/>
    </row>
    <row r="131" spans="1:8" s="16" customFormat="1" ht="56.25" customHeight="1" x14ac:dyDescent="0.2">
      <c r="A131" s="385" t="s">
        <v>79</v>
      </c>
      <c r="B131" s="386"/>
      <c r="C131" s="405"/>
      <c r="D131" s="398">
        <f>D126/7</f>
        <v>857.14285714285711</v>
      </c>
      <c r="E131" s="398"/>
      <c r="F131" s="398"/>
      <c r="G131" s="398"/>
      <c r="H131" s="399"/>
    </row>
    <row r="132" spans="1:8" s="16" customFormat="1" ht="56.25" customHeight="1" x14ac:dyDescent="0.2">
      <c r="A132" s="385" t="s">
        <v>80</v>
      </c>
      <c r="B132" s="386"/>
      <c r="C132" s="405"/>
      <c r="D132" s="398">
        <f>D126/8</f>
        <v>750</v>
      </c>
      <c r="E132" s="398"/>
      <c r="F132" s="398"/>
      <c r="G132" s="398"/>
      <c r="H132" s="399"/>
    </row>
    <row r="133" spans="1:8" s="16" customFormat="1" ht="56.25" customHeight="1" x14ac:dyDescent="0.2">
      <c r="A133" s="385" t="s">
        <v>81</v>
      </c>
      <c r="B133" s="386"/>
      <c r="C133" s="405"/>
      <c r="D133" s="398">
        <f>D126/9</f>
        <v>666.66666666666663</v>
      </c>
      <c r="E133" s="398"/>
      <c r="F133" s="398"/>
      <c r="G133" s="398"/>
      <c r="H133" s="399"/>
    </row>
    <row r="134" spans="1:8" s="16" customFormat="1" ht="56.25" customHeight="1" x14ac:dyDescent="0.2">
      <c r="A134" s="385" t="s">
        <v>82</v>
      </c>
      <c r="B134" s="386"/>
      <c r="C134" s="405"/>
      <c r="D134" s="398">
        <f>D126/10</f>
        <v>600</v>
      </c>
      <c r="E134" s="398"/>
      <c r="F134" s="398"/>
      <c r="G134" s="398"/>
      <c r="H134" s="399"/>
    </row>
    <row r="135" spans="1:8" s="16" customFormat="1" ht="56.25" customHeight="1" thickBot="1" x14ac:dyDescent="0.25">
      <c r="A135" s="389" t="s">
        <v>83</v>
      </c>
      <c r="B135" s="390"/>
      <c r="C135" s="405"/>
      <c r="D135" s="391">
        <v>7200</v>
      </c>
      <c r="E135" s="391"/>
      <c r="F135" s="391"/>
      <c r="G135" s="391"/>
      <c r="H135" s="392"/>
    </row>
    <row r="136" spans="1:8" s="16" customFormat="1" ht="56.25" customHeight="1" thickBot="1" x14ac:dyDescent="0.25">
      <c r="A136" s="393" t="s">
        <v>74</v>
      </c>
      <c r="B136" s="394"/>
      <c r="C136" s="405"/>
      <c r="D136" s="395" t="s">
        <v>75</v>
      </c>
      <c r="E136" s="396"/>
      <c r="F136" s="396"/>
      <c r="G136" s="396"/>
      <c r="H136" s="397"/>
    </row>
    <row r="137" spans="1:8" s="16" customFormat="1" ht="56.25" customHeight="1" x14ac:dyDescent="0.2">
      <c r="A137" s="385" t="s">
        <v>76</v>
      </c>
      <c r="B137" s="386"/>
      <c r="C137" s="405"/>
      <c r="D137" s="398">
        <v>1800</v>
      </c>
      <c r="E137" s="398"/>
      <c r="F137" s="398"/>
      <c r="G137" s="398"/>
      <c r="H137" s="399"/>
    </row>
    <row r="138" spans="1:8" s="16" customFormat="1" ht="56.25" customHeight="1" x14ac:dyDescent="0.2">
      <c r="A138" s="385" t="s">
        <v>77</v>
      </c>
      <c r="B138" s="386"/>
      <c r="C138" s="405"/>
      <c r="D138" s="398">
        <v>1440</v>
      </c>
      <c r="E138" s="398"/>
      <c r="F138" s="398"/>
      <c r="G138" s="398"/>
      <c r="H138" s="399"/>
    </row>
    <row r="139" spans="1:8" s="16" customFormat="1" ht="56.25" customHeight="1" x14ac:dyDescent="0.2">
      <c r="A139" s="385" t="s">
        <v>78</v>
      </c>
      <c r="B139" s="386"/>
      <c r="C139" s="405"/>
      <c r="D139" s="398">
        <v>1200</v>
      </c>
      <c r="E139" s="398"/>
      <c r="F139" s="398"/>
      <c r="G139" s="398"/>
      <c r="H139" s="399"/>
    </row>
    <row r="140" spans="1:8" s="16" customFormat="1" ht="56.25" customHeight="1" x14ac:dyDescent="0.2">
      <c r="A140" s="385" t="s">
        <v>79</v>
      </c>
      <c r="B140" s="386"/>
      <c r="C140" s="405"/>
      <c r="D140" s="398">
        <v>1028.5714285714284</v>
      </c>
      <c r="E140" s="398"/>
      <c r="F140" s="398"/>
      <c r="G140" s="398"/>
      <c r="H140" s="399"/>
    </row>
    <row r="141" spans="1:8" s="16" customFormat="1" ht="56.25" customHeight="1" x14ac:dyDescent="0.2">
      <c r="A141" s="385" t="s">
        <v>80</v>
      </c>
      <c r="B141" s="386"/>
      <c r="C141" s="405"/>
      <c r="D141" s="398">
        <v>900</v>
      </c>
      <c r="E141" s="398"/>
      <c r="F141" s="398"/>
      <c r="G141" s="398"/>
      <c r="H141" s="399"/>
    </row>
    <row r="142" spans="1:8" s="16" customFormat="1" ht="56.25" customHeight="1" x14ac:dyDescent="0.2">
      <c r="A142" s="385" t="s">
        <v>81</v>
      </c>
      <c r="B142" s="386"/>
      <c r="C142" s="405"/>
      <c r="D142" s="398">
        <v>799.99999999999989</v>
      </c>
      <c r="E142" s="398"/>
      <c r="F142" s="398"/>
      <c r="G142" s="398"/>
      <c r="H142" s="399"/>
    </row>
    <row r="143" spans="1:8" s="16" customFormat="1" ht="56.25" customHeight="1" thickBot="1" x14ac:dyDescent="0.25">
      <c r="A143" s="385" t="s">
        <v>82</v>
      </c>
      <c r="B143" s="386"/>
      <c r="C143" s="406"/>
      <c r="D143" s="398">
        <v>720</v>
      </c>
      <c r="E143" s="398"/>
      <c r="F143" s="398"/>
      <c r="G143" s="398"/>
      <c r="H143" s="399"/>
    </row>
    <row r="144" spans="1:8" s="16" customFormat="1" ht="62.45" customHeight="1" thickBot="1" x14ac:dyDescent="0.25">
      <c r="A144" s="380" t="s">
        <v>84</v>
      </c>
      <c r="B144" s="381"/>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44" s="374">
        <v>7710</v>
      </c>
      <c r="E144" s="375"/>
      <c r="F144" s="375"/>
      <c r="G144" s="375"/>
      <c r="H144" s="376"/>
    </row>
    <row r="145" spans="1:8" s="16" customFormat="1" ht="24.95" customHeight="1" thickBot="1" x14ac:dyDescent="0.25">
      <c r="A145" s="518"/>
      <c r="B145" s="519"/>
      <c r="C145" s="56"/>
      <c r="D145" s="520"/>
      <c r="E145" s="520"/>
      <c r="F145" s="520"/>
      <c r="G145" s="520"/>
      <c r="H145" s="521"/>
    </row>
    <row r="146" spans="1:8" s="16" customFormat="1" ht="50.1" customHeight="1" x14ac:dyDescent="0.2">
      <c r="A146" s="509" t="s">
        <v>85</v>
      </c>
      <c r="B146" s="510"/>
      <c r="C146" s="118" t="str">
        <f>"Интернет-площадка 2gis.ru на основе Cправочника организаций "&amp;$C$2&amp;""</f>
        <v>Интернет-площадка 2gis.ru на основе Cправочника организаций "2ГИС.ИВАНОВО"</v>
      </c>
      <c r="D146" s="457">
        <v>4800</v>
      </c>
      <c r="E146" s="383"/>
      <c r="F146" s="383"/>
      <c r="G146" s="383"/>
      <c r="H146" s="384"/>
    </row>
    <row r="147" spans="1:8" s="16" customFormat="1" ht="50.1" customHeight="1" x14ac:dyDescent="0.2">
      <c r="A147" s="352" t="s">
        <v>86</v>
      </c>
      <c r="B147" s="353"/>
      <c r="C147"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7" s="361">
        <v>2190</v>
      </c>
      <c r="E147" s="355"/>
      <c r="F147" s="355"/>
      <c r="G147" s="355"/>
      <c r="H147" s="356"/>
    </row>
    <row r="148" spans="1:8" s="16" customFormat="1" ht="50.1" customHeight="1" x14ac:dyDescent="0.2">
      <c r="A148" s="352" t="s">
        <v>87</v>
      </c>
      <c r="B148" s="353"/>
      <c r="C148"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48" s="361">
        <v>1530</v>
      </c>
      <c r="E148" s="355"/>
      <c r="F148" s="355"/>
      <c r="G148" s="355"/>
      <c r="H148" s="356"/>
    </row>
    <row r="149" spans="1:8" s="16" customFormat="1" ht="50.1" customHeight="1" x14ac:dyDescent="0.2">
      <c r="A149" s="352" t="s">
        <v>88</v>
      </c>
      <c r="B149" s="353"/>
      <c r="C149" s="74" t="str">
        <f>"Интернет-площадка 2gis.ru на основе Cправочника организаций "&amp;$C$2&amp;""</f>
        <v>Интернет-площадка 2gis.ru на основе Cправочника организаций "2ГИС.ИВАНОВО"</v>
      </c>
      <c r="D149" s="361">
        <v>7200</v>
      </c>
      <c r="E149" s="355"/>
      <c r="F149" s="355"/>
      <c r="G149" s="355"/>
      <c r="H149" s="356"/>
    </row>
    <row r="150" spans="1:8" s="16" customFormat="1" ht="50.1" customHeight="1" x14ac:dyDescent="0.2">
      <c r="A150" s="352" t="s">
        <v>89</v>
      </c>
      <c r="B150" s="353"/>
      <c r="C150" s="74" t="str">
        <f>"Интернет-площадка 2gis.ru на основе Cправочника организаций "&amp;$C$2&amp;""</f>
        <v>Интернет-площадка 2gis.ru на основе Cправочника организаций "2ГИС.ИВАНОВО"</v>
      </c>
      <c r="D150" s="361">
        <v>8640</v>
      </c>
      <c r="E150" s="355"/>
      <c r="F150" s="355"/>
      <c r="G150" s="355"/>
      <c r="H150" s="356"/>
    </row>
    <row r="151" spans="1:8" s="16" customFormat="1" ht="50.1" customHeight="1" x14ac:dyDescent="0.2">
      <c r="A151" s="352" t="s">
        <v>90</v>
      </c>
      <c r="B151" s="353"/>
      <c r="C151"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1" s="361">
        <v>3270</v>
      </c>
      <c r="E151" s="355"/>
      <c r="F151" s="355"/>
      <c r="G151" s="355"/>
      <c r="H151" s="356"/>
    </row>
    <row r="152" spans="1:8" s="16" customFormat="1" ht="50.1" customHeight="1" x14ac:dyDescent="0.2">
      <c r="A152" s="352" t="s">
        <v>91</v>
      </c>
      <c r="B152" s="353"/>
      <c r="C152"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2" s="361">
        <v>3630.0000000000009</v>
      </c>
      <c r="E152" s="355"/>
      <c r="F152" s="355"/>
      <c r="G152" s="355"/>
      <c r="H152" s="356"/>
    </row>
    <row r="153" spans="1:8" s="16" customFormat="1" ht="50.1" customHeight="1" x14ac:dyDescent="0.2">
      <c r="A153" s="352" t="s">
        <v>92</v>
      </c>
      <c r="B153" s="353"/>
      <c r="C153"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53" s="361">
        <v>3999</v>
      </c>
      <c r="E153" s="355"/>
      <c r="F153" s="355"/>
      <c r="G153" s="355"/>
      <c r="H153" s="356"/>
    </row>
    <row r="154" spans="1:8" s="16" customFormat="1" ht="50.1" customHeight="1" x14ac:dyDescent="0.2">
      <c r="A154" s="352" t="s">
        <v>93</v>
      </c>
      <c r="B154" s="353"/>
      <c r="C154"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54" s="361">
        <v>12000</v>
      </c>
      <c r="E154" s="355"/>
      <c r="F154" s="355"/>
      <c r="G154" s="355"/>
      <c r="H154" s="356"/>
    </row>
    <row r="155" spans="1:8" s="16" customFormat="1" ht="50.1" customHeight="1" x14ac:dyDescent="0.2">
      <c r="A155" s="352" t="s">
        <v>94</v>
      </c>
      <c r="B155" s="353"/>
      <c r="C155" s="74" t="s">
        <v>95</v>
      </c>
      <c r="D155" s="361">
        <v>630</v>
      </c>
      <c r="E155" s="355"/>
      <c r="F155" s="355"/>
      <c r="G155" s="355"/>
      <c r="H155" s="356"/>
    </row>
    <row r="156" spans="1:8" s="16" customFormat="1" ht="64.5" customHeight="1" x14ac:dyDescent="0.2">
      <c r="A156" s="352" t="s">
        <v>96</v>
      </c>
      <c r="B156" s="353"/>
      <c r="C15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6" s="361">
        <v>2190</v>
      </c>
      <c r="E156" s="355"/>
      <c r="F156" s="355"/>
      <c r="G156" s="355"/>
      <c r="H156" s="356"/>
    </row>
    <row r="157" spans="1:8" s="16" customFormat="1" ht="64.5" customHeight="1" x14ac:dyDescent="0.2">
      <c r="A157" s="352" t="s">
        <v>97</v>
      </c>
      <c r="B157" s="353"/>
      <c r="C157" s="74"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7" s="361">
        <v>1584</v>
      </c>
      <c r="E157" s="355"/>
      <c r="F157" s="355"/>
      <c r="G157" s="355"/>
      <c r="H157" s="356"/>
    </row>
    <row r="158" spans="1:8" s="16" customFormat="1" ht="64.5" customHeight="1" x14ac:dyDescent="0.2">
      <c r="A158" s="352" t="s">
        <v>98</v>
      </c>
      <c r="B158" s="353"/>
      <c r="C158" s="74"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8" s="361">
        <v>1470</v>
      </c>
      <c r="E158" s="355"/>
      <c r="F158" s="355"/>
      <c r="G158" s="355"/>
      <c r="H158" s="356"/>
    </row>
    <row r="159" spans="1:8" s="16" customFormat="1" ht="64.5" customHeight="1" x14ac:dyDescent="0.2">
      <c r="A159" s="352" t="s">
        <v>99</v>
      </c>
      <c r="B159" s="353"/>
      <c r="C159" s="74" t="str">
        <f t="shared" si="0"/>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59" s="361">
        <v>792</v>
      </c>
      <c r="E159" s="355"/>
      <c r="F159" s="355"/>
      <c r="G159" s="355"/>
      <c r="H159" s="356"/>
    </row>
    <row r="160" spans="1:8" s="16" customFormat="1" ht="64.5" customHeight="1" x14ac:dyDescent="0.2">
      <c r="A160" s="352" t="s">
        <v>100</v>
      </c>
      <c r="B160" s="353" t="s">
        <v>100</v>
      </c>
      <c r="C16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0" s="361">
        <v>12120</v>
      </c>
      <c r="E160" s="355"/>
      <c r="F160" s="355"/>
      <c r="G160" s="355"/>
      <c r="H160" s="356"/>
    </row>
    <row r="161" spans="1:8" s="16" customFormat="1" ht="64.5" customHeight="1" x14ac:dyDescent="0.2">
      <c r="A161" s="352" t="s">
        <v>101</v>
      </c>
      <c r="B161" s="353" t="s">
        <v>101</v>
      </c>
      <c r="C16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61" s="361">
        <v>3000</v>
      </c>
      <c r="E161" s="355"/>
      <c r="F161" s="355"/>
      <c r="G161" s="355"/>
      <c r="H161" s="356"/>
    </row>
    <row r="162" spans="1:8" s="16" customFormat="1" ht="50.1" customHeight="1" x14ac:dyDescent="0.2">
      <c r="A162" s="352" t="s">
        <v>102</v>
      </c>
      <c r="B162" s="353"/>
      <c r="C162"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2" s="361">
        <v>1470</v>
      </c>
      <c r="E162" s="355"/>
      <c r="F162" s="355"/>
      <c r="G162" s="355"/>
      <c r="H162" s="356"/>
    </row>
    <row r="163" spans="1:8" s="16" customFormat="1" ht="102" customHeight="1" x14ac:dyDescent="0.2">
      <c r="A163" s="352" t="s">
        <v>16</v>
      </c>
      <c r="B163" s="353"/>
      <c r="C163" s="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3" s="361">
        <v>1110</v>
      </c>
      <c r="E163" s="355"/>
      <c r="F163" s="355"/>
      <c r="G163" s="355"/>
      <c r="H163" s="356"/>
    </row>
    <row r="164" spans="1:8" s="16" customFormat="1" ht="102" customHeight="1" x14ac:dyDescent="0.2">
      <c r="A164" s="352" t="s">
        <v>103</v>
      </c>
      <c r="B164" s="353"/>
      <c r="C164" s="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64" s="361">
        <v>100002</v>
      </c>
      <c r="E164" s="355"/>
      <c r="F164" s="355"/>
      <c r="G164" s="355"/>
      <c r="H164" s="356"/>
    </row>
    <row r="165" spans="1:8" s="16" customFormat="1" ht="126" customHeight="1" x14ac:dyDescent="0.2">
      <c r="A165" s="352" t="s">
        <v>104</v>
      </c>
      <c r="B165" s="353"/>
      <c r="C1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5" s="361">
        <v>6150</v>
      </c>
      <c r="E165" s="355"/>
      <c r="F165" s="355"/>
      <c r="G165" s="355"/>
      <c r="H165" s="356"/>
    </row>
    <row r="166" spans="1:8" s="16" customFormat="1" ht="96" customHeight="1" x14ac:dyDescent="0.2">
      <c r="A166" s="352" t="s">
        <v>105</v>
      </c>
      <c r="B166" s="353"/>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Интернет-площадки и Веб-приложения на основе Cправочника организаций "2ГИС.ИВАНОВО", http://api.2gis.ru/</v>
      </c>
      <c r="D166" s="361">
        <v>6090</v>
      </c>
      <c r="E166" s="355"/>
      <c r="F166" s="355"/>
      <c r="G166" s="355"/>
      <c r="H166" s="356"/>
    </row>
    <row r="167" spans="1:8" s="16" customFormat="1" ht="96" customHeight="1" x14ac:dyDescent="0.2">
      <c r="A167" s="377" t="s">
        <v>106</v>
      </c>
      <c r="B167" s="378"/>
      <c r="C16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67" s="361">
        <v>3300.0000000000005</v>
      </c>
      <c r="E167" s="355"/>
      <c r="F167" s="355"/>
      <c r="G167" s="355"/>
      <c r="H167" s="356"/>
    </row>
    <row r="168" spans="1:8" s="16" customFormat="1" ht="50.1" customHeight="1" x14ac:dyDescent="0.2">
      <c r="A168" s="352" t="s">
        <v>107</v>
      </c>
      <c r="B168" s="353"/>
      <c r="C168" s="74" t="str">
        <f>"Интернет-площадка 2gis.ru на основе Cправочника организаций "&amp;$C$2&amp;""</f>
        <v>Интернет-площадка 2gis.ru на основе Cправочника организаций "2ГИС.ИВАНОВО"</v>
      </c>
      <c r="D168" s="361">
        <v>6720</v>
      </c>
      <c r="E168" s="355"/>
      <c r="F168" s="355"/>
      <c r="G168" s="355"/>
      <c r="H168" s="356"/>
    </row>
    <row r="169" spans="1:8" s="16" customFormat="1" ht="50.1" customHeight="1" x14ac:dyDescent="0.2">
      <c r="A169" s="352" t="s">
        <v>108</v>
      </c>
      <c r="B169" s="353"/>
      <c r="C169"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69" s="361">
        <v>3120</v>
      </c>
      <c r="E169" s="355"/>
      <c r="F169" s="355"/>
      <c r="G169" s="355"/>
      <c r="H169" s="356"/>
    </row>
    <row r="170" spans="1:8" s="16" customFormat="1" ht="50.1" customHeight="1" x14ac:dyDescent="0.2">
      <c r="A170" s="352" t="s">
        <v>109</v>
      </c>
      <c r="B170" s="353"/>
      <c r="C170"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0" s="361">
        <v>2160</v>
      </c>
      <c r="E170" s="355"/>
      <c r="F170" s="355"/>
      <c r="G170" s="355"/>
      <c r="H170" s="356"/>
    </row>
    <row r="171" spans="1:8" s="16" customFormat="1" ht="50.1" customHeight="1" x14ac:dyDescent="0.2">
      <c r="A171" s="352" t="s">
        <v>110</v>
      </c>
      <c r="B171" s="353"/>
      <c r="C171" s="74" t="str">
        <f>"Интернет-площадка 2gis.ru на основе Cправочника организаций "&amp;$C$2&amp;""</f>
        <v>Интернет-площадка 2gis.ru на основе Cправочника организаций "2ГИС.ИВАНОВО"</v>
      </c>
      <c r="D171" s="361">
        <v>10080</v>
      </c>
      <c r="E171" s="355"/>
      <c r="F171" s="355"/>
      <c r="G171" s="355"/>
      <c r="H171" s="356"/>
    </row>
    <row r="172" spans="1:8" s="16" customFormat="1" ht="50.1" customHeight="1" x14ac:dyDescent="0.2">
      <c r="A172" s="352" t="s">
        <v>111</v>
      </c>
      <c r="B172" s="353"/>
      <c r="C172" s="74" t="str">
        <f>"Интернет-площадка 2gis.ru на основе Cправочника организаций "&amp;$C$2&amp;""</f>
        <v>Интернет-площадка 2gis.ru на основе Cправочника организаций "2ГИС.ИВАНОВО"</v>
      </c>
      <c r="D172" s="361">
        <v>12096</v>
      </c>
      <c r="E172" s="355"/>
      <c r="F172" s="355"/>
      <c r="G172" s="355"/>
      <c r="H172" s="356"/>
    </row>
    <row r="173" spans="1:8" s="16" customFormat="1" ht="50.1" customHeight="1" x14ac:dyDescent="0.2">
      <c r="A173" s="352" t="s">
        <v>112</v>
      </c>
      <c r="B173" s="353"/>
      <c r="C173"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3" s="361">
        <v>4680</v>
      </c>
      <c r="E173" s="355"/>
      <c r="F173" s="355"/>
      <c r="G173" s="355"/>
      <c r="H173" s="356"/>
    </row>
    <row r="174" spans="1:8" s="16" customFormat="1" ht="50.1" customHeight="1" x14ac:dyDescent="0.2">
      <c r="A174" s="352" t="s">
        <v>113</v>
      </c>
      <c r="B174" s="353"/>
      <c r="C174"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4" s="361">
        <v>5160</v>
      </c>
      <c r="E174" s="355"/>
      <c r="F174" s="355"/>
      <c r="G174" s="355"/>
      <c r="H174" s="356"/>
    </row>
    <row r="175" spans="1:8" s="16" customFormat="1" ht="50.1" customHeight="1" x14ac:dyDescent="0.2">
      <c r="A175" s="352" t="s">
        <v>114</v>
      </c>
      <c r="B175" s="353"/>
      <c r="C175"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5" s="361">
        <v>5640</v>
      </c>
      <c r="E175" s="355"/>
      <c r="F175" s="355"/>
      <c r="G175" s="355"/>
      <c r="H175" s="356"/>
    </row>
    <row r="176" spans="1:8" s="16" customFormat="1" ht="50.1" customHeight="1" x14ac:dyDescent="0.2">
      <c r="A176" s="352" t="s">
        <v>115</v>
      </c>
      <c r="B176" s="353"/>
      <c r="C176" s="74" t="s">
        <v>95</v>
      </c>
      <c r="D176" s="361">
        <v>960</v>
      </c>
      <c r="E176" s="355"/>
      <c r="F176" s="355"/>
      <c r="G176" s="355"/>
      <c r="H176" s="356"/>
    </row>
    <row r="177" spans="1:8" s="16" customFormat="1" ht="66.75" customHeight="1" x14ac:dyDescent="0.2">
      <c r="A177" s="352" t="s">
        <v>116</v>
      </c>
      <c r="B177" s="353"/>
      <c r="C17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"2ГИС.ИВАНОВО" (мобильная версия 2ГИС 4.0 и выше); Интернет-площадка 2gis.ru на основе Cправочника организаций "2ГИС.ИВАНОВО"</v>
      </c>
      <c r="D177" s="361">
        <v>17040</v>
      </c>
      <c r="E177" s="355"/>
      <c r="F177" s="355"/>
      <c r="G177" s="355"/>
      <c r="H177" s="356"/>
    </row>
    <row r="178" spans="1:8" s="16" customFormat="1" ht="50.1" customHeight="1" thickBot="1" x14ac:dyDescent="0.25">
      <c r="A178" s="514" t="s">
        <v>117</v>
      </c>
      <c r="B178" s="515"/>
      <c r="C178" s="33"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78" s="482">
        <v>2160</v>
      </c>
      <c r="E178" s="375"/>
      <c r="F178" s="375"/>
      <c r="G178" s="375"/>
      <c r="H178" s="376"/>
    </row>
    <row r="179" spans="1:8" s="23" customFormat="1" ht="50.1" customHeight="1" thickBot="1" x14ac:dyDescent="0.25">
      <c r="A179" s="362" t="s">
        <v>118</v>
      </c>
      <c r="B179" s="363"/>
      <c r="C179" s="21"/>
      <c r="D179" s="364"/>
      <c r="E179" s="364"/>
      <c r="F179" s="364"/>
      <c r="G179" s="364"/>
      <c r="H179" s="365"/>
    </row>
    <row r="180" spans="1:8" s="16" customFormat="1" ht="50.1" customHeight="1" x14ac:dyDescent="0.2">
      <c r="A180" s="352" t="s">
        <v>119</v>
      </c>
      <c r="B180" s="353"/>
      <c r="C18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"2ГИС.ИВАНОВО" (мобильная версия)</v>
      </c>
      <c r="D180" s="354">
        <v>3300.0000000000005</v>
      </c>
      <c r="E180" s="355"/>
      <c r="F180" s="355"/>
      <c r="G180" s="355"/>
      <c r="H180" s="356"/>
    </row>
    <row r="181" spans="1:8" s="16" customFormat="1" ht="50.1" customHeight="1" x14ac:dyDescent="0.2">
      <c r="A181" s="352" t="s">
        <v>120</v>
      </c>
      <c r="B181" s="353"/>
      <c r="C181" s="367"/>
      <c r="D181" s="354">
        <v>4410</v>
      </c>
      <c r="E181" s="355"/>
      <c r="F181" s="355"/>
      <c r="G181" s="355"/>
      <c r="H181" s="356"/>
    </row>
    <row r="182" spans="1:8" s="16" customFormat="1" ht="50.1" customHeight="1" x14ac:dyDescent="0.2">
      <c r="A182" s="369" t="s">
        <v>121</v>
      </c>
      <c r="B182" s="370"/>
      <c r="C182" s="367"/>
      <c r="D182" s="517">
        <v>1650.0000000000002</v>
      </c>
      <c r="E182" s="398"/>
      <c r="F182" s="398"/>
      <c r="G182" s="398"/>
      <c r="H182" s="398"/>
    </row>
    <row r="183" spans="1:8" s="16" customFormat="1" ht="50.1" customHeight="1" x14ac:dyDescent="0.2">
      <c r="A183" s="369" t="s">
        <v>122</v>
      </c>
      <c r="B183" s="370"/>
      <c r="C183" s="367"/>
      <c r="D183" s="517">
        <v>165.00000000000003</v>
      </c>
      <c r="E183" s="398"/>
      <c r="F183" s="398"/>
      <c r="G183" s="398"/>
      <c r="H183" s="398"/>
    </row>
    <row r="184" spans="1:8" s="16" customFormat="1" ht="50.1" customHeight="1" thickBot="1" x14ac:dyDescent="0.25">
      <c r="A184" s="369" t="s">
        <v>123</v>
      </c>
      <c r="B184" s="370"/>
      <c r="C184" s="368"/>
      <c r="D184" s="471">
        <v>570</v>
      </c>
      <c r="E184" s="472"/>
      <c r="F184" s="472"/>
      <c r="G184" s="472"/>
      <c r="H184" s="472"/>
    </row>
    <row r="185" spans="1:8" s="16" customFormat="1" ht="50.1" customHeight="1" thickBot="1" x14ac:dyDescent="0.25">
      <c r="A185" s="362" t="s">
        <v>124</v>
      </c>
      <c r="B185" s="363"/>
      <c r="C185" s="21"/>
      <c r="D185" s="364"/>
      <c r="E185" s="364"/>
      <c r="F185" s="364"/>
      <c r="G185" s="364"/>
      <c r="H185" s="365"/>
    </row>
    <row r="186" spans="1:8" s="16" customFormat="1" ht="50.1" customHeight="1" x14ac:dyDescent="0.2">
      <c r="A186" s="352" t="s">
        <v>125</v>
      </c>
      <c r="B186" s="353"/>
      <c r="C186"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86" s="77">
        <f>F186*1.2</f>
        <v>4284</v>
      </c>
      <c r="E186" s="78">
        <f>F186*1.1</f>
        <v>3927.0000000000005</v>
      </c>
      <c r="F186" s="78">
        <v>3570</v>
      </c>
      <c r="G186" s="78">
        <f>F186*0.75</f>
        <v>2677.5</v>
      </c>
      <c r="H186" s="79">
        <f>F186*0.5</f>
        <v>1785</v>
      </c>
    </row>
    <row r="187" spans="1:8" s="16" customFormat="1" ht="50.1" customHeight="1" x14ac:dyDescent="0.2">
      <c r="A187" s="352" t="s">
        <v>126</v>
      </c>
      <c r="B187" s="353"/>
      <c r="C187" s="74" t="str">
        <f>"Интернет-площадка 2gis.ru на основе Cправочника организаций "&amp;$C$2&amp;""</f>
        <v>Интернет-площадка 2gis.ru на основе Cправочника организаций "2ГИС.ИВАНОВО"</v>
      </c>
      <c r="D187" s="354">
        <v>5490</v>
      </c>
      <c r="E187" s="355"/>
      <c r="F187" s="355"/>
      <c r="G187" s="355"/>
      <c r="H187" s="356"/>
    </row>
    <row r="188" spans="1:8" s="16" customFormat="1" ht="50.1" customHeight="1" x14ac:dyDescent="0.2">
      <c r="A188" s="352" t="s">
        <v>127</v>
      </c>
      <c r="B188" s="353"/>
      <c r="C188"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88" s="354">
        <v>4350</v>
      </c>
      <c r="E188" s="355"/>
      <c r="F188" s="355"/>
      <c r="G188" s="355"/>
      <c r="H188" s="356"/>
    </row>
    <row r="189" spans="1:8" s="16" customFormat="1" ht="50.1" customHeight="1" x14ac:dyDescent="0.2">
      <c r="A189" s="352" t="s">
        <v>198</v>
      </c>
      <c r="B189" s="353"/>
      <c r="C189"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(мобильная версия 2ГИС 4.0 и выше)</v>
      </c>
      <c r="D189" s="77">
        <f>F189*1.2</f>
        <v>6048</v>
      </c>
      <c r="E189" s="78">
        <f>F189*1.1</f>
        <v>5544</v>
      </c>
      <c r="F189" s="78">
        <v>5040</v>
      </c>
      <c r="G189" s="78">
        <f>F189*0.75</f>
        <v>3780</v>
      </c>
      <c r="H189" s="79">
        <f>F189*0.5</f>
        <v>2520</v>
      </c>
    </row>
    <row r="190" spans="1:8" s="16" customFormat="1" ht="50.1" customHeight="1" x14ac:dyDescent="0.2">
      <c r="A190" s="352" t="s">
        <v>199</v>
      </c>
      <c r="B190" s="353"/>
      <c r="C190" s="74" t="str">
        <f>"Интернет-площадка 2gis.ru на основе Cправочника организаций "&amp;$C$2&amp;""</f>
        <v>Интернет-площадка 2gis.ru на основе Cправочника организаций "2ГИС.ИВАНОВО"</v>
      </c>
      <c r="D190" s="354">
        <v>7800</v>
      </c>
      <c r="E190" s="355"/>
      <c r="F190" s="355"/>
      <c r="G190" s="355"/>
      <c r="H190" s="356"/>
    </row>
    <row r="191" spans="1:8" s="16" customFormat="1" ht="50.1" customHeight="1" x14ac:dyDescent="0.2">
      <c r="A191" s="352" t="s">
        <v>130</v>
      </c>
      <c r="B191" s="353"/>
      <c r="C191" s="74" t="str">
        <f>"Электронный справочник на основе Справочника организаций "&amp;$C$2&amp;" (версия для ПК)"</f>
        <v>Электронный справочник на основе Справочника организаций "2ГИС.ИВАНОВО" (версия для ПК)</v>
      </c>
      <c r="D191" s="354">
        <v>6120</v>
      </c>
      <c r="E191" s="355"/>
      <c r="F191" s="355"/>
      <c r="G191" s="355"/>
      <c r="H191" s="356"/>
    </row>
    <row r="192" spans="1:8" s="16" customFormat="1" ht="126" customHeight="1" thickBot="1" x14ac:dyDescent="0.25">
      <c r="A192" s="352" t="s">
        <v>131</v>
      </c>
      <c r="B192" s="353"/>
      <c r="C192" s="80" t="str">
        <f>C189</f>
        <v>электронный справочник на основе Справочника организаций "2ГИС.ИВАНОВО" (мобильная версия 2ГИС 4.0 и выше)</v>
      </c>
      <c r="D192" s="77">
        <f>F192*1.2</f>
        <v>3240</v>
      </c>
      <c r="E192" s="78">
        <f>F192*1.1</f>
        <v>2970.0000000000005</v>
      </c>
      <c r="F192" s="78">
        <v>2700</v>
      </c>
      <c r="G192" s="78">
        <f>F192*0.75</f>
        <v>2025</v>
      </c>
      <c r="H192" s="79">
        <f>F192*0.5</f>
        <v>1350</v>
      </c>
    </row>
    <row r="193" spans="1:8" s="23" customFormat="1" ht="50.1" customHeight="1" thickBot="1" x14ac:dyDescent="0.25">
      <c r="A193" s="362" t="s">
        <v>200</v>
      </c>
      <c r="B193" s="363"/>
      <c r="C193" s="21"/>
      <c r="D193" s="364"/>
      <c r="E193" s="364"/>
      <c r="F193" s="364"/>
      <c r="G193" s="364"/>
      <c r="H193" s="365"/>
    </row>
    <row r="194" spans="1:8" s="20" customFormat="1" ht="30" customHeight="1" thickBot="1" x14ac:dyDescent="0.25">
      <c r="A194" s="507"/>
      <c r="B194" s="507"/>
      <c r="C194" s="623"/>
      <c r="D194" s="507"/>
      <c r="E194" s="507"/>
      <c r="F194" s="507"/>
      <c r="G194" s="507"/>
      <c r="H194" s="508"/>
    </row>
    <row r="195" spans="1:8" s="16" customFormat="1" ht="185.25" customHeight="1" x14ac:dyDescent="0.2">
      <c r="A195" s="352" t="s">
        <v>201</v>
      </c>
      <c r="B195" s="353"/>
      <c r="C19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"2ГИС.ИВАНОВО" (версия для ПК); Интернет-площадка 2gis.ru на основе Cправочника организаций "2ГИС.ИВАНОВО"; Электронный справочник на основе Справочника организаций "2ГИС.ИВАНОВО" (мобильная версия 2ГИС 4.0 и выше)</v>
      </c>
      <c r="D195" s="382">
        <v>6540</v>
      </c>
      <c r="E195" s="383"/>
      <c r="F195" s="383"/>
      <c r="G195" s="383"/>
      <c r="H195" s="384"/>
    </row>
    <row r="196" spans="1:8" s="16" customFormat="1" ht="83.25" customHeight="1" thickBot="1" x14ac:dyDescent="0.25">
      <c r="A196" s="352" t="s">
        <v>202</v>
      </c>
      <c r="B196" s="353"/>
      <c r="C196" s="367"/>
      <c r="D196" s="354">
        <v>6540</v>
      </c>
      <c r="E196" s="355"/>
      <c r="F196" s="355"/>
      <c r="G196" s="355"/>
      <c r="H196" s="356"/>
    </row>
    <row r="197" spans="1:8" s="16" customFormat="1" ht="21.75" thickBot="1" x14ac:dyDescent="0.25">
      <c r="A197" s="518"/>
      <c r="B197" s="519"/>
      <c r="C197" s="56"/>
      <c r="D197" s="520"/>
      <c r="E197" s="520"/>
      <c r="F197" s="520"/>
      <c r="G197" s="520"/>
      <c r="H197" s="521"/>
    </row>
    <row r="198" spans="1:8" ht="12.6" customHeight="1" x14ac:dyDescent="0.2"/>
    <row r="199" spans="1:8" s="87" customFormat="1" ht="24.95" customHeight="1" x14ac:dyDescent="0.2">
      <c r="A199" s="85"/>
      <c r="B199" s="86" t="s">
        <v>133</v>
      </c>
      <c r="C199" s="349" t="s">
        <v>486</v>
      </c>
      <c r="D199" s="349"/>
    </row>
    <row r="200" spans="1:8" s="87" customFormat="1" ht="24.95" customHeight="1" x14ac:dyDescent="0.2">
      <c r="A200" s="85"/>
      <c r="C200" s="348" t="s">
        <v>487</v>
      </c>
      <c r="D200" s="348"/>
    </row>
    <row r="201" spans="1:8" s="87" customFormat="1" ht="24.95" customHeight="1" x14ac:dyDescent="0.2">
      <c r="A201" s="85"/>
      <c r="C201" s="348" t="s">
        <v>488</v>
      </c>
      <c r="D201" s="348"/>
    </row>
    <row r="202" spans="1:8" s="82" customFormat="1" ht="12.6" customHeight="1" x14ac:dyDescent="0.2">
      <c r="A202" s="81"/>
      <c r="C202" s="348"/>
      <c r="D202" s="348"/>
      <c r="E202" s="87"/>
      <c r="F202" s="87"/>
      <c r="G202" s="87"/>
    </row>
    <row r="203" spans="1:8" s="91" customFormat="1" ht="24.95" customHeight="1" x14ac:dyDescent="0.2">
      <c r="A203" s="347" t="str">
        <f>Абакан_юр!A174</f>
        <v>По соглашению сторон в качестве валюты платежа могут выступать украинские гривны, в этом случае курс следующий: 1 руб. = 0,4395 гривен</v>
      </c>
      <c r="B203" s="347"/>
      <c r="C203" s="347"/>
      <c r="D203" s="89"/>
      <c r="E203" s="89"/>
      <c r="F203" s="90"/>
      <c r="G203" s="351"/>
      <c r="H203" s="351"/>
    </row>
    <row r="204" spans="1:8" s="91" customFormat="1" ht="24.95" customHeight="1" x14ac:dyDescent="0.2">
      <c r="A204" s="347" t="str">
        <f>Абакан_юр!A175</f>
        <v>По соглашению сторон в качестве валюты платежа могут выступать дирхамы ОАЭ, в этом случае курс следующий: 1 руб. = 0,0414 дирхам</v>
      </c>
      <c r="B204" s="347"/>
      <c r="C204" s="347"/>
      <c r="D204" s="89"/>
      <c r="E204" s="89"/>
      <c r="F204" s="90"/>
      <c r="G204" s="92"/>
      <c r="H204" s="92"/>
    </row>
    <row r="205" spans="1:8" s="91" customFormat="1" ht="24.95" customHeight="1" x14ac:dyDescent="0.2">
      <c r="A205" s="347" t="str">
        <f>Абакан_юр!A176</f>
        <v>По соглашению сторон в качестве валюты платежа могут выступать доллары США, в этом случае курс следующий: 1 руб. = 0,0113 доллара</v>
      </c>
      <c r="B205" s="347"/>
      <c r="C205" s="347"/>
      <c r="D205" s="89"/>
      <c r="E205" s="89"/>
      <c r="F205" s="90"/>
      <c r="G205" s="92"/>
      <c r="H205" s="92"/>
    </row>
    <row r="206" spans="1:8" s="91" customFormat="1" ht="24.95" customHeight="1" x14ac:dyDescent="0.2">
      <c r="A206" s="347" t="str">
        <f>Абакан_юр!A177</f>
        <v>По соглашению сторон в качестве валюты платежа могут выступать евро, в этом случае курс следующий: 1 руб. = 0,0104 евро</v>
      </c>
      <c r="B206" s="347"/>
      <c r="C206" s="347"/>
      <c r="D206" s="89"/>
      <c r="E206" s="90"/>
      <c r="F206" s="90"/>
      <c r="G206" s="92"/>
      <c r="H206" s="92"/>
    </row>
    <row r="207" spans="1:8" s="91" customFormat="1" ht="24.95" customHeight="1" x14ac:dyDescent="0.2">
      <c r="A207" s="347" t="str">
        <f>Абакан_юр!A178</f>
        <v>По соглашению сторон в качестве валюты платежа могут выступать чешские кроны, в этом случае курс следующий: 1 руб. = 0,2610 крона</v>
      </c>
      <c r="B207" s="347"/>
      <c r="C207" s="347"/>
      <c r="D207" s="89"/>
      <c r="E207" s="90"/>
      <c r="F207" s="90"/>
      <c r="G207" s="92"/>
      <c r="H207" s="92"/>
    </row>
    <row r="208" spans="1:8" s="91" customFormat="1" ht="24.95" customHeight="1" x14ac:dyDescent="0.2">
      <c r="A208" s="347" t="str">
        <f>Абакан_юр!A179</f>
        <v>По соглашению сторон в качестве валюты платежа могут выступать киргизские сомы, в этом случае курс следующий: 1 руб. = 1,0094 сом</v>
      </c>
      <c r="B208" s="347"/>
      <c r="C208" s="347"/>
      <c r="D208" s="89"/>
      <c r="E208" s="89"/>
      <c r="F208" s="90"/>
      <c r="G208" s="92"/>
      <c r="H208" s="92"/>
    </row>
    <row r="209" spans="1:8" s="91" customFormat="1" ht="24.95" customHeight="1" x14ac:dyDescent="0.2">
      <c r="A209"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9" s="347"/>
      <c r="C209" s="347"/>
      <c r="D209" s="89"/>
      <c r="E209" s="89"/>
      <c r="F209" s="90"/>
      <c r="G209" s="92"/>
      <c r="H209" s="92"/>
    </row>
    <row r="210" spans="1:8" s="98" customFormat="1" ht="12" customHeight="1" x14ac:dyDescent="0.2">
      <c r="A210" s="93"/>
      <c r="B210" s="93"/>
      <c r="C210" s="94"/>
      <c r="D210" s="95"/>
      <c r="E210" s="95"/>
      <c r="F210" s="96"/>
      <c r="G210" s="97"/>
      <c r="H210" s="97"/>
    </row>
    <row r="211" spans="1:8" ht="24.95" customHeight="1" x14ac:dyDescent="0.2">
      <c r="A211" s="339" t="s">
        <v>144</v>
      </c>
      <c r="B211" s="339"/>
      <c r="C211" s="339"/>
      <c r="D211" s="339"/>
      <c r="E211" s="339"/>
      <c r="F211" s="339"/>
      <c r="G211" s="339"/>
      <c r="H211" s="339"/>
    </row>
    <row r="212" spans="1:8" ht="24.95" customHeight="1" x14ac:dyDescent="0.2">
      <c r="A212" s="339" t="s">
        <v>145</v>
      </c>
      <c r="B212" s="339"/>
      <c r="C212" s="339"/>
      <c r="D212" s="339"/>
      <c r="E212" s="339"/>
      <c r="F212" s="339"/>
      <c r="G212" s="339"/>
      <c r="H212" s="339"/>
    </row>
    <row r="213" spans="1:8" s="98" customFormat="1" ht="12" customHeight="1" x14ac:dyDescent="0.2">
      <c r="A213" s="93"/>
      <c r="B213" s="93"/>
      <c r="C213" s="94"/>
      <c r="D213" s="95"/>
      <c r="E213" s="95"/>
      <c r="F213" s="96"/>
      <c r="G213" s="97"/>
      <c r="H213" s="97"/>
    </row>
    <row r="214" spans="1:8" s="100" customFormat="1" ht="50.1" customHeight="1" thickBot="1" x14ac:dyDescent="0.25">
      <c r="A214" s="340" t="s">
        <v>146</v>
      </c>
      <c r="B214" s="340"/>
      <c r="C214" s="340"/>
      <c r="D214" s="340"/>
      <c r="E214" s="340"/>
      <c r="F214" s="99"/>
      <c r="G214" s="91"/>
    </row>
    <row r="215" spans="1:8" s="102" customFormat="1" ht="50.1" customHeight="1" thickBot="1" x14ac:dyDescent="0.25">
      <c r="A215" s="341" t="s">
        <v>147</v>
      </c>
      <c r="B215" s="342"/>
      <c r="C215" s="342"/>
      <c r="D215" s="342"/>
      <c r="E215" s="343"/>
      <c r="F215" s="101"/>
      <c r="G215" s="82"/>
    </row>
    <row r="216" spans="1:8" ht="90" customHeight="1" thickBot="1" x14ac:dyDescent="0.25">
      <c r="A216" s="344" t="s">
        <v>148</v>
      </c>
      <c r="B216" s="345"/>
      <c r="C216" s="103" t="s">
        <v>149</v>
      </c>
      <c r="D216" s="345" t="s">
        <v>150</v>
      </c>
      <c r="E216" s="346"/>
      <c r="F216" s="104"/>
      <c r="G216" s="104"/>
      <c r="H216" s="104"/>
    </row>
    <row r="217" spans="1:8" ht="99.95" customHeight="1" x14ac:dyDescent="0.2">
      <c r="A217" s="333" t="s">
        <v>151</v>
      </c>
      <c r="B217" s="334"/>
      <c r="C217" s="105" t="s">
        <v>152</v>
      </c>
      <c r="D217" s="335" t="s">
        <v>153</v>
      </c>
      <c r="E217" s="336"/>
      <c r="F217" s="104"/>
      <c r="G217" s="104"/>
      <c r="H217" s="104"/>
    </row>
    <row r="218" spans="1:8" ht="75" customHeight="1" x14ac:dyDescent="0.2">
      <c r="A218" s="337" t="s">
        <v>154</v>
      </c>
      <c r="B218" s="338"/>
      <c r="C218" s="106" t="s">
        <v>155</v>
      </c>
      <c r="D218" s="331" t="s">
        <v>156</v>
      </c>
      <c r="E218" s="332"/>
      <c r="F218" s="104"/>
      <c r="G218" s="104"/>
      <c r="H218" s="104"/>
    </row>
    <row r="219" spans="1:8" ht="149.25" customHeight="1" thickBot="1" x14ac:dyDescent="0.25">
      <c r="A219" s="495" t="s">
        <v>157</v>
      </c>
      <c r="B219" s="496"/>
      <c r="C219" s="125" t="s">
        <v>158</v>
      </c>
      <c r="D219" s="497" t="s">
        <v>156</v>
      </c>
      <c r="E219" s="498"/>
      <c r="F219" s="104"/>
      <c r="G219" s="104"/>
      <c r="H219" s="104"/>
    </row>
    <row r="220" spans="1:8" s="82" customFormat="1" ht="125.25" customHeight="1" x14ac:dyDescent="0.2">
      <c r="A220" s="337" t="s">
        <v>160</v>
      </c>
      <c r="B220" s="338"/>
      <c r="C220" s="124" t="s">
        <v>161</v>
      </c>
      <c r="D220" s="338" t="s">
        <v>156</v>
      </c>
      <c r="E220" s="494"/>
      <c r="F220" s="101"/>
      <c r="G220" s="101"/>
      <c r="H220" s="101"/>
    </row>
    <row r="221" spans="1:8" s="98" customFormat="1" ht="222.75" customHeight="1" thickBot="1" x14ac:dyDescent="0.25">
      <c r="A221" s="617" t="s">
        <v>162</v>
      </c>
      <c r="B221" s="618"/>
      <c r="C221" s="125" t="s">
        <v>163</v>
      </c>
      <c r="D221" s="619" t="s">
        <v>156</v>
      </c>
      <c r="E221" s="620"/>
      <c r="F221" s="96"/>
      <c r="G221" s="97"/>
      <c r="H221" s="97"/>
    </row>
    <row r="222" spans="1:8" ht="24.95" customHeight="1" x14ac:dyDescent="0.2">
      <c r="A222" s="329" t="s">
        <v>164</v>
      </c>
      <c r="B222" s="329"/>
      <c r="C222" s="329"/>
      <c r="D222" s="329"/>
      <c r="E222" s="329"/>
      <c r="F222" s="329"/>
      <c r="G222" s="329"/>
      <c r="H222" s="329"/>
    </row>
    <row r="223" spans="1:8" ht="24.95" customHeight="1" x14ac:dyDescent="0.2">
      <c r="A223" s="329" t="s">
        <v>165</v>
      </c>
      <c r="B223" s="329"/>
      <c r="C223" s="329"/>
      <c r="D223" s="329"/>
      <c r="E223" s="329"/>
      <c r="F223" s="329"/>
      <c r="G223" s="329"/>
      <c r="H223" s="329"/>
    </row>
    <row r="224" spans="1:8" ht="184.5" customHeight="1" x14ac:dyDescent="0.2">
      <c r="A224"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493"/>
      <c r="C224" s="493"/>
      <c r="D224" s="493"/>
      <c r="E224" s="493"/>
      <c r="F224" s="493"/>
      <c r="G224" s="493"/>
      <c r="H224" s="493"/>
    </row>
    <row r="225" spans="1:8" s="16" customFormat="1" ht="75" customHeight="1" x14ac:dyDescent="0.2">
      <c r="A225" s="339" t="s">
        <v>167</v>
      </c>
      <c r="B225" s="339"/>
      <c r="C225" s="339"/>
      <c r="D225" s="339"/>
      <c r="E225" s="339"/>
      <c r="F225" s="339"/>
      <c r="G225" s="339"/>
      <c r="H225" s="339"/>
    </row>
    <row r="226" spans="1:8" ht="24.95" customHeight="1" x14ac:dyDescent="0.2">
      <c r="A226" s="329" t="s">
        <v>168</v>
      </c>
      <c r="B226" s="329"/>
      <c r="C226" s="329"/>
      <c r="D226" s="329"/>
      <c r="E226" s="329"/>
      <c r="F226" s="329"/>
      <c r="G226" s="329"/>
      <c r="H226" s="329"/>
    </row>
    <row r="227" spans="1:8" s="109" customFormat="1" ht="114.75" customHeight="1" x14ac:dyDescent="0.2">
      <c r="A227" s="339" t="s">
        <v>169</v>
      </c>
      <c r="B227" s="339"/>
      <c r="C227" s="339"/>
      <c r="D227" s="339"/>
      <c r="E227" s="339"/>
      <c r="F227" s="339"/>
      <c r="G227" s="339"/>
      <c r="H227" s="339"/>
    </row>
  </sheetData>
  <sheetProtection selectLockedCells="1" selectUnlockedCells="1"/>
  <mergeCells count="37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203:C203"/>
    <mergeCell ref="G203:H203"/>
    <mergeCell ref="A204:C204"/>
    <mergeCell ref="A205:C205"/>
    <mergeCell ref="A206:C206"/>
    <mergeCell ref="A207:C207"/>
    <mergeCell ref="A197:B197"/>
    <mergeCell ref="D197:H197"/>
    <mergeCell ref="C199:D199"/>
    <mergeCell ref="C200:D200"/>
    <mergeCell ref="C201:D201"/>
    <mergeCell ref="C202:D202"/>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22:H222"/>
    <mergeCell ref="A223:H223"/>
    <mergeCell ref="A224:H224"/>
    <mergeCell ref="A225:H225"/>
    <mergeCell ref="A226:H226"/>
    <mergeCell ref="A227:E227"/>
    <mergeCell ref="F227:H227"/>
    <mergeCell ref="A219:B219"/>
    <mergeCell ref="D219:E219"/>
    <mergeCell ref="A220:B220"/>
    <mergeCell ref="D220:E220"/>
    <mergeCell ref="A221:B221"/>
    <mergeCell ref="D221:E22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30" zoomScaleNormal="60" zoomScaleSheetLayoutView="30" workbookViewId="0">
      <pane ySplit="4" topLeftCell="A56"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489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7" s="382">
        <f>1.2*F7</f>
        <v>9360</v>
      </c>
      <c r="E7" s="383">
        <f>1.1*F7</f>
        <v>8580</v>
      </c>
      <c r="F7" s="383">
        <v>7800</v>
      </c>
      <c r="G7" s="383">
        <f>F7*0.75</f>
        <v>5850</v>
      </c>
      <c r="H7" s="384">
        <f>F7*0.5</f>
        <v>3900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2" s="457">
        <f>F12*1.2</f>
        <v>10800</v>
      </c>
      <c r="E12" s="383">
        <f>F12*1.1</f>
        <v>9900</v>
      </c>
      <c r="F12" s="383">
        <v>9000</v>
      </c>
      <c r="G12" s="383">
        <f>F12*0.75</f>
        <v>6750</v>
      </c>
      <c r="H12" s="384">
        <f>F12*0.5</f>
        <v>4500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1700.3999999999999</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"2ГИС.ИЖЕВСК"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23" s="527">
        <v>480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7" s="382">
        <f>W27*1.2</f>
        <v>0</v>
      </c>
      <c r="E27" s="383">
        <f>W27*1.1</f>
        <v>0</v>
      </c>
      <c r="F27" s="383">
        <v>10920</v>
      </c>
      <c r="G27" s="383">
        <f>W27*0.75</f>
        <v>0</v>
      </c>
      <c r="H27" s="384">
        <f>W27*0.5</f>
        <v>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2" s="457">
        <f>W32*1.2</f>
        <v>0</v>
      </c>
      <c r="E32" s="383">
        <f>W32*1.1</f>
        <v>0</v>
      </c>
      <c r="F32" s="383">
        <v>12600</v>
      </c>
      <c r="G32" s="383">
        <f>W32*0.75</f>
        <v>0</v>
      </c>
      <c r="H32" s="384">
        <f>W32*0.5</f>
        <v>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2400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"2ГИС.ИЖЕВСК"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"2ГИС.ИЖЕВСК"; Электронный справочник "2ГИС.ИЖЕВСК"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3" s="445">
        <v>672</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46" s="449"/>
      <c r="E46" s="449"/>
      <c r="F46" s="449"/>
      <c r="G46" s="449"/>
      <c r="H46" s="450"/>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48" s="536">
        <f>W48*1.2</f>
        <v>0</v>
      </c>
      <c r="E48" s="536">
        <f>W48*1.1</f>
        <v>0</v>
      </c>
      <c r="F48" s="536">
        <v>360</v>
      </c>
      <c r="G48" s="536">
        <f>W48*0.75</f>
        <v>0</v>
      </c>
      <c r="H48" s="536">
        <f>W48*0.5</f>
        <v>0</v>
      </c>
    </row>
    <row r="49" spans="1:8" s="16" customFormat="1" ht="87.6"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49" s="537"/>
      <c r="E49" s="537"/>
      <c r="F49" s="537"/>
      <c r="G49" s="537"/>
      <c r="H49" s="537"/>
    </row>
    <row r="50" spans="1:8" s="16" customFormat="1" ht="7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52" s="479">
        <v>720</v>
      </c>
      <c r="E52" s="445"/>
      <c r="F52" s="445"/>
      <c r="G52" s="445"/>
      <c r="H52" s="446"/>
    </row>
    <row r="53" spans="1:8" s="16" customFormat="1" ht="75" customHeight="1"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5" s="382">
        <f>F55*1.2</f>
        <v>11232</v>
      </c>
      <c r="E55" s="383">
        <f>F55*1.1</f>
        <v>10296</v>
      </c>
      <c r="F55" s="383">
        <v>9360</v>
      </c>
      <c r="G55" s="383">
        <f>F55*0.75</f>
        <v>7020</v>
      </c>
      <c r="H55" s="384">
        <f>F55*0.5</f>
        <v>4680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1" s="457">
        <f>F61*1.2</f>
        <v>12960</v>
      </c>
      <c r="E61" s="383">
        <f>F61*1.1</f>
        <v>11880.000000000002</v>
      </c>
      <c r="F61" s="383">
        <v>10800</v>
      </c>
      <c r="G61" s="383">
        <f>F61*0.75</f>
        <v>8100</v>
      </c>
      <c r="H61" s="384">
        <f>F61*0.5</f>
        <v>5400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67" s="527">
        <v>480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1500 до 30000</v>
      </c>
      <c r="E71" s="422"/>
      <c r="F71" s="422"/>
      <c r="G71" s="422"/>
      <c r="H71" s="423"/>
    </row>
    <row r="72" spans="1:8" ht="37.5" customHeight="1" outlineLevel="1" x14ac:dyDescent="0.2">
      <c r="A72" s="429" t="s">
        <v>39</v>
      </c>
      <c r="B72" s="430"/>
      <c r="C72" s="431"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72" s="432">
        <v>1500</v>
      </c>
      <c r="E72" s="433"/>
      <c r="F72" s="433"/>
      <c r="G72" s="433"/>
      <c r="H72" s="434"/>
    </row>
    <row r="73" spans="1:8" ht="37.5" customHeight="1" outlineLevel="1" x14ac:dyDescent="0.2">
      <c r="A73" s="419" t="s">
        <v>40</v>
      </c>
      <c r="B73" s="420"/>
      <c r="C73" s="431"/>
      <c r="D73" s="354">
        <v>3000</v>
      </c>
      <c r="E73" s="355"/>
      <c r="F73" s="355"/>
      <c r="G73" s="355"/>
      <c r="H73" s="356"/>
    </row>
    <row r="74" spans="1:8" ht="37.5" customHeight="1" outlineLevel="1" x14ac:dyDescent="0.2">
      <c r="A74" s="419" t="s">
        <v>41</v>
      </c>
      <c r="B74" s="420"/>
      <c r="C74" s="431"/>
      <c r="D74" s="354">
        <v>4500</v>
      </c>
      <c r="E74" s="355"/>
      <c r="F74" s="355"/>
      <c r="G74" s="355"/>
      <c r="H74" s="356"/>
    </row>
    <row r="75" spans="1:8" ht="37.5" customHeight="1" outlineLevel="1" x14ac:dyDescent="0.2">
      <c r="A75" s="419" t="s">
        <v>42</v>
      </c>
      <c r="B75" s="420"/>
      <c r="C75" s="431"/>
      <c r="D75" s="354">
        <v>6000</v>
      </c>
      <c r="E75" s="355"/>
      <c r="F75" s="355"/>
      <c r="G75" s="355"/>
      <c r="H75" s="356"/>
    </row>
    <row r="76" spans="1:8" ht="37.5" customHeight="1" outlineLevel="1" x14ac:dyDescent="0.2">
      <c r="A76" s="419" t="s">
        <v>43</v>
      </c>
      <c r="B76" s="420"/>
      <c r="C76" s="431"/>
      <c r="D76" s="354">
        <v>7500</v>
      </c>
      <c r="E76" s="355"/>
      <c r="F76" s="355"/>
      <c r="G76" s="355"/>
      <c r="H76" s="356"/>
    </row>
    <row r="77" spans="1:8" ht="37.5" customHeight="1" outlineLevel="1" x14ac:dyDescent="0.2">
      <c r="A77" s="419" t="s">
        <v>44</v>
      </c>
      <c r="B77" s="420"/>
      <c r="C77" s="431"/>
      <c r="D77" s="354">
        <v>9000</v>
      </c>
      <c r="E77" s="355"/>
      <c r="F77" s="355"/>
      <c r="G77" s="355"/>
      <c r="H77" s="356"/>
    </row>
    <row r="78" spans="1:8" ht="37.5" customHeight="1" outlineLevel="1" x14ac:dyDescent="0.2">
      <c r="A78" s="419" t="s">
        <v>45</v>
      </c>
      <c r="B78" s="420"/>
      <c r="C78" s="431"/>
      <c r="D78" s="354">
        <v>10500</v>
      </c>
      <c r="E78" s="355"/>
      <c r="F78" s="355"/>
      <c r="G78" s="355"/>
      <c r="H78" s="356"/>
    </row>
    <row r="79" spans="1:8" ht="37.5" customHeight="1" outlineLevel="1" x14ac:dyDescent="0.2">
      <c r="A79" s="419" t="s">
        <v>46</v>
      </c>
      <c r="B79" s="420"/>
      <c r="C79" s="431"/>
      <c r="D79" s="354">
        <v>12000</v>
      </c>
      <c r="E79" s="355"/>
      <c r="F79" s="355"/>
      <c r="G79" s="355"/>
      <c r="H79" s="356"/>
    </row>
    <row r="80" spans="1:8" ht="37.5" customHeight="1" outlineLevel="1" x14ac:dyDescent="0.2">
      <c r="A80" s="419" t="s">
        <v>47</v>
      </c>
      <c r="B80" s="420"/>
      <c r="C80" s="431"/>
      <c r="D80" s="354">
        <v>13500</v>
      </c>
      <c r="E80" s="355"/>
      <c r="F80" s="355"/>
      <c r="G80" s="355"/>
      <c r="H80" s="356"/>
    </row>
    <row r="81" spans="1:8" ht="37.5" customHeight="1" outlineLevel="1" x14ac:dyDescent="0.2">
      <c r="A81" s="419" t="s">
        <v>48</v>
      </c>
      <c r="B81" s="420"/>
      <c r="C81" s="431"/>
      <c r="D81" s="354">
        <v>15000</v>
      </c>
      <c r="E81" s="355"/>
      <c r="F81" s="355"/>
      <c r="G81" s="355"/>
      <c r="H81" s="356"/>
    </row>
    <row r="82" spans="1:8" ht="37.5" customHeight="1" outlineLevel="1" x14ac:dyDescent="0.2">
      <c r="A82" s="419" t="s">
        <v>49</v>
      </c>
      <c r="B82" s="420"/>
      <c r="C82" s="431"/>
      <c r="D82" s="354">
        <v>16500</v>
      </c>
      <c r="E82" s="355"/>
      <c r="F82" s="355"/>
      <c r="G82" s="355"/>
      <c r="H82" s="356"/>
    </row>
    <row r="83" spans="1:8" ht="37.5" customHeight="1" outlineLevel="1" x14ac:dyDescent="0.2">
      <c r="A83" s="419" t="s">
        <v>50</v>
      </c>
      <c r="B83" s="420"/>
      <c r="C83" s="431"/>
      <c r="D83" s="354">
        <v>18000</v>
      </c>
      <c r="E83" s="355"/>
      <c r="F83" s="355"/>
      <c r="G83" s="355"/>
      <c r="H83" s="356"/>
    </row>
    <row r="84" spans="1:8" ht="37.5" customHeight="1" outlineLevel="1" x14ac:dyDescent="0.2">
      <c r="A84" s="419" t="s">
        <v>51</v>
      </c>
      <c r="B84" s="420"/>
      <c r="C84" s="431"/>
      <c r="D84" s="354">
        <v>19500</v>
      </c>
      <c r="E84" s="355"/>
      <c r="F84" s="355"/>
      <c r="G84" s="355"/>
      <c r="H84" s="356"/>
    </row>
    <row r="85" spans="1:8" ht="37.5" customHeight="1" outlineLevel="1" x14ac:dyDescent="0.2">
      <c r="A85" s="419" t="s">
        <v>52</v>
      </c>
      <c r="B85" s="420"/>
      <c r="C85" s="431"/>
      <c r="D85" s="354">
        <v>21000</v>
      </c>
      <c r="E85" s="355"/>
      <c r="F85" s="355"/>
      <c r="G85" s="355"/>
      <c r="H85" s="356"/>
    </row>
    <row r="86" spans="1:8" ht="37.5" customHeight="1" outlineLevel="1" x14ac:dyDescent="0.2">
      <c r="A86" s="419" t="s">
        <v>53</v>
      </c>
      <c r="B86" s="420"/>
      <c r="C86" s="431"/>
      <c r="D86" s="354">
        <v>22500</v>
      </c>
      <c r="E86" s="355"/>
      <c r="F86" s="355"/>
      <c r="G86" s="355"/>
      <c r="H86" s="356"/>
    </row>
    <row r="87" spans="1:8" ht="37.5" customHeight="1" outlineLevel="1" x14ac:dyDescent="0.2">
      <c r="A87" s="419" t="s">
        <v>54</v>
      </c>
      <c r="B87" s="420"/>
      <c r="C87" s="431"/>
      <c r="D87" s="354">
        <v>24000</v>
      </c>
      <c r="E87" s="355"/>
      <c r="F87" s="355"/>
      <c r="G87" s="355"/>
      <c r="H87" s="356"/>
    </row>
    <row r="88" spans="1:8" ht="37.5" customHeight="1" outlineLevel="1" x14ac:dyDescent="0.2">
      <c r="A88" s="419" t="s">
        <v>55</v>
      </c>
      <c r="B88" s="420"/>
      <c r="C88" s="431"/>
      <c r="D88" s="354">
        <v>25500</v>
      </c>
      <c r="E88" s="355"/>
      <c r="F88" s="355"/>
      <c r="G88" s="355"/>
      <c r="H88" s="356"/>
    </row>
    <row r="89" spans="1:8" ht="37.5" customHeight="1" outlineLevel="1" x14ac:dyDescent="0.2">
      <c r="A89" s="419" t="s">
        <v>56</v>
      </c>
      <c r="B89" s="420"/>
      <c r="C89" s="431"/>
      <c r="D89" s="354">
        <v>27000</v>
      </c>
      <c r="E89" s="355"/>
      <c r="F89" s="355"/>
      <c r="G89" s="355"/>
      <c r="H89" s="356"/>
    </row>
    <row r="90" spans="1:8" ht="37.5" customHeight="1" outlineLevel="1" x14ac:dyDescent="0.2">
      <c r="A90" s="419" t="s">
        <v>57</v>
      </c>
      <c r="B90" s="420"/>
      <c r="C90" s="431"/>
      <c r="D90" s="354">
        <v>28500</v>
      </c>
      <c r="E90" s="355"/>
      <c r="F90" s="355"/>
      <c r="G90" s="355"/>
      <c r="H90" s="356"/>
    </row>
    <row r="91" spans="1:8" ht="37.5" customHeight="1" outlineLevel="1" thickBot="1" x14ac:dyDescent="0.25">
      <c r="A91" s="419" t="s">
        <v>58</v>
      </c>
      <c r="B91" s="420"/>
      <c r="C91" s="431"/>
      <c r="D91" s="354">
        <v>30000</v>
      </c>
      <c r="E91" s="355"/>
      <c r="F91" s="355"/>
      <c r="G91" s="355"/>
      <c r="H91" s="356"/>
    </row>
    <row r="92" spans="1:8" ht="50.1" customHeight="1" thickBot="1" x14ac:dyDescent="0.25">
      <c r="A92" s="411" t="s">
        <v>59</v>
      </c>
      <c r="B92" s="412"/>
      <c r="C92" s="412"/>
      <c r="D92" s="421" t="str">
        <f>"от "&amp;MIN(D93:D102)&amp;" до "&amp;MAX(D93:D102)</f>
        <v>от 360 до 6000</v>
      </c>
      <c r="E92" s="422"/>
      <c r="F92" s="422"/>
      <c r="G92" s="422"/>
      <c r="H92" s="423"/>
    </row>
    <row r="93" spans="1:8" ht="151.5" x14ac:dyDescent="0.2">
      <c r="A93" s="65" t="s">
        <v>60</v>
      </c>
      <c r="B93" s="66" t="s">
        <v>13</v>
      </c>
      <c r="C93" s="120"/>
      <c r="D93" s="424">
        <v>1200</v>
      </c>
      <c r="E93" s="424"/>
      <c r="F93" s="424"/>
      <c r="G93" s="424"/>
      <c r="H93" s="425"/>
    </row>
    <row r="94" spans="1:8" ht="37.5" customHeight="1" x14ac:dyDescent="0.2">
      <c r="A94" s="377" t="s">
        <v>61</v>
      </c>
      <c r="B94" s="418"/>
      <c r="C94" s="426"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94" s="398">
        <v>750</v>
      </c>
      <c r="E94" s="398"/>
      <c r="F94" s="398"/>
      <c r="G94" s="398"/>
      <c r="H94" s="399"/>
    </row>
    <row r="95" spans="1:8" ht="37.5" customHeight="1" x14ac:dyDescent="0.2">
      <c r="A95" s="377" t="s">
        <v>62</v>
      </c>
      <c r="B95" s="418"/>
      <c r="C95" s="427"/>
      <c r="D95" s="398">
        <v>6000</v>
      </c>
      <c r="E95" s="398"/>
      <c r="F95" s="398"/>
      <c r="G95" s="398"/>
      <c r="H95" s="399"/>
    </row>
    <row r="96" spans="1:8" ht="37.5" customHeight="1" x14ac:dyDescent="0.2">
      <c r="A96" s="377" t="s">
        <v>63</v>
      </c>
      <c r="B96" s="418"/>
      <c r="C96" s="427"/>
      <c r="D96" s="398">
        <v>2100</v>
      </c>
      <c r="E96" s="398"/>
      <c r="F96" s="398"/>
      <c r="G96" s="398"/>
      <c r="H96" s="399"/>
    </row>
    <row r="97" spans="1:8" ht="37.5" customHeight="1" x14ac:dyDescent="0.2">
      <c r="A97" s="352" t="s">
        <v>64</v>
      </c>
      <c r="B97" s="353"/>
      <c r="C97" s="427"/>
      <c r="D97" s="398">
        <v>4500</v>
      </c>
      <c r="E97" s="398"/>
      <c r="F97" s="398"/>
      <c r="G97" s="398"/>
      <c r="H97" s="399"/>
    </row>
    <row r="98" spans="1:8" ht="37.5" customHeight="1" x14ac:dyDescent="0.2">
      <c r="A98" s="377" t="s">
        <v>65</v>
      </c>
      <c r="B98" s="418"/>
      <c r="C98" s="427"/>
      <c r="D98" s="398">
        <v>360</v>
      </c>
      <c r="E98" s="398"/>
      <c r="F98" s="398"/>
      <c r="G98" s="398"/>
      <c r="H98" s="399"/>
    </row>
    <row r="99" spans="1:8" ht="37.5" customHeight="1" x14ac:dyDescent="0.2">
      <c r="A99" s="377" t="s">
        <v>66</v>
      </c>
      <c r="B99" s="418"/>
      <c r="C99" s="427"/>
      <c r="D99" s="398">
        <v>360</v>
      </c>
      <c r="E99" s="398"/>
      <c r="F99" s="398"/>
      <c r="G99" s="398"/>
      <c r="H99" s="399"/>
    </row>
    <row r="100" spans="1:8" ht="37.5" customHeight="1" x14ac:dyDescent="0.2">
      <c r="A100" s="377" t="s">
        <v>67</v>
      </c>
      <c r="B100" s="418"/>
      <c r="C100" s="427"/>
      <c r="D100" s="398">
        <v>720</v>
      </c>
      <c r="E100" s="398"/>
      <c r="F100" s="398"/>
      <c r="G100" s="398"/>
      <c r="H100" s="399"/>
    </row>
    <row r="101" spans="1:8" ht="37.5" customHeight="1" x14ac:dyDescent="0.2">
      <c r="A101" s="377" t="s">
        <v>68</v>
      </c>
      <c r="B101" s="418"/>
      <c r="C101" s="427"/>
      <c r="D101" s="398">
        <v>1080</v>
      </c>
      <c r="E101" s="398"/>
      <c r="F101" s="398"/>
      <c r="G101" s="398"/>
      <c r="H101" s="399"/>
    </row>
    <row r="102" spans="1:8" ht="37.5" customHeight="1" thickBot="1" x14ac:dyDescent="0.25">
      <c r="A102" s="407" t="s">
        <v>69</v>
      </c>
      <c r="B102" s="408"/>
      <c r="C102" s="428"/>
      <c r="D102" s="409">
        <v>3600</v>
      </c>
      <c r="E102" s="409"/>
      <c r="F102" s="409"/>
      <c r="G102" s="409"/>
      <c r="H102" s="410"/>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03" s="375">
        <v>30</v>
      </c>
      <c r="E103" s="375"/>
      <c r="F103" s="375"/>
      <c r="G103" s="375"/>
      <c r="H103" s="376"/>
    </row>
    <row r="104" spans="1:8" ht="50.1" customHeight="1" thickBot="1" x14ac:dyDescent="0.25">
      <c r="A104" s="362" t="s">
        <v>72</v>
      </c>
      <c r="B104" s="363"/>
      <c r="C104" s="21"/>
      <c r="D104" s="364" t="str">
        <f>"от "&amp;MIN(D106,D126:H127,W166,D128:H142)&amp;" до "&amp;MAX(D106,D126:H127,W166,D128:H142)</f>
        <v>от 1050 до 21000</v>
      </c>
      <c r="E104" s="364"/>
      <c r="F104" s="364"/>
      <c r="G104" s="364"/>
      <c r="H104" s="365"/>
    </row>
    <row r="105" spans="1:8" ht="21.75" thickBot="1" x14ac:dyDescent="0.25">
      <c r="A105" s="518"/>
      <c r="B105" s="519"/>
      <c r="C105" s="60"/>
      <c r="D105" s="520"/>
      <c r="E105" s="520"/>
      <c r="F105" s="520"/>
      <c r="G105" s="520"/>
      <c r="H105" s="521"/>
    </row>
    <row r="106" spans="1:8" ht="55.5"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"2ГИС.ИЖЕВСК" (версия для ПК); Интернет-площадка 2gis.kz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http://api.2gis.kz/</v>
      </c>
      <c r="D106" s="391">
        <v>7200</v>
      </c>
      <c r="E106" s="391"/>
      <c r="F106" s="391"/>
      <c r="G106" s="391"/>
      <c r="H106" s="392"/>
    </row>
    <row r="107" spans="1:8" ht="55.5" customHeight="1" thickBot="1" x14ac:dyDescent="0.25">
      <c r="A107" s="393" t="s">
        <v>74</v>
      </c>
      <c r="B107" s="394"/>
      <c r="C107" s="405"/>
      <c r="D107" s="395" t="s">
        <v>75</v>
      </c>
      <c r="E107" s="396"/>
      <c r="F107" s="396"/>
      <c r="G107" s="396"/>
      <c r="H107" s="397"/>
    </row>
    <row r="108" spans="1:8" ht="55.5" customHeight="1" x14ac:dyDescent="0.2">
      <c r="A108" s="385" t="s">
        <v>76</v>
      </c>
      <c r="B108" s="386"/>
      <c r="C108" s="405"/>
      <c r="D108" s="398">
        <f>D106/4</f>
        <v>1800</v>
      </c>
      <c r="E108" s="398"/>
      <c r="F108" s="398"/>
      <c r="G108" s="398"/>
      <c r="H108" s="399"/>
    </row>
    <row r="109" spans="1:8" ht="55.5" customHeight="1" x14ac:dyDescent="0.2">
      <c r="A109" s="385" t="s">
        <v>77</v>
      </c>
      <c r="B109" s="386"/>
      <c r="C109" s="405"/>
      <c r="D109" s="398">
        <f>D106/5</f>
        <v>1440</v>
      </c>
      <c r="E109" s="398"/>
      <c r="F109" s="398"/>
      <c r="G109" s="398"/>
      <c r="H109" s="399"/>
    </row>
    <row r="110" spans="1:8" ht="55.5" customHeight="1" x14ac:dyDescent="0.2">
      <c r="A110" s="385" t="s">
        <v>78</v>
      </c>
      <c r="B110" s="386"/>
      <c r="C110" s="405"/>
      <c r="D110" s="398">
        <f>D106/6</f>
        <v>1200</v>
      </c>
      <c r="E110" s="398"/>
      <c r="F110" s="398"/>
      <c r="G110" s="398"/>
      <c r="H110" s="399"/>
    </row>
    <row r="111" spans="1:8" ht="55.5" customHeight="1" x14ac:dyDescent="0.2">
      <c r="A111" s="385" t="s">
        <v>79</v>
      </c>
      <c r="B111" s="386"/>
      <c r="C111" s="405"/>
      <c r="D111" s="398">
        <f>D106/7</f>
        <v>1028.5714285714287</v>
      </c>
      <c r="E111" s="398"/>
      <c r="F111" s="398"/>
      <c r="G111" s="398"/>
      <c r="H111" s="399"/>
    </row>
    <row r="112" spans="1:8" ht="55.5" customHeight="1" x14ac:dyDescent="0.2">
      <c r="A112" s="385" t="s">
        <v>80</v>
      </c>
      <c r="B112" s="386"/>
      <c r="C112" s="405"/>
      <c r="D112" s="398">
        <f>D106/8</f>
        <v>900</v>
      </c>
      <c r="E112" s="398"/>
      <c r="F112" s="398"/>
      <c r="G112" s="398"/>
      <c r="H112" s="399"/>
    </row>
    <row r="113" spans="1:8" ht="55.5" customHeight="1" x14ac:dyDescent="0.2">
      <c r="A113" s="385" t="s">
        <v>81</v>
      </c>
      <c r="B113" s="386"/>
      <c r="C113" s="405"/>
      <c r="D113" s="398">
        <f>D106/9</f>
        <v>800</v>
      </c>
      <c r="E113" s="398"/>
      <c r="F113" s="398"/>
      <c r="G113" s="398"/>
      <c r="H113" s="399"/>
    </row>
    <row r="114" spans="1:8" ht="55.5" customHeight="1" x14ac:dyDescent="0.2">
      <c r="A114" s="385" t="s">
        <v>82</v>
      </c>
      <c r="B114" s="386"/>
      <c r="C114" s="405"/>
      <c r="D114" s="398">
        <f>D106/10</f>
        <v>720</v>
      </c>
      <c r="E114" s="398"/>
      <c r="F114" s="398"/>
      <c r="G114" s="398"/>
      <c r="H114" s="399"/>
    </row>
    <row r="115" spans="1:8" ht="55.5" customHeight="1" thickBot="1" x14ac:dyDescent="0.25">
      <c r="A115" s="389" t="s">
        <v>83</v>
      </c>
      <c r="B115" s="390"/>
      <c r="C115" s="405"/>
      <c r="D115" s="391">
        <v>10800</v>
      </c>
      <c r="E115" s="391"/>
      <c r="F115" s="391"/>
      <c r="G115" s="391"/>
      <c r="H115" s="392"/>
    </row>
    <row r="116" spans="1:8" ht="55.5" customHeight="1" thickBot="1" x14ac:dyDescent="0.25">
      <c r="A116" s="393" t="s">
        <v>74</v>
      </c>
      <c r="B116" s="394"/>
      <c r="C116" s="405"/>
      <c r="D116" s="395" t="s">
        <v>75</v>
      </c>
      <c r="E116" s="396"/>
      <c r="F116" s="396"/>
      <c r="G116" s="396"/>
      <c r="H116" s="397"/>
    </row>
    <row r="117" spans="1:8" ht="55.5" customHeight="1" x14ac:dyDescent="0.2">
      <c r="A117" s="385" t="s">
        <v>76</v>
      </c>
      <c r="B117" s="386"/>
      <c r="C117" s="405"/>
      <c r="D117" s="398">
        <v>2700</v>
      </c>
      <c r="E117" s="398"/>
      <c r="F117" s="398"/>
      <c r="G117" s="398"/>
      <c r="H117" s="399"/>
    </row>
    <row r="118" spans="1:8" ht="55.5" customHeight="1" x14ac:dyDescent="0.2">
      <c r="A118" s="385" t="s">
        <v>77</v>
      </c>
      <c r="B118" s="386"/>
      <c r="C118" s="405"/>
      <c r="D118" s="398">
        <v>2160</v>
      </c>
      <c r="E118" s="398"/>
      <c r="F118" s="398"/>
      <c r="G118" s="398"/>
      <c r="H118" s="399"/>
    </row>
    <row r="119" spans="1:8" ht="55.5" customHeight="1" x14ac:dyDescent="0.2">
      <c r="A119" s="385" t="s">
        <v>78</v>
      </c>
      <c r="B119" s="386"/>
      <c r="C119" s="405"/>
      <c r="D119" s="398">
        <v>1800</v>
      </c>
      <c r="E119" s="398"/>
      <c r="F119" s="398"/>
      <c r="G119" s="398"/>
      <c r="H119" s="399"/>
    </row>
    <row r="120" spans="1:8" ht="55.5" customHeight="1" x14ac:dyDescent="0.2">
      <c r="A120" s="385" t="s">
        <v>79</v>
      </c>
      <c r="B120" s="386"/>
      <c r="C120" s="405"/>
      <c r="D120" s="398">
        <v>1542.8571428571429</v>
      </c>
      <c r="E120" s="398"/>
      <c r="F120" s="398"/>
      <c r="G120" s="398"/>
      <c r="H120" s="399"/>
    </row>
    <row r="121" spans="1:8" ht="55.5" customHeight="1" x14ac:dyDescent="0.2">
      <c r="A121" s="385" t="s">
        <v>80</v>
      </c>
      <c r="B121" s="386"/>
      <c r="C121" s="405"/>
      <c r="D121" s="398">
        <v>1350</v>
      </c>
      <c r="E121" s="398"/>
      <c r="F121" s="398"/>
      <c r="G121" s="398"/>
      <c r="H121" s="399"/>
    </row>
    <row r="122" spans="1:8" ht="55.5" customHeight="1" x14ac:dyDescent="0.2">
      <c r="A122" s="385" t="s">
        <v>81</v>
      </c>
      <c r="B122" s="386"/>
      <c r="C122" s="405"/>
      <c r="D122" s="398">
        <v>1200</v>
      </c>
      <c r="E122" s="398"/>
      <c r="F122" s="398"/>
      <c r="G122" s="398"/>
      <c r="H122" s="399"/>
    </row>
    <row r="123" spans="1:8" ht="55.5" customHeight="1" thickBot="1" x14ac:dyDescent="0.25">
      <c r="A123" s="385" t="s">
        <v>82</v>
      </c>
      <c r="B123" s="386"/>
      <c r="C123" s="406"/>
      <c r="D123" s="398">
        <v>1080</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24" s="374">
        <v>10008</v>
      </c>
      <c r="E124" s="375"/>
      <c r="F124" s="375"/>
      <c r="G124" s="375"/>
      <c r="H124" s="376"/>
    </row>
    <row r="125" spans="1:8" ht="21.75" thickBot="1" x14ac:dyDescent="0.25">
      <c r="A125" s="518"/>
      <c r="B125" s="519"/>
      <c r="C125" s="56"/>
      <c r="D125" s="520"/>
      <c r="E125" s="520"/>
      <c r="F125" s="520"/>
      <c r="G125" s="520"/>
      <c r="H125" s="521"/>
    </row>
    <row r="126" spans="1:8" ht="50.1" customHeight="1" x14ac:dyDescent="0.2">
      <c r="A126" s="352" t="s">
        <v>85</v>
      </c>
      <c r="B126" s="353"/>
      <c r="C126" s="72" t="str">
        <f>"Интернет-площадка 2gis.ru на основе Cправочника организаций "&amp;$C$2&amp;""</f>
        <v>Интернет-площадка 2gis.ru на основе Cправочника организаций "2ГИС.ИЖЕВСК"</v>
      </c>
      <c r="D126" s="382">
        <v>4500</v>
      </c>
      <c r="E126" s="383"/>
      <c r="F126" s="383"/>
      <c r="G126" s="383"/>
      <c r="H126" s="384"/>
    </row>
    <row r="127" spans="1:8" ht="50.1" customHeight="1" x14ac:dyDescent="0.2">
      <c r="A127" s="352" t="s">
        <v>86</v>
      </c>
      <c r="B127" s="353"/>
      <c r="C127" s="7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7" s="379">
        <v>6750</v>
      </c>
      <c r="E127" s="372"/>
      <c r="F127" s="372"/>
      <c r="G127" s="372"/>
      <c r="H127" s="373"/>
    </row>
    <row r="128" spans="1:8" ht="50.1" customHeight="1" x14ac:dyDescent="0.2">
      <c r="A128" s="352" t="s">
        <v>87</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28" s="354">
        <v>13500</v>
      </c>
      <c r="E128" s="355"/>
      <c r="F128" s="355"/>
      <c r="G128" s="355"/>
      <c r="H128" s="356"/>
    </row>
    <row r="129" spans="1:8" ht="50.1" customHeight="1" x14ac:dyDescent="0.2">
      <c r="A129" s="352" t="s">
        <v>88</v>
      </c>
      <c r="B129" s="353"/>
      <c r="C129" s="73" t="str">
        <f>"Интернет-площадка 2gis.ru на основе Cправочника организаций "&amp;$C$2&amp;""</f>
        <v>Интернет-площадка 2gis.ru на основе Cправочника организаций "2ГИС.ИЖЕВСК"</v>
      </c>
      <c r="D129" s="354">
        <v>7500</v>
      </c>
      <c r="E129" s="355"/>
      <c r="F129" s="355"/>
      <c r="G129" s="355"/>
      <c r="H129" s="356"/>
    </row>
    <row r="130" spans="1:8" ht="50.1" customHeight="1" x14ac:dyDescent="0.2">
      <c r="A130" s="352" t="s">
        <v>89</v>
      </c>
      <c r="B130" s="353"/>
      <c r="C130" s="73" t="str">
        <f>"Интернет-площадка 2gis.ru на основе Cправочника организаций "&amp;$C$2&amp;""</f>
        <v>Интернет-площадка 2gis.ru на основе Cправочника организаций "2ГИС.ИЖЕВСК"</v>
      </c>
      <c r="D130" s="354">
        <v>9000</v>
      </c>
      <c r="E130" s="355"/>
      <c r="F130" s="355"/>
      <c r="G130" s="355"/>
      <c r="H130" s="356"/>
    </row>
    <row r="131" spans="1:8" ht="50.1" customHeight="1" x14ac:dyDescent="0.2">
      <c r="A131" s="352" t="s">
        <v>90</v>
      </c>
      <c r="B131" s="353"/>
      <c r="C131" s="7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1" s="354">
        <v>5550</v>
      </c>
      <c r="E131" s="355"/>
      <c r="F131" s="355"/>
      <c r="G131" s="355"/>
      <c r="H131" s="356"/>
    </row>
    <row r="132" spans="1:8" ht="50.1" customHeight="1" x14ac:dyDescent="0.2">
      <c r="A132" s="352" t="s">
        <v>91</v>
      </c>
      <c r="B132" s="353"/>
      <c r="C132" s="7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2" s="354">
        <v>12000</v>
      </c>
      <c r="E132" s="355"/>
      <c r="F132" s="355"/>
      <c r="G132" s="355"/>
      <c r="H132" s="356"/>
    </row>
    <row r="133" spans="1:8" ht="50.1" customHeight="1" x14ac:dyDescent="0.2">
      <c r="A133" s="352" t="s">
        <v>92</v>
      </c>
      <c r="B133" s="353"/>
      <c r="C133" s="7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33" s="354">
        <v>21000</v>
      </c>
      <c r="E133" s="355"/>
      <c r="F133" s="355"/>
      <c r="G133" s="355"/>
      <c r="H133" s="356"/>
    </row>
    <row r="134" spans="1:8" ht="50.1" customHeight="1" x14ac:dyDescent="0.2">
      <c r="A134" s="352" t="s">
        <v>93</v>
      </c>
      <c r="B134" s="353"/>
      <c r="C134"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34" s="354">
        <v>10020</v>
      </c>
      <c r="E134" s="355"/>
      <c r="F134" s="355"/>
      <c r="G134" s="355"/>
      <c r="H134" s="356"/>
    </row>
    <row r="135" spans="1:8" ht="50.1" customHeight="1" x14ac:dyDescent="0.2">
      <c r="A135" s="352" t="s">
        <v>94</v>
      </c>
      <c r="B135" s="353"/>
      <c r="C135" s="73" t="s">
        <v>95</v>
      </c>
      <c r="D135" s="354">
        <v>1050</v>
      </c>
      <c r="E135" s="355"/>
      <c r="F135" s="355"/>
      <c r="G135" s="355"/>
      <c r="H135" s="356"/>
    </row>
    <row r="136" spans="1:8" ht="62.25" customHeight="1" x14ac:dyDescent="0.2">
      <c r="A136" s="352" t="s">
        <v>96</v>
      </c>
      <c r="B136" s="353"/>
      <c r="C13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6" s="354">
        <v>9060</v>
      </c>
      <c r="E136" s="355"/>
      <c r="F136" s="355"/>
      <c r="G136" s="355"/>
      <c r="H136" s="356"/>
    </row>
    <row r="137" spans="1:8" ht="62.25" customHeight="1" x14ac:dyDescent="0.2">
      <c r="A137" s="352" t="s">
        <v>97</v>
      </c>
      <c r="B137" s="353"/>
      <c r="C137" s="7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7" s="354">
        <v>7248</v>
      </c>
      <c r="E137" s="355"/>
      <c r="F137" s="355"/>
      <c r="G137" s="355"/>
      <c r="H137" s="356"/>
    </row>
    <row r="138" spans="1:8" ht="62.25" customHeight="1" x14ac:dyDescent="0.2">
      <c r="A138" s="352" t="s">
        <v>98</v>
      </c>
      <c r="B138" s="353"/>
      <c r="C138" s="73"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8" s="354">
        <v>7500</v>
      </c>
      <c r="E138" s="355"/>
      <c r="F138" s="355"/>
      <c r="G138" s="355"/>
      <c r="H138" s="356"/>
    </row>
    <row r="139" spans="1:8" ht="62.25" customHeight="1" x14ac:dyDescent="0.2">
      <c r="A139" s="352" t="s">
        <v>99</v>
      </c>
      <c r="B139" s="353"/>
      <c r="C139" s="73" t="str">
        <f t="shared" si="0"/>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39" s="354">
        <v>3624</v>
      </c>
      <c r="E139" s="355"/>
      <c r="F139" s="355"/>
      <c r="G139" s="355"/>
      <c r="H139" s="356"/>
    </row>
    <row r="140" spans="1:8" ht="62.25" customHeight="1" x14ac:dyDescent="0.2">
      <c r="A140" s="352" t="s">
        <v>100</v>
      </c>
      <c r="B140" s="353" t="s">
        <v>100</v>
      </c>
      <c r="C14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0" s="354">
        <v>15000</v>
      </c>
      <c r="E140" s="355"/>
      <c r="F140" s="355"/>
      <c r="G140" s="355"/>
      <c r="H140" s="356"/>
    </row>
    <row r="141" spans="1:8" ht="62.25" customHeight="1" x14ac:dyDescent="0.2">
      <c r="A141" s="352" t="s">
        <v>101</v>
      </c>
      <c r="B141" s="353" t="s">
        <v>101</v>
      </c>
      <c r="C14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41" s="354">
        <v>3000</v>
      </c>
      <c r="E141" s="355"/>
      <c r="F141" s="355"/>
      <c r="G141" s="355"/>
      <c r="H141" s="356"/>
    </row>
    <row r="142" spans="1:8" ht="50.1" customHeight="1" x14ac:dyDescent="0.2">
      <c r="A142" s="352" t="s">
        <v>102</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2" s="354">
        <v>5100</v>
      </c>
      <c r="E142" s="355"/>
      <c r="F142" s="355"/>
      <c r="G142" s="355"/>
      <c r="H142" s="356"/>
    </row>
    <row r="143" spans="1:8" s="16" customFormat="1" ht="102" customHeight="1" x14ac:dyDescent="0.2">
      <c r="A143" s="352" t="s">
        <v>16</v>
      </c>
      <c r="B143" s="353"/>
      <c r="C143"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3" s="354">
        <v>1050</v>
      </c>
      <c r="E143" s="355"/>
      <c r="F143" s="355"/>
      <c r="G143" s="355"/>
      <c r="H143" s="356"/>
    </row>
    <row r="144" spans="1:8" s="16" customFormat="1" ht="102" customHeight="1" x14ac:dyDescent="0.2">
      <c r="A144" s="352" t="s">
        <v>103</v>
      </c>
      <c r="B144" s="353"/>
      <c r="C144"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44" s="354">
        <v>100002</v>
      </c>
      <c r="E144" s="355"/>
      <c r="F144" s="355"/>
      <c r="G144" s="355"/>
      <c r="H144" s="356"/>
    </row>
    <row r="145" spans="1:8" s="16" customFormat="1" ht="126" customHeight="1" x14ac:dyDescent="0.2">
      <c r="A145" s="352" t="s">
        <v>104</v>
      </c>
      <c r="B145" s="353"/>
      <c r="C14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5" s="354">
        <v>6900</v>
      </c>
      <c r="E145" s="355"/>
      <c r="F145" s="355"/>
      <c r="G145" s="355"/>
      <c r="H145" s="356"/>
    </row>
    <row r="146" spans="1:8" s="16" customFormat="1" ht="96" customHeight="1" x14ac:dyDescent="0.2">
      <c r="A146" s="352" t="s">
        <v>105</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Интернет-площадки и Веб-приложения на основе Cправочника организаций "2ГИС.ИЖЕВСК", http://api.2gis.ru/</v>
      </c>
      <c r="D146" s="354">
        <v>5010</v>
      </c>
      <c r="E146" s="355"/>
      <c r="F146" s="355"/>
      <c r="G146" s="355"/>
      <c r="H146" s="356"/>
    </row>
    <row r="147" spans="1:8" s="16" customFormat="1" ht="96" customHeight="1" x14ac:dyDescent="0.2">
      <c r="A147" s="377" t="s">
        <v>106</v>
      </c>
      <c r="B147" s="378"/>
      <c r="C14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47" s="354">
        <v>10002</v>
      </c>
      <c r="E147" s="355"/>
      <c r="F147" s="355"/>
      <c r="G147" s="355"/>
      <c r="H147" s="356"/>
    </row>
    <row r="148" spans="1:8" ht="50.1" customHeight="1" x14ac:dyDescent="0.2">
      <c r="A148" s="352" t="s">
        <v>107</v>
      </c>
      <c r="B148" s="353"/>
      <c r="C148" s="73" t="str">
        <f>"Интернет-площадка 2gis.ru на основе Cправочника организаций "&amp;$C$2&amp;""</f>
        <v>Интернет-площадка 2gis.ru на основе Cправочника организаций "2ГИС.ИЖЕВСК"</v>
      </c>
      <c r="D148" s="354">
        <v>6360</v>
      </c>
      <c r="E148" s="355"/>
      <c r="F148" s="355"/>
      <c r="G148" s="355"/>
      <c r="H148" s="356"/>
    </row>
    <row r="149" spans="1:8" ht="50.1" customHeight="1" x14ac:dyDescent="0.2">
      <c r="A149" s="352" t="s">
        <v>108</v>
      </c>
      <c r="B149" s="353"/>
      <c r="C149" s="73"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49" s="354">
        <v>9480</v>
      </c>
      <c r="E149" s="355"/>
      <c r="F149" s="355"/>
      <c r="G149" s="355"/>
      <c r="H149" s="356"/>
    </row>
    <row r="150" spans="1:8" ht="50.1" customHeight="1" x14ac:dyDescent="0.2">
      <c r="A150" s="352" t="s">
        <v>109</v>
      </c>
      <c r="B150" s="353"/>
      <c r="C150" s="73" t="str">
        <f t="shared" si="1"/>
        <v>Электронный справочник на основе Справочника организаций "2ГИС.ИЖЕВСК" (версия для ПК)</v>
      </c>
      <c r="D150" s="354">
        <v>18960</v>
      </c>
      <c r="E150" s="355"/>
      <c r="F150" s="355"/>
      <c r="G150" s="355"/>
      <c r="H150" s="356"/>
    </row>
    <row r="151" spans="1:8" ht="50.1" customHeight="1" x14ac:dyDescent="0.2">
      <c r="A151" s="352" t="s">
        <v>110</v>
      </c>
      <c r="B151" s="353"/>
      <c r="C151" s="73" t="str">
        <f>"Интернет-площадка 2gis.ru на основе Cправочника организаций "&amp;$C$2&amp;""</f>
        <v>Интернет-площадка 2gis.ru на основе Cправочника организаций "2ГИС.ИЖЕВСК"</v>
      </c>
      <c r="D151" s="354">
        <v>10560</v>
      </c>
      <c r="E151" s="355"/>
      <c r="F151" s="355"/>
      <c r="G151" s="355"/>
      <c r="H151" s="356"/>
    </row>
    <row r="152" spans="1:8" ht="50.1" customHeight="1" x14ac:dyDescent="0.2">
      <c r="A152" s="352" t="s">
        <v>111</v>
      </c>
      <c r="B152" s="353"/>
      <c r="C152" s="73" t="str">
        <f>"Интернет-площадка 2gis.ru на основе Cправочника организаций "&amp;$C$2&amp;""</f>
        <v>Интернет-площадка 2gis.ru на основе Cправочника организаций "2ГИС.ИЖЕВСК"</v>
      </c>
      <c r="D152" s="354">
        <v>12672</v>
      </c>
      <c r="E152" s="355"/>
      <c r="F152" s="355"/>
      <c r="G152" s="355"/>
      <c r="H152" s="356"/>
    </row>
    <row r="153" spans="1:8" ht="50.1" customHeight="1" x14ac:dyDescent="0.2">
      <c r="A153" s="352" t="s">
        <v>112</v>
      </c>
      <c r="B153" s="353"/>
      <c r="C153" s="73" t="str">
        <f t="shared" si="1"/>
        <v>Электронный справочник на основе Справочника организаций "2ГИС.ИЖЕВСК" (версия для ПК)</v>
      </c>
      <c r="D153" s="354">
        <v>7800</v>
      </c>
      <c r="E153" s="355"/>
      <c r="F153" s="355"/>
      <c r="G153" s="355"/>
      <c r="H153" s="356"/>
    </row>
    <row r="154" spans="1:8" ht="50.1" customHeight="1" x14ac:dyDescent="0.2">
      <c r="A154" s="352" t="s">
        <v>113</v>
      </c>
      <c r="B154" s="353"/>
      <c r="C154" s="73" t="str">
        <f t="shared" si="1"/>
        <v>Электронный справочник на основе Справочника организаций "2ГИС.ИЖЕВСК" (версия для ПК)</v>
      </c>
      <c r="D154" s="354">
        <v>16800</v>
      </c>
      <c r="E154" s="355"/>
      <c r="F154" s="355"/>
      <c r="G154" s="355"/>
      <c r="H154" s="356"/>
    </row>
    <row r="155" spans="1:8" ht="50.1" customHeight="1" x14ac:dyDescent="0.2">
      <c r="A155" s="352" t="s">
        <v>114</v>
      </c>
      <c r="B155" s="353"/>
      <c r="C155" s="73" t="str">
        <f t="shared" si="1"/>
        <v>Электронный справочник на основе Справочника организаций "2ГИС.ИЖЕВСК" (версия для ПК)</v>
      </c>
      <c r="D155" s="354">
        <v>29400</v>
      </c>
      <c r="E155" s="355"/>
      <c r="F155" s="355"/>
      <c r="G155" s="355"/>
      <c r="H155" s="356"/>
    </row>
    <row r="156" spans="1:8" ht="50.1" customHeight="1" x14ac:dyDescent="0.2">
      <c r="A156" s="352" t="s">
        <v>115</v>
      </c>
      <c r="B156" s="353"/>
      <c r="C156" s="73" t="s">
        <v>95</v>
      </c>
      <c r="D156" s="354">
        <v>1560</v>
      </c>
      <c r="E156" s="355"/>
      <c r="F156" s="355"/>
      <c r="G156" s="355"/>
      <c r="H156" s="356"/>
    </row>
    <row r="157" spans="1:8" ht="72" customHeight="1" x14ac:dyDescent="0.2">
      <c r="A157" s="352" t="s">
        <v>116</v>
      </c>
      <c r="B157" s="353"/>
      <c r="C15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"2ГИС.ИЖЕВСК" (мобильная версия 2ГИС 4.0 и выше); Интернет-площадка 2gis.ru на основе Cправочника организаций "2ГИС.ИЖЕВСК"</v>
      </c>
      <c r="D157" s="354">
        <v>21000</v>
      </c>
      <c r="E157" s="355"/>
      <c r="F157" s="355"/>
      <c r="G157" s="355"/>
      <c r="H157" s="356"/>
    </row>
    <row r="158" spans="1:8" ht="50.1" customHeight="1" thickBot="1" x14ac:dyDescent="0.25">
      <c r="A158" s="352" t="s">
        <v>117</v>
      </c>
      <c r="B158" s="353"/>
      <c r="C158" s="73" t="str">
        <f t="shared" si="1"/>
        <v>Электронный справочник на основе Справочника организаций "2ГИС.ИЖЕВСК" (версия для ПК)</v>
      </c>
      <c r="D158" s="374">
        <v>7200</v>
      </c>
      <c r="E158" s="375"/>
      <c r="F158" s="375"/>
      <c r="G158" s="375"/>
      <c r="H158" s="376"/>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352" t="s">
        <v>119</v>
      </c>
      <c r="B160" s="353"/>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"2ГИС.ИЖЕВСК" (мобильная версия)</v>
      </c>
      <c r="D160" s="354">
        <v>8004</v>
      </c>
      <c r="E160" s="355"/>
      <c r="F160" s="355"/>
      <c r="G160" s="355"/>
      <c r="H160" s="356"/>
    </row>
    <row r="161" spans="1:8" s="16" customFormat="1" ht="50.1" customHeight="1" x14ac:dyDescent="0.2">
      <c r="A161" s="352" t="s">
        <v>120</v>
      </c>
      <c r="B161" s="353"/>
      <c r="C161" s="367"/>
      <c r="D161" s="354">
        <v>5004</v>
      </c>
      <c r="E161" s="355"/>
      <c r="F161" s="355"/>
      <c r="G161" s="355"/>
      <c r="H161" s="356"/>
    </row>
    <row r="162" spans="1:8" s="16" customFormat="1" ht="50.1" customHeight="1" x14ac:dyDescent="0.2">
      <c r="A162" s="369" t="s">
        <v>121</v>
      </c>
      <c r="B162" s="370"/>
      <c r="C162" s="367"/>
      <c r="D162" s="517">
        <v>3000</v>
      </c>
      <c r="E162" s="398"/>
      <c r="F162" s="398"/>
      <c r="G162" s="398"/>
      <c r="H162" s="398"/>
    </row>
    <row r="163" spans="1:8" s="16" customFormat="1" ht="50.1" customHeight="1" x14ac:dyDescent="0.2">
      <c r="A163" s="369" t="s">
        <v>122</v>
      </c>
      <c r="B163" s="370"/>
      <c r="C163" s="367"/>
      <c r="D163" s="517">
        <v>300</v>
      </c>
      <c r="E163" s="398"/>
      <c r="F163" s="398"/>
      <c r="G163" s="398"/>
      <c r="H163" s="398"/>
    </row>
    <row r="164" spans="1:8" s="16" customFormat="1" ht="50.1" customHeight="1" thickBot="1" x14ac:dyDescent="0.25">
      <c r="A164" s="369" t="s">
        <v>123</v>
      </c>
      <c r="B164" s="370"/>
      <c r="C164" s="368"/>
      <c r="D164" s="471">
        <v>1050</v>
      </c>
      <c r="E164" s="472"/>
      <c r="F164" s="472"/>
      <c r="G164" s="472"/>
      <c r="H164" s="472"/>
    </row>
    <row r="165" spans="1:8" s="16" customFormat="1" ht="50.1" customHeight="1" thickBot="1" x14ac:dyDescent="0.25">
      <c r="A165" s="362" t="s">
        <v>124</v>
      </c>
      <c r="B165" s="363"/>
      <c r="C165" s="21"/>
      <c r="D165" s="364"/>
      <c r="E165" s="364"/>
      <c r="F165" s="364"/>
      <c r="G165" s="364"/>
      <c r="H165" s="365"/>
    </row>
    <row r="166" spans="1:8" ht="50.1" customHeight="1" x14ac:dyDescent="0.2">
      <c r="A166" s="352" t="s">
        <v>125</v>
      </c>
      <c r="B166" s="353"/>
      <c r="C16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66" s="77">
        <f>W166*1.2</f>
        <v>0</v>
      </c>
      <c r="E166" s="78">
        <f>W166*1.1</f>
        <v>0</v>
      </c>
      <c r="F166" s="78">
        <v>3300</v>
      </c>
      <c r="G166" s="78">
        <f>W166*0.75</f>
        <v>0</v>
      </c>
      <c r="H166" s="79">
        <f>W166*0.5</f>
        <v>0</v>
      </c>
    </row>
    <row r="167" spans="1:8" ht="50.1" customHeight="1" x14ac:dyDescent="0.2">
      <c r="A167" s="352" t="s">
        <v>126</v>
      </c>
      <c r="B167" s="353"/>
      <c r="C167" s="73" t="str">
        <f>"Интернет-площадка 2gis.ru на основе Cправочника организаций "&amp;$C$2&amp;""</f>
        <v>Интернет-площадка 2gis.ru на основе Cправочника организаций "2ГИС.ИЖЕВСК"</v>
      </c>
      <c r="D167" s="354">
        <v>3300</v>
      </c>
      <c r="E167" s="355"/>
      <c r="F167" s="355"/>
      <c r="G167" s="355"/>
      <c r="H167" s="356"/>
    </row>
    <row r="168" spans="1:8" ht="50.1" customHeight="1" x14ac:dyDescent="0.2">
      <c r="A168" s="352" t="s">
        <v>127</v>
      </c>
      <c r="B168" s="353"/>
      <c r="C168" s="7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68" s="354">
        <v>5100</v>
      </c>
      <c r="E168" s="355"/>
      <c r="F168" s="355"/>
      <c r="G168" s="355"/>
      <c r="H168" s="356"/>
    </row>
    <row r="169" spans="1:8" ht="50.1" customHeight="1" x14ac:dyDescent="0.2">
      <c r="A169" s="352" t="s">
        <v>128</v>
      </c>
      <c r="B169" s="353"/>
      <c r="C16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(мобильная версия 2ГИС 4.0 и выше)</v>
      </c>
      <c r="D169" s="77">
        <f>W169*1.2</f>
        <v>0</v>
      </c>
      <c r="E169" s="78">
        <f>W169*1.1</f>
        <v>0</v>
      </c>
      <c r="F169" s="78">
        <v>4680</v>
      </c>
      <c r="G169" s="78">
        <f>W169*0.75</f>
        <v>0</v>
      </c>
      <c r="H169" s="79">
        <f>W169*0.5</f>
        <v>0</v>
      </c>
    </row>
    <row r="170" spans="1:8" ht="50.1" customHeight="1" x14ac:dyDescent="0.2">
      <c r="A170" s="352" t="s">
        <v>199</v>
      </c>
      <c r="B170" s="353"/>
      <c r="C170" s="73" t="str">
        <f>"Интернет-площадка 2gis.ru на основе Cправочника организаций "&amp;$C$2&amp;""</f>
        <v>Интернет-площадка 2gis.ru на основе Cправочника организаций "2ГИС.ИЖЕВСК"</v>
      </c>
      <c r="D170" s="354">
        <v>4680</v>
      </c>
      <c r="E170" s="355"/>
      <c r="F170" s="355"/>
      <c r="G170" s="355"/>
      <c r="H170" s="356"/>
    </row>
    <row r="171" spans="1:8" ht="50.1" customHeight="1" x14ac:dyDescent="0.2">
      <c r="A171" s="352" t="s">
        <v>130</v>
      </c>
      <c r="B171" s="353"/>
      <c r="C171" s="73" t="str">
        <f>"Электронный справочник на основе Справочника организаций "&amp;$C$2&amp;" (версия для ПК)"</f>
        <v>Электронный справочник на основе Справочника организаций "2ГИС.ИЖЕВСК" (версия для ПК)</v>
      </c>
      <c r="D171" s="354">
        <v>7200</v>
      </c>
      <c r="E171" s="355"/>
      <c r="F171" s="355"/>
      <c r="G171" s="355"/>
      <c r="H171" s="356"/>
    </row>
    <row r="172" spans="1:8" s="16" customFormat="1" ht="126" customHeight="1" thickBot="1" x14ac:dyDescent="0.25">
      <c r="A172" s="352" t="s">
        <v>131</v>
      </c>
      <c r="B172" s="353"/>
      <c r="C172" s="80" t="str">
        <f>C167</f>
        <v>Интернет-площадка 2gis.ru на основе Cправочника организаций "2ГИС.ИЖЕВСК"</v>
      </c>
      <c r="D172" s="77">
        <f>W172*1.2</f>
        <v>0</v>
      </c>
      <c r="E172" s="78">
        <f>W172*1.1</f>
        <v>0</v>
      </c>
      <c r="F172" s="78">
        <v>3300</v>
      </c>
      <c r="G172" s="78">
        <f>W172*0.75</f>
        <v>0</v>
      </c>
      <c r="H172" s="79">
        <f>W172*0.5</f>
        <v>0</v>
      </c>
    </row>
    <row r="173" spans="1:8" ht="50.1" customHeight="1" thickBot="1" x14ac:dyDescent="0.25">
      <c r="A173" s="362" t="s">
        <v>200</v>
      </c>
      <c r="B173" s="363"/>
      <c r="C173" s="21"/>
      <c r="D173" s="364"/>
      <c r="E173" s="364"/>
      <c r="F173" s="364"/>
      <c r="G173" s="364"/>
      <c r="H173" s="365"/>
    </row>
    <row r="174" spans="1:8" s="20" customFormat="1" ht="30" customHeight="1" thickBot="1" x14ac:dyDescent="0.25">
      <c r="A174" s="507"/>
      <c r="B174" s="507"/>
      <c r="C174" s="623"/>
      <c r="D174" s="507"/>
      <c r="E174" s="507"/>
      <c r="F174" s="507"/>
      <c r="G174" s="507"/>
      <c r="H174" s="508"/>
    </row>
    <row r="175" spans="1:8" s="16" customFormat="1" ht="185.25" customHeight="1" x14ac:dyDescent="0.2">
      <c r="A175" s="352" t="s">
        <v>201</v>
      </c>
      <c r="B175" s="353"/>
      <c r="C17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"2ГИС.ИЖЕВСК" (версия для ПК); Интернет-площадка 2gis.ru на основе Cправочника организаций "2ГИС.ИЖЕВСК"; Электронный справочник на основе Справочника организаций "2ГИС.ИЖЕВСК" (мобильная версия 2ГИС 4.0 и выше)</v>
      </c>
      <c r="D175" s="382">
        <v>10230</v>
      </c>
      <c r="E175" s="383"/>
      <c r="F175" s="383"/>
      <c r="G175" s="383"/>
      <c r="H175" s="384"/>
    </row>
    <row r="176" spans="1:8" s="16" customFormat="1" ht="83.25" customHeight="1" thickBot="1" x14ac:dyDescent="0.25">
      <c r="A176" s="352" t="s">
        <v>202</v>
      </c>
      <c r="B176" s="353"/>
      <c r="C176" s="367"/>
      <c r="D176" s="354">
        <v>10230</v>
      </c>
      <c r="E176" s="355"/>
      <c r="F176" s="355"/>
      <c r="G176" s="355"/>
      <c r="H176" s="356"/>
    </row>
    <row r="177" spans="1:8" ht="21.75" thickBot="1" x14ac:dyDescent="0.25">
      <c r="A177" s="518"/>
      <c r="B177" s="519"/>
      <c r="C177" s="56"/>
      <c r="D177" s="520"/>
      <c r="E177" s="520"/>
      <c r="F177" s="520"/>
      <c r="G177" s="520"/>
      <c r="H177" s="521"/>
    </row>
    <row r="179" spans="1:8" ht="21" x14ac:dyDescent="0.2">
      <c r="A179" s="85"/>
      <c r="B179" s="86" t="s">
        <v>133</v>
      </c>
      <c r="C179" s="349" t="s">
        <v>490</v>
      </c>
      <c r="D179" s="349"/>
      <c r="E179" s="87"/>
      <c r="F179" s="87"/>
      <c r="G179" s="87"/>
      <c r="H179" s="87"/>
    </row>
    <row r="180" spans="1:8" ht="21" x14ac:dyDescent="0.2">
      <c r="A180" s="85"/>
      <c r="B180" s="87"/>
      <c r="C180" s="541" t="s">
        <v>491</v>
      </c>
      <c r="D180" s="348"/>
      <c r="E180" s="87"/>
      <c r="F180" s="87"/>
      <c r="G180" s="87"/>
      <c r="H180" s="87"/>
    </row>
    <row r="181" spans="1:8" ht="21" x14ac:dyDescent="0.2">
      <c r="A181" s="85"/>
      <c r="B181" s="87"/>
      <c r="C181" s="348" t="s">
        <v>492</v>
      </c>
      <c r="D181" s="348"/>
      <c r="E181" s="87"/>
      <c r="F181" s="87"/>
      <c r="G181" s="87"/>
      <c r="H181" s="87"/>
    </row>
    <row r="182" spans="1:8" ht="21" x14ac:dyDescent="0.2">
      <c r="A182" s="85"/>
      <c r="B182" s="87"/>
      <c r="C182" s="122"/>
      <c r="D182" s="122"/>
      <c r="E182" s="87"/>
      <c r="F182" s="87"/>
      <c r="G182" s="87"/>
      <c r="H182" s="87"/>
    </row>
    <row r="183" spans="1:8" s="88" customFormat="1" ht="108" customHeight="1" x14ac:dyDescent="0.2">
      <c r="A183" s="350" t="s">
        <v>493</v>
      </c>
      <c r="B183" s="350"/>
      <c r="C183" s="350"/>
      <c r="D183" s="350"/>
      <c r="E183" s="350"/>
      <c r="F183" s="350"/>
      <c r="G183" s="350"/>
      <c r="H183" s="350"/>
    </row>
    <row r="184" spans="1:8" ht="26.25" customHeight="1" x14ac:dyDescent="0.2">
      <c r="A184" s="347" t="str">
        <f>Абакан_юр!A174</f>
        <v>По соглашению сторон в качестве валюты платежа могут выступать украинские гривны, в этом случае курс следующий: 1 руб. = 0,4395 гривен</v>
      </c>
      <c r="B184" s="347"/>
      <c r="C184" s="347"/>
      <c r="D184" s="89"/>
      <c r="E184" s="89"/>
      <c r="F184" s="90"/>
      <c r="G184" s="351"/>
      <c r="H184" s="351"/>
    </row>
    <row r="185" spans="1:8" ht="26.25" customHeight="1" x14ac:dyDescent="0.2">
      <c r="A185" s="347" t="str">
        <f>Абакан_юр!A175</f>
        <v>По соглашению сторон в качестве валюты платежа могут выступать дирхамы ОАЭ, в этом случае курс следующий: 1 руб. = 0,0414 дирхам</v>
      </c>
      <c r="B185" s="347"/>
      <c r="C185" s="347"/>
      <c r="D185" s="89"/>
      <c r="E185" s="89"/>
      <c r="F185" s="90"/>
      <c r="G185" s="92"/>
      <c r="H185" s="92"/>
    </row>
    <row r="186" spans="1:8" ht="26.25" customHeight="1" x14ac:dyDescent="0.2">
      <c r="A186" s="347" t="str">
        <f>Абакан_юр!A176</f>
        <v>По соглашению сторон в качестве валюты платежа могут выступать доллары США, в этом случае курс следующий: 1 руб. = 0,0113 доллара</v>
      </c>
      <c r="B186" s="347"/>
      <c r="C186" s="347"/>
      <c r="D186" s="89"/>
      <c r="E186" s="89"/>
      <c r="F186" s="90"/>
      <c r="G186" s="92"/>
      <c r="H186" s="92"/>
    </row>
    <row r="187" spans="1:8" ht="26.25" customHeight="1" x14ac:dyDescent="0.2">
      <c r="A187" s="347" t="str">
        <f>Абакан_юр!A177</f>
        <v>По соглашению сторон в качестве валюты платежа могут выступать евро, в этом случае курс следующий: 1 руб. = 0,0104 евро</v>
      </c>
      <c r="B187" s="347"/>
      <c r="C187" s="347"/>
      <c r="D187" s="89"/>
      <c r="E187" s="90"/>
      <c r="F187" s="90"/>
      <c r="G187" s="92"/>
      <c r="H187" s="92"/>
    </row>
    <row r="188" spans="1:8" ht="26.25" customHeight="1" x14ac:dyDescent="0.2">
      <c r="A188" s="347" t="str">
        <f>Абакан_юр!A178</f>
        <v>По соглашению сторон в качестве валюты платежа могут выступать чешские кроны, в этом случае курс следующий: 1 руб. = 0,2610 крона</v>
      </c>
      <c r="B188" s="347"/>
      <c r="C188" s="347"/>
      <c r="D188" s="89"/>
      <c r="E188" s="90"/>
      <c r="F188" s="90"/>
      <c r="G188" s="92"/>
      <c r="H188" s="92"/>
    </row>
    <row r="189" spans="1:8" ht="26.25" customHeight="1" x14ac:dyDescent="0.2">
      <c r="A189" s="347" t="str">
        <f>Абакан_юр!A179</f>
        <v>По соглашению сторон в качестве валюты платежа могут выступать киргизские сомы, в этом случае курс следующий: 1 руб. = 1,0094 сом</v>
      </c>
      <c r="B189" s="347"/>
      <c r="C189" s="347"/>
      <c r="D189" s="89"/>
      <c r="E189" s="89"/>
      <c r="F189" s="90"/>
      <c r="G189" s="92"/>
      <c r="H189" s="92"/>
    </row>
    <row r="190" spans="1:8" ht="26.25" customHeight="1" x14ac:dyDescent="0.2">
      <c r="A190"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0" s="347"/>
      <c r="C190" s="347"/>
      <c r="D190" s="89"/>
      <c r="E190" s="89"/>
      <c r="F190" s="90"/>
      <c r="G190" s="92"/>
      <c r="H190" s="92"/>
    </row>
    <row r="191" spans="1:8" ht="26.25" x14ac:dyDescent="0.2">
      <c r="A191" s="93"/>
      <c r="B191" s="93"/>
      <c r="C191" s="94"/>
      <c r="D191" s="95"/>
      <c r="E191" s="95"/>
      <c r="F191" s="96"/>
      <c r="G191" s="97"/>
      <c r="H191" s="97"/>
    </row>
    <row r="192" spans="1:8" ht="21" x14ac:dyDescent="0.2">
      <c r="A192" s="339" t="s">
        <v>144</v>
      </c>
      <c r="B192" s="339"/>
      <c r="C192" s="339"/>
      <c r="D192" s="339"/>
      <c r="E192" s="339"/>
      <c r="F192" s="339"/>
      <c r="G192" s="339"/>
      <c r="H192" s="339"/>
    </row>
    <row r="193" spans="1:8" ht="21" x14ac:dyDescent="0.2">
      <c r="A193" s="339" t="s">
        <v>145</v>
      </c>
      <c r="B193" s="339"/>
      <c r="C193" s="339"/>
      <c r="D193" s="339"/>
      <c r="E193" s="339"/>
      <c r="F193" s="339"/>
      <c r="G193" s="339"/>
      <c r="H193" s="339"/>
    </row>
    <row r="194" spans="1:8" ht="26.25" x14ac:dyDescent="0.2">
      <c r="A194" s="93"/>
      <c r="B194" s="93"/>
      <c r="C194" s="94"/>
      <c r="D194" s="95"/>
      <c r="E194" s="95"/>
      <c r="F194" s="96"/>
      <c r="G194" s="97"/>
      <c r="H194" s="97"/>
    </row>
    <row r="195" spans="1:8" ht="48.75" customHeight="1" thickBot="1" x14ac:dyDescent="0.25">
      <c r="A195" s="340" t="s">
        <v>146</v>
      </c>
      <c r="B195" s="340"/>
      <c r="C195" s="340"/>
      <c r="D195" s="340"/>
      <c r="E195" s="340"/>
      <c r="F195" s="99"/>
      <c r="G195" s="91"/>
      <c r="H195" s="100"/>
    </row>
    <row r="196" spans="1:8" ht="50.1" customHeight="1" thickBot="1" x14ac:dyDescent="0.25">
      <c r="A196" s="341" t="s">
        <v>147</v>
      </c>
      <c r="B196" s="342"/>
      <c r="C196" s="342"/>
      <c r="D196" s="342"/>
      <c r="E196" s="343"/>
      <c r="F196" s="101"/>
      <c r="H196" s="102"/>
    </row>
    <row r="197" spans="1:8" ht="96" customHeight="1" thickBot="1" x14ac:dyDescent="0.25">
      <c r="A197" s="344" t="s">
        <v>148</v>
      </c>
      <c r="B197" s="345"/>
      <c r="C197" s="103" t="s">
        <v>149</v>
      </c>
      <c r="D197" s="345" t="s">
        <v>150</v>
      </c>
      <c r="E197" s="346"/>
      <c r="F197" s="104"/>
      <c r="G197" s="104"/>
      <c r="H197" s="104"/>
    </row>
    <row r="198" spans="1:8" ht="50.1" customHeight="1" x14ac:dyDescent="0.2">
      <c r="A198" s="333" t="s">
        <v>207</v>
      </c>
      <c r="B198" s="334"/>
      <c r="C198" s="335" t="s">
        <v>208</v>
      </c>
      <c r="D198" s="641">
        <v>2190</v>
      </c>
      <c r="E198" s="336"/>
      <c r="F198" s="104"/>
      <c r="G198" s="104"/>
      <c r="H198" s="104"/>
    </row>
    <row r="199" spans="1:8" ht="50.1" customHeight="1" x14ac:dyDescent="0.2">
      <c r="A199" s="337" t="s">
        <v>209</v>
      </c>
      <c r="B199" s="338"/>
      <c r="C199" s="331"/>
      <c r="D199" s="640">
        <v>1590</v>
      </c>
      <c r="E199" s="332"/>
      <c r="F199" s="104"/>
      <c r="G199" s="104"/>
      <c r="H199" s="104"/>
    </row>
    <row r="200" spans="1:8" ht="50.1" customHeight="1" x14ac:dyDescent="0.2">
      <c r="A200" s="337" t="s">
        <v>210</v>
      </c>
      <c r="B200" s="338"/>
      <c r="C200" s="331"/>
      <c r="D200" s="640">
        <v>1440</v>
      </c>
      <c r="E200" s="332"/>
      <c r="F200" s="104"/>
      <c r="G200" s="104"/>
      <c r="H200" s="104"/>
    </row>
    <row r="201" spans="1:8" ht="50.1" customHeight="1" thickBot="1" x14ac:dyDescent="0.25">
      <c r="A201" s="337" t="s">
        <v>211</v>
      </c>
      <c r="B201" s="338"/>
      <c r="C201" s="331"/>
      <c r="D201" s="640">
        <v>1290</v>
      </c>
      <c r="E201" s="332"/>
      <c r="F201" s="104"/>
      <c r="G201" s="104"/>
      <c r="H201" s="104"/>
    </row>
    <row r="202" spans="1:8" ht="84" x14ac:dyDescent="0.2">
      <c r="A202" s="333" t="s">
        <v>151</v>
      </c>
      <c r="B202" s="334"/>
      <c r="C202" s="105" t="s">
        <v>152</v>
      </c>
      <c r="D202" s="335" t="s">
        <v>153</v>
      </c>
      <c r="E202" s="336"/>
      <c r="F202" s="104"/>
      <c r="G202" s="104"/>
      <c r="H202" s="104"/>
    </row>
    <row r="203" spans="1:8" ht="75.75" customHeight="1" x14ac:dyDescent="0.2">
      <c r="A203" s="337" t="s">
        <v>154</v>
      </c>
      <c r="B203" s="338"/>
      <c r="C203" s="106" t="s">
        <v>155</v>
      </c>
      <c r="D203" s="331" t="s">
        <v>156</v>
      </c>
      <c r="E203" s="332"/>
      <c r="F203" s="104"/>
      <c r="G203" s="104"/>
      <c r="H203" s="104"/>
    </row>
    <row r="204" spans="1:8" ht="155.25" customHeight="1" thickBot="1" x14ac:dyDescent="0.25">
      <c r="A204" s="495" t="s">
        <v>157</v>
      </c>
      <c r="B204" s="496"/>
      <c r="C204" s="125" t="s">
        <v>158</v>
      </c>
      <c r="D204" s="497" t="s">
        <v>156</v>
      </c>
      <c r="E204" s="498"/>
      <c r="F204" s="104"/>
      <c r="G204" s="104"/>
      <c r="H204" s="104"/>
    </row>
    <row r="205" spans="1:8" s="82" customFormat="1" ht="125.25" customHeight="1" x14ac:dyDescent="0.2">
      <c r="A205" s="337" t="s">
        <v>160</v>
      </c>
      <c r="B205" s="338"/>
      <c r="C205" s="124" t="s">
        <v>161</v>
      </c>
      <c r="D205" s="338" t="s">
        <v>156</v>
      </c>
      <c r="E205" s="494"/>
      <c r="F205" s="101"/>
      <c r="G205" s="101"/>
      <c r="H205" s="101"/>
    </row>
    <row r="206" spans="1:8" s="98" customFormat="1" ht="222.75" customHeight="1" thickBot="1" x14ac:dyDescent="0.25">
      <c r="A206" s="617" t="s">
        <v>162</v>
      </c>
      <c r="B206" s="618"/>
      <c r="C206" s="125" t="s">
        <v>163</v>
      </c>
      <c r="D206" s="619" t="s">
        <v>156</v>
      </c>
      <c r="E206" s="620"/>
      <c r="F206" s="96"/>
      <c r="G206" s="97"/>
      <c r="H206" s="97"/>
    </row>
    <row r="207" spans="1:8" ht="24.95" customHeight="1" x14ac:dyDescent="0.2">
      <c r="A207" s="329" t="s">
        <v>164</v>
      </c>
      <c r="B207" s="329"/>
      <c r="C207" s="329"/>
      <c r="D207" s="329"/>
      <c r="E207" s="329"/>
      <c r="F207" s="329"/>
      <c r="G207" s="329"/>
      <c r="H207" s="329"/>
    </row>
    <row r="208" spans="1:8" ht="24.95" customHeight="1" x14ac:dyDescent="0.2">
      <c r="A208" s="329" t="s">
        <v>165</v>
      </c>
      <c r="B208" s="329"/>
      <c r="C208" s="329"/>
      <c r="D208" s="329"/>
      <c r="E208" s="329"/>
      <c r="F208" s="329"/>
      <c r="G208" s="329"/>
      <c r="H208" s="329"/>
    </row>
    <row r="209" spans="1:8" ht="184.5" customHeight="1" x14ac:dyDescent="0.2">
      <c r="A209"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339"/>
      <c r="C209" s="339"/>
      <c r="D209" s="339"/>
      <c r="E209" s="339"/>
      <c r="F209" s="339"/>
      <c r="G209" s="339"/>
      <c r="H209" s="339"/>
    </row>
    <row r="210" spans="1:8" ht="72" customHeight="1" x14ac:dyDescent="0.2">
      <c r="A210" s="339" t="s">
        <v>167</v>
      </c>
      <c r="B210" s="339"/>
      <c r="C210" s="339"/>
      <c r="D210" s="339"/>
      <c r="E210" s="339"/>
      <c r="F210" s="339"/>
      <c r="G210" s="339"/>
      <c r="H210" s="339"/>
    </row>
    <row r="211" spans="1:8" ht="23.25" x14ac:dyDescent="0.2">
      <c r="A211" s="329" t="s">
        <v>168</v>
      </c>
      <c r="B211" s="329"/>
      <c r="C211" s="329"/>
      <c r="D211" s="329"/>
      <c r="E211" s="329"/>
      <c r="F211" s="329"/>
      <c r="G211" s="329"/>
      <c r="H211" s="329"/>
    </row>
    <row r="212" spans="1:8" s="109" customFormat="1" ht="128.25" customHeight="1" x14ac:dyDescent="0.2">
      <c r="A212" s="339" t="s">
        <v>169</v>
      </c>
      <c r="B212" s="339"/>
      <c r="C212" s="339"/>
      <c r="D212" s="339"/>
      <c r="E212" s="339"/>
      <c r="F212" s="339"/>
      <c r="G212" s="339"/>
      <c r="H212" s="339"/>
    </row>
  </sheetData>
  <sheetProtection selectLockedCells="1" selectUnlockedCells="1"/>
  <mergeCells count="34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77:B177"/>
    <mergeCell ref="D177:H177"/>
    <mergeCell ref="C179:D179"/>
    <mergeCell ref="C180:D180"/>
    <mergeCell ref="C181:D181"/>
    <mergeCell ref="A183:H183"/>
    <mergeCell ref="A172:B172"/>
    <mergeCell ref="A173:B173"/>
    <mergeCell ref="D173:H173"/>
    <mergeCell ref="A174:C174"/>
    <mergeCell ref="D174:H174"/>
    <mergeCell ref="A175:B175"/>
    <mergeCell ref="C175:C176"/>
    <mergeCell ref="D175:H175"/>
    <mergeCell ref="A176:B176"/>
    <mergeCell ref="D176:H176"/>
    <mergeCell ref="A189:C189"/>
    <mergeCell ref="A190:C190"/>
    <mergeCell ref="A192:H192"/>
    <mergeCell ref="A193:H193"/>
    <mergeCell ref="A195:E195"/>
    <mergeCell ref="A196:E196"/>
    <mergeCell ref="A184:C184"/>
    <mergeCell ref="G184:H184"/>
    <mergeCell ref="A185:C185"/>
    <mergeCell ref="A186:C186"/>
    <mergeCell ref="A187:C187"/>
    <mergeCell ref="A188:C188"/>
    <mergeCell ref="D201:E201"/>
    <mergeCell ref="A202:B202"/>
    <mergeCell ref="D202:E202"/>
    <mergeCell ref="A203:B203"/>
    <mergeCell ref="D203:E203"/>
    <mergeCell ref="A204:B204"/>
    <mergeCell ref="D204:E204"/>
    <mergeCell ref="A197:B197"/>
    <mergeCell ref="D197:E197"/>
    <mergeCell ref="A198:B198"/>
    <mergeCell ref="C198:C201"/>
    <mergeCell ref="D198:E198"/>
    <mergeCell ref="A199:B199"/>
    <mergeCell ref="D199:E199"/>
    <mergeCell ref="A200:B200"/>
    <mergeCell ref="D200:E200"/>
    <mergeCell ref="A201:B201"/>
    <mergeCell ref="A209:H209"/>
    <mergeCell ref="A210:H210"/>
    <mergeCell ref="A211:H211"/>
    <mergeCell ref="A212:E212"/>
    <mergeCell ref="F212:H212"/>
    <mergeCell ref="A205:B205"/>
    <mergeCell ref="D205:E205"/>
    <mergeCell ref="A206:B206"/>
    <mergeCell ref="D206:E206"/>
    <mergeCell ref="A207:H207"/>
    <mergeCell ref="A208:H20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90"/>
  <sheetViews>
    <sheetView view="pageBreakPreview" zoomScale="40" zoomScaleNormal="60" zoomScaleSheetLayoutView="40" workbookViewId="0">
      <pane ySplit="3" topLeftCell="A104"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494</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590"/>
      <c r="B6" s="591"/>
      <c r="C6" s="60"/>
      <c r="D6" s="519" t="s">
        <v>234</v>
      </c>
      <c r="E6" s="519"/>
      <c r="F6" s="519"/>
      <c r="G6" s="519"/>
      <c r="H6" s="645"/>
    </row>
    <row r="7" spans="1:8" s="16" customFormat="1" ht="24.95" customHeight="1" thickBot="1" x14ac:dyDescent="0.25">
      <c r="A7" s="40"/>
      <c r="B7" s="59"/>
      <c r="C7" s="60"/>
      <c r="D7" s="110" t="s">
        <v>171</v>
      </c>
      <c r="E7" s="111" t="s">
        <v>172</v>
      </c>
      <c r="F7" s="112" t="s">
        <v>173</v>
      </c>
      <c r="G7" s="111" t="s">
        <v>174</v>
      </c>
      <c r="H7" s="113"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8" s="382">
        <f>F8*1.2</f>
        <v>5792.4</v>
      </c>
      <c r="E8" s="383">
        <f>F8*1.1</f>
        <v>5309.7000000000007</v>
      </c>
      <c r="F8" s="383">
        <v>4827</v>
      </c>
      <c r="G8" s="383">
        <f>F8*0.75</f>
        <v>3620.25</v>
      </c>
      <c r="H8" s="384">
        <f>F8*0.5</f>
        <v>2413.5</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3" s="457">
        <f>F13*1.2</f>
        <v>6699.5999999999995</v>
      </c>
      <c r="E13" s="383">
        <f>F13*1.1</f>
        <v>6141.3</v>
      </c>
      <c r="F13" s="383">
        <v>5583</v>
      </c>
      <c r="G13" s="383">
        <f>F13*0.75</f>
        <v>4187.25</v>
      </c>
      <c r="H13" s="384">
        <f>F13*0.5</f>
        <v>2791.5</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1323</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"2ГИС.ЙОШКАР-ОЛА"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22" s="471"/>
      <c r="E22" s="472"/>
      <c r="F22" s="472"/>
      <c r="G22" s="472"/>
      <c r="H22" s="473"/>
    </row>
    <row r="23" spans="1:8" s="16" customFormat="1" ht="24.9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4" s="527">
        <v>180</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28" s="382">
        <f>F28*1.2</f>
        <v>12168</v>
      </c>
      <c r="E28" s="383">
        <f>F28*1.1</f>
        <v>11154</v>
      </c>
      <c r="F28" s="383">
        <v>10140</v>
      </c>
      <c r="G28" s="383">
        <f>F28*0.75</f>
        <v>7605</v>
      </c>
      <c r="H28" s="384">
        <f>F28*0.5</f>
        <v>5070</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3" s="457">
        <f>F33*1.2</f>
        <v>14083.199999999999</v>
      </c>
      <c r="E33" s="383">
        <f>F33*1.1</f>
        <v>12909.6</v>
      </c>
      <c r="F33" s="383">
        <v>11736</v>
      </c>
      <c r="G33" s="383">
        <f>F33*0.75</f>
        <v>8802</v>
      </c>
      <c r="H33" s="384">
        <f>F33*0.5</f>
        <v>5868</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2880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"2ГИС.ЙОШКАР-ОЛА"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"2ГИС.ЙОШКАР-ОЛА"; Электронный справочник "2ГИС.ЙОШКАР-ОЛА" (мобильная версия 2ГИС 4.0 и выше)</v>
      </c>
      <c r="D42" s="471"/>
      <c r="E42" s="472"/>
      <c r="F42" s="472"/>
      <c r="G42" s="472"/>
      <c r="H42" s="473"/>
    </row>
    <row r="43" spans="1:8" s="16" customFormat="1" ht="24.95" customHeight="1" thickBot="1" x14ac:dyDescent="0.25">
      <c r="A43" s="40"/>
      <c r="B43" s="41"/>
      <c r="C43" s="42"/>
      <c r="D43" s="519"/>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v>
      </c>
      <c r="D44" s="445">
        <v>384</v>
      </c>
      <c r="E44" s="445"/>
      <c r="F44" s="445"/>
      <c r="G44" s="445"/>
      <c r="H44" s="446"/>
    </row>
    <row r="45" spans="1:8" s="16" customFormat="1" ht="69.75" customHeight="1" x14ac:dyDescent="0.2">
      <c r="A45" s="439"/>
      <c r="B45" s="476"/>
      <c r="C45" s="478"/>
      <c r="D45" s="447"/>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6" s="447"/>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47" s="449"/>
      <c r="E47" s="449"/>
      <c r="F47" s="449"/>
      <c r="G47" s="449"/>
      <c r="H47" s="450"/>
    </row>
    <row r="48" spans="1:8" s="16" customFormat="1" ht="24.95" customHeight="1" thickBot="1" x14ac:dyDescent="0.25">
      <c r="A48" s="40"/>
      <c r="B48" s="41"/>
      <c r="C48" s="42"/>
      <c r="D48" s="435"/>
      <c r="E48" s="436"/>
      <c r="F48" s="436"/>
      <c r="G48" s="436"/>
      <c r="H48" s="437"/>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49" s="382">
        <f>F49*1.2</f>
        <v>6955.2</v>
      </c>
      <c r="E49" s="383">
        <f>F49*1.1</f>
        <v>6375.6</v>
      </c>
      <c r="F49" s="383">
        <v>5796</v>
      </c>
      <c r="G49" s="383">
        <f>F49*0.75</f>
        <v>4347</v>
      </c>
      <c r="H49" s="384">
        <f>F49*0.5</f>
        <v>2898</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3" s="374"/>
      <c r="E53" s="375"/>
      <c r="F53" s="375"/>
      <c r="G53" s="375"/>
      <c r="H53" s="376"/>
    </row>
    <row r="54" spans="1:8" s="16" customFormat="1" ht="24.95" customHeight="1" thickBot="1" x14ac:dyDescent="0.25">
      <c r="A54" s="28"/>
      <c r="B54" s="29"/>
      <c r="C54" s="30"/>
      <c r="D54" s="458"/>
      <c r="E54" s="459"/>
      <c r="F54" s="459"/>
      <c r="G54" s="459"/>
      <c r="H54" s="460"/>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5" s="457">
        <f>F55*1.2</f>
        <v>8042.4</v>
      </c>
      <c r="E55" s="383">
        <f>F55*1.1</f>
        <v>7372.2000000000007</v>
      </c>
      <c r="F55" s="383">
        <v>6702</v>
      </c>
      <c r="G55" s="383">
        <f>F55*0.75</f>
        <v>5026.5</v>
      </c>
      <c r="H55" s="384">
        <f>F55*0.5</f>
        <v>3351</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59" s="482"/>
      <c r="E59" s="375"/>
      <c r="F59" s="375"/>
      <c r="G59" s="375"/>
      <c r="H59" s="376"/>
    </row>
    <row r="60" spans="1:8" s="16" customFormat="1" ht="24.95" customHeight="1" thickBot="1" x14ac:dyDescent="0.25">
      <c r="A60" s="40"/>
      <c r="B60" s="41"/>
      <c r="C60" s="42"/>
      <c r="D60" s="486"/>
      <c r="E60" s="487"/>
      <c r="F60" s="487"/>
      <c r="G60" s="487"/>
      <c r="H60" s="488"/>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61" s="527">
        <v>180</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63" s="531"/>
      <c r="E63" s="532"/>
      <c r="F63" s="532"/>
      <c r="G63" s="532"/>
      <c r="H63" s="533"/>
    </row>
    <row r="64" spans="1:8" s="16" customFormat="1" ht="24.95" customHeight="1" thickBot="1" x14ac:dyDescent="0.25">
      <c r="A64" s="40"/>
      <c r="B64" s="59"/>
      <c r="C64" s="60"/>
      <c r="D64" s="519" t="s">
        <v>234</v>
      </c>
      <c r="E64" s="519"/>
      <c r="F64" s="519"/>
      <c r="G64" s="519"/>
      <c r="H64" s="645"/>
    </row>
    <row r="65" spans="1:8" s="16" customFormat="1" ht="50.1" customHeight="1" thickBot="1" x14ac:dyDescent="0.25">
      <c r="A65" s="411" t="s">
        <v>38</v>
      </c>
      <c r="B65" s="412"/>
      <c r="C65" s="412"/>
      <c r="D65" s="421" t="str">
        <f>"от "&amp;MIN(D66:D85)&amp;" до "&amp;MAX(D66:D85)</f>
        <v>от 1092 до 21840</v>
      </c>
      <c r="E65" s="422"/>
      <c r="F65" s="422"/>
      <c r="G65" s="422"/>
      <c r="H65" s="423"/>
    </row>
    <row r="66" spans="1:8" s="16" customFormat="1" ht="37.5" customHeight="1" outlineLevel="1" x14ac:dyDescent="0.2">
      <c r="A66" s="429" t="s">
        <v>39</v>
      </c>
      <c r="B66" s="598"/>
      <c r="C66" s="455"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66" s="432">
        <v>1092</v>
      </c>
      <c r="E66" s="433"/>
      <c r="F66" s="433"/>
      <c r="G66" s="433"/>
      <c r="H66" s="434"/>
    </row>
    <row r="67" spans="1:8" s="16" customFormat="1" ht="37.5" customHeight="1" outlineLevel="1" x14ac:dyDescent="0.2">
      <c r="A67" s="419" t="s">
        <v>40</v>
      </c>
      <c r="B67" s="586"/>
      <c r="C67" s="599"/>
      <c r="D67" s="354">
        <v>2184</v>
      </c>
      <c r="E67" s="355"/>
      <c r="F67" s="355"/>
      <c r="G67" s="355"/>
      <c r="H67" s="356"/>
    </row>
    <row r="68" spans="1:8" s="16" customFormat="1" ht="37.5" customHeight="1" outlineLevel="1" x14ac:dyDescent="0.2">
      <c r="A68" s="419" t="s">
        <v>41</v>
      </c>
      <c r="B68" s="586"/>
      <c r="C68" s="599"/>
      <c r="D68" s="354">
        <v>3276</v>
      </c>
      <c r="E68" s="355"/>
      <c r="F68" s="355"/>
      <c r="G68" s="355"/>
      <c r="H68" s="356"/>
    </row>
    <row r="69" spans="1:8" s="16" customFormat="1" ht="37.5" customHeight="1" outlineLevel="1" x14ac:dyDescent="0.2">
      <c r="A69" s="419" t="s">
        <v>42</v>
      </c>
      <c r="B69" s="586"/>
      <c r="C69" s="599"/>
      <c r="D69" s="354">
        <v>4368</v>
      </c>
      <c r="E69" s="355"/>
      <c r="F69" s="355"/>
      <c r="G69" s="355"/>
      <c r="H69" s="356"/>
    </row>
    <row r="70" spans="1:8" s="16" customFormat="1" ht="37.5" customHeight="1" outlineLevel="1" x14ac:dyDescent="0.2">
      <c r="A70" s="419" t="s">
        <v>43</v>
      </c>
      <c r="B70" s="586"/>
      <c r="C70" s="599"/>
      <c r="D70" s="354">
        <v>5460</v>
      </c>
      <c r="E70" s="355"/>
      <c r="F70" s="355"/>
      <c r="G70" s="355"/>
      <c r="H70" s="356"/>
    </row>
    <row r="71" spans="1:8" s="16" customFormat="1" ht="37.5" customHeight="1" outlineLevel="1" x14ac:dyDescent="0.2">
      <c r="A71" s="419" t="s">
        <v>44</v>
      </c>
      <c r="B71" s="586"/>
      <c r="C71" s="599"/>
      <c r="D71" s="354">
        <v>6552</v>
      </c>
      <c r="E71" s="355"/>
      <c r="F71" s="355"/>
      <c r="G71" s="355"/>
      <c r="H71" s="356"/>
    </row>
    <row r="72" spans="1:8" s="16" customFormat="1" ht="37.5" customHeight="1" outlineLevel="1" x14ac:dyDescent="0.2">
      <c r="A72" s="419" t="s">
        <v>45</v>
      </c>
      <c r="B72" s="586"/>
      <c r="C72" s="599"/>
      <c r="D72" s="354">
        <v>7644</v>
      </c>
      <c r="E72" s="355"/>
      <c r="F72" s="355"/>
      <c r="G72" s="355"/>
      <c r="H72" s="356"/>
    </row>
    <row r="73" spans="1:8" s="16" customFormat="1" ht="37.5" customHeight="1" outlineLevel="1" x14ac:dyDescent="0.2">
      <c r="A73" s="419" t="s">
        <v>46</v>
      </c>
      <c r="B73" s="586"/>
      <c r="C73" s="599"/>
      <c r="D73" s="354">
        <v>8736</v>
      </c>
      <c r="E73" s="355"/>
      <c r="F73" s="355"/>
      <c r="G73" s="355"/>
      <c r="H73" s="356"/>
    </row>
    <row r="74" spans="1:8" s="16" customFormat="1" ht="37.5" customHeight="1" outlineLevel="1" x14ac:dyDescent="0.2">
      <c r="A74" s="419" t="s">
        <v>47</v>
      </c>
      <c r="B74" s="586"/>
      <c r="C74" s="599"/>
      <c r="D74" s="354">
        <v>9828</v>
      </c>
      <c r="E74" s="355"/>
      <c r="F74" s="355"/>
      <c r="G74" s="355"/>
      <c r="H74" s="356"/>
    </row>
    <row r="75" spans="1:8" s="16" customFormat="1" ht="37.5" customHeight="1" outlineLevel="1" x14ac:dyDescent="0.2">
      <c r="A75" s="419" t="s">
        <v>48</v>
      </c>
      <c r="B75" s="586"/>
      <c r="C75" s="599"/>
      <c r="D75" s="354">
        <v>10920</v>
      </c>
      <c r="E75" s="355"/>
      <c r="F75" s="355"/>
      <c r="G75" s="355"/>
      <c r="H75" s="356"/>
    </row>
    <row r="76" spans="1:8" s="16" customFormat="1" ht="37.5" customHeight="1" outlineLevel="1" x14ac:dyDescent="0.2">
      <c r="A76" s="419" t="s">
        <v>49</v>
      </c>
      <c r="B76" s="586"/>
      <c r="C76" s="599"/>
      <c r="D76" s="354">
        <v>12012</v>
      </c>
      <c r="E76" s="355"/>
      <c r="F76" s="355"/>
      <c r="G76" s="355"/>
      <c r="H76" s="356"/>
    </row>
    <row r="77" spans="1:8" s="16" customFormat="1" ht="37.5" customHeight="1" outlineLevel="1" x14ac:dyDescent="0.2">
      <c r="A77" s="419" t="s">
        <v>50</v>
      </c>
      <c r="B77" s="586"/>
      <c r="C77" s="599"/>
      <c r="D77" s="354">
        <v>13104</v>
      </c>
      <c r="E77" s="355"/>
      <c r="F77" s="355"/>
      <c r="G77" s="355"/>
      <c r="H77" s="356"/>
    </row>
    <row r="78" spans="1:8" s="16" customFormat="1" ht="37.5" customHeight="1" outlineLevel="1" x14ac:dyDescent="0.2">
      <c r="A78" s="419" t="s">
        <v>51</v>
      </c>
      <c r="B78" s="586"/>
      <c r="C78" s="599"/>
      <c r="D78" s="354">
        <v>14196</v>
      </c>
      <c r="E78" s="355"/>
      <c r="F78" s="355"/>
      <c r="G78" s="355"/>
      <c r="H78" s="356"/>
    </row>
    <row r="79" spans="1:8" s="16" customFormat="1" ht="37.5" customHeight="1" outlineLevel="1" x14ac:dyDescent="0.2">
      <c r="A79" s="419" t="s">
        <v>52</v>
      </c>
      <c r="B79" s="586"/>
      <c r="C79" s="599"/>
      <c r="D79" s="354">
        <v>15288</v>
      </c>
      <c r="E79" s="355"/>
      <c r="F79" s="355"/>
      <c r="G79" s="355"/>
      <c r="H79" s="356"/>
    </row>
    <row r="80" spans="1:8" s="16" customFormat="1" ht="37.5" customHeight="1" outlineLevel="1" x14ac:dyDescent="0.2">
      <c r="A80" s="419" t="s">
        <v>53</v>
      </c>
      <c r="B80" s="586"/>
      <c r="C80" s="599"/>
      <c r="D80" s="354">
        <v>16380</v>
      </c>
      <c r="E80" s="355"/>
      <c r="F80" s="355"/>
      <c r="G80" s="355"/>
      <c r="H80" s="356"/>
    </row>
    <row r="81" spans="1:8" s="16" customFormat="1" ht="37.5" customHeight="1" outlineLevel="1" x14ac:dyDescent="0.2">
      <c r="A81" s="419" t="s">
        <v>54</v>
      </c>
      <c r="B81" s="586"/>
      <c r="C81" s="599"/>
      <c r="D81" s="354">
        <v>17472</v>
      </c>
      <c r="E81" s="355"/>
      <c r="F81" s="355"/>
      <c r="G81" s="355"/>
      <c r="H81" s="356"/>
    </row>
    <row r="82" spans="1:8" s="16" customFormat="1" ht="37.5" customHeight="1" outlineLevel="1" x14ac:dyDescent="0.2">
      <c r="A82" s="419" t="s">
        <v>55</v>
      </c>
      <c r="B82" s="586"/>
      <c r="C82" s="599"/>
      <c r="D82" s="354">
        <v>18564</v>
      </c>
      <c r="E82" s="355"/>
      <c r="F82" s="355"/>
      <c r="G82" s="355"/>
      <c r="H82" s="356"/>
    </row>
    <row r="83" spans="1:8" s="16" customFormat="1" ht="37.5" customHeight="1" outlineLevel="1" x14ac:dyDescent="0.2">
      <c r="A83" s="419" t="s">
        <v>56</v>
      </c>
      <c r="B83" s="586"/>
      <c r="C83" s="599"/>
      <c r="D83" s="354">
        <v>19656</v>
      </c>
      <c r="E83" s="355"/>
      <c r="F83" s="355"/>
      <c r="G83" s="355"/>
      <c r="H83" s="356"/>
    </row>
    <row r="84" spans="1:8" s="16" customFormat="1" ht="37.5" customHeight="1" outlineLevel="1" x14ac:dyDescent="0.2">
      <c r="A84" s="419" t="s">
        <v>57</v>
      </c>
      <c r="B84" s="586"/>
      <c r="C84" s="599"/>
      <c r="D84" s="354">
        <v>20748</v>
      </c>
      <c r="E84" s="355"/>
      <c r="F84" s="355"/>
      <c r="G84" s="355"/>
      <c r="H84" s="356"/>
    </row>
    <row r="85" spans="1:8" s="16" customFormat="1" ht="37.5" customHeight="1" outlineLevel="1" x14ac:dyDescent="0.2">
      <c r="A85" s="419" t="s">
        <v>58</v>
      </c>
      <c r="B85" s="586"/>
      <c r="C85" s="599"/>
      <c r="D85" s="354">
        <v>21840</v>
      </c>
      <c r="E85" s="355"/>
      <c r="F85" s="355"/>
      <c r="G85" s="355"/>
      <c r="H85" s="356"/>
    </row>
    <row r="86" spans="1:8" s="16" customFormat="1" ht="37.5" customHeight="1" outlineLevel="1" x14ac:dyDescent="0.2">
      <c r="A86" s="419" t="s">
        <v>181</v>
      </c>
      <c r="B86" s="586"/>
      <c r="C86" s="599"/>
      <c r="D86" s="354">
        <v>22932</v>
      </c>
      <c r="E86" s="355"/>
      <c r="F86" s="355"/>
      <c r="G86" s="355"/>
      <c r="H86" s="356"/>
    </row>
    <row r="87" spans="1:8" s="16" customFormat="1" ht="37.5" customHeight="1" outlineLevel="1" x14ac:dyDescent="0.2">
      <c r="A87" s="419" t="s">
        <v>182</v>
      </c>
      <c r="B87" s="586"/>
      <c r="C87" s="599"/>
      <c r="D87" s="354">
        <v>24024</v>
      </c>
      <c r="E87" s="355"/>
      <c r="F87" s="355"/>
      <c r="G87" s="355"/>
      <c r="H87" s="356"/>
    </row>
    <row r="88" spans="1:8" s="16" customFormat="1" ht="37.5" customHeight="1" outlineLevel="1" x14ac:dyDescent="0.2">
      <c r="A88" s="419" t="s">
        <v>183</v>
      </c>
      <c r="B88" s="586"/>
      <c r="C88" s="599"/>
      <c r="D88" s="354">
        <v>25116</v>
      </c>
      <c r="E88" s="355"/>
      <c r="F88" s="355"/>
      <c r="G88" s="355"/>
      <c r="H88" s="356"/>
    </row>
    <row r="89" spans="1:8" s="16" customFormat="1" ht="37.5" customHeight="1" outlineLevel="1" x14ac:dyDescent="0.2">
      <c r="A89" s="419" t="s">
        <v>184</v>
      </c>
      <c r="B89" s="586"/>
      <c r="C89" s="599"/>
      <c r="D89" s="354">
        <v>26208</v>
      </c>
      <c r="E89" s="355"/>
      <c r="F89" s="355"/>
      <c r="G89" s="355"/>
      <c r="H89" s="356"/>
    </row>
    <row r="90" spans="1:8" s="16" customFormat="1" ht="37.5" customHeight="1" outlineLevel="1" x14ac:dyDescent="0.2">
      <c r="A90" s="419" t="s">
        <v>185</v>
      </c>
      <c r="B90" s="586"/>
      <c r="C90" s="599"/>
      <c r="D90" s="354">
        <v>27300</v>
      </c>
      <c r="E90" s="355"/>
      <c r="F90" s="355"/>
      <c r="G90" s="355"/>
      <c r="H90" s="356"/>
    </row>
    <row r="91" spans="1:8" s="16" customFormat="1" ht="37.5" customHeight="1" outlineLevel="1" x14ac:dyDescent="0.2">
      <c r="A91" s="419" t="s">
        <v>186</v>
      </c>
      <c r="B91" s="586"/>
      <c r="C91" s="599"/>
      <c r="D91" s="354">
        <v>28392</v>
      </c>
      <c r="E91" s="355"/>
      <c r="F91" s="355"/>
      <c r="G91" s="355"/>
      <c r="H91" s="356"/>
    </row>
    <row r="92" spans="1:8" s="16" customFormat="1" ht="37.5" customHeight="1" outlineLevel="1" x14ac:dyDescent="0.2">
      <c r="A92" s="419" t="s">
        <v>187</v>
      </c>
      <c r="B92" s="586"/>
      <c r="C92" s="599"/>
      <c r="D92" s="354">
        <v>29484</v>
      </c>
      <c r="E92" s="355"/>
      <c r="F92" s="355"/>
      <c r="G92" s="355"/>
      <c r="H92" s="356"/>
    </row>
    <row r="93" spans="1:8" s="16" customFormat="1" ht="37.5" customHeight="1" outlineLevel="1" x14ac:dyDescent="0.2">
      <c r="A93" s="419" t="s">
        <v>188</v>
      </c>
      <c r="B93" s="586"/>
      <c r="C93" s="599"/>
      <c r="D93" s="354">
        <v>30576</v>
      </c>
      <c r="E93" s="355"/>
      <c r="F93" s="355"/>
      <c r="G93" s="355"/>
      <c r="H93" s="356"/>
    </row>
    <row r="94" spans="1:8" s="16" customFormat="1" ht="37.5" customHeight="1" outlineLevel="1" x14ac:dyDescent="0.2">
      <c r="A94" s="419" t="s">
        <v>189</v>
      </c>
      <c r="B94" s="586"/>
      <c r="C94" s="599"/>
      <c r="D94" s="354">
        <v>31668</v>
      </c>
      <c r="E94" s="355"/>
      <c r="F94" s="355"/>
      <c r="G94" s="355"/>
      <c r="H94" s="356"/>
    </row>
    <row r="95" spans="1:8" s="16" customFormat="1" ht="37.5" customHeight="1" outlineLevel="1" x14ac:dyDescent="0.2">
      <c r="A95" s="419" t="s">
        <v>190</v>
      </c>
      <c r="B95" s="586"/>
      <c r="C95" s="599"/>
      <c r="D95" s="354">
        <v>32760</v>
      </c>
      <c r="E95" s="355"/>
      <c r="F95" s="355"/>
      <c r="G95" s="355"/>
      <c r="H95" s="356"/>
    </row>
    <row r="96" spans="1:8" s="16" customFormat="1" ht="37.5" customHeight="1" outlineLevel="1" x14ac:dyDescent="0.2">
      <c r="A96" s="419" t="s">
        <v>191</v>
      </c>
      <c r="B96" s="586"/>
      <c r="C96" s="599"/>
      <c r="D96" s="354">
        <v>33852</v>
      </c>
      <c r="E96" s="355"/>
      <c r="F96" s="355"/>
      <c r="G96" s="355"/>
      <c r="H96" s="356"/>
    </row>
    <row r="97" spans="1:8" s="16" customFormat="1" ht="37.5" customHeight="1" outlineLevel="1" x14ac:dyDescent="0.2">
      <c r="A97" s="419" t="s">
        <v>192</v>
      </c>
      <c r="B97" s="586"/>
      <c r="C97" s="599"/>
      <c r="D97" s="354">
        <v>34944</v>
      </c>
      <c r="E97" s="355"/>
      <c r="F97" s="355"/>
      <c r="G97" s="355"/>
      <c r="H97" s="356"/>
    </row>
    <row r="98" spans="1:8" s="16" customFormat="1" ht="37.5" customHeight="1" outlineLevel="1" x14ac:dyDescent="0.2">
      <c r="A98" s="419" t="s">
        <v>193</v>
      </c>
      <c r="B98" s="586"/>
      <c r="C98" s="599"/>
      <c r="D98" s="354">
        <v>36036</v>
      </c>
      <c r="E98" s="355"/>
      <c r="F98" s="355"/>
      <c r="G98" s="355"/>
      <c r="H98" s="356"/>
    </row>
    <row r="99" spans="1:8" s="16" customFormat="1" ht="37.5" customHeight="1" outlineLevel="1" x14ac:dyDescent="0.2">
      <c r="A99" s="419" t="s">
        <v>194</v>
      </c>
      <c r="B99" s="586"/>
      <c r="C99" s="599"/>
      <c r="D99" s="354">
        <v>37128</v>
      </c>
      <c r="E99" s="355"/>
      <c r="F99" s="355"/>
      <c r="G99" s="355"/>
      <c r="H99" s="356"/>
    </row>
    <row r="100" spans="1:8" s="16" customFormat="1" ht="37.5" customHeight="1" outlineLevel="1" x14ac:dyDescent="0.2">
      <c r="A100" s="419" t="s">
        <v>195</v>
      </c>
      <c r="B100" s="586"/>
      <c r="C100" s="599"/>
      <c r="D100" s="354">
        <v>38220</v>
      </c>
      <c r="E100" s="355"/>
      <c r="F100" s="355"/>
      <c r="G100" s="355"/>
      <c r="H100" s="356"/>
    </row>
    <row r="101" spans="1:8" s="16" customFormat="1" ht="37.5" customHeight="1" outlineLevel="1" x14ac:dyDescent="0.2">
      <c r="A101" s="419" t="s">
        <v>235</v>
      </c>
      <c r="B101" s="586"/>
      <c r="C101" s="599"/>
      <c r="D101" s="354">
        <v>39312</v>
      </c>
      <c r="E101" s="355"/>
      <c r="F101" s="355"/>
      <c r="G101" s="355"/>
      <c r="H101" s="356"/>
    </row>
    <row r="102" spans="1:8" s="16" customFormat="1" ht="37.5" customHeight="1" outlineLevel="1" x14ac:dyDescent="0.2">
      <c r="A102" s="419" t="s">
        <v>236</v>
      </c>
      <c r="B102" s="586"/>
      <c r="C102" s="599"/>
      <c r="D102" s="354">
        <v>40404</v>
      </c>
      <c r="E102" s="355"/>
      <c r="F102" s="355"/>
      <c r="G102" s="355"/>
      <c r="H102" s="356"/>
    </row>
    <row r="103" spans="1:8" s="16" customFormat="1" ht="37.5" customHeight="1" outlineLevel="1" x14ac:dyDescent="0.2">
      <c r="A103" s="419" t="s">
        <v>237</v>
      </c>
      <c r="B103" s="586"/>
      <c r="C103" s="599"/>
      <c r="D103" s="354">
        <v>41496</v>
      </c>
      <c r="E103" s="355"/>
      <c r="F103" s="355"/>
      <c r="G103" s="355"/>
      <c r="H103" s="356"/>
    </row>
    <row r="104" spans="1:8" s="16" customFormat="1" ht="37.5" customHeight="1" outlineLevel="1" x14ac:dyDescent="0.2">
      <c r="A104" s="419" t="s">
        <v>238</v>
      </c>
      <c r="B104" s="586"/>
      <c r="C104" s="599"/>
      <c r="D104" s="354">
        <v>42588</v>
      </c>
      <c r="E104" s="355"/>
      <c r="F104" s="355"/>
      <c r="G104" s="355"/>
      <c r="H104" s="356"/>
    </row>
    <row r="105" spans="1:8" s="16" customFormat="1" ht="37.5" customHeight="1" outlineLevel="1" x14ac:dyDescent="0.2">
      <c r="A105" s="419" t="s">
        <v>239</v>
      </c>
      <c r="B105" s="586"/>
      <c r="C105" s="599"/>
      <c r="D105" s="354">
        <v>43680</v>
      </c>
      <c r="E105" s="355"/>
      <c r="F105" s="355"/>
      <c r="G105" s="355"/>
      <c r="H105" s="356"/>
    </row>
    <row r="106" spans="1:8" s="16" customFormat="1" ht="37.5" customHeight="1" outlineLevel="1" x14ac:dyDescent="0.2">
      <c r="A106" s="419" t="s">
        <v>359</v>
      </c>
      <c r="B106" s="586"/>
      <c r="C106" s="599"/>
      <c r="D106" s="354">
        <v>44772</v>
      </c>
      <c r="E106" s="355"/>
      <c r="F106" s="355"/>
      <c r="G106" s="355"/>
      <c r="H106" s="356"/>
    </row>
    <row r="107" spans="1:8" s="16" customFormat="1" ht="37.5" customHeight="1" outlineLevel="1" x14ac:dyDescent="0.2">
      <c r="A107" s="419" t="s">
        <v>360</v>
      </c>
      <c r="B107" s="586"/>
      <c r="C107" s="599"/>
      <c r="D107" s="354">
        <v>45864</v>
      </c>
      <c r="E107" s="355"/>
      <c r="F107" s="355"/>
      <c r="G107" s="355"/>
      <c r="H107" s="356"/>
    </row>
    <row r="108" spans="1:8" s="16" customFormat="1" ht="37.5" customHeight="1" outlineLevel="1" x14ac:dyDescent="0.2">
      <c r="A108" s="419" t="s">
        <v>361</v>
      </c>
      <c r="B108" s="586"/>
      <c r="C108" s="599"/>
      <c r="D108" s="354">
        <v>46956</v>
      </c>
      <c r="E108" s="355"/>
      <c r="F108" s="355"/>
      <c r="G108" s="355"/>
      <c r="H108" s="356"/>
    </row>
    <row r="109" spans="1:8" s="16" customFormat="1" ht="37.5" customHeight="1" outlineLevel="1" x14ac:dyDescent="0.2">
      <c r="A109" s="419" t="s">
        <v>362</v>
      </c>
      <c r="B109" s="586"/>
      <c r="C109" s="599"/>
      <c r="D109" s="354">
        <v>48048</v>
      </c>
      <c r="E109" s="355"/>
      <c r="F109" s="355"/>
      <c r="G109" s="355"/>
      <c r="H109" s="356"/>
    </row>
    <row r="110" spans="1:8" s="16" customFormat="1" ht="37.5" customHeight="1" outlineLevel="1" x14ac:dyDescent="0.2">
      <c r="A110" s="419" t="s">
        <v>363</v>
      </c>
      <c r="B110" s="586"/>
      <c r="C110" s="599"/>
      <c r="D110" s="354">
        <v>49140</v>
      </c>
      <c r="E110" s="355"/>
      <c r="F110" s="355"/>
      <c r="G110" s="355"/>
      <c r="H110" s="356"/>
    </row>
    <row r="111" spans="1:8" s="16" customFormat="1" ht="37.5" customHeight="1" outlineLevel="1" x14ac:dyDescent="0.2">
      <c r="A111" s="419" t="s">
        <v>364</v>
      </c>
      <c r="B111" s="586"/>
      <c r="C111" s="599"/>
      <c r="D111" s="354">
        <v>50232</v>
      </c>
      <c r="E111" s="355"/>
      <c r="F111" s="355"/>
      <c r="G111" s="355"/>
      <c r="H111" s="356"/>
    </row>
    <row r="112" spans="1:8" s="16" customFormat="1" ht="37.5" customHeight="1" outlineLevel="1" x14ac:dyDescent="0.2">
      <c r="A112" s="419" t="s">
        <v>365</v>
      </c>
      <c r="B112" s="586"/>
      <c r="C112" s="599"/>
      <c r="D112" s="354">
        <v>51324</v>
      </c>
      <c r="E112" s="355"/>
      <c r="F112" s="355"/>
      <c r="G112" s="355"/>
      <c r="H112" s="356"/>
    </row>
    <row r="113" spans="1:8" s="16" customFormat="1" ht="37.5" customHeight="1" outlineLevel="1" x14ac:dyDescent="0.2">
      <c r="A113" s="419" t="s">
        <v>366</v>
      </c>
      <c r="B113" s="586"/>
      <c r="C113" s="599"/>
      <c r="D113" s="354">
        <v>52416</v>
      </c>
      <c r="E113" s="355"/>
      <c r="F113" s="355"/>
      <c r="G113" s="355"/>
      <c r="H113" s="356"/>
    </row>
    <row r="114" spans="1:8" s="16" customFormat="1" ht="37.5" customHeight="1" outlineLevel="1" x14ac:dyDescent="0.2">
      <c r="A114" s="419" t="s">
        <v>367</v>
      </c>
      <c r="B114" s="586"/>
      <c r="C114" s="599"/>
      <c r="D114" s="354">
        <v>53508</v>
      </c>
      <c r="E114" s="355"/>
      <c r="F114" s="355"/>
      <c r="G114" s="355"/>
      <c r="H114" s="356"/>
    </row>
    <row r="115" spans="1:8" s="16" customFormat="1" ht="37.5" customHeight="1" outlineLevel="1" thickBot="1" x14ac:dyDescent="0.25">
      <c r="A115" s="419" t="s">
        <v>368</v>
      </c>
      <c r="B115" s="586"/>
      <c r="C115" s="600"/>
      <c r="D115" s="354">
        <v>54600</v>
      </c>
      <c r="E115" s="355"/>
      <c r="F115" s="355"/>
      <c r="G115" s="355"/>
      <c r="H115" s="356"/>
    </row>
    <row r="116" spans="1:8" s="16" customFormat="1" ht="24.95" customHeight="1" thickBot="1" x14ac:dyDescent="0.25">
      <c r="A116" s="40"/>
      <c r="B116" s="170"/>
      <c r="C116" s="60"/>
      <c r="D116" s="591" t="s">
        <v>240</v>
      </c>
      <c r="E116" s="591"/>
      <c r="F116" s="591"/>
      <c r="G116" s="591"/>
      <c r="H116" s="614"/>
    </row>
    <row r="117" spans="1:8" s="16" customFormat="1" ht="24.95" customHeight="1" thickBot="1" x14ac:dyDescent="0.25">
      <c r="A117" s="171"/>
      <c r="B117" s="55"/>
      <c r="C117" s="56"/>
      <c r="D117" s="172" t="s">
        <v>171</v>
      </c>
      <c r="E117" s="173" t="s">
        <v>172</v>
      </c>
      <c r="F117" s="174" t="s">
        <v>173</v>
      </c>
      <c r="G117" s="173" t="s">
        <v>174</v>
      </c>
      <c r="H117" s="175" t="s">
        <v>175</v>
      </c>
    </row>
    <row r="118" spans="1:8" s="16" customFormat="1" ht="48" customHeight="1" x14ac:dyDescent="0.2">
      <c r="A118" s="461" t="s">
        <v>241</v>
      </c>
      <c r="B118" s="455" t="s">
        <v>27</v>
      </c>
      <c r="C11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18" s="382">
        <f>F118*1.2</f>
        <v>5792.4</v>
      </c>
      <c r="E118" s="383">
        <f>F118*1.1</f>
        <v>5309.7000000000007</v>
      </c>
      <c r="F118" s="383">
        <v>4827</v>
      </c>
      <c r="G118" s="383">
        <f>F118*0.75</f>
        <v>3620.25</v>
      </c>
      <c r="H118" s="384">
        <f>F118*0.5</f>
        <v>2413.5</v>
      </c>
    </row>
    <row r="119" spans="1:8" s="16" customFormat="1" ht="132" customHeight="1" x14ac:dyDescent="0.2">
      <c r="A119" s="462"/>
      <c r="B119" s="456"/>
      <c r="C119" s="456"/>
      <c r="D119" s="354"/>
      <c r="E119" s="355"/>
      <c r="F119" s="355"/>
      <c r="G119" s="355"/>
      <c r="H119" s="356"/>
    </row>
    <row r="120" spans="1:8" s="16" customFormat="1" ht="97.5" customHeight="1" x14ac:dyDescent="0.2">
      <c r="A120" s="462"/>
      <c r="B120" s="24" t="s">
        <v>12</v>
      </c>
      <c r="C12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20" s="354"/>
      <c r="E120" s="355"/>
      <c r="F120" s="355"/>
      <c r="G120" s="355"/>
      <c r="H120" s="356"/>
    </row>
    <row r="121" spans="1:8" s="16" customFormat="1" ht="166.5" customHeight="1" thickBot="1" x14ac:dyDescent="0.25">
      <c r="A121" s="464"/>
      <c r="B121" s="26" t="s">
        <v>13</v>
      </c>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21" s="374"/>
      <c r="E121" s="375"/>
      <c r="F121" s="375"/>
      <c r="G121" s="375"/>
      <c r="H121" s="376"/>
    </row>
    <row r="122" spans="1:8" s="16" customFormat="1" ht="24.95" customHeight="1" thickBot="1" x14ac:dyDescent="0.25">
      <c r="A122" s="28"/>
      <c r="B122" s="29"/>
      <c r="C122" s="30"/>
      <c r="D122" s="519"/>
      <c r="E122" s="519"/>
      <c r="F122" s="519"/>
      <c r="G122" s="519"/>
      <c r="H122" s="645"/>
    </row>
    <row r="123" spans="1:8" s="16" customFormat="1" ht="48" customHeight="1" x14ac:dyDescent="0.2">
      <c r="A123" s="451" t="s">
        <v>242</v>
      </c>
      <c r="B123" s="455" t="s">
        <v>27</v>
      </c>
      <c r="C12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23" s="457">
        <f>F123*1.2</f>
        <v>6699.5999999999995</v>
      </c>
      <c r="E123" s="383">
        <f>F123*1.1</f>
        <v>6141.3</v>
      </c>
      <c r="F123" s="383">
        <v>5583</v>
      </c>
      <c r="G123" s="383">
        <f>F123*0.75</f>
        <v>4187.25</v>
      </c>
      <c r="H123" s="384">
        <f>F123*0.5</f>
        <v>2791.5</v>
      </c>
    </row>
    <row r="124" spans="1:8" s="16" customFormat="1" ht="132" customHeight="1" x14ac:dyDescent="0.2">
      <c r="A124" s="452"/>
      <c r="B124" s="456"/>
      <c r="C124" s="456"/>
      <c r="D124" s="361"/>
      <c r="E124" s="355"/>
      <c r="F124" s="355"/>
      <c r="G124" s="355"/>
      <c r="H124" s="356"/>
    </row>
    <row r="125" spans="1:8" s="16" customFormat="1" ht="97.5" customHeight="1" x14ac:dyDescent="0.2">
      <c r="A125" s="452"/>
      <c r="B125" s="24" t="s">
        <v>12</v>
      </c>
      <c r="C12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25" s="361"/>
      <c r="E125" s="355"/>
      <c r="F125" s="355"/>
      <c r="G125" s="355"/>
      <c r="H125" s="356"/>
    </row>
    <row r="126" spans="1:8" s="16" customFormat="1" ht="166.5" customHeight="1" x14ac:dyDescent="0.2">
      <c r="A126" s="452"/>
      <c r="B126" s="31" t="s">
        <v>13</v>
      </c>
      <c r="C12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26" s="361"/>
      <c r="E126" s="355"/>
      <c r="F126" s="355"/>
      <c r="G126" s="355"/>
      <c r="H126" s="356"/>
    </row>
    <row r="127" spans="1:8" s="16" customFormat="1" ht="92.25" customHeight="1" thickBot="1" x14ac:dyDescent="0.25">
      <c r="A127" s="489"/>
      <c r="B127" s="26" t="s">
        <v>16</v>
      </c>
      <c r="C12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27" s="482"/>
      <c r="E127" s="375"/>
      <c r="F127" s="375"/>
      <c r="G127" s="375"/>
      <c r="H127" s="376"/>
    </row>
    <row r="128" spans="1:8" s="16" customFormat="1" ht="24.95" customHeight="1" thickBot="1" x14ac:dyDescent="0.25">
      <c r="A128" s="40"/>
      <c r="B128" s="41"/>
      <c r="C128" s="42"/>
      <c r="D128" s="519"/>
      <c r="E128" s="519"/>
      <c r="F128" s="519"/>
      <c r="G128" s="519"/>
      <c r="H128" s="645"/>
    </row>
    <row r="129" spans="1:8" s="16" customFormat="1" ht="50.1" customHeight="1" x14ac:dyDescent="0.2">
      <c r="A129" s="438" t="s">
        <v>243</v>
      </c>
      <c r="B129" s="475" t="s">
        <v>23</v>
      </c>
      <c r="C12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29" s="527">
        <v>180</v>
      </c>
      <c r="E129" s="528"/>
      <c r="F129" s="528"/>
      <c r="G129" s="528"/>
      <c r="H129" s="529"/>
    </row>
    <row r="130" spans="1:8" s="16" customFormat="1" ht="94.5" customHeight="1" x14ac:dyDescent="0.2">
      <c r="A130" s="439"/>
      <c r="B130" s="476"/>
      <c r="C130" s="478"/>
      <c r="D130" s="480"/>
      <c r="E130" s="447"/>
      <c r="F130" s="447"/>
      <c r="G130" s="447"/>
      <c r="H130" s="530"/>
    </row>
    <row r="131" spans="1:8" s="16" customFormat="1" ht="163.5" customHeight="1" thickBot="1" x14ac:dyDescent="0.25">
      <c r="A131" s="440"/>
      <c r="B131" s="43" t="s">
        <v>13</v>
      </c>
      <c r="C13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31" s="531"/>
      <c r="E131" s="532"/>
      <c r="F131" s="532"/>
      <c r="G131" s="532"/>
      <c r="H131" s="533"/>
    </row>
    <row r="132" spans="1:8" s="16" customFormat="1" ht="24.95" customHeight="1" thickBot="1" x14ac:dyDescent="0.25">
      <c r="A132" s="40"/>
      <c r="B132" s="59"/>
      <c r="C132" s="60"/>
      <c r="D132" s="591" t="s">
        <v>240</v>
      </c>
      <c r="E132" s="591"/>
      <c r="F132" s="591"/>
      <c r="G132" s="591"/>
      <c r="H132" s="614"/>
    </row>
    <row r="133" spans="1:8" s="16" customFormat="1" ht="50.1" customHeight="1" thickBot="1" x14ac:dyDescent="0.25">
      <c r="A133" s="411" t="s">
        <v>38</v>
      </c>
      <c r="B133" s="412"/>
      <c r="C133" s="412"/>
      <c r="D133" s="642" t="str">
        <f>"от "&amp;MIN(D134:D153)&amp;" до "&amp;MAX(D134:D153)</f>
        <v>от 1092 до 21840</v>
      </c>
      <c r="E133" s="643"/>
      <c r="F133" s="643"/>
      <c r="G133" s="643"/>
      <c r="H133" s="644"/>
    </row>
    <row r="134" spans="1:8" s="16" customFormat="1" ht="37.5" customHeight="1" outlineLevel="1" x14ac:dyDescent="0.2">
      <c r="A134" s="429" t="s">
        <v>244</v>
      </c>
      <c r="B134" s="430"/>
      <c r="C134" s="216"/>
      <c r="D134" s="432">
        <v>1092</v>
      </c>
      <c r="E134" s="433"/>
      <c r="F134" s="433"/>
      <c r="G134" s="433"/>
      <c r="H134" s="434"/>
    </row>
    <row r="135" spans="1:8" s="16" customFormat="1" ht="37.5" customHeight="1" outlineLevel="1" x14ac:dyDescent="0.2">
      <c r="A135" s="688" t="s">
        <v>245</v>
      </c>
      <c r="B135" s="689"/>
      <c r="C135" s="216"/>
      <c r="D135" s="432">
        <v>2184</v>
      </c>
      <c r="E135" s="433"/>
      <c r="F135" s="433"/>
      <c r="G135" s="433"/>
      <c r="H135" s="434"/>
    </row>
    <row r="136" spans="1:8" s="16" customFormat="1" ht="37.5" customHeight="1" outlineLevel="1" x14ac:dyDescent="0.2">
      <c r="A136" s="688" t="s">
        <v>246</v>
      </c>
      <c r="B136" s="689"/>
      <c r="C136" s="216"/>
      <c r="D136" s="432">
        <v>3276</v>
      </c>
      <c r="E136" s="433"/>
      <c r="F136" s="433"/>
      <c r="G136" s="433"/>
      <c r="H136" s="434"/>
    </row>
    <row r="137" spans="1:8" s="16" customFormat="1" ht="37.5" customHeight="1" outlineLevel="1" x14ac:dyDescent="0.2">
      <c r="A137" s="688" t="s">
        <v>247</v>
      </c>
      <c r="B137" s="689"/>
      <c r="C137" s="216"/>
      <c r="D137" s="432">
        <v>4368</v>
      </c>
      <c r="E137" s="433"/>
      <c r="F137" s="433"/>
      <c r="G137" s="433"/>
      <c r="H137" s="434"/>
    </row>
    <row r="138" spans="1:8" s="16" customFormat="1" ht="37.5" customHeight="1" outlineLevel="1" x14ac:dyDescent="0.2">
      <c r="A138" s="688" t="s">
        <v>248</v>
      </c>
      <c r="B138" s="689"/>
      <c r="C138" s="216"/>
      <c r="D138" s="432">
        <v>5460</v>
      </c>
      <c r="E138" s="433"/>
      <c r="F138" s="433"/>
      <c r="G138" s="433"/>
      <c r="H138" s="434"/>
    </row>
    <row r="139" spans="1:8" s="16" customFormat="1" ht="37.5" customHeight="1" outlineLevel="1" x14ac:dyDescent="0.2">
      <c r="A139" s="688" t="s">
        <v>249</v>
      </c>
      <c r="B139" s="689"/>
      <c r="C139" s="216"/>
      <c r="D139" s="432">
        <v>6552</v>
      </c>
      <c r="E139" s="433"/>
      <c r="F139" s="433"/>
      <c r="G139" s="433"/>
      <c r="H139" s="434"/>
    </row>
    <row r="140" spans="1:8" s="16" customFormat="1" ht="37.5" customHeight="1" outlineLevel="1" x14ac:dyDescent="0.2">
      <c r="A140" s="688" t="s">
        <v>250</v>
      </c>
      <c r="B140" s="689"/>
      <c r="C140" s="216"/>
      <c r="D140" s="432">
        <v>7644</v>
      </c>
      <c r="E140" s="433"/>
      <c r="F140" s="433"/>
      <c r="G140" s="433"/>
      <c r="H140" s="434"/>
    </row>
    <row r="141" spans="1:8" s="16" customFormat="1" ht="37.5" customHeight="1" outlineLevel="1" x14ac:dyDescent="0.2">
      <c r="A141" s="688" t="s">
        <v>251</v>
      </c>
      <c r="B141" s="689"/>
      <c r="C141" s="216"/>
      <c r="D141" s="432">
        <v>8736</v>
      </c>
      <c r="E141" s="433"/>
      <c r="F141" s="433"/>
      <c r="G141" s="433"/>
      <c r="H141" s="434"/>
    </row>
    <row r="142" spans="1:8" s="16" customFormat="1" ht="37.5" customHeight="1" outlineLevel="1" x14ac:dyDescent="0.2">
      <c r="A142" s="688" t="s">
        <v>252</v>
      </c>
      <c r="B142" s="689"/>
      <c r="C142" s="216"/>
      <c r="D142" s="432">
        <v>9828</v>
      </c>
      <c r="E142" s="433"/>
      <c r="F142" s="433"/>
      <c r="G142" s="433"/>
      <c r="H142" s="434"/>
    </row>
    <row r="143" spans="1:8" s="16" customFormat="1" ht="37.5" customHeight="1" outlineLevel="1" x14ac:dyDescent="0.2">
      <c r="A143" s="688" t="s">
        <v>253</v>
      </c>
      <c r="B143" s="689"/>
      <c r="C143" s="216"/>
      <c r="D143" s="432">
        <v>10920</v>
      </c>
      <c r="E143" s="433"/>
      <c r="F143" s="433"/>
      <c r="G143" s="433"/>
      <c r="H143" s="434"/>
    </row>
    <row r="144" spans="1:8" s="16" customFormat="1" ht="37.5" customHeight="1" outlineLevel="1" x14ac:dyDescent="0.2">
      <c r="A144" s="688" t="s">
        <v>254</v>
      </c>
      <c r="B144" s="689"/>
      <c r="C144" s="216"/>
      <c r="D144" s="432">
        <v>12012</v>
      </c>
      <c r="E144" s="433"/>
      <c r="F144" s="433"/>
      <c r="G144" s="433"/>
      <c r="H144" s="434"/>
    </row>
    <row r="145" spans="1:8" s="16" customFormat="1" ht="37.5" customHeight="1" outlineLevel="1" x14ac:dyDescent="0.2">
      <c r="A145" s="688" t="s">
        <v>255</v>
      </c>
      <c r="B145" s="689"/>
      <c r="C145" s="216"/>
      <c r="D145" s="432">
        <v>13104</v>
      </c>
      <c r="E145" s="433"/>
      <c r="F145" s="433"/>
      <c r="G145" s="433"/>
      <c r="H145" s="434"/>
    </row>
    <row r="146" spans="1:8" s="16" customFormat="1" ht="37.5" customHeight="1" outlineLevel="1" x14ac:dyDescent="0.2">
      <c r="A146" s="688" t="s">
        <v>256</v>
      </c>
      <c r="B146" s="689"/>
      <c r="C146" s="216"/>
      <c r="D146" s="432">
        <v>14196</v>
      </c>
      <c r="E146" s="433"/>
      <c r="F146" s="433"/>
      <c r="G146" s="433"/>
      <c r="H146" s="434"/>
    </row>
    <row r="147" spans="1:8" s="16" customFormat="1" ht="37.5" customHeight="1" outlineLevel="1" x14ac:dyDescent="0.2">
      <c r="A147" s="688" t="s">
        <v>257</v>
      </c>
      <c r="B147" s="689"/>
      <c r="C147" s="216"/>
      <c r="D147" s="432">
        <v>15288</v>
      </c>
      <c r="E147" s="433"/>
      <c r="F147" s="433"/>
      <c r="G147" s="433"/>
      <c r="H147" s="434"/>
    </row>
    <row r="148" spans="1:8" s="16" customFormat="1" ht="37.5" customHeight="1" outlineLevel="1" x14ac:dyDescent="0.2">
      <c r="A148" s="688" t="s">
        <v>258</v>
      </c>
      <c r="B148" s="689"/>
      <c r="C148" s="216"/>
      <c r="D148" s="432">
        <v>16380</v>
      </c>
      <c r="E148" s="433"/>
      <c r="F148" s="433"/>
      <c r="G148" s="433"/>
      <c r="H148" s="434"/>
    </row>
    <row r="149" spans="1:8" s="16" customFormat="1" ht="37.5" customHeight="1" outlineLevel="1" x14ac:dyDescent="0.2">
      <c r="A149" s="688" t="s">
        <v>259</v>
      </c>
      <c r="B149" s="689"/>
      <c r="C149" s="216"/>
      <c r="D149" s="432">
        <v>17472</v>
      </c>
      <c r="E149" s="433"/>
      <c r="F149" s="433"/>
      <c r="G149" s="433"/>
      <c r="H149" s="434"/>
    </row>
    <row r="150" spans="1:8" s="16" customFormat="1" ht="37.5" customHeight="1" outlineLevel="1" x14ac:dyDescent="0.2">
      <c r="A150" s="688" t="s">
        <v>260</v>
      </c>
      <c r="B150" s="689"/>
      <c r="C150" s="216"/>
      <c r="D150" s="432">
        <v>18564</v>
      </c>
      <c r="E150" s="433"/>
      <c r="F150" s="433"/>
      <c r="G150" s="433"/>
      <c r="H150" s="434"/>
    </row>
    <row r="151" spans="1:8" s="16" customFormat="1" ht="37.5" customHeight="1" outlineLevel="1" x14ac:dyDescent="0.2">
      <c r="A151" s="688" t="s">
        <v>261</v>
      </c>
      <c r="B151" s="689"/>
      <c r="C151" s="216"/>
      <c r="D151" s="432">
        <v>19656</v>
      </c>
      <c r="E151" s="433"/>
      <c r="F151" s="433"/>
      <c r="G151" s="433"/>
      <c r="H151" s="434"/>
    </row>
    <row r="152" spans="1:8" s="16" customFormat="1" ht="37.5" customHeight="1" outlineLevel="1" x14ac:dyDescent="0.2">
      <c r="A152" s="688" t="s">
        <v>262</v>
      </c>
      <c r="B152" s="689"/>
      <c r="C152" s="216"/>
      <c r="D152" s="432">
        <v>20748</v>
      </c>
      <c r="E152" s="433"/>
      <c r="F152" s="433"/>
      <c r="G152" s="433"/>
      <c r="H152" s="434"/>
    </row>
    <row r="153" spans="1:8" s="16" customFormat="1" ht="37.5" customHeight="1" outlineLevel="1" thickBot="1" x14ac:dyDescent="0.25">
      <c r="A153" s="690" t="s">
        <v>263</v>
      </c>
      <c r="B153" s="691"/>
      <c r="C153" s="216"/>
      <c r="D153" s="432">
        <v>21840</v>
      </c>
      <c r="E153" s="433"/>
      <c r="F153" s="433"/>
      <c r="G153" s="433"/>
      <c r="H153" s="434"/>
    </row>
    <row r="154" spans="1:8" s="16" customFormat="1" ht="50.1" customHeight="1" thickBot="1" x14ac:dyDescent="0.25">
      <c r="A154" s="629" t="s">
        <v>59</v>
      </c>
      <c r="B154" s="630"/>
      <c r="C154" s="630"/>
      <c r="D154" s="631" t="str">
        <f>"от "&amp;MIN(D155:D164)&amp;" до "&amp;MAX(D155:D164)</f>
        <v>от 285 до 6930</v>
      </c>
      <c r="E154" s="632"/>
      <c r="F154" s="632"/>
      <c r="G154" s="632"/>
      <c r="H154" s="633"/>
    </row>
    <row r="155" spans="1:8" s="16" customFormat="1" ht="150.75" customHeight="1" x14ac:dyDescent="0.2">
      <c r="A155" s="217" t="s">
        <v>342</v>
      </c>
      <c r="B155" s="218" t="s">
        <v>197</v>
      </c>
      <c r="C155" s="1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55" s="457">
        <v>759</v>
      </c>
      <c r="E155" s="383"/>
      <c r="F155" s="383"/>
      <c r="G155" s="383"/>
      <c r="H155" s="384"/>
    </row>
    <row r="156" spans="1:8" s="16" customFormat="1" ht="37.5" customHeight="1" x14ac:dyDescent="0.2">
      <c r="A156" s="352" t="s">
        <v>61</v>
      </c>
      <c r="B156" s="522"/>
      <c r="C156" s="427"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56" s="354">
        <v>408</v>
      </c>
      <c r="E156" s="355"/>
      <c r="F156" s="355"/>
      <c r="G156" s="355"/>
      <c r="H156" s="356"/>
    </row>
    <row r="157" spans="1:8" s="16" customFormat="1" ht="37.5" customHeight="1" x14ac:dyDescent="0.2">
      <c r="A157" s="352" t="s">
        <v>62</v>
      </c>
      <c r="B157" s="522"/>
      <c r="C157" s="427"/>
      <c r="D157" s="354">
        <v>6930</v>
      </c>
      <c r="E157" s="355"/>
      <c r="F157" s="355"/>
      <c r="G157" s="355"/>
      <c r="H157" s="356"/>
    </row>
    <row r="158" spans="1:8" s="16" customFormat="1" ht="37.5" customHeight="1" x14ac:dyDescent="0.2">
      <c r="A158" s="352" t="s">
        <v>63</v>
      </c>
      <c r="B158" s="522"/>
      <c r="C158" s="427"/>
      <c r="D158" s="517">
        <v>1353</v>
      </c>
      <c r="E158" s="398"/>
      <c r="F158" s="398"/>
      <c r="G158" s="398"/>
      <c r="H158" s="399"/>
    </row>
    <row r="159" spans="1:8" s="16" customFormat="1" ht="37.5" customHeight="1" x14ac:dyDescent="0.2">
      <c r="A159" s="352" t="s">
        <v>64</v>
      </c>
      <c r="B159" s="353"/>
      <c r="C159" s="427"/>
      <c r="D159" s="517">
        <v>4188</v>
      </c>
      <c r="E159" s="398"/>
      <c r="F159" s="398"/>
      <c r="G159" s="398"/>
      <c r="H159" s="399"/>
    </row>
    <row r="160" spans="1:8" s="16" customFormat="1" ht="37.5" customHeight="1" x14ac:dyDescent="0.2">
      <c r="A160" s="352" t="s">
        <v>65</v>
      </c>
      <c r="B160" s="522"/>
      <c r="C160" s="427"/>
      <c r="D160" s="354">
        <v>285</v>
      </c>
      <c r="E160" s="355"/>
      <c r="F160" s="355"/>
      <c r="G160" s="355"/>
      <c r="H160" s="356"/>
    </row>
    <row r="161" spans="1:8" s="16" customFormat="1" ht="37.5" customHeight="1" x14ac:dyDescent="0.2">
      <c r="A161" s="352" t="s">
        <v>66</v>
      </c>
      <c r="B161" s="522"/>
      <c r="C161" s="427"/>
      <c r="D161" s="354">
        <v>285</v>
      </c>
      <c r="E161" s="355"/>
      <c r="F161" s="355"/>
      <c r="G161" s="355"/>
      <c r="H161" s="356"/>
    </row>
    <row r="162" spans="1:8" s="16" customFormat="1" ht="37.5" customHeight="1" x14ac:dyDescent="0.2">
      <c r="A162" s="352" t="s">
        <v>67</v>
      </c>
      <c r="B162" s="522"/>
      <c r="C162" s="427"/>
      <c r="D162" s="354">
        <v>570</v>
      </c>
      <c r="E162" s="355"/>
      <c r="F162" s="355"/>
      <c r="G162" s="355"/>
      <c r="H162" s="356"/>
    </row>
    <row r="163" spans="1:8" s="16" customFormat="1" ht="37.5" customHeight="1" x14ac:dyDescent="0.2">
      <c r="A163" s="352" t="s">
        <v>68</v>
      </c>
      <c r="B163" s="522"/>
      <c r="C163" s="427"/>
      <c r="D163" s="354">
        <v>855</v>
      </c>
      <c r="E163" s="355"/>
      <c r="F163" s="355"/>
      <c r="G163" s="355"/>
      <c r="H163" s="356"/>
    </row>
    <row r="164" spans="1:8" s="16" customFormat="1" ht="37.5" customHeight="1" thickBot="1" x14ac:dyDescent="0.25">
      <c r="A164" s="514" t="s">
        <v>69</v>
      </c>
      <c r="B164" s="687"/>
      <c r="C164" s="428"/>
      <c r="D164" s="374">
        <v>4800</v>
      </c>
      <c r="E164" s="375"/>
      <c r="F164" s="375"/>
      <c r="G164" s="375"/>
      <c r="H164" s="376"/>
    </row>
    <row r="165" spans="1:8" s="16" customFormat="1" ht="117.75" customHeight="1" thickBot="1" x14ac:dyDescent="0.25">
      <c r="A165" s="524" t="s">
        <v>71</v>
      </c>
      <c r="B165" s="525"/>
      <c r="C16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165" s="375">
        <v>30</v>
      </c>
      <c r="E165" s="375"/>
      <c r="F165" s="375"/>
      <c r="G165" s="375"/>
      <c r="H165" s="376"/>
    </row>
    <row r="166" spans="1:8" s="23" customFormat="1" ht="50.1" customHeight="1" thickBot="1" x14ac:dyDescent="0.25">
      <c r="A166" s="362" t="s">
        <v>72</v>
      </c>
      <c r="B166" s="363"/>
      <c r="C166" s="21"/>
      <c r="D166" s="364" t="str">
        <f>"от "&amp;MIN(D168,D188:D202)&amp;" до "&amp;MAX(D168,D188:D202)</f>
        <v>от 567 до 13950</v>
      </c>
      <c r="E166" s="364"/>
      <c r="F166" s="364"/>
      <c r="G166" s="364"/>
      <c r="H166" s="365"/>
    </row>
    <row r="167" spans="1:8" s="16" customFormat="1" ht="24.95" customHeight="1" thickBot="1" x14ac:dyDescent="0.25">
      <c r="A167" s="518"/>
      <c r="B167" s="519"/>
      <c r="C167" s="60"/>
      <c r="D167" s="520"/>
      <c r="E167" s="520"/>
      <c r="F167" s="520"/>
      <c r="G167" s="520"/>
      <c r="H167" s="521"/>
    </row>
    <row r="168" spans="1:8" s="16" customFormat="1" ht="62.25" customHeight="1" thickBot="1" x14ac:dyDescent="0.25">
      <c r="A168" s="389" t="s">
        <v>73</v>
      </c>
      <c r="B168" s="390"/>
      <c r="C16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"2ГИС.ЙОШКАР-ОЛА" (версия для ПК); Интернет-площадка 2gis.kz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http://api.2gis.kz/</v>
      </c>
      <c r="D168" s="391">
        <v>7140</v>
      </c>
      <c r="E168" s="391"/>
      <c r="F168" s="391"/>
      <c r="G168" s="391"/>
      <c r="H168" s="392"/>
    </row>
    <row r="169" spans="1:8" s="16" customFormat="1" ht="62.25" customHeight="1" thickBot="1" x14ac:dyDescent="0.25">
      <c r="A169" s="393" t="s">
        <v>74</v>
      </c>
      <c r="B169" s="394"/>
      <c r="C169" s="405"/>
      <c r="D169" s="395" t="s">
        <v>75</v>
      </c>
      <c r="E169" s="396"/>
      <c r="F169" s="396"/>
      <c r="G169" s="396"/>
      <c r="H169" s="397"/>
    </row>
    <row r="170" spans="1:8" s="16" customFormat="1" ht="62.25" customHeight="1" x14ac:dyDescent="0.2">
      <c r="A170" s="385" t="s">
        <v>76</v>
      </c>
      <c r="B170" s="386"/>
      <c r="C170" s="405"/>
      <c r="D170" s="398">
        <f>D168/4</f>
        <v>1785</v>
      </c>
      <c r="E170" s="398"/>
      <c r="F170" s="398"/>
      <c r="G170" s="398"/>
      <c r="H170" s="399"/>
    </row>
    <row r="171" spans="1:8" s="16" customFormat="1" ht="62.25" customHeight="1" x14ac:dyDescent="0.2">
      <c r="A171" s="385" t="s">
        <v>77</v>
      </c>
      <c r="B171" s="386"/>
      <c r="C171" s="405"/>
      <c r="D171" s="398">
        <f>D168/5</f>
        <v>1428</v>
      </c>
      <c r="E171" s="398"/>
      <c r="F171" s="398"/>
      <c r="G171" s="398"/>
      <c r="H171" s="399"/>
    </row>
    <row r="172" spans="1:8" s="16" customFormat="1" ht="62.25" customHeight="1" x14ac:dyDescent="0.2">
      <c r="A172" s="385" t="s">
        <v>78</v>
      </c>
      <c r="B172" s="386"/>
      <c r="C172" s="405"/>
      <c r="D172" s="398">
        <f>D168/6</f>
        <v>1190</v>
      </c>
      <c r="E172" s="398"/>
      <c r="F172" s="398"/>
      <c r="G172" s="398"/>
      <c r="H172" s="399"/>
    </row>
    <row r="173" spans="1:8" s="16" customFormat="1" ht="62.25" customHeight="1" x14ac:dyDescent="0.2">
      <c r="A173" s="385" t="s">
        <v>79</v>
      </c>
      <c r="B173" s="386"/>
      <c r="C173" s="405"/>
      <c r="D173" s="398">
        <f>D168/7</f>
        <v>1020</v>
      </c>
      <c r="E173" s="398"/>
      <c r="F173" s="398"/>
      <c r="G173" s="398"/>
      <c r="H173" s="399"/>
    </row>
    <row r="174" spans="1:8" s="16" customFormat="1" ht="62.25" customHeight="1" x14ac:dyDescent="0.2">
      <c r="A174" s="385" t="s">
        <v>80</v>
      </c>
      <c r="B174" s="386"/>
      <c r="C174" s="405"/>
      <c r="D174" s="398">
        <f>D168/8</f>
        <v>892.5</v>
      </c>
      <c r="E174" s="398"/>
      <c r="F174" s="398"/>
      <c r="G174" s="398"/>
      <c r="H174" s="399"/>
    </row>
    <row r="175" spans="1:8" s="16" customFormat="1" ht="62.25" customHeight="1" x14ac:dyDescent="0.2">
      <c r="A175" s="385" t="s">
        <v>81</v>
      </c>
      <c r="B175" s="386"/>
      <c r="C175" s="405"/>
      <c r="D175" s="398">
        <f>D168/9</f>
        <v>793.33333333333337</v>
      </c>
      <c r="E175" s="398"/>
      <c r="F175" s="398"/>
      <c r="G175" s="398"/>
      <c r="H175" s="399"/>
    </row>
    <row r="176" spans="1:8" s="16" customFormat="1" ht="62.25" customHeight="1" x14ac:dyDescent="0.2">
      <c r="A176" s="385" t="s">
        <v>82</v>
      </c>
      <c r="B176" s="386"/>
      <c r="C176" s="405"/>
      <c r="D176" s="398">
        <f>D168/10</f>
        <v>714</v>
      </c>
      <c r="E176" s="398"/>
      <c r="F176" s="398"/>
      <c r="G176" s="398"/>
      <c r="H176" s="399"/>
    </row>
    <row r="177" spans="1:8" s="16" customFormat="1" ht="62.25" customHeight="1" thickBot="1" x14ac:dyDescent="0.25">
      <c r="A177" s="389" t="s">
        <v>83</v>
      </c>
      <c r="B177" s="390"/>
      <c r="C177" s="405"/>
      <c r="D177" s="391">
        <v>14688</v>
      </c>
      <c r="E177" s="391"/>
      <c r="F177" s="391"/>
      <c r="G177" s="391"/>
      <c r="H177" s="392"/>
    </row>
    <row r="178" spans="1:8" s="16" customFormat="1" ht="62.25" customHeight="1" thickBot="1" x14ac:dyDescent="0.25">
      <c r="A178" s="393" t="s">
        <v>74</v>
      </c>
      <c r="B178" s="394"/>
      <c r="C178" s="405"/>
      <c r="D178" s="395" t="s">
        <v>75</v>
      </c>
      <c r="E178" s="396"/>
      <c r="F178" s="396"/>
      <c r="G178" s="396"/>
      <c r="H178" s="397"/>
    </row>
    <row r="179" spans="1:8" s="16" customFormat="1" ht="62.25" customHeight="1" x14ac:dyDescent="0.2">
      <c r="A179" s="385" t="s">
        <v>76</v>
      </c>
      <c r="B179" s="386"/>
      <c r="C179" s="405"/>
      <c r="D179" s="398">
        <v>3672</v>
      </c>
      <c r="E179" s="398"/>
      <c r="F179" s="398"/>
      <c r="G179" s="398"/>
      <c r="H179" s="399"/>
    </row>
    <row r="180" spans="1:8" s="16" customFormat="1" ht="62.25" customHeight="1" x14ac:dyDescent="0.2">
      <c r="A180" s="385" t="s">
        <v>77</v>
      </c>
      <c r="B180" s="386"/>
      <c r="C180" s="405"/>
      <c r="D180" s="398">
        <v>2937.6</v>
      </c>
      <c r="E180" s="398"/>
      <c r="F180" s="398"/>
      <c r="G180" s="398"/>
      <c r="H180" s="399"/>
    </row>
    <row r="181" spans="1:8" s="16" customFormat="1" ht="62.25" customHeight="1" x14ac:dyDescent="0.2">
      <c r="A181" s="385" t="s">
        <v>78</v>
      </c>
      <c r="B181" s="386"/>
      <c r="C181" s="405"/>
      <c r="D181" s="398">
        <v>2448</v>
      </c>
      <c r="E181" s="398"/>
      <c r="F181" s="398"/>
      <c r="G181" s="398"/>
      <c r="H181" s="399"/>
    </row>
    <row r="182" spans="1:8" s="16" customFormat="1" ht="62.25" customHeight="1" x14ac:dyDescent="0.2">
      <c r="A182" s="385" t="s">
        <v>79</v>
      </c>
      <c r="B182" s="386"/>
      <c r="C182" s="405"/>
      <c r="D182" s="398">
        <v>2098.2857142857142</v>
      </c>
      <c r="E182" s="398"/>
      <c r="F182" s="398"/>
      <c r="G182" s="398"/>
      <c r="H182" s="399"/>
    </row>
    <row r="183" spans="1:8" s="16" customFormat="1" ht="62.25" customHeight="1" x14ac:dyDescent="0.2">
      <c r="A183" s="385" t="s">
        <v>80</v>
      </c>
      <c r="B183" s="386"/>
      <c r="C183" s="405"/>
      <c r="D183" s="398">
        <v>1836</v>
      </c>
      <c r="E183" s="398"/>
      <c r="F183" s="398"/>
      <c r="G183" s="398"/>
      <c r="H183" s="399"/>
    </row>
    <row r="184" spans="1:8" s="16" customFormat="1" ht="62.25" customHeight="1" x14ac:dyDescent="0.2">
      <c r="A184" s="385" t="s">
        <v>81</v>
      </c>
      <c r="B184" s="386"/>
      <c r="C184" s="405"/>
      <c r="D184" s="398">
        <v>1632</v>
      </c>
      <c r="E184" s="398"/>
      <c r="F184" s="398"/>
      <c r="G184" s="398"/>
      <c r="H184" s="399"/>
    </row>
    <row r="185" spans="1:8" s="16" customFormat="1" ht="62.25" customHeight="1" thickBot="1" x14ac:dyDescent="0.25">
      <c r="A185" s="385" t="s">
        <v>82</v>
      </c>
      <c r="B185" s="386"/>
      <c r="C185" s="406"/>
      <c r="D185" s="398">
        <v>1468.8</v>
      </c>
      <c r="E185" s="398"/>
      <c r="F185" s="398"/>
      <c r="G185" s="398"/>
      <c r="H185" s="399"/>
    </row>
    <row r="186" spans="1:8" s="16" customFormat="1" ht="62.45" customHeight="1" thickBot="1" x14ac:dyDescent="0.25">
      <c r="A186" s="380" t="s">
        <v>84</v>
      </c>
      <c r="B186" s="381"/>
      <c r="C18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186" s="374">
        <v>10008</v>
      </c>
      <c r="E186" s="375"/>
      <c r="F186" s="375"/>
      <c r="G186" s="375"/>
      <c r="H186" s="376"/>
    </row>
    <row r="187" spans="1:8" s="16" customFormat="1" ht="24.95" customHeight="1" thickBot="1" x14ac:dyDescent="0.25">
      <c r="A187" s="518"/>
      <c r="B187" s="519"/>
      <c r="C187" s="56"/>
      <c r="D187" s="520"/>
      <c r="E187" s="520"/>
      <c r="F187" s="520"/>
      <c r="G187" s="520"/>
      <c r="H187" s="521"/>
    </row>
    <row r="188" spans="1:8" s="16" customFormat="1" ht="50.1" customHeight="1" x14ac:dyDescent="0.2">
      <c r="A188" s="685" t="s">
        <v>85</v>
      </c>
      <c r="B188" s="686"/>
      <c r="C188" s="118" t="str">
        <f>"Интернет-площадка 2gis.ru на основе Cправочника организаций "&amp;$C$2&amp;""</f>
        <v>Интернет-площадка 2gis.ru на основе Cправочника организаций "2ГИС.ЙОШКАР-ОЛА"</v>
      </c>
      <c r="D188" s="512">
        <v>4503</v>
      </c>
      <c r="E188" s="512"/>
      <c r="F188" s="512"/>
      <c r="G188" s="512"/>
      <c r="H188" s="513"/>
    </row>
    <row r="189" spans="1:8" s="16" customFormat="1" ht="50.1" customHeight="1" x14ac:dyDescent="0.2">
      <c r="A189" s="352" t="s">
        <v>86</v>
      </c>
      <c r="B189" s="353"/>
      <c r="C189" s="20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89" s="361">
        <v>3558</v>
      </c>
      <c r="E189" s="355"/>
      <c r="F189" s="355"/>
      <c r="G189" s="355"/>
      <c r="H189" s="356"/>
    </row>
    <row r="190" spans="1:8" s="16" customFormat="1" ht="50.1" customHeight="1" x14ac:dyDescent="0.2">
      <c r="A190" s="352" t="s">
        <v>87</v>
      </c>
      <c r="B190" s="353"/>
      <c r="C190" s="74"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90" s="361">
        <v>7968</v>
      </c>
      <c r="E190" s="355"/>
      <c r="F190" s="355"/>
      <c r="G190" s="355"/>
      <c r="H190" s="356"/>
    </row>
    <row r="191" spans="1:8" s="16" customFormat="1" ht="50.1" customHeight="1" x14ac:dyDescent="0.2">
      <c r="A191" s="352" t="s">
        <v>88</v>
      </c>
      <c r="B191" s="353"/>
      <c r="C191" s="74" t="str">
        <f>"Интернет-площадка 2gis.ru на основе Cправочника организаций "&amp;$C$2&amp;""</f>
        <v>Интернет-площадка 2gis.ru на основе Cправочника организаций "2ГИС.ЙОШКАР-ОЛА"</v>
      </c>
      <c r="D191" s="361">
        <v>4500</v>
      </c>
      <c r="E191" s="355"/>
      <c r="F191" s="355"/>
      <c r="G191" s="355"/>
      <c r="H191" s="356"/>
    </row>
    <row r="192" spans="1:8" s="16" customFormat="1" ht="50.1" customHeight="1" x14ac:dyDescent="0.2">
      <c r="A192" s="352" t="s">
        <v>89</v>
      </c>
      <c r="B192" s="353"/>
      <c r="C192" s="74" t="str">
        <f>"Интернет-площадка 2gis.ru на основе Cправочника организаций "&amp;$C$2&amp;""</f>
        <v>Интернет-площадка 2gis.ru на основе Cправочника организаций "2ГИС.ЙОШКАР-ОЛА"</v>
      </c>
      <c r="D192" s="361">
        <v>5400</v>
      </c>
      <c r="E192" s="355"/>
      <c r="F192" s="355"/>
      <c r="G192" s="355"/>
      <c r="H192" s="356"/>
    </row>
    <row r="193" spans="1:8" s="16" customFormat="1" ht="50.1" customHeight="1" x14ac:dyDescent="0.2">
      <c r="A193" s="352" t="s">
        <v>90</v>
      </c>
      <c r="B193" s="353"/>
      <c r="C193" s="74"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93" s="361">
        <v>3243</v>
      </c>
      <c r="E193" s="355"/>
      <c r="F193" s="355"/>
      <c r="G193" s="355"/>
      <c r="H193" s="356"/>
    </row>
    <row r="194" spans="1:8" s="16" customFormat="1" ht="50.1" customHeight="1" x14ac:dyDescent="0.2">
      <c r="A194" s="352" t="s">
        <v>91</v>
      </c>
      <c r="B194" s="353"/>
      <c r="C194" s="74"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94" s="361">
        <v>3870</v>
      </c>
      <c r="E194" s="355"/>
      <c r="F194" s="355"/>
      <c r="G194" s="355"/>
      <c r="H194" s="356"/>
    </row>
    <row r="195" spans="1:8" s="16" customFormat="1" ht="50.1" customHeight="1" x14ac:dyDescent="0.2">
      <c r="A195" s="352" t="s">
        <v>92</v>
      </c>
      <c r="B195" s="353"/>
      <c r="C195" s="74"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195" s="361">
        <v>13950</v>
      </c>
      <c r="E195" s="355"/>
      <c r="F195" s="355"/>
      <c r="G195" s="355"/>
      <c r="H195" s="356"/>
    </row>
    <row r="196" spans="1:8" ht="50.1" customHeight="1" x14ac:dyDescent="0.2">
      <c r="A196" s="352" t="s">
        <v>93</v>
      </c>
      <c r="B196" s="353"/>
      <c r="C196" s="74" t="str">
        <f>C228</f>
        <v>Интернет-площадка 2gis.ru на основе Cправочника организаций "2ГИС.ЙОШКАР-ОЛА"</v>
      </c>
      <c r="D196" s="361">
        <v>7968</v>
      </c>
      <c r="E196" s="355"/>
      <c r="F196" s="355"/>
      <c r="G196" s="355"/>
      <c r="H196" s="356"/>
    </row>
    <row r="197" spans="1:8" s="16" customFormat="1" ht="50.1" customHeight="1" x14ac:dyDescent="0.2">
      <c r="A197" s="352" t="s">
        <v>94</v>
      </c>
      <c r="B197" s="353"/>
      <c r="C197" s="74" t="s">
        <v>95</v>
      </c>
      <c r="D197" s="361">
        <v>567</v>
      </c>
      <c r="E197" s="355"/>
      <c r="F197" s="355"/>
      <c r="G197" s="355"/>
      <c r="H197" s="356"/>
    </row>
    <row r="198" spans="1:8" s="16" customFormat="1" ht="69.75" customHeight="1" x14ac:dyDescent="0.2">
      <c r="A198" s="352" t="s">
        <v>96</v>
      </c>
      <c r="B198" s="353"/>
      <c r="C19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98" s="361">
        <v>2928</v>
      </c>
      <c r="E198" s="355"/>
      <c r="F198" s="355"/>
      <c r="G198" s="355"/>
      <c r="H198" s="356"/>
    </row>
    <row r="199" spans="1:8" s="16" customFormat="1" ht="69.75" customHeight="1" x14ac:dyDescent="0.2">
      <c r="A199" s="352" t="s">
        <v>97</v>
      </c>
      <c r="B199" s="353"/>
      <c r="C199" s="74" t="str">
        <f t="shared" ref="C199:C20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199" s="361">
        <v>2352</v>
      </c>
      <c r="E199" s="355"/>
      <c r="F199" s="355"/>
      <c r="G199" s="355"/>
      <c r="H199" s="356"/>
    </row>
    <row r="200" spans="1:8" s="16" customFormat="1" ht="69.75" customHeight="1" x14ac:dyDescent="0.2">
      <c r="A200" s="352" t="s">
        <v>98</v>
      </c>
      <c r="B200" s="353"/>
      <c r="C200" s="74"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00" s="361">
        <v>2304</v>
      </c>
      <c r="E200" s="355"/>
      <c r="F200" s="355"/>
      <c r="G200" s="355"/>
      <c r="H200" s="356"/>
    </row>
    <row r="201" spans="1:8" s="16" customFormat="1" ht="69.75" customHeight="1" x14ac:dyDescent="0.2">
      <c r="A201" s="352" t="s">
        <v>99</v>
      </c>
      <c r="B201" s="353"/>
      <c r="C201" s="74" t="str">
        <f t="shared" si="0"/>
        <v>электронный справочник на основе Справочника организаций "2ГИС.ЙОШКАР-ОЛА" (мобильная версия 2ГИС 4.0 и выше); Интернет-площадка 2gis.ru на основе Cправочника организаций "2ГИС.ЙОШКАР-ОЛА"</v>
      </c>
      <c r="D201" s="361">
        <v>1170</v>
      </c>
      <c r="E201" s="355"/>
      <c r="F201" s="355"/>
      <c r="G201" s="355"/>
      <c r="H201" s="356"/>
    </row>
    <row r="202" spans="1:8" s="16" customFormat="1" ht="50.1" customHeight="1" x14ac:dyDescent="0.2">
      <c r="A202" s="352" t="s">
        <v>102</v>
      </c>
      <c r="B202" s="353"/>
      <c r="C202" s="74"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02" s="361">
        <v>1350</v>
      </c>
      <c r="E202" s="355"/>
      <c r="F202" s="355"/>
      <c r="G202" s="355"/>
      <c r="H202" s="356"/>
    </row>
    <row r="203" spans="1:8" s="16" customFormat="1" ht="102" customHeight="1" x14ac:dyDescent="0.2">
      <c r="A203" s="352" t="s">
        <v>16</v>
      </c>
      <c r="B203" s="353"/>
      <c r="C203" s="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03" s="361">
        <v>756</v>
      </c>
      <c r="E203" s="355"/>
      <c r="F203" s="355"/>
      <c r="G203" s="355"/>
      <c r="H203" s="356"/>
    </row>
    <row r="204" spans="1:8" s="16" customFormat="1" ht="102" customHeight="1" x14ac:dyDescent="0.2">
      <c r="A204" s="352" t="s">
        <v>103</v>
      </c>
      <c r="B204" s="353"/>
      <c r="C204" s="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04" s="361">
        <v>100002</v>
      </c>
      <c r="E204" s="355"/>
      <c r="F204" s="355"/>
      <c r="G204" s="355"/>
      <c r="H204" s="356"/>
    </row>
    <row r="205" spans="1:8" s="16" customFormat="1" ht="126" customHeight="1" x14ac:dyDescent="0.2">
      <c r="A205" s="352" t="s">
        <v>104</v>
      </c>
      <c r="B205" s="353"/>
      <c r="C20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"2ГИС.ЙОШКАР-ОЛА" (версия для ПК); 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05" s="361">
        <v>6810</v>
      </c>
      <c r="E205" s="355"/>
      <c r="F205" s="355"/>
      <c r="G205" s="355"/>
      <c r="H205" s="356"/>
    </row>
    <row r="206" spans="1:8" s="16" customFormat="1" ht="96" customHeight="1" x14ac:dyDescent="0.2">
      <c r="A206" s="352" t="s">
        <v>105</v>
      </c>
      <c r="B206" s="353"/>
      <c r="C20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Интернет-площадки и Веб-приложения на основе Cправочника организаций "2ГИС.ЙОШКАР-ОЛА", http://api.2gis.ru/</v>
      </c>
      <c r="D206" s="361">
        <v>5010</v>
      </c>
      <c r="E206" s="355"/>
      <c r="F206" s="355"/>
      <c r="G206" s="355"/>
      <c r="H206" s="356"/>
    </row>
    <row r="207" spans="1:8" s="16" customFormat="1" ht="96" customHeight="1" x14ac:dyDescent="0.2">
      <c r="A207" s="377" t="s">
        <v>106</v>
      </c>
      <c r="B207" s="378"/>
      <c r="C207"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07" s="361">
        <v>3000</v>
      </c>
      <c r="E207" s="355"/>
      <c r="F207" s="355"/>
      <c r="G207" s="355"/>
      <c r="H207" s="356"/>
    </row>
    <row r="208" spans="1:8" s="16" customFormat="1" ht="78" customHeight="1" x14ac:dyDescent="0.2">
      <c r="A208" s="352" t="s">
        <v>100</v>
      </c>
      <c r="B208" s="353" t="s">
        <v>100</v>
      </c>
      <c r="C20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08" s="361">
        <v>6000</v>
      </c>
      <c r="E208" s="355"/>
      <c r="F208" s="355"/>
      <c r="G208" s="355"/>
      <c r="H208" s="356"/>
    </row>
    <row r="209" spans="1:8" s="16" customFormat="1" ht="78" customHeight="1" x14ac:dyDescent="0.2">
      <c r="A209" s="352" t="s">
        <v>101</v>
      </c>
      <c r="B209" s="353" t="s">
        <v>101</v>
      </c>
      <c r="C20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09" s="361">
        <v>3504</v>
      </c>
      <c r="E209" s="355"/>
      <c r="F209" s="355"/>
      <c r="G209" s="355"/>
      <c r="H209" s="356"/>
    </row>
    <row r="210" spans="1:8" s="16" customFormat="1" ht="50.1" customHeight="1" x14ac:dyDescent="0.2">
      <c r="A210" s="352" t="s">
        <v>107</v>
      </c>
      <c r="B210" s="353"/>
      <c r="C210" s="74" t="str">
        <f>"Интернет-площадка 2gis.ru на основе Cправочника организаций "&amp;$C$2&amp;""</f>
        <v>Интернет-площадка 2gis.ru на основе Cправочника организаций "2ГИС.ЙОШКАР-ОЛА"</v>
      </c>
      <c r="D210" s="361">
        <v>9480</v>
      </c>
      <c r="E210" s="355"/>
      <c r="F210" s="355"/>
      <c r="G210" s="355"/>
      <c r="H210" s="356"/>
    </row>
    <row r="211" spans="1:8" s="16" customFormat="1" ht="50.1" customHeight="1" x14ac:dyDescent="0.2">
      <c r="A211" s="352" t="s">
        <v>108</v>
      </c>
      <c r="B211" s="353"/>
      <c r="C211" s="74" t="str">
        <f t="shared" ref="C211:C219" si="1">"электронный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11" s="361">
        <v>7560</v>
      </c>
      <c r="E211" s="355"/>
      <c r="F211" s="355"/>
      <c r="G211" s="355"/>
      <c r="H211" s="356"/>
    </row>
    <row r="212" spans="1:8" s="16" customFormat="1" ht="50.1" customHeight="1" x14ac:dyDescent="0.2">
      <c r="A212" s="352" t="s">
        <v>109</v>
      </c>
      <c r="B212" s="353"/>
      <c r="C212" s="74" t="str">
        <f t="shared" si="1"/>
        <v>электронный справочник на основе Справочника организаций "2ГИС.ЙОШКАР-ОЛА" (версия для ПК)</v>
      </c>
      <c r="D212" s="361">
        <v>16800</v>
      </c>
      <c r="E212" s="355"/>
      <c r="F212" s="355"/>
      <c r="G212" s="355"/>
      <c r="H212" s="356"/>
    </row>
    <row r="213" spans="1:8" s="16" customFormat="1" ht="50.1" customHeight="1" x14ac:dyDescent="0.2">
      <c r="A213" s="352" t="s">
        <v>110</v>
      </c>
      <c r="B213" s="353"/>
      <c r="C213" s="74" t="str">
        <f>"Интернет-площадка 2gis.ru на основе Cправочника организаций "&amp;$C$2&amp;""</f>
        <v>Интернет-площадка 2gis.ru на основе Cправочника организаций "2ГИС.ЙОШКАР-ОЛА"</v>
      </c>
      <c r="D213" s="361">
        <v>9480</v>
      </c>
      <c r="E213" s="355"/>
      <c r="F213" s="355"/>
      <c r="G213" s="355"/>
      <c r="H213" s="356"/>
    </row>
    <row r="214" spans="1:8" s="16" customFormat="1" ht="50.1" customHeight="1" thickBot="1" x14ac:dyDescent="0.25">
      <c r="A214" s="352" t="s">
        <v>111</v>
      </c>
      <c r="B214" s="353"/>
      <c r="C214" s="33" t="str">
        <f>"Интернет-площадка 2gis.ru на основе Cправочника организаций "&amp;$C$2&amp;""</f>
        <v>Интернет-площадка 2gis.ru на основе Cправочника организаций "2ГИС.ЙОШКАР-ОЛА"</v>
      </c>
      <c r="D214" s="361">
        <v>11376</v>
      </c>
      <c r="E214" s="355"/>
      <c r="F214" s="355"/>
      <c r="G214" s="355"/>
      <c r="H214" s="356"/>
    </row>
    <row r="215" spans="1:8" s="16" customFormat="1" ht="50.1" customHeight="1" x14ac:dyDescent="0.2">
      <c r="A215" s="352" t="s">
        <v>112</v>
      </c>
      <c r="B215" s="353"/>
      <c r="C215" s="74" t="str">
        <f t="shared" si="1"/>
        <v>электронный справочник на основе Справочника организаций "2ГИС.ЙОШКАР-ОЛА" (версия для ПК)</v>
      </c>
      <c r="D215" s="361">
        <v>6840</v>
      </c>
      <c r="E215" s="355"/>
      <c r="F215" s="355"/>
      <c r="G215" s="355"/>
      <c r="H215" s="356"/>
    </row>
    <row r="216" spans="1:8" s="16" customFormat="1" ht="50.1" customHeight="1" x14ac:dyDescent="0.2">
      <c r="A216" s="352" t="s">
        <v>113</v>
      </c>
      <c r="B216" s="353"/>
      <c r="C216" s="74" t="str">
        <f t="shared" si="1"/>
        <v>электронный справочник на основе Справочника организаций "2ГИС.ЙОШКАР-ОЛА" (версия для ПК)</v>
      </c>
      <c r="D216" s="361">
        <v>8160</v>
      </c>
      <c r="E216" s="355"/>
      <c r="F216" s="355"/>
      <c r="G216" s="355"/>
      <c r="H216" s="356"/>
    </row>
    <row r="217" spans="1:8" s="16" customFormat="1" ht="50.1" customHeight="1" x14ac:dyDescent="0.2">
      <c r="A217" s="352" t="s">
        <v>114</v>
      </c>
      <c r="B217" s="353"/>
      <c r="C217" s="74" t="str">
        <f t="shared" si="1"/>
        <v>электронный справочник на основе Справочника организаций "2ГИС.ЙОШКАР-ОЛА" (версия для ПК)</v>
      </c>
      <c r="D217" s="361">
        <v>29400</v>
      </c>
      <c r="E217" s="355"/>
      <c r="F217" s="355"/>
      <c r="G217" s="355"/>
      <c r="H217" s="356"/>
    </row>
    <row r="218" spans="1:8" s="16" customFormat="1" ht="50.1" customHeight="1" x14ac:dyDescent="0.2">
      <c r="A218" s="352" t="s">
        <v>343</v>
      </c>
      <c r="B218" s="353"/>
      <c r="C218" s="74" t="s">
        <v>95</v>
      </c>
      <c r="D218" s="361">
        <v>1200</v>
      </c>
      <c r="E218" s="355"/>
      <c r="F218" s="355"/>
      <c r="G218" s="355"/>
      <c r="H218" s="356"/>
    </row>
    <row r="219" spans="1:8" s="16" customFormat="1" ht="50.1" customHeight="1" thickBot="1" x14ac:dyDescent="0.25">
      <c r="A219" s="352" t="s">
        <v>117</v>
      </c>
      <c r="B219" s="353"/>
      <c r="C219" s="33" t="str">
        <f t="shared" si="1"/>
        <v>электронный справочник на основе Справочника организаций "2ГИС.ЙОШКАР-ОЛА" (версия для ПК)</v>
      </c>
      <c r="D219" s="361">
        <v>2880</v>
      </c>
      <c r="E219" s="355"/>
      <c r="F219" s="355"/>
      <c r="G219" s="355"/>
      <c r="H219" s="356"/>
    </row>
    <row r="220" spans="1:8" s="23" customFormat="1" ht="50.1" customHeight="1" thickBot="1" x14ac:dyDescent="0.25">
      <c r="A220" s="362" t="s">
        <v>118</v>
      </c>
      <c r="B220" s="363"/>
      <c r="C220" s="21"/>
      <c r="D220" s="364"/>
      <c r="E220" s="364"/>
      <c r="F220" s="364"/>
      <c r="G220" s="364"/>
      <c r="H220" s="365"/>
    </row>
    <row r="221" spans="1:8" s="16" customFormat="1" ht="50.1" customHeight="1" x14ac:dyDescent="0.2">
      <c r="A221" s="352" t="s">
        <v>119</v>
      </c>
      <c r="B221" s="353"/>
      <c r="C221" s="366" t="str">
        <f>"Электронный справочник на основе Справочника организаций "&amp;$C$2&amp;" (мобильная версия)"</f>
        <v>Электронный справочник на основе Справочника организаций "2ГИС.ЙОШКАР-ОЛА" (мобильная версия)</v>
      </c>
      <c r="D221" s="361">
        <v>3000</v>
      </c>
      <c r="E221" s="355"/>
      <c r="F221" s="355"/>
      <c r="G221" s="355"/>
      <c r="H221" s="356"/>
    </row>
    <row r="222" spans="1:8" s="16" customFormat="1" ht="50.1" customHeight="1" x14ac:dyDescent="0.2">
      <c r="A222" s="352" t="s">
        <v>120</v>
      </c>
      <c r="B222" s="353"/>
      <c r="C222" s="367"/>
      <c r="D222" s="361">
        <v>3000</v>
      </c>
      <c r="E222" s="355"/>
      <c r="F222" s="355"/>
      <c r="G222" s="355"/>
      <c r="H222" s="356"/>
    </row>
    <row r="223" spans="1:8" s="16" customFormat="1" ht="50.1" customHeight="1" x14ac:dyDescent="0.2">
      <c r="A223" s="369" t="s">
        <v>121</v>
      </c>
      <c r="B223" s="370"/>
      <c r="C223" s="367"/>
      <c r="D223" s="517">
        <v>3000</v>
      </c>
      <c r="E223" s="398"/>
      <c r="F223" s="398"/>
      <c r="G223" s="398"/>
      <c r="H223" s="398"/>
    </row>
    <row r="224" spans="1:8" s="16" customFormat="1" ht="50.1" customHeight="1" x14ac:dyDescent="0.2">
      <c r="A224" s="369" t="s">
        <v>122</v>
      </c>
      <c r="B224" s="370"/>
      <c r="C224" s="367"/>
      <c r="D224" s="517">
        <v>300</v>
      </c>
      <c r="E224" s="398"/>
      <c r="F224" s="398"/>
      <c r="G224" s="398"/>
      <c r="H224" s="398"/>
    </row>
    <row r="225" spans="1:8" s="16" customFormat="1" ht="50.1" customHeight="1" thickBot="1" x14ac:dyDescent="0.25">
      <c r="A225" s="369" t="s">
        <v>123</v>
      </c>
      <c r="B225" s="370"/>
      <c r="C225" s="368"/>
      <c r="D225" s="471">
        <v>1050</v>
      </c>
      <c r="E225" s="472"/>
      <c r="F225" s="472"/>
      <c r="G225" s="472"/>
      <c r="H225" s="472"/>
    </row>
    <row r="226" spans="1:8" s="16" customFormat="1" ht="50.1" customHeight="1" thickBot="1" x14ac:dyDescent="0.25">
      <c r="A226" s="362" t="s">
        <v>124</v>
      </c>
      <c r="B226" s="363"/>
      <c r="C226" s="21"/>
      <c r="D226" s="364"/>
      <c r="E226" s="364"/>
      <c r="F226" s="364"/>
      <c r="G226" s="364"/>
      <c r="H226" s="365"/>
    </row>
    <row r="227" spans="1:8" s="16" customFormat="1" ht="50.1" customHeight="1" x14ac:dyDescent="0.2">
      <c r="A227" s="352" t="s">
        <v>214</v>
      </c>
      <c r="B227" s="353"/>
      <c r="C227"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27" s="361">
        <v>3660</v>
      </c>
      <c r="E227" s="355"/>
      <c r="F227" s="355"/>
      <c r="G227" s="355"/>
      <c r="H227" s="356"/>
    </row>
    <row r="228" spans="1:8" s="16" customFormat="1" ht="50.1" customHeight="1" x14ac:dyDescent="0.2">
      <c r="A228" s="352" t="s">
        <v>126</v>
      </c>
      <c r="B228" s="353"/>
      <c r="C228" s="74" t="str">
        <f>"Интернет-площадка 2gis.ru на основе Cправочника организаций "&amp;$C$2&amp;""</f>
        <v>Интернет-площадка 2gis.ru на основе Cправочника организаций "2ГИС.ЙОШКАР-ОЛА"</v>
      </c>
      <c r="D228" s="517">
        <v>3660</v>
      </c>
      <c r="E228" s="398"/>
      <c r="F228" s="398"/>
      <c r="G228" s="398"/>
      <c r="H228" s="399"/>
    </row>
    <row r="229" spans="1:8" s="16" customFormat="1" ht="50.1" customHeight="1" x14ac:dyDescent="0.2">
      <c r="A229" s="352" t="s">
        <v>127</v>
      </c>
      <c r="B229" s="353"/>
      <c r="C229" s="20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29" s="361">
        <v>2610</v>
      </c>
      <c r="E229" s="355"/>
      <c r="F229" s="355"/>
      <c r="G229" s="355"/>
      <c r="H229" s="356"/>
    </row>
    <row r="230" spans="1:8" s="16" customFormat="1" ht="50.1" customHeight="1" x14ac:dyDescent="0.2">
      <c r="A230" s="352" t="s">
        <v>215</v>
      </c>
      <c r="B230" s="353"/>
      <c r="C23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"2ГИС.ЙОШКАР-ОЛА" (мобильная версия 2ГИС 4.0 и выше)</v>
      </c>
      <c r="D230" s="354">
        <v>7800</v>
      </c>
      <c r="E230" s="355"/>
      <c r="F230" s="355"/>
      <c r="G230" s="355"/>
      <c r="H230" s="356"/>
    </row>
    <row r="231" spans="1:8" s="16" customFormat="1" ht="50.1" customHeight="1" x14ac:dyDescent="0.2">
      <c r="A231" s="352" t="s">
        <v>199</v>
      </c>
      <c r="B231" s="353"/>
      <c r="C231" s="74" t="str">
        <f>"Интернет-площадка 2gis.ru на основе Cправочника организаций "&amp;$C$2&amp;""</f>
        <v>Интернет-площадка 2gis.ru на основе Cправочника организаций "2ГИС.ЙОШКАР-ОЛА"</v>
      </c>
      <c r="D231" s="354">
        <v>7800</v>
      </c>
      <c r="E231" s="355"/>
      <c r="F231" s="355"/>
      <c r="G231" s="355"/>
      <c r="H231" s="356"/>
    </row>
    <row r="232" spans="1:8" s="16" customFormat="1" ht="50.1" customHeight="1" x14ac:dyDescent="0.2">
      <c r="A232" s="352" t="s">
        <v>130</v>
      </c>
      <c r="B232" s="353"/>
      <c r="C232" s="208" t="str">
        <f>"электронный справочник на основе Справочника организаций "&amp;$C$2&amp;" (версия для ПК)"</f>
        <v>электронный справочник на основе Справочника организаций "2ГИС.ЙОШКАР-ОЛА" (версия для ПК)</v>
      </c>
      <c r="D232" s="354">
        <v>5520</v>
      </c>
      <c r="E232" s="355"/>
      <c r="F232" s="355"/>
      <c r="G232" s="355"/>
      <c r="H232" s="356"/>
    </row>
    <row r="233" spans="1:8" s="16" customFormat="1" ht="126" customHeight="1" x14ac:dyDescent="0.2">
      <c r="A233" s="352" t="s">
        <v>131</v>
      </c>
      <c r="B233" s="353"/>
      <c r="C233" s="121" t="str">
        <f>C228</f>
        <v>Интернет-площадка 2gis.ru на основе Cправочника организаций "2ГИС.ЙОШКАР-ОЛА"</v>
      </c>
      <c r="D233" s="361">
        <v>2928</v>
      </c>
      <c r="E233" s="355"/>
      <c r="F233" s="355"/>
      <c r="G233" s="355"/>
      <c r="H233" s="356"/>
    </row>
    <row r="234" spans="1:8" s="16" customFormat="1" ht="126" customHeight="1" thickBot="1" x14ac:dyDescent="0.25">
      <c r="A234" s="352" t="s">
        <v>132</v>
      </c>
      <c r="B234" s="353"/>
      <c r="C2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"2ГИС.ЙОШКАР-ОЛА"; электронный справочник на основе Справочника организаций "2ГИС.ЙОШКАР-ОЛА" (мобильная версия 2ГИС 4.0 и выше)</v>
      </c>
      <c r="D234" s="361">
        <v>2748</v>
      </c>
      <c r="E234" s="355"/>
      <c r="F234" s="355"/>
      <c r="G234" s="355"/>
      <c r="H234" s="356"/>
    </row>
    <row r="235" spans="1:8" s="23" customFormat="1" ht="50.1" customHeight="1" thickBot="1" x14ac:dyDescent="0.25">
      <c r="A235" s="518"/>
      <c r="B235" s="519"/>
      <c r="C235" s="56"/>
      <c r="D235" s="520"/>
      <c r="E235" s="520"/>
      <c r="F235" s="520"/>
      <c r="G235" s="520"/>
      <c r="H235" s="521"/>
    </row>
    <row r="236" spans="1:8" s="20" customFormat="1" ht="26.25" x14ac:dyDescent="0.2">
      <c r="A236" s="81"/>
      <c r="B236" s="82"/>
      <c r="C236" s="83"/>
      <c r="D236" s="82"/>
      <c r="E236" s="82"/>
      <c r="F236" s="82"/>
      <c r="G236" s="82"/>
      <c r="H236" s="84"/>
    </row>
    <row r="237" spans="1:8" s="16" customFormat="1" ht="21" x14ac:dyDescent="0.2">
      <c r="A237" s="85"/>
      <c r="B237" s="86" t="s">
        <v>133</v>
      </c>
      <c r="C237" s="349" t="s">
        <v>220</v>
      </c>
      <c r="D237" s="349"/>
      <c r="E237" s="87"/>
      <c r="F237" s="87"/>
      <c r="G237" s="87"/>
      <c r="H237" s="87"/>
    </row>
    <row r="238" spans="1:8" s="16" customFormat="1" ht="21" x14ac:dyDescent="0.2">
      <c r="A238" s="85"/>
      <c r="B238" s="87"/>
      <c r="C238" s="348" t="s">
        <v>221</v>
      </c>
      <c r="D238" s="348"/>
      <c r="E238" s="87"/>
      <c r="F238" s="87"/>
      <c r="G238" s="87"/>
      <c r="H238" s="87"/>
    </row>
    <row r="239" spans="1:8" s="16" customFormat="1" ht="21" x14ac:dyDescent="0.2">
      <c r="A239" s="85"/>
      <c r="B239" s="87"/>
      <c r="C239" s="349" t="s">
        <v>222</v>
      </c>
      <c r="D239" s="348"/>
      <c r="E239" s="87"/>
      <c r="F239" s="87"/>
      <c r="G239" s="87"/>
      <c r="H239" s="87"/>
    </row>
    <row r="240" spans="1:8" s="16" customFormat="1" ht="21" x14ac:dyDescent="0.2">
      <c r="A240" s="81"/>
      <c r="B240" s="82"/>
      <c r="C240" s="348"/>
      <c r="D240" s="348"/>
      <c r="E240" s="87"/>
      <c r="F240" s="87"/>
      <c r="G240" s="87"/>
      <c r="H240" s="82"/>
    </row>
    <row r="241" spans="1:8" s="16" customFormat="1" ht="26.25" x14ac:dyDescent="0.2">
      <c r="A241" s="347" t="str">
        <f>Абакан_юр!A174</f>
        <v>По соглашению сторон в качестве валюты платежа могут выступать украинские гривны, в этом случае курс следующий: 1 руб. = 0,4395 гривен</v>
      </c>
      <c r="B241" s="347"/>
      <c r="C241" s="347"/>
      <c r="D241" s="89"/>
      <c r="E241" s="89"/>
      <c r="F241" s="90"/>
      <c r="G241" s="351"/>
      <c r="H241" s="351"/>
    </row>
    <row r="242" spans="1:8" s="16" customFormat="1" ht="26.25" x14ac:dyDescent="0.2">
      <c r="A242" s="347" t="str">
        <f>Абакан_юр!A175</f>
        <v>По соглашению сторон в качестве валюты платежа могут выступать дирхамы ОАЭ, в этом случае курс следующий: 1 руб. = 0,0414 дирхам</v>
      </c>
      <c r="B242" s="347"/>
      <c r="C242" s="347"/>
      <c r="D242" s="89"/>
      <c r="E242" s="89"/>
      <c r="F242" s="90"/>
      <c r="G242" s="92"/>
      <c r="H242" s="92"/>
    </row>
    <row r="243" spans="1:8" ht="12" customHeight="1" x14ac:dyDescent="0.2">
      <c r="A243" s="347" t="str">
        <f>Абакан_юр!A176</f>
        <v>По соглашению сторон в качестве валюты платежа могут выступать доллары США, в этом случае курс следующий: 1 руб. = 0,0113 доллара</v>
      </c>
      <c r="B243" s="347"/>
      <c r="C243" s="347"/>
      <c r="D243" s="89"/>
      <c r="E243" s="89"/>
      <c r="F243" s="90"/>
      <c r="G243" s="92"/>
      <c r="H243" s="92"/>
    </row>
    <row r="244" spans="1:8" s="87" customFormat="1" ht="24.95" customHeight="1" x14ac:dyDescent="0.2">
      <c r="A244" s="347" t="str">
        <f>Абакан_юр!A177</f>
        <v>По соглашению сторон в качестве валюты платежа могут выступать евро, в этом случае курс следующий: 1 руб. = 0,0104 евро</v>
      </c>
      <c r="B244" s="347"/>
      <c r="C244" s="347"/>
      <c r="D244" s="89"/>
      <c r="E244" s="90"/>
      <c r="F244" s="90"/>
      <c r="G244" s="92"/>
      <c r="H244" s="92"/>
    </row>
    <row r="245" spans="1:8" s="87" customFormat="1" ht="24.95" customHeight="1" x14ac:dyDescent="0.2">
      <c r="A245" s="347" t="str">
        <f>Абакан_юр!A178</f>
        <v>По соглашению сторон в качестве валюты платежа могут выступать чешские кроны, в этом случае курс следующий: 1 руб. = 0,2610 крона</v>
      </c>
      <c r="B245" s="347"/>
      <c r="C245" s="347"/>
      <c r="D245" s="89"/>
      <c r="E245" s="90"/>
      <c r="F245" s="90"/>
      <c r="G245" s="92"/>
      <c r="H245" s="92"/>
    </row>
    <row r="246" spans="1:8" s="87" customFormat="1" ht="24.95" customHeight="1" x14ac:dyDescent="0.2">
      <c r="A246" s="347" t="str">
        <f>Абакан_юр!A179</f>
        <v>По соглашению сторон в качестве валюты платежа могут выступать киргизские сомы, в этом случае курс следующий: 1 руб. = 1,0094 сом</v>
      </c>
      <c r="B246" s="347"/>
      <c r="C246" s="347"/>
      <c r="D246" s="89"/>
      <c r="E246" s="89"/>
      <c r="F246" s="90"/>
      <c r="G246" s="92"/>
      <c r="H246" s="92"/>
    </row>
    <row r="247" spans="1:8" s="82" customFormat="1" ht="12" customHeight="1" x14ac:dyDescent="0.2">
      <c r="A247" s="347" t="str">
        <f>Абакан_юр!A180</f>
        <v>По соглашению сторон в качестве валюты платежа могут выступать казахстанские тенге, в этом случае курс следующий: 1 руб. = 5,0667 тенге</v>
      </c>
      <c r="B247" s="347"/>
      <c r="C247" s="347"/>
      <c r="D247" s="89"/>
      <c r="E247" s="89"/>
      <c r="F247" s="90"/>
      <c r="G247" s="92"/>
      <c r="H247" s="92"/>
    </row>
    <row r="248" spans="1:8" s="91" customFormat="1" ht="24.95" customHeight="1" x14ac:dyDescent="0.2">
      <c r="A248" s="93"/>
      <c r="B248" s="93"/>
      <c r="C248" s="94"/>
      <c r="D248" s="95"/>
      <c r="E248" s="95"/>
      <c r="F248" s="96"/>
      <c r="G248" s="97"/>
      <c r="H248" s="97"/>
    </row>
    <row r="249" spans="1:8" s="91" customFormat="1" ht="24.95" customHeight="1" x14ac:dyDescent="0.2">
      <c r="A249" s="339" t="s">
        <v>144</v>
      </c>
      <c r="B249" s="339"/>
      <c r="C249" s="339"/>
      <c r="D249" s="339"/>
      <c r="E249" s="339"/>
      <c r="F249" s="339"/>
      <c r="G249" s="339"/>
      <c r="H249" s="339"/>
    </row>
    <row r="250" spans="1:8" s="91" customFormat="1" ht="24.95" customHeight="1" x14ac:dyDescent="0.2">
      <c r="A250" s="339" t="s">
        <v>145</v>
      </c>
      <c r="B250" s="339"/>
      <c r="C250" s="339"/>
      <c r="D250" s="339"/>
      <c r="E250" s="339"/>
      <c r="F250" s="339"/>
      <c r="G250" s="339"/>
      <c r="H250" s="339"/>
    </row>
    <row r="251" spans="1:8" s="91" customFormat="1" ht="24.95" customHeight="1" x14ac:dyDescent="0.2">
      <c r="A251" s="347" t="s">
        <v>482</v>
      </c>
      <c r="B251" s="347"/>
      <c r="C251" s="347"/>
      <c r="D251" s="347"/>
      <c r="E251" s="347"/>
      <c r="F251" s="347"/>
      <c r="G251" s="347"/>
      <c r="H251" s="347"/>
    </row>
    <row r="252" spans="1:8" s="91" customFormat="1" ht="24.95" customHeight="1" thickBot="1" x14ac:dyDescent="0.25">
      <c r="A252" s="340" t="s">
        <v>146</v>
      </c>
      <c r="B252" s="340"/>
      <c r="C252" s="340"/>
      <c r="D252" s="340"/>
      <c r="E252" s="340"/>
      <c r="F252" s="99"/>
      <c r="H252" s="100"/>
    </row>
    <row r="253" spans="1:8" s="91" customFormat="1" ht="24.95" customHeight="1" thickBot="1" x14ac:dyDescent="0.25">
      <c r="A253" s="341" t="s">
        <v>147</v>
      </c>
      <c r="B253" s="342"/>
      <c r="C253" s="342"/>
      <c r="D253" s="342"/>
      <c r="E253" s="343"/>
      <c r="F253" s="101"/>
      <c r="G253" s="82"/>
      <c r="H253" s="102"/>
    </row>
    <row r="254" spans="1:8" s="91" customFormat="1" ht="24.95" customHeight="1" thickBot="1" x14ac:dyDescent="0.25">
      <c r="A254" s="344" t="s">
        <v>148</v>
      </c>
      <c r="B254" s="345"/>
      <c r="C254" s="103" t="s">
        <v>149</v>
      </c>
      <c r="D254" s="345" t="s">
        <v>150</v>
      </c>
      <c r="E254" s="346"/>
      <c r="F254" s="104"/>
      <c r="G254" s="104"/>
      <c r="H254" s="104"/>
    </row>
    <row r="255" spans="1:8" s="98" customFormat="1" ht="12" customHeight="1" x14ac:dyDescent="0.2">
      <c r="A255" s="333" t="s">
        <v>207</v>
      </c>
      <c r="B255" s="334"/>
      <c r="C255" s="335" t="s">
        <v>208</v>
      </c>
      <c r="D255" s="641">
        <v>2190</v>
      </c>
      <c r="E255" s="336"/>
      <c r="F255" s="104"/>
      <c r="G255" s="104"/>
      <c r="H255" s="104"/>
    </row>
    <row r="256" spans="1:8" ht="24.95" customHeight="1" x14ac:dyDescent="0.2">
      <c r="A256" s="337" t="s">
        <v>209</v>
      </c>
      <c r="B256" s="338"/>
      <c r="C256" s="331"/>
      <c r="D256" s="640">
        <v>1590</v>
      </c>
      <c r="E256" s="332"/>
      <c r="F256" s="104"/>
      <c r="G256" s="104"/>
      <c r="H256" s="104"/>
    </row>
    <row r="257" spans="1:8" ht="24.95" customHeight="1" x14ac:dyDescent="0.2">
      <c r="A257" s="337" t="s">
        <v>210</v>
      </c>
      <c r="B257" s="338"/>
      <c r="C257" s="331"/>
      <c r="D257" s="640">
        <v>1440</v>
      </c>
      <c r="E257" s="332"/>
      <c r="F257" s="104"/>
      <c r="G257" s="104"/>
      <c r="H257" s="104"/>
    </row>
    <row r="258" spans="1:8" s="82" customFormat="1" ht="38.25" customHeight="1" x14ac:dyDescent="0.2">
      <c r="A258" s="337" t="s">
        <v>211</v>
      </c>
      <c r="B258" s="338"/>
      <c r="C258" s="331"/>
      <c r="D258" s="640">
        <v>1290</v>
      </c>
      <c r="E258" s="332"/>
      <c r="F258" s="104"/>
      <c r="G258" s="104"/>
      <c r="H258" s="104"/>
    </row>
    <row r="259" spans="1:8" s="100" customFormat="1" ht="50.1" customHeight="1" x14ac:dyDescent="0.2">
      <c r="A259" s="337" t="s">
        <v>151</v>
      </c>
      <c r="B259" s="338"/>
      <c r="C259" s="106" t="s">
        <v>152</v>
      </c>
      <c r="D259" s="331" t="s">
        <v>153</v>
      </c>
      <c r="E259" s="332"/>
      <c r="F259" s="104"/>
      <c r="G259" s="104"/>
      <c r="H259" s="104"/>
    </row>
    <row r="260" spans="1:8" s="102" customFormat="1" ht="50.1" customHeight="1" x14ac:dyDescent="0.2">
      <c r="A260" s="337" t="s">
        <v>154</v>
      </c>
      <c r="B260" s="338"/>
      <c r="C260" s="106" t="s">
        <v>155</v>
      </c>
      <c r="D260" s="331" t="s">
        <v>156</v>
      </c>
      <c r="E260" s="332"/>
      <c r="F260" s="104"/>
      <c r="G260" s="104"/>
      <c r="H260" s="104"/>
    </row>
    <row r="261" spans="1:8" ht="105" customHeight="1" thickBot="1" x14ac:dyDescent="0.25">
      <c r="A261" s="495" t="s">
        <v>157</v>
      </c>
      <c r="B261" s="496"/>
      <c r="C261" s="125" t="s">
        <v>158</v>
      </c>
      <c r="D261" s="497" t="s">
        <v>156</v>
      </c>
      <c r="E261" s="498"/>
      <c r="F261" s="104"/>
      <c r="G261" s="104"/>
      <c r="H261" s="104"/>
    </row>
    <row r="262" spans="1:8" ht="50.1" customHeight="1" x14ac:dyDescent="0.2">
      <c r="A262" s="337" t="s">
        <v>160</v>
      </c>
      <c r="B262" s="338"/>
      <c r="C262" s="124" t="s">
        <v>161</v>
      </c>
      <c r="D262" s="338" t="s">
        <v>156</v>
      </c>
      <c r="E262" s="494"/>
      <c r="F262" s="101"/>
      <c r="G262" s="101"/>
      <c r="H262" s="101"/>
    </row>
    <row r="263" spans="1:8" ht="50.1" customHeight="1" thickBot="1" x14ac:dyDescent="0.25">
      <c r="A263" s="617" t="s">
        <v>162</v>
      </c>
      <c r="B263" s="618"/>
      <c r="C263" s="125" t="s">
        <v>163</v>
      </c>
      <c r="D263" s="619" t="s">
        <v>156</v>
      </c>
      <c r="E263" s="620"/>
      <c r="F263" s="96"/>
      <c r="G263" s="97"/>
      <c r="H263" s="97"/>
    </row>
    <row r="264" spans="1:8" ht="50.1" customHeight="1" x14ac:dyDescent="0.2">
      <c r="A264" s="329" t="s">
        <v>164</v>
      </c>
      <c r="B264" s="329"/>
      <c r="C264" s="329"/>
      <c r="D264" s="329"/>
      <c r="E264" s="329"/>
      <c r="F264" s="329"/>
      <c r="G264" s="329"/>
      <c r="H264" s="329"/>
    </row>
    <row r="265" spans="1:8" ht="50.1" customHeight="1" x14ac:dyDescent="0.2">
      <c r="A265" s="329" t="s">
        <v>165</v>
      </c>
      <c r="B265" s="329"/>
      <c r="C265" s="329"/>
      <c r="D265" s="329"/>
      <c r="E265" s="329"/>
      <c r="F265" s="329"/>
      <c r="G265" s="329"/>
      <c r="H265" s="329"/>
    </row>
    <row r="266" spans="1:8" ht="177.75" customHeight="1" x14ac:dyDescent="0.2">
      <c r="A266"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6" s="493"/>
      <c r="C266" s="493"/>
      <c r="D266" s="493"/>
      <c r="E266" s="493"/>
      <c r="F266" s="493"/>
      <c r="G266" s="493"/>
      <c r="H266" s="493"/>
    </row>
    <row r="267" spans="1:8" ht="75" customHeight="1" x14ac:dyDescent="0.2">
      <c r="A267" s="339" t="s">
        <v>167</v>
      </c>
      <c r="B267" s="339"/>
      <c r="C267" s="339"/>
      <c r="D267" s="339"/>
      <c r="E267" s="339"/>
      <c r="F267" s="339"/>
      <c r="G267" s="339"/>
      <c r="H267" s="339"/>
    </row>
    <row r="268" spans="1:8" ht="137.25" customHeight="1" x14ac:dyDescent="0.2">
      <c r="A268" s="329" t="s">
        <v>168</v>
      </c>
      <c r="B268" s="329"/>
      <c r="C268" s="329"/>
      <c r="D268" s="329"/>
      <c r="E268" s="329"/>
      <c r="F268" s="329"/>
      <c r="G268" s="329"/>
      <c r="H268" s="329"/>
    </row>
    <row r="269" spans="1:8" s="82" customFormat="1" ht="125.25" customHeight="1" x14ac:dyDescent="0.2">
      <c r="A269" s="639" t="s">
        <v>287</v>
      </c>
      <c r="B269" s="639"/>
      <c r="C269" s="639"/>
      <c r="D269" s="639"/>
      <c r="E269" s="639"/>
      <c r="F269" s="639"/>
      <c r="G269" s="639"/>
      <c r="H269" s="639"/>
    </row>
    <row r="270" spans="1:8" ht="25.5" x14ac:dyDescent="0.35">
      <c r="A270" s="637" t="s">
        <v>288</v>
      </c>
      <c r="B270" s="638"/>
      <c r="C270" s="176" t="s">
        <v>289</v>
      </c>
    </row>
    <row r="271" spans="1:8" ht="25.5" x14ac:dyDescent="0.35">
      <c r="A271" s="635" t="s">
        <v>290</v>
      </c>
      <c r="B271" s="636"/>
      <c r="C271" s="177">
        <v>1</v>
      </c>
    </row>
    <row r="272" spans="1:8" ht="25.5" x14ac:dyDescent="0.35">
      <c r="A272" s="635">
        <v>2</v>
      </c>
      <c r="B272" s="636"/>
      <c r="C272" s="177">
        <v>1.1000000000000001</v>
      </c>
    </row>
    <row r="273" spans="1:8" ht="25.5" x14ac:dyDescent="0.35">
      <c r="A273" s="635">
        <v>3</v>
      </c>
      <c r="B273" s="636"/>
      <c r="C273" s="177">
        <v>1.2</v>
      </c>
    </row>
    <row r="274" spans="1:8" ht="25.5" x14ac:dyDescent="0.35">
      <c r="A274" s="635" t="s">
        <v>291</v>
      </c>
      <c r="B274" s="636"/>
      <c r="C274" s="177">
        <v>1.25</v>
      </c>
    </row>
    <row r="275" spans="1:8" ht="25.5" x14ac:dyDescent="0.35">
      <c r="A275" s="635" t="s">
        <v>292</v>
      </c>
      <c r="B275" s="636"/>
      <c r="C275" s="177">
        <v>1.3</v>
      </c>
    </row>
    <row r="276" spans="1:8" ht="25.5" x14ac:dyDescent="0.35">
      <c r="A276" s="635" t="s">
        <v>293</v>
      </c>
      <c r="B276" s="636"/>
      <c r="C276" s="177">
        <v>1.35</v>
      </c>
    </row>
    <row r="277" spans="1:8" ht="25.5" x14ac:dyDescent="0.35">
      <c r="A277" s="635" t="s">
        <v>294</v>
      </c>
      <c r="B277" s="636"/>
      <c r="C277" s="177">
        <v>1.4</v>
      </c>
    </row>
    <row r="278" spans="1:8" ht="25.5" x14ac:dyDescent="0.35">
      <c r="A278" s="635" t="s">
        <v>295</v>
      </c>
      <c r="B278" s="636"/>
      <c r="C278" s="177">
        <v>1.45</v>
      </c>
    </row>
    <row r="279" spans="1:8" ht="25.5" x14ac:dyDescent="0.35">
      <c r="A279" s="635" t="s">
        <v>296</v>
      </c>
      <c r="B279" s="636"/>
      <c r="C279" s="177">
        <v>1.5</v>
      </c>
    </row>
    <row r="280" spans="1:8" ht="25.5" x14ac:dyDescent="0.35">
      <c r="A280" s="635" t="s">
        <v>297</v>
      </c>
      <c r="B280" s="636"/>
      <c r="C280" s="177">
        <v>2</v>
      </c>
    </row>
    <row r="281" spans="1:8" ht="23.25" x14ac:dyDescent="0.2">
      <c r="A281" s="329" t="s">
        <v>298</v>
      </c>
      <c r="B281" s="329"/>
      <c r="C281" s="329"/>
      <c r="D281" s="329"/>
      <c r="E281" s="329"/>
      <c r="F281" s="329"/>
      <c r="G281" s="329"/>
      <c r="H281" s="329"/>
    </row>
    <row r="284" spans="1:8" s="109" customFormat="1" ht="114.75" customHeight="1" x14ac:dyDescent="0.2">
      <c r="A284" s="339" t="s">
        <v>483</v>
      </c>
      <c r="B284" s="339"/>
      <c r="C284" s="339"/>
      <c r="D284" s="339"/>
      <c r="E284" s="339"/>
      <c r="F284" s="339"/>
      <c r="G284" s="339"/>
      <c r="H284" s="339"/>
    </row>
    <row r="290" spans="1:8" s="109" customFormat="1" ht="114.75" customHeight="1" x14ac:dyDescent="0.2">
      <c r="A290" s="81"/>
      <c r="B290" s="82"/>
      <c r="C290" s="83"/>
      <c r="D290" s="82"/>
      <c r="E290" s="82"/>
      <c r="F290" s="82"/>
      <c r="G290" s="82"/>
      <c r="H290" s="84"/>
    </row>
  </sheetData>
  <sheetProtection selectLockedCells="1" selectUnlockedCells="1"/>
  <mergeCells count="474">
    <mergeCell ref="D1:F1"/>
    <mergeCell ref="G2:H2"/>
    <mergeCell ref="D4:H4"/>
    <mergeCell ref="A5:B5"/>
    <mergeCell ref="A6:B6"/>
    <mergeCell ref="D6:H6"/>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11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5:B115"/>
    <mergeCell ref="D115:H115"/>
    <mergeCell ref="D116:H116"/>
    <mergeCell ref="A118:A121"/>
    <mergeCell ref="B118:B119"/>
    <mergeCell ref="C118:C119"/>
    <mergeCell ref="D118:D121"/>
    <mergeCell ref="E118:E121"/>
    <mergeCell ref="F118:F121"/>
    <mergeCell ref="G118:G121"/>
    <mergeCell ref="H118:H121"/>
    <mergeCell ref="D122:H122"/>
    <mergeCell ref="A123:A127"/>
    <mergeCell ref="B123:B124"/>
    <mergeCell ref="C123:C124"/>
    <mergeCell ref="D123:D127"/>
    <mergeCell ref="E123:E127"/>
    <mergeCell ref="F123:F127"/>
    <mergeCell ref="G123:G127"/>
    <mergeCell ref="H123:H127"/>
    <mergeCell ref="A133:C133"/>
    <mergeCell ref="D133:H133"/>
    <mergeCell ref="A134:B134"/>
    <mergeCell ref="D134:H134"/>
    <mergeCell ref="A135:B135"/>
    <mergeCell ref="D135:H135"/>
    <mergeCell ref="D128:H128"/>
    <mergeCell ref="A129:A131"/>
    <mergeCell ref="B129:B130"/>
    <mergeCell ref="C129:C130"/>
    <mergeCell ref="D129:H131"/>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9:B159"/>
    <mergeCell ref="D159:H159"/>
    <mergeCell ref="A160:B160"/>
    <mergeCell ref="D160:H160"/>
    <mergeCell ref="A161:B161"/>
    <mergeCell ref="D161:H161"/>
    <mergeCell ref="A154:C154"/>
    <mergeCell ref="D154:H154"/>
    <mergeCell ref="D155:H155"/>
    <mergeCell ref="A156:B156"/>
    <mergeCell ref="C156:C164"/>
    <mergeCell ref="D156:H156"/>
    <mergeCell ref="A157:B157"/>
    <mergeCell ref="D157:H157"/>
    <mergeCell ref="A158:B158"/>
    <mergeCell ref="D158:H158"/>
    <mergeCell ref="A165:B165"/>
    <mergeCell ref="D165:H165"/>
    <mergeCell ref="A166:B166"/>
    <mergeCell ref="D166:H166"/>
    <mergeCell ref="A167:B167"/>
    <mergeCell ref="D167:H167"/>
    <mergeCell ref="A162:B162"/>
    <mergeCell ref="D162:H162"/>
    <mergeCell ref="A163:B163"/>
    <mergeCell ref="D163:H163"/>
    <mergeCell ref="A164:B164"/>
    <mergeCell ref="D164:H164"/>
    <mergeCell ref="A168:B168"/>
    <mergeCell ref="C168:C185"/>
    <mergeCell ref="D168:H168"/>
    <mergeCell ref="A169:B169"/>
    <mergeCell ref="D169:H169"/>
    <mergeCell ref="A170:B170"/>
    <mergeCell ref="D170:H170"/>
    <mergeCell ref="A171:B171"/>
    <mergeCell ref="D171:H171"/>
    <mergeCell ref="A172:B172"/>
    <mergeCell ref="A176:B176"/>
    <mergeCell ref="D176:H176"/>
    <mergeCell ref="A177:B177"/>
    <mergeCell ref="D177:H177"/>
    <mergeCell ref="A178:B178"/>
    <mergeCell ref="D178:H178"/>
    <mergeCell ref="D172:H172"/>
    <mergeCell ref="A173:B173"/>
    <mergeCell ref="D173:H173"/>
    <mergeCell ref="A174:B174"/>
    <mergeCell ref="D174:H174"/>
    <mergeCell ref="A175:B175"/>
    <mergeCell ref="D175:H175"/>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94:B194"/>
    <mergeCell ref="D194:H194"/>
    <mergeCell ref="A195:B195"/>
    <mergeCell ref="D195:H195"/>
    <mergeCell ref="A196:B196"/>
    <mergeCell ref="D196:H196"/>
    <mergeCell ref="A191:B191"/>
    <mergeCell ref="D191:H191"/>
    <mergeCell ref="A192:B192"/>
    <mergeCell ref="D192:H192"/>
    <mergeCell ref="A193:B193"/>
    <mergeCell ref="D193:H193"/>
    <mergeCell ref="A200:B200"/>
    <mergeCell ref="D200:H200"/>
    <mergeCell ref="A201:B201"/>
    <mergeCell ref="D201:H201"/>
    <mergeCell ref="A202:B202"/>
    <mergeCell ref="D202:H202"/>
    <mergeCell ref="A197:B197"/>
    <mergeCell ref="D197:H197"/>
    <mergeCell ref="A198:B198"/>
    <mergeCell ref="D198:H198"/>
    <mergeCell ref="A199:B199"/>
    <mergeCell ref="D199:H199"/>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21:B221"/>
    <mergeCell ref="C221:C225"/>
    <mergeCell ref="D221:H221"/>
    <mergeCell ref="A222:B222"/>
    <mergeCell ref="D222:H222"/>
    <mergeCell ref="A223:B223"/>
    <mergeCell ref="D223:H223"/>
    <mergeCell ref="A224:B224"/>
    <mergeCell ref="D224:H224"/>
    <mergeCell ref="A225:B225"/>
    <mergeCell ref="A229:B229"/>
    <mergeCell ref="D229:H229"/>
    <mergeCell ref="A230:B230"/>
    <mergeCell ref="D230:H230"/>
    <mergeCell ref="A231:B231"/>
    <mergeCell ref="D231:H231"/>
    <mergeCell ref="D225:H225"/>
    <mergeCell ref="A226:B226"/>
    <mergeCell ref="D226:H226"/>
    <mergeCell ref="A227:B227"/>
    <mergeCell ref="D227:H227"/>
    <mergeCell ref="A228:B228"/>
    <mergeCell ref="D228:H228"/>
    <mergeCell ref="A235:B235"/>
    <mergeCell ref="D235:H235"/>
    <mergeCell ref="C237:D237"/>
    <mergeCell ref="C238:D238"/>
    <mergeCell ref="C239:D239"/>
    <mergeCell ref="C240:D240"/>
    <mergeCell ref="A232:B232"/>
    <mergeCell ref="D232:H232"/>
    <mergeCell ref="A233:B233"/>
    <mergeCell ref="D233:H233"/>
    <mergeCell ref="A234:B234"/>
    <mergeCell ref="D234:H234"/>
    <mergeCell ref="A246:C246"/>
    <mergeCell ref="A247:C247"/>
    <mergeCell ref="A249:H249"/>
    <mergeCell ref="A250:H250"/>
    <mergeCell ref="A251:H251"/>
    <mergeCell ref="A252:E252"/>
    <mergeCell ref="A241:C241"/>
    <mergeCell ref="G241:H241"/>
    <mergeCell ref="A242:C242"/>
    <mergeCell ref="A243:C243"/>
    <mergeCell ref="A244:C244"/>
    <mergeCell ref="A245:C245"/>
    <mergeCell ref="A258:B258"/>
    <mergeCell ref="D258:E258"/>
    <mergeCell ref="A259:B259"/>
    <mergeCell ref="D259:E259"/>
    <mergeCell ref="A260:B260"/>
    <mergeCell ref="D260:E260"/>
    <mergeCell ref="A253:E253"/>
    <mergeCell ref="A254:B254"/>
    <mergeCell ref="D254:E254"/>
    <mergeCell ref="A255:B255"/>
    <mergeCell ref="C255:C258"/>
    <mergeCell ref="D255:E255"/>
    <mergeCell ref="A256:B256"/>
    <mergeCell ref="D256:E256"/>
    <mergeCell ref="A257:B257"/>
    <mergeCell ref="D257:E257"/>
    <mergeCell ref="A264:H264"/>
    <mergeCell ref="A265:H265"/>
    <mergeCell ref="A266:H266"/>
    <mergeCell ref="A267:H267"/>
    <mergeCell ref="A268:H268"/>
    <mergeCell ref="A269:H269"/>
    <mergeCell ref="A261:B261"/>
    <mergeCell ref="D261:E261"/>
    <mergeCell ref="A262:B262"/>
    <mergeCell ref="D262:E262"/>
    <mergeCell ref="A263:B263"/>
    <mergeCell ref="D263:E263"/>
    <mergeCell ref="A284:E284"/>
    <mergeCell ref="F284:H284"/>
    <mergeCell ref="A276:B276"/>
    <mergeCell ref="A277:B277"/>
    <mergeCell ref="A278:B278"/>
    <mergeCell ref="A279:B279"/>
    <mergeCell ref="A280:B280"/>
    <mergeCell ref="A281:H281"/>
    <mergeCell ref="A270:B270"/>
    <mergeCell ref="A271:B271"/>
    <mergeCell ref="A272:B272"/>
    <mergeCell ref="A273:B273"/>
    <mergeCell ref="A274:B274"/>
    <mergeCell ref="A275:B27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9"/>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495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7" s="382">
        <f>F7*1.2</f>
        <v>12189.6</v>
      </c>
      <c r="E7" s="383">
        <f>F7*1.1</f>
        <v>11173.800000000001</v>
      </c>
      <c r="F7" s="383">
        <v>10158</v>
      </c>
      <c r="G7" s="383">
        <f>F7*0.75</f>
        <v>7618.5</v>
      </c>
      <c r="H7" s="384">
        <f>F7*0.5</f>
        <v>5079</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2" s="457">
        <f>F12*1.2</f>
        <v>13903.199999999999</v>
      </c>
      <c r="E12" s="383">
        <f>F12*1.1</f>
        <v>12744.6</v>
      </c>
      <c r="F12" s="383">
        <v>11586</v>
      </c>
      <c r="G12" s="383">
        <f>F12*0.75</f>
        <v>8689.5</v>
      </c>
      <c r="H12" s="384">
        <f>F12*0.5</f>
        <v>5793</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2460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"2ГИС.ИРКУТСК"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23" s="527">
        <v>324</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7" s="382">
        <f>F27*1.2</f>
        <v>17078.399999999998</v>
      </c>
      <c r="E27" s="383">
        <f>F27*1.1</f>
        <v>15655.2</v>
      </c>
      <c r="F27" s="383">
        <v>14232</v>
      </c>
      <c r="G27" s="383">
        <f>F27*0.75</f>
        <v>10674</v>
      </c>
      <c r="H27" s="384">
        <f>F27*0.5</f>
        <v>7116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2" s="457">
        <f>F32*1.2</f>
        <v>19468.8</v>
      </c>
      <c r="E32" s="383">
        <f>F32*1.1</f>
        <v>17846.400000000001</v>
      </c>
      <c r="F32" s="383">
        <v>16224</v>
      </c>
      <c r="G32" s="383">
        <f>F32*0.75</f>
        <v>12168</v>
      </c>
      <c r="H32" s="384">
        <f>F32*0.5</f>
        <v>8112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3480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"2ГИС.ИРКУТСК"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"2ГИС.ИРКУТСК"; Электронный справочник "2ГИС.ИРКУТСК"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3" s="445">
        <v>456</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46" s="449"/>
      <c r="E46" s="449"/>
      <c r="F46" s="449"/>
      <c r="G46" s="449"/>
      <c r="H46" s="450"/>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48" s="536">
        <f>F48*1.2</f>
        <v>5904</v>
      </c>
      <c r="E48" s="536">
        <f>F48*1.1</f>
        <v>5412</v>
      </c>
      <c r="F48" s="536">
        <v>4920</v>
      </c>
      <c r="G48" s="536">
        <f>F48*0.75</f>
        <v>3690</v>
      </c>
      <c r="H48" s="536">
        <f>F48*0.5</f>
        <v>2460</v>
      </c>
    </row>
    <row r="49" spans="1:8" s="16" customFormat="1" ht="87.6"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49" s="537"/>
      <c r="E49" s="537"/>
      <c r="F49" s="537"/>
      <c r="G49" s="537"/>
      <c r="H49" s="537"/>
    </row>
    <row r="50" spans="1:8" s="16" customFormat="1" ht="7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52" s="479">
        <v>300</v>
      </c>
      <c r="E52" s="445"/>
      <c r="F52" s="445"/>
      <c r="G52" s="445"/>
      <c r="H52" s="446"/>
    </row>
    <row r="53" spans="1:8" s="16" customFormat="1" ht="75" customHeight="1"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5" s="382">
        <f>F55*1.2</f>
        <v>14630.4</v>
      </c>
      <c r="E55" s="383">
        <f>F55*1.1</f>
        <v>13411.2</v>
      </c>
      <c r="F55" s="383">
        <v>12192</v>
      </c>
      <c r="G55" s="383">
        <f>F55*0.75</f>
        <v>9144</v>
      </c>
      <c r="H55" s="384">
        <f>F55*0.5</f>
        <v>6096</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1" s="457">
        <f>F61*1.2</f>
        <v>16682.399999999998</v>
      </c>
      <c r="E61" s="383">
        <f>F61*1.1</f>
        <v>15292.2</v>
      </c>
      <c r="F61" s="383">
        <v>13902</v>
      </c>
      <c r="G61" s="383">
        <f>F61*0.75</f>
        <v>10426.5</v>
      </c>
      <c r="H61" s="384">
        <f>F61*0.5</f>
        <v>6951</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67" s="527">
        <v>324</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69" s="531"/>
      <c r="E69" s="532"/>
      <c r="F69" s="532"/>
      <c r="G69" s="532"/>
      <c r="H69" s="533"/>
    </row>
    <row r="70" spans="1:8" s="16" customFormat="1" ht="24.95" customHeight="1" thickBot="1" x14ac:dyDescent="0.25">
      <c r="A70" s="40"/>
      <c r="B70" s="59"/>
      <c r="C70" s="60"/>
      <c r="D70" s="435"/>
      <c r="E70" s="436"/>
      <c r="F70" s="436"/>
      <c r="G70" s="436"/>
      <c r="H70" s="437"/>
    </row>
    <row r="71" spans="1:8" s="16" customFormat="1" ht="50.1" customHeight="1" thickBot="1" x14ac:dyDescent="0.25">
      <c r="A71" s="411" t="s">
        <v>38</v>
      </c>
      <c r="B71" s="412"/>
      <c r="C71" s="412"/>
      <c r="D71" s="421" t="str">
        <f>"от "&amp;MIN(D72:D101)&amp;" до "&amp;MAX(D72:D101)</f>
        <v>от 2856 до 165648</v>
      </c>
      <c r="E71" s="422"/>
      <c r="F71" s="422"/>
      <c r="G71" s="422"/>
      <c r="H71" s="423"/>
    </row>
    <row r="72" spans="1:8" s="16" customFormat="1" ht="37.5" customHeight="1" outlineLevel="1" x14ac:dyDescent="0.2">
      <c r="A72" s="429" t="s">
        <v>39</v>
      </c>
      <c r="B72" s="598"/>
      <c r="C72" s="455"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72" s="382">
        <v>2856</v>
      </c>
      <c r="E72" s="383"/>
      <c r="F72" s="383"/>
      <c r="G72" s="383"/>
      <c r="H72" s="384"/>
    </row>
    <row r="73" spans="1:8" s="16" customFormat="1" ht="37.5" customHeight="1" outlineLevel="1" x14ac:dyDescent="0.2">
      <c r="A73" s="419" t="s">
        <v>40</v>
      </c>
      <c r="B73" s="586"/>
      <c r="C73" s="599"/>
      <c r="D73" s="354">
        <v>5712</v>
      </c>
      <c r="E73" s="355"/>
      <c r="F73" s="355"/>
      <c r="G73" s="355"/>
      <c r="H73" s="356"/>
    </row>
    <row r="74" spans="1:8" s="16" customFormat="1" ht="37.5" customHeight="1" outlineLevel="1" x14ac:dyDescent="0.2">
      <c r="A74" s="419" t="s">
        <v>41</v>
      </c>
      <c r="B74" s="586"/>
      <c r="C74" s="599"/>
      <c r="D74" s="354">
        <v>11424</v>
      </c>
      <c r="E74" s="355"/>
      <c r="F74" s="355"/>
      <c r="G74" s="355"/>
      <c r="H74" s="356"/>
    </row>
    <row r="75" spans="1:8" s="16" customFormat="1" ht="37.5" customHeight="1" outlineLevel="1" x14ac:dyDescent="0.2">
      <c r="A75" s="419" t="s">
        <v>42</v>
      </c>
      <c r="B75" s="586"/>
      <c r="C75" s="599"/>
      <c r="D75" s="354">
        <v>17136</v>
      </c>
      <c r="E75" s="355"/>
      <c r="F75" s="355"/>
      <c r="G75" s="355"/>
      <c r="H75" s="356"/>
    </row>
    <row r="76" spans="1:8" s="16" customFormat="1" ht="37.5" customHeight="1" outlineLevel="1" x14ac:dyDescent="0.2">
      <c r="A76" s="419" t="s">
        <v>43</v>
      </c>
      <c r="B76" s="586"/>
      <c r="C76" s="599"/>
      <c r="D76" s="354">
        <v>22848</v>
      </c>
      <c r="E76" s="355"/>
      <c r="F76" s="355"/>
      <c r="G76" s="355"/>
      <c r="H76" s="356"/>
    </row>
    <row r="77" spans="1:8" s="16" customFormat="1" ht="37.5" customHeight="1" outlineLevel="1" x14ac:dyDescent="0.2">
      <c r="A77" s="419" t="s">
        <v>44</v>
      </c>
      <c r="B77" s="586"/>
      <c r="C77" s="599"/>
      <c r="D77" s="354">
        <v>28560</v>
      </c>
      <c r="E77" s="355"/>
      <c r="F77" s="355"/>
      <c r="G77" s="355"/>
      <c r="H77" s="356"/>
    </row>
    <row r="78" spans="1:8" s="16" customFormat="1" ht="37.5" customHeight="1" outlineLevel="1" x14ac:dyDescent="0.2">
      <c r="A78" s="419" t="s">
        <v>45</v>
      </c>
      <c r="B78" s="586"/>
      <c r="C78" s="599"/>
      <c r="D78" s="354">
        <v>34272</v>
      </c>
      <c r="E78" s="355"/>
      <c r="F78" s="355"/>
      <c r="G78" s="355"/>
      <c r="H78" s="356"/>
    </row>
    <row r="79" spans="1:8" s="16" customFormat="1" ht="37.5" customHeight="1" outlineLevel="1" x14ac:dyDescent="0.2">
      <c r="A79" s="419" t="s">
        <v>46</v>
      </c>
      <c r="B79" s="586"/>
      <c r="C79" s="599"/>
      <c r="D79" s="354">
        <v>39984</v>
      </c>
      <c r="E79" s="355"/>
      <c r="F79" s="355"/>
      <c r="G79" s="355"/>
      <c r="H79" s="356"/>
    </row>
    <row r="80" spans="1:8" s="16" customFormat="1" ht="37.5" customHeight="1" outlineLevel="1" x14ac:dyDescent="0.2">
      <c r="A80" s="419" t="s">
        <v>47</v>
      </c>
      <c r="B80" s="586"/>
      <c r="C80" s="599"/>
      <c r="D80" s="354">
        <v>45696</v>
      </c>
      <c r="E80" s="355"/>
      <c r="F80" s="355"/>
      <c r="G80" s="355"/>
      <c r="H80" s="356"/>
    </row>
    <row r="81" spans="1:8" s="16" customFormat="1" ht="37.5" customHeight="1" outlineLevel="1" x14ac:dyDescent="0.2">
      <c r="A81" s="419" t="s">
        <v>48</v>
      </c>
      <c r="B81" s="586"/>
      <c r="C81" s="599"/>
      <c r="D81" s="354">
        <v>51408</v>
      </c>
      <c r="E81" s="355"/>
      <c r="F81" s="355"/>
      <c r="G81" s="355"/>
      <c r="H81" s="356"/>
    </row>
    <row r="82" spans="1:8" s="16" customFormat="1" ht="37.5" customHeight="1" outlineLevel="1" x14ac:dyDescent="0.2">
      <c r="A82" s="419" t="s">
        <v>49</v>
      </c>
      <c r="B82" s="586"/>
      <c r="C82" s="599"/>
      <c r="D82" s="354">
        <v>57120</v>
      </c>
      <c r="E82" s="355"/>
      <c r="F82" s="355"/>
      <c r="G82" s="355"/>
      <c r="H82" s="356"/>
    </row>
    <row r="83" spans="1:8" s="16" customFormat="1" ht="37.5" customHeight="1" outlineLevel="1" x14ac:dyDescent="0.2">
      <c r="A83" s="419" t="s">
        <v>50</v>
      </c>
      <c r="B83" s="586"/>
      <c r="C83" s="599"/>
      <c r="D83" s="354">
        <v>62832</v>
      </c>
      <c r="E83" s="355"/>
      <c r="F83" s="355"/>
      <c r="G83" s="355"/>
      <c r="H83" s="356"/>
    </row>
    <row r="84" spans="1:8" s="16" customFormat="1" ht="37.5" customHeight="1" outlineLevel="1" x14ac:dyDescent="0.2">
      <c r="A84" s="419" t="s">
        <v>51</v>
      </c>
      <c r="B84" s="586"/>
      <c r="C84" s="599"/>
      <c r="D84" s="354">
        <v>68544</v>
      </c>
      <c r="E84" s="355"/>
      <c r="F84" s="355"/>
      <c r="G84" s="355"/>
      <c r="H84" s="356"/>
    </row>
    <row r="85" spans="1:8" s="16" customFormat="1" ht="37.5" customHeight="1" outlineLevel="1" x14ac:dyDescent="0.2">
      <c r="A85" s="419" t="s">
        <v>52</v>
      </c>
      <c r="B85" s="586"/>
      <c r="C85" s="599"/>
      <c r="D85" s="354">
        <v>74256</v>
      </c>
      <c r="E85" s="355"/>
      <c r="F85" s="355"/>
      <c r="G85" s="355"/>
      <c r="H85" s="356"/>
    </row>
    <row r="86" spans="1:8" s="16" customFormat="1" ht="37.5" customHeight="1" outlineLevel="1" x14ac:dyDescent="0.2">
      <c r="A86" s="419" t="s">
        <v>53</v>
      </c>
      <c r="B86" s="586"/>
      <c r="C86" s="599"/>
      <c r="D86" s="354">
        <v>79968</v>
      </c>
      <c r="E86" s="355"/>
      <c r="F86" s="355"/>
      <c r="G86" s="355"/>
      <c r="H86" s="356"/>
    </row>
    <row r="87" spans="1:8" s="16" customFormat="1" ht="37.5" customHeight="1" outlineLevel="1" x14ac:dyDescent="0.2">
      <c r="A87" s="419" t="s">
        <v>54</v>
      </c>
      <c r="B87" s="586"/>
      <c r="C87" s="599"/>
      <c r="D87" s="354">
        <v>85680</v>
      </c>
      <c r="E87" s="355"/>
      <c r="F87" s="355"/>
      <c r="G87" s="355"/>
      <c r="H87" s="356"/>
    </row>
    <row r="88" spans="1:8" s="16" customFormat="1" ht="37.5" customHeight="1" outlineLevel="1" x14ac:dyDescent="0.2">
      <c r="A88" s="419" t="s">
        <v>55</v>
      </c>
      <c r="B88" s="586"/>
      <c r="C88" s="599"/>
      <c r="D88" s="354">
        <v>91392</v>
      </c>
      <c r="E88" s="355"/>
      <c r="F88" s="355"/>
      <c r="G88" s="355"/>
      <c r="H88" s="356"/>
    </row>
    <row r="89" spans="1:8" s="16" customFormat="1" ht="37.5" customHeight="1" outlineLevel="1" x14ac:dyDescent="0.2">
      <c r="A89" s="419" t="s">
        <v>56</v>
      </c>
      <c r="B89" s="586"/>
      <c r="C89" s="599"/>
      <c r="D89" s="354">
        <v>97104</v>
      </c>
      <c r="E89" s="355"/>
      <c r="F89" s="355"/>
      <c r="G89" s="355"/>
      <c r="H89" s="356"/>
    </row>
    <row r="90" spans="1:8" s="16" customFormat="1" ht="37.5" customHeight="1" outlineLevel="1" x14ac:dyDescent="0.2">
      <c r="A90" s="419" t="s">
        <v>57</v>
      </c>
      <c r="B90" s="586"/>
      <c r="C90" s="599"/>
      <c r="D90" s="354">
        <v>102816</v>
      </c>
      <c r="E90" s="355"/>
      <c r="F90" s="355"/>
      <c r="G90" s="355"/>
      <c r="H90" s="356"/>
    </row>
    <row r="91" spans="1:8" s="16" customFormat="1" ht="37.5" customHeight="1" outlineLevel="1" x14ac:dyDescent="0.2">
      <c r="A91" s="419" t="s">
        <v>58</v>
      </c>
      <c r="B91" s="586"/>
      <c r="C91" s="599"/>
      <c r="D91" s="354">
        <v>108528</v>
      </c>
      <c r="E91" s="355"/>
      <c r="F91" s="355"/>
      <c r="G91" s="355"/>
      <c r="H91" s="356"/>
    </row>
    <row r="92" spans="1:8" s="16" customFormat="1" ht="37.5" customHeight="1" outlineLevel="1" x14ac:dyDescent="0.2">
      <c r="A92" s="419" t="s">
        <v>181</v>
      </c>
      <c r="B92" s="586"/>
      <c r="C92" s="599"/>
      <c r="D92" s="354">
        <v>114240</v>
      </c>
      <c r="E92" s="355"/>
      <c r="F92" s="355"/>
      <c r="G92" s="355"/>
      <c r="H92" s="356"/>
    </row>
    <row r="93" spans="1:8" s="16" customFormat="1" ht="37.5" customHeight="1" outlineLevel="1" x14ac:dyDescent="0.2">
      <c r="A93" s="419" t="s">
        <v>182</v>
      </c>
      <c r="B93" s="586"/>
      <c r="C93" s="599"/>
      <c r="D93" s="354">
        <v>119952</v>
      </c>
      <c r="E93" s="355"/>
      <c r="F93" s="355"/>
      <c r="G93" s="355"/>
      <c r="H93" s="356"/>
    </row>
    <row r="94" spans="1:8" s="16" customFormat="1" ht="37.5" customHeight="1" outlineLevel="1" x14ac:dyDescent="0.2">
      <c r="A94" s="419" t="s">
        <v>183</v>
      </c>
      <c r="B94" s="586"/>
      <c r="C94" s="599"/>
      <c r="D94" s="354">
        <v>125664</v>
      </c>
      <c r="E94" s="355"/>
      <c r="F94" s="355"/>
      <c r="G94" s="355"/>
      <c r="H94" s="356"/>
    </row>
    <row r="95" spans="1:8" s="16" customFormat="1" ht="37.5" customHeight="1" outlineLevel="1" x14ac:dyDescent="0.2">
      <c r="A95" s="419" t="s">
        <v>184</v>
      </c>
      <c r="B95" s="586"/>
      <c r="C95" s="599"/>
      <c r="D95" s="354">
        <v>131376</v>
      </c>
      <c r="E95" s="355"/>
      <c r="F95" s="355"/>
      <c r="G95" s="355"/>
      <c r="H95" s="356"/>
    </row>
    <row r="96" spans="1:8" s="16" customFormat="1" ht="37.5" customHeight="1" outlineLevel="1" x14ac:dyDescent="0.2">
      <c r="A96" s="419" t="s">
        <v>185</v>
      </c>
      <c r="B96" s="586"/>
      <c r="C96" s="599"/>
      <c r="D96" s="354">
        <v>137088</v>
      </c>
      <c r="E96" s="355"/>
      <c r="F96" s="355"/>
      <c r="G96" s="355"/>
      <c r="H96" s="356"/>
    </row>
    <row r="97" spans="1:8" s="16" customFormat="1" ht="37.5" customHeight="1" outlineLevel="1" x14ac:dyDescent="0.2">
      <c r="A97" s="419" t="s">
        <v>186</v>
      </c>
      <c r="B97" s="586"/>
      <c r="C97" s="599"/>
      <c r="D97" s="354">
        <v>142800</v>
      </c>
      <c r="E97" s="355"/>
      <c r="F97" s="355"/>
      <c r="G97" s="355"/>
      <c r="H97" s="356"/>
    </row>
    <row r="98" spans="1:8" s="16" customFormat="1" ht="37.5" customHeight="1" outlineLevel="1" x14ac:dyDescent="0.2">
      <c r="A98" s="419" t="s">
        <v>187</v>
      </c>
      <c r="B98" s="586"/>
      <c r="C98" s="599"/>
      <c r="D98" s="354">
        <v>148512</v>
      </c>
      <c r="E98" s="355"/>
      <c r="F98" s="355"/>
      <c r="G98" s="355"/>
      <c r="H98" s="356"/>
    </row>
    <row r="99" spans="1:8" s="16" customFormat="1" ht="37.5" customHeight="1" outlineLevel="1" x14ac:dyDescent="0.2">
      <c r="A99" s="419" t="s">
        <v>188</v>
      </c>
      <c r="B99" s="586"/>
      <c r="C99" s="599"/>
      <c r="D99" s="354">
        <v>154224</v>
      </c>
      <c r="E99" s="355"/>
      <c r="F99" s="355"/>
      <c r="G99" s="355"/>
      <c r="H99" s="356"/>
    </row>
    <row r="100" spans="1:8" s="16" customFormat="1" ht="37.5" customHeight="1" outlineLevel="1" x14ac:dyDescent="0.2">
      <c r="A100" s="419" t="s">
        <v>189</v>
      </c>
      <c r="B100" s="586"/>
      <c r="C100" s="599"/>
      <c r="D100" s="354">
        <v>159936</v>
      </c>
      <c r="E100" s="355"/>
      <c r="F100" s="355"/>
      <c r="G100" s="355"/>
      <c r="H100" s="356"/>
    </row>
    <row r="101" spans="1:8" s="16" customFormat="1" ht="37.5" customHeight="1" outlineLevel="1" x14ac:dyDescent="0.2">
      <c r="A101" s="419" t="s">
        <v>190</v>
      </c>
      <c r="B101" s="586"/>
      <c r="C101" s="599"/>
      <c r="D101" s="354">
        <v>165648</v>
      </c>
      <c r="E101" s="355"/>
      <c r="F101" s="355"/>
      <c r="G101" s="355"/>
      <c r="H101" s="356"/>
    </row>
    <row r="102" spans="1:8" s="16" customFormat="1" ht="37.5" customHeight="1" outlineLevel="1" x14ac:dyDescent="0.2">
      <c r="A102" s="419" t="s">
        <v>191</v>
      </c>
      <c r="B102" s="586"/>
      <c r="C102" s="599"/>
      <c r="D102" s="354">
        <v>171360</v>
      </c>
      <c r="E102" s="355"/>
      <c r="F102" s="355"/>
      <c r="G102" s="355"/>
      <c r="H102" s="356"/>
    </row>
    <row r="103" spans="1:8" s="16" customFormat="1" ht="37.5" customHeight="1" outlineLevel="1" x14ac:dyDescent="0.2">
      <c r="A103" s="419" t="s">
        <v>192</v>
      </c>
      <c r="B103" s="586"/>
      <c r="C103" s="599"/>
      <c r="D103" s="354">
        <v>177072</v>
      </c>
      <c r="E103" s="355"/>
      <c r="F103" s="355"/>
      <c r="G103" s="355"/>
      <c r="H103" s="356"/>
    </row>
    <row r="104" spans="1:8" s="16" customFormat="1" ht="37.5" customHeight="1" outlineLevel="1" x14ac:dyDescent="0.2">
      <c r="A104" s="419" t="s">
        <v>193</v>
      </c>
      <c r="B104" s="586"/>
      <c r="C104" s="599"/>
      <c r="D104" s="354">
        <v>182784</v>
      </c>
      <c r="E104" s="355"/>
      <c r="F104" s="355"/>
      <c r="G104" s="355"/>
      <c r="H104" s="356"/>
    </row>
    <row r="105" spans="1:8" s="16" customFormat="1" ht="37.5" customHeight="1" outlineLevel="1" x14ac:dyDescent="0.2">
      <c r="A105" s="419" t="s">
        <v>194</v>
      </c>
      <c r="B105" s="586"/>
      <c r="C105" s="599"/>
      <c r="D105" s="354">
        <v>188496</v>
      </c>
      <c r="E105" s="355"/>
      <c r="F105" s="355"/>
      <c r="G105" s="355"/>
      <c r="H105" s="356"/>
    </row>
    <row r="106" spans="1:8" s="16" customFormat="1" ht="37.5" customHeight="1" outlineLevel="1" x14ac:dyDescent="0.2">
      <c r="A106" s="419" t="s">
        <v>195</v>
      </c>
      <c r="B106" s="586"/>
      <c r="C106" s="599"/>
      <c r="D106" s="354">
        <v>194208</v>
      </c>
      <c r="E106" s="355"/>
      <c r="F106" s="355"/>
      <c r="G106" s="355"/>
      <c r="H106" s="356"/>
    </row>
    <row r="107" spans="1:8" s="16" customFormat="1" ht="37.5" customHeight="1" outlineLevel="1" x14ac:dyDescent="0.2">
      <c r="A107" s="419" t="s">
        <v>235</v>
      </c>
      <c r="B107" s="586"/>
      <c r="C107" s="599"/>
      <c r="D107" s="354">
        <v>199920</v>
      </c>
      <c r="E107" s="355"/>
      <c r="F107" s="355"/>
      <c r="G107" s="355"/>
      <c r="H107" s="356"/>
    </row>
    <row r="108" spans="1:8" s="16" customFormat="1" ht="37.5" customHeight="1" outlineLevel="1" x14ac:dyDescent="0.2">
      <c r="A108" s="419" t="s">
        <v>236</v>
      </c>
      <c r="B108" s="586"/>
      <c r="C108" s="599"/>
      <c r="D108" s="354">
        <v>205632</v>
      </c>
      <c r="E108" s="355"/>
      <c r="F108" s="355"/>
      <c r="G108" s="355"/>
      <c r="H108" s="356"/>
    </row>
    <row r="109" spans="1:8" s="16" customFormat="1" ht="37.5" customHeight="1" outlineLevel="1" x14ac:dyDescent="0.2">
      <c r="A109" s="419" t="s">
        <v>237</v>
      </c>
      <c r="B109" s="586"/>
      <c r="C109" s="599"/>
      <c r="D109" s="354">
        <v>211344</v>
      </c>
      <c r="E109" s="355"/>
      <c r="F109" s="355"/>
      <c r="G109" s="355"/>
      <c r="H109" s="356"/>
    </row>
    <row r="110" spans="1:8" s="16" customFormat="1" ht="37.5" customHeight="1" outlineLevel="1" x14ac:dyDescent="0.2">
      <c r="A110" s="419" t="s">
        <v>238</v>
      </c>
      <c r="B110" s="586"/>
      <c r="C110" s="599"/>
      <c r="D110" s="354">
        <v>217056</v>
      </c>
      <c r="E110" s="355"/>
      <c r="F110" s="355"/>
      <c r="G110" s="355"/>
      <c r="H110" s="356"/>
    </row>
    <row r="111" spans="1:8" s="16" customFormat="1" ht="37.5" customHeight="1" outlineLevel="1" x14ac:dyDescent="0.2">
      <c r="A111" s="419" t="s">
        <v>239</v>
      </c>
      <c r="B111" s="586"/>
      <c r="C111" s="599"/>
      <c r="D111" s="354">
        <v>222768</v>
      </c>
      <c r="E111" s="355"/>
      <c r="F111" s="355"/>
      <c r="G111" s="355"/>
      <c r="H111" s="356"/>
    </row>
    <row r="112" spans="1:8" s="16" customFormat="1" ht="37.5" customHeight="1" outlineLevel="1" x14ac:dyDescent="0.2">
      <c r="A112" s="419" t="s">
        <v>359</v>
      </c>
      <c r="B112" s="586"/>
      <c r="C112" s="599"/>
      <c r="D112" s="354">
        <v>228480</v>
      </c>
      <c r="E112" s="355"/>
      <c r="F112" s="355"/>
      <c r="G112" s="355"/>
      <c r="H112" s="356"/>
    </row>
    <row r="113" spans="1:8" s="16" customFormat="1" ht="37.5" customHeight="1" outlineLevel="1" x14ac:dyDescent="0.2">
      <c r="A113" s="419" t="s">
        <v>360</v>
      </c>
      <c r="B113" s="586"/>
      <c r="C113" s="599"/>
      <c r="D113" s="354">
        <v>234192</v>
      </c>
      <c r="E113" s="355"/>
      <c r="F113" s="355"/>
      <c r="G113" s="355"/>
      <c r="H113" s="356"/>
    </row>
    <row r="114" spans="1:8" s="16" customFormat="1" ht="37.5" customHeight="1" outlineLevel="1" x14ac:dyDescent="0.2">
      <c r="A114" s="419" t="s">
        <v>361</v>
      </c>
      <c r="B114" s="586"/>
      <c r="C114" s="599"/>
      <c r="D114" s="354">
        <v>239904</v>
      </c>
      <c r="E114" s="355"/>
      <c r="F114" s="355"/>
      <c r="G114" s="355"/>
      <c r="H114" s="356"/>
    </row>
    <row r="115" spans="1:8" s="16" customFormat="1" ht="37.5" customHeight="1" outlineLevel="1" x14ac:dyDescent="0.2">
      <c r="A115" s="419" t="s">
        <v>362</v>
      </c>
      <c r="B115" s="586"/>
      <c r="C115" s="599"/>
      <c r="D115" s="354">
        <v>245616</v>
      </c>
      <c r="E115" s="355"/>
      <c r="F115" s="355"/>
      <c r="G115" s="355"/>
      <c r="H115" s="356"/>
    </row>
    <row r="116" spans="1:8" s="16" customFormat="1" ht="37.5" customHeight="1" outlineLevel="1" x14ac:dyDescent="0.2">
      <c r="A116" s="419" t="s">
        <v>363</v>
      </c>
      <c r="B116" s="586"/>
      <c r="C116" s="599"/>
      <c r="D116" s="354">
        <v>251328</v>
      </c>
      <c r="E116" s="355"/>
      <c r="F116" s="355"/>
      <c r="G116" s="355"/>
      <c r="H116" s="356"/>
    </row>
    <row r="117" spans="1:8" s="16" customFormat="1" ht="37.5" customHeight="1" outlineLevel="1" x14ac:dyDescent="0.2">
      <c r="A117" s="419" t="s">
        <v>364</v>
      </c>
      <c r="B117" s="586"/>
      <c r="C117" s="599"/>
      <c r="D117" s="354">
        <v>257040</v>
      </c>
      <c r="E117" s="355"/>
      <c r="F117" s="355"/>
      <c r="G117" s="355"/>
      <c r="H117" s="356"/>
    </row>
    <row r="118" spans="1:8" s="16" customFormat="1" ht="37.5" customHeight="1" outlineLevel="1" x14ac:dyDescent="0.2">
      <c r="A118" s="419" t="s">
        <v>365</v>
      </c>
      <c r="B118" s="586"/>
      <c r="C118" s="599"/>
      <c r="D118" s="354">
        <v>262752</v>
      </c>
      <c r="E118" s="355"/>
      <c r="F118" s="355"/>
      <c r="G118" s="355"/>
      <c r="H118" s="356"/>
    </row>
    <row r="119" spans="1:8" s="16" customFormat="1" ht="37.5" customHeight="1" outlineLevel="1" x14ac:dyDescent="0.2">
      <c r="A119" s="419" t="s">
        <v>366</v>
      </c>
      <c r="B119" s="586"/>
      <c r="C119" s="599"/>
      <c r="D119" s="354">
        <v>268464</v>
      </c>
      <c r="E119" s="355"/>
      <c r="F119" s="355"/>
      <c r="G119" s="355"/>
      <c r="H119" s="356"/>
    </row>
    <row r="120" spans="1:8" s="16" customFormat="1" ht="37.5" customHeight="1" outlineLevel="1" x14ac:dyDescent="0.2">
      <c r="A120" s="419" t="s">
        <v>367</v>
      </c>
      <c r="B120" s="586"/>
      <c r="C120" s="599"/>
      <c r="D120" s="354">
        <v>274176</v>
      </c>
      <c r="E120" s="355"/>
      <c r="F120" s="355"/>
      <c r="G120" s="355"/>
      <c r="H120" s="356"/>
    </row>
    <row r="121" spans="1:8" s="16" customFormat="1" ht="37.5" customHeight="1" outlineLevel="1" thickBot="1" x14ac:dyDescent="0.25">
      <c r="A121" s="419" t="s">
        <v>368</v>
      </c>
      <c r="B121" s="586"/>
      <c r="C121" s="600"/>
      <c r="D121" s="354">
        <v>279888</v>
      </c>
      <c r="E121" s="355"/>
      <c r="F121" s="355"/>
      <c r="G121" s="355"/>
      <c r="H121" s="356"/>
    </row>
    <row r="122" spans="1:8" s="16" customFormat="1" ht="50.1" customHeight="1" thickBot="1" x14ac:dyDescent="0.25">
      <c r="A122" s="411" t="s">
        <v>59</v>
      </c>
      <c r="B122" s="412"/>
      <c r="C122" s="412"/>
      <c r="D122" s="421" t="str">
        <f>"от "&amp;MIN(D123:D132)&amp;" до "&amp;MAX(D123:D132)</f>
        <v>от 66 до 6222</v>
      </c>
      <c r="E122" s="422"/>
      <c r="F122" s="422"/>
      <c r="G122" s="422"/>
      <c r="H122" s="423"/>
    </row>
    <row r="123" spans="1:8" s="16" customFormat="1" ht="156.75" customHeight="1" x14ac:dyDescent="0.2">
      <c r="A123" s="65" t="s">
        <v>60</v>
      </c>
      <c r="B123" s="66" t="s">
        <v>13</v>
      </c>
      <c r="C123" s="120"/>
      <c r="D123" s="424">
        <v>1758</v>
      </c>
      <c r="E123" s="424"/>
      <c r="F123" s="424"/>
      <c r="G123" s="424"/>
      <c r="H123" s="425"/>
    </row>
    <row r="124" spans="1:8" s="16" customFormat="1" ht="37.5" customHeight="1" x14ac:dyDescent="0.2">
      <c r="A124" s="352" t="s">
        <v>61</v>
      </c>
      <c r="B124" s="353"/>
      <c r="C124" s="426" t="str">
        <f>"Электронный справочник "&amp;$C$2&amp;" (версия для ПК)"</f>
        <v>Электронный справочник "2ГИС.ИРКУТСК" (версия для ПК)</v>
      </c>
      <c r="D124" s="354">
        <v>66</v>
      </c>
      <c r="E124" s="355"/>
      <c r="F124" s="355"/>
      <c r="G124" s="355"/>
      <c r="H124" s="356"/>
    </row>
    <row r="125" spans="1:8" s="16" customFormat="1" ht="37.5" customHeight="1" x14ac:dyDescent="0.2">
      <c r="A125" s="352" t="s">
        <v>62</v>
      </c>
      <c r="B125" s="353"/>
      <c r="C125" s="427"/>
      <c r="D125" s="354">
        <v>5832</v>
      </c>
      <c r="E125" s="355"/>
      <c r="F125" s="355"/>
      <c r="G125" s="355"/>
      <c r="H125" s="356"/>
    </row>
    <row r="126" spans="1:8" s="16" customFormat="1" ht="37.5" customHeight="1" x14ac:dyDescent="0.2">
      <c r="A126" s="352" t="s">
        <v>63</v>
      </c>
      <c r="B126" s="353"/>
      <c r="C126" s="427"/>
      <c r="D126" s="354">
        <v>1680</v>
      </c>
      <c r="E126" s="355"/>
      <c r="F126" s="355"/>
      <c r="G126" s="355"/>
      <c r="H126" s="356"/>
    </row>
    <row r="127" spans="1:8" s="16" customFormat="1" ht="37.5" customHeight="1" x14ac:dyDescent="0.2">
      <c r="A127" s="352" t="s">
        <v>64</v>
      </c>
      <c r="B127" s="353"/>
      <c r="C127" s="427"/>
      <c r="D127" s="354">
        <v>5448</v>
      </c>
      <c r="E127" s="355"/>
      <c r="F127" s="355"/>
      <c r="G127" s="355"/>
      <c r="H127" s="356"/>
    </row>
    <row r="128" spans="1:8" s="16" customFormat="1" ht="37.5" customHeight="1" x14ac:dyDescent="0.2">
      <c r="A128" s="352" t="s">
        <v>65</v>
      </c>
      <c r="B128" s="353"/>
      <c r="C128" s="427"/>
      <c r="D128" s="361">
        <v>324</v>
      </c>
      <c r="E128" s="355"/>
      <c r="F128" s="355"/>
      <c r="G128" s="355"/>
      <c r="H128" s="356"/>
    </row>
    <row r="129" spans="1:8" s="16" customFormat="1" ht="37.5" customHeight="1" x14ac:dyDescent="0.2">
      <c r="A129" s="352" t="s">
        <v>66</v>
      </c>
      <c r="B129" s="353"/>
      <c r="C129" s="427"/>
      <c r="D129" s="361">
        <v>324</v>
      </c>
      <c r="E129" s="355"/>
      <c r="F129" s="355"/>
      <c r="G129" s="355"/>
      <c r="H129" s="356"/>
    </row>
    <row r="130" spans="1:8" s="16" customFormat="1" ht="37.5" customHeight="1" x14ac:dyDescent="0.2">
      <c r="A130" s="352" t="s">
        <v>67</v>
      </c>
      <c r="B130" s="353"/>
      <c r="C130" s="427"/>
      <c r="D130" s="361">
        <v>648</v>
      </c>
      <c r="E130" s="355"/>
      <c r="F130" s="355"/>
      <c r="G130" s="355"/>
      <c r="H130" s="356"/>
    </row>
    <row r="131" spans="1:8" s="16" customFormat="1" ht="37.5" customHeight="1" x14ac:dyDescent="0.2">
      <c r="A131" s="352" t="s">
        <v>68</v>
      </c>
      <c r="B131" s="353"/>
      <c r="C131" s="427"/>
      <c r="D131" s="361">
        <v>972</v>
      </c>
      <c r="E131" s="355"/>
      <c r="F131" s="355"/>
      <c r="G131" s="355"/>
      <c r="H131" s="356"/>
    </row>
    <row r="132" spans="1:8" s="16" customFormat="1" ht="37.5" customHeight="1" x14ac:dyDescent="0.2">
      <c r="A132" s="369" t="s">
        <v>69</v>
      </c>
      <c r="B132" s="370"/>
      <c r="C132" s="692"/>
      <c r="D132" s="361">
        <v>6222</v>
      </c>
      <c r="E132" s="355"/>
      <c r="F132" s="355"/>
      <c r="G132" s="355"/>
      <c r="H132" s="356"/>
    </row>
    <row r="133" spans="1:8" s="16" customFormat="1" ht="117.75" customHeight="1" thickBot="1" x14ac:dyDescent="0.25">
      <c r="A133" s="524" t="s">
        <v>71</v>
      </c>
      <c r="B133" s="525"/>
      <c r="C13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33" s="375">
        <v>30</v>
      </c>
      <c r="E133" s="375"/>
      <c r="F133" s="375"/>
      <c r="G133" s="375"/>
      <c r="H133" s="376"/>
    </row>
    <row r="134" spans="1:8" s="23" customFormat="1" ht="50.1" customHeight="1" thickBot="1" x14ac:dyDescent="0.25">
      <c r="A134" s="362" t="s">
        <v>72</v>
      </c>
      <c r="B134" s="363"/>
      <c r="C134" s="21"/>
      <c r="D134" s="364" t="str">
        <f>"от "&amp;MIN(D136,D156:H157,F196,D158:H172)&amp;" до "&amp;MAX(D136,D156:H157,F196,D158:H172)</f>
        <v>от 510 до 33000</v>
      </c>
      <c r="E134" s="364"/>
      <c r="F134" s="364"/>
      <c r="G134" s="364"/>
      <c r="H134" s="365"/>
    </row>
    <row r="135" spans="1:8" s="16" customFormat="1" ht="24.95" customHeight="1" thickBot="1" x14ac:dyDescent="0.25">
      <c r="A135" s="518"/>
      <c r="B135" s="519"/>
      <c r="C135" s="60"/>
      <c r="D135" s="520"/>
      <c r="E135" s="520"/>
      <c r="F135" s="520"/>
      <c r="G135" s="520"/>
      <c r="H135" s="521"/>
    </row>
    <row r="136" spans="1:8" s="16" customFormat="1" ht="66" customHeight="1" thickBot="1" x14ac:dyDescent="0.25">
      <c r="A136" s="389" t="s">
        <v>73</v>
      </c>
      <c r="B136" s="390"/>
      <c r="C13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"2ГИС.ИРКУТСК" (версия для ПК); Интернет-площадка 2gis.kz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http://api.2gis.kz/</v>
      </c>
      <c r="D136" s="391">
        <v>10584</v>
      </c>
      <c r="E136" s="391"/>
      <c r="F136" s="391"/>
      <c r="G136" s="391"/>
      <c r="H136" s="392"/>
    </row>
    <row r="137" spans="1:8" s="16" customFormat="1" ht="66" customHeight="1" thickBot="1" x14ac:dyDescent="0.25">
      <c r="A137" s="393" t="s">
        <v>74</v>
      </c>
      <c r="B137" s="394"/>
      <c r="C137" s="405"/>
      <c r="D137" s="395" t="s">
        <v>75</v>
      </c>
      <c r="E137" s="396"/>
      <c r="F137" s="396"/>
      <c r="G137" s="396"/>
      <c r="H137" s="397"/>
    </row>
    <row r="138" spans="1:8" s="16" customFormat="1" ht="66" customHeight="1" x14ac:dyDescent="0.2">
      <c r="A138" s="385" t="s">
        <v>76</v>
      </c>
      <c r="B138" s="386"/>
      <c r="C138" s="405"/>
      <c r="D138" s="398">
        <f>D136/4</f>
        <v>2646</v>
      </c>
      <c r="E138" s="398"/>
      <c r="F138" s="398"/>
      <c r="G138" s="398"/>
      <c r="H138" s="399"/>
    </row>
    <row r="139" spans="1:8" s="16" customFormat="1" ht="66" customHeight="1" x14ac:dyDescent="0.2">
      <c r="A139" s="385" t="s">
        <v>77</v>
      </c>
      <c r="B139" s="386"/>
      <c r="C139" s="405"/>
      <c r="D139" s="398">
        <f>D136/5</f>
        <v>2116.8000000000002</v>
      </c>
      <c r="E139" s="398"/>
      <c r="F139" s="398"/>
      <c r="G139" s="398"/>
      <c r="H139" s="399"/>
    </row>
    <row r="140" spans="1:8" s="16" customFormat="1" ht="66" customHeight="1" x14ac:dyDescent="0.2">
      <c r="A140" s="385" t="s">
        <v>78</v>
      </c>
      <c r="B140" s="386"/>
      <c r="C140" s="405"/>
      <c r="D140" s="398">
        <f>D136/6</f>
        <v>1764</v>
      </c>
      <c r="E140" s="398"/>
      <c r="F140" s="398"/>
      <c r="G140" s="398"/>
      <c r="H140" s="399"/>
    </row>
    <row r="141" spans="1:8" s="16" customFormat="1" ht="66" customHeight="1" x14ac:dyDescent="0.2">
      <c r="A141" s="385" t="s">
        <v>79</v>
      </c>
      <c r="B141" s="386"/>
      <c r="C141" s="405"/>
      <c r="D141" s="398">
        <f>D136/7</f>
        <v>1512</v>
      </c>
      <c r="E141" s="398"/>
      <c r="F141" s="398"/>
      <c r="G141" s="398"/>
      <c r="H141" s="399"/>
    </row>
    <row r="142" spans="1:8" s="16" customFormat="1" ht="66" customHeight="1" x14ac:dyDescent="0.2">
      <c r="A142" s="385" t="s">
        <v>80</v>
      </c>
      <c r="B142" s="386"/>
      <c r="C142" s="405"/>
      <c r="D142" s="398">
        <f>D136/8</f>
        <v>1323</v>
      </c>
      <c r="E142" s="398"/>
      <c r="F142" s="398"/>
      <c r="G142" s="398"/>
      <c r="H142" s="399"/>
    </row>
    <row r="143" spans="1:8" s="16" customFormat="1" ht="66" customHeight="1" x14ac:dyDescent="0.2">
      <c r="A143" s="385" t="s">
        <v>81</v>
      </c>
      <c r="B143" s="386"/>
      <c r="C143" s="405"/>
      <c r="D143" s="398">
        <f>D136/9</f>
        <v>1176</v>
      </c>
      <c r="E143" s="398"/>
      <c r="F143" s="398"/>
      <c r="G143" s="398"/>
      <c r="H143" s="399"/>
    </row>
    <row r="144" spans="1:8" s="16" customFormat="1" ht="66" customHeight="1" x14ac:dyDescent="0.2">
      <c r="A144" s="385" t="s">
        <v>82</v>
      </c>
      <c r="B144" s="386"/>
      <c r="C144" s="405"/>
      <c r="D144" s="398">
        <f>D136/10</f>
        <v>1058.4000000000001</v>
      </c>
      <c r="E144" s="398"/>
      <c r="F144" s="398"/>
      <c r="G144" s="398"/>
      <c r="H144" s="399"/>
    </row>
    <row r="145" spans="1:8" s="16" customFormat="1" ht="66" customHeight="1" thickBot="1" x14ac:dyDescent="0.25">
      <c r="A145" s="389" t="s">
        <v>83</v>
      </c>
      <c r="B145" s="390"/>
      <c r="C145" s="405"/>
      <c r="D145" s="391">
        <v>40008</v>
      </c>
      <c r="E145" s="391"/>
      <c r="F145" s="391"/>
      <c r="G145" s="391"/>
      <c r="H145" s="392"/>
    </row>
    <row r="146" spans="1:8" s="16" customFormat="1" ht="66" customHeight="1" thickBot="1" x14ac:dyDescent="0.25">
      <c r="A146" s="393" t="s">
        <v>74</v>
      </c>
      <c r="B146" s="394"/>
      <c r="C146" s="405"/>
      <c r="D146" s="395" t="s">
        <v>75</v>
      </c>
      <c r="E146" s="396"/>
      <c r="F146" s="396"/>
      <c r="G146" s="396"/>
      <c r="H146" s="397"/>
    </row>
    <row r="147" spans="1:8" s="16" customFormat="1" ht="66" customHeight="1" x14ac:dyDescent="0.2">
      <c r="A147" s="385" t="s">
        <v>76</v>
      </c>
      <c r="B147" s="386"/>
      <c r="C147" s="405"/>
      <c r="D147" s="398">
        <v>10002</v>
      </c>
      <c r="E147" s="398"/>
      <c r="F147" s="398"/>
      <c r="G147" s="398"/>
      <c r="H147" s="399"/>
    </row>
    <row r="148" spans="1:8" s="16" customFormat="1" ht="66" customHeight="1" x14ac:dyDescent="0.2">
      <c r="A148" s="385" t="s">
        <v>77</v>
      </c>
      <c r="B148" s="386"/>
      <c r="C148" s="405"/>
      <c r="D148" s="398">
        <v>8001.5999999999995</v>
      </c>
      <c r="E148" s="398"/>
      <c r="F148" s="398"/>
      <c r="G148" s="398"/>
      <c r="H148" s="399"/>
    </row>
    <row r="149" spans="1:8" s="16" customFormat="1" ht="66" customHeight="1" x14ac:dyDescent="0.2">
      <c r="A149" s="385" t="s">
        <v>78</v>
      </c>
      <c r="B149" s="386"/>
      <c r="C149" s="405"/>
      <c r="D149" s="398">
        <v>6668</v>
      </c>
      <c r="E149" s="398"/>
      <c r="F149" s="398"/>
      <c r="G149" s="398"/>
      <c r="H149" s="399"/>
    </row>
    <row r="150" spans="1:8" s="16" customFormat="1" ht="66" customHeight="1" x14ac:dyDescent="0.2">
      <c r="A150" s="385" t="s">
        <v>79</v>
      </c>
      <c r="B150" s="386"/>
      <c r="C150" s="405"/>
      <c r="D150" s="398">
        <v>5715.4285714285716</v>
      </c>
      <c r="E150" s="398"/>
      <c r="F150" s="398"/>
      <c r="G150" s="398"/>
      <c r="H150" s="399"/>
    </row>
    <row r="151" spans="1:8" s="16" customFormat="1" ht="66" customHeight="1" x14ac:dyDescent="0.2">
      <c r="A151" s="385" t="s">
        <v>80</v>
      </c>
      <c r="B151" s="386"/>
      <c r="C151" s="405"/>
      <c r="D151" s="398">
        <v>5001</v>
      </c>
      <c r="E151" s="398"/>
      <c r="F151" s="398"/>
      <c r="G151" s="398"/>
      <c r="H151" s="399"/>
    </row>
    <row r="152" spans="1:8" s="16" customFormat="1" ht="66" customHeight="1" x14ac:dyDescent="0.2">
      <c r="A152" s="385" t="s">
        <v>81</v>
      </c>
      <c r="B152" s="386"/>
      <c r="C152" s="405"/>
      <c r="D152" s="398">
        <v>4445.333333333333</v>
      </c>
      <c r="E152" s="398"/>
      <c r="F152" s="398"/>
      <c r="G152" s="398"/>
      <c r="H152" s="399"/>
    </row>
    <row r="153" spans="1:8" s="16" customFormat="1" ht="66" customHeight="1" thickBot="1" x14ac:dyDescent="0.25">
      <c r="A153" s="385" t="s">
        <v>82</v>
      </c>
      <c r="B153" s="386"/>
      <c r="C153" s="406"/>
      <c r="D153" s="398">
        <v>4000.7999999999997</v>
      </c>
      <c r="E153" s="398"/>
      <c r="F153" s="398"/>
      <c r="G153" s="398"/>
      <c r="H153" s="399"/>
    </row>
    <row r="154" spans="1:8" s="16" customFormat="1" ht="62.45" customHeight="1" thickBot="1" x14ac:dyDescent="0.25">
      <c r="A154" s="380" t="s">
        <v>84</v>
      </c>
      <c r="B154" s="381"/>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54" s="374">
        <v>21606</v>
      </c>
      <c r="E154" s="375"/>
      <c r="F154" s="375"/>
      <c r="G154" s="375"/>
      <c r="H154" s="376"/>
    </row>
    <row r="155" spans="1:8" s="16" customFormat="1" ht="24.75" customHeight="1" thickBot="1" x14ac:dyDescent="0.25">
      <c r="A155" s="518"/>
      <c r="B155" s="519"/>
      <c r="C155" s="56"/>
      <c r="D155" s="520"/>
      <c r="E155" s="520"/>
      <c r="F155" s="520"/>
      <c r="G155" s="520"/>
      <c r="H155" s="521"/>
    </row>
    <row r="156" spans="1:8" s="16" customFormat="1" ht="50.1" customHeight="1" x14ac:dyDescent="0.2">
      <c r="A156" s="352" t="s">
        <v>85</v>
      </c>
      <c r="B156" s="353"/>
      <c r="C156" s="118" t="str">
        <f>"Интернет-площадка 2gis.ru на основе Cправочника организаций "&amp;$C$2&amp;""</f>
        <v>Интернет-площадка 2gis.ru на основе Cправочника организаций "2ГИС.ИРКУТСК"</v>
      </c>
      <c r="D156" s="361">
        <v>10200</v>
      </c>
      <c r="E156" s="355"/>
      <c r="F156" s="355"/>
      <c r="G156" s="355"/>
      <c r="H156" s="356"/>
    </row>
    <row r="157" spans="1:8" s="16" customFormat="1" ht="50.1" customHeight="1" x14ac:dyDescent="0.2">
      <c r="A157" s="352" t="s">
        <v>86</v>
      </c>
      <c r="B157" s="353"/>
      <c r="C157" s="7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7" s="361">
        <v>17760</v>
      </c>
      <c r="E157" s="355"/>
      <c r="F157" s="355"/>
      <c r="G157" s="355"/>
      <c r="H157" s="356"/>
    </row>
    <row r="158" spans="1:8" s="16" customFormat="1" ht="50.1" customHeight="1" x14ac:dyDescent="0.2">
      <c r="A158" s="352" t="s">
        <v>87</v>
      </c>
      <c r="B158" s="353"/>
      <c r="C158" s="7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58" s="361">
        <v>12000</v>
      </c>
      <c r="E158" s="355"/>
      <c r="F158" s="355"/>
      <c r="G158" s="355"/>
      <c r="H158" s="356"/>
    </row>
    <row r="159" spans="1:8" s="16" customFormat="1" ht="50.1" customHeight="1" x14ac:dyDescent="0.2">
      <c r="A159" s="352" t="s">
        <v>88</v>
      </c>
      <c r="B159" s="353"/>
      <c r="C159" s="74" t="str">
        <f>"Интернет-площадка 2gis.ru на основе Cправочника организаций "&amp;$C$2&amp;""</f>
        <v>Интернет-площадка 2gis.ru на основе Cправочника организаций "2ГИС.ИРКУТСК"</v>
      </c>
      <c r="D159" s="361">
        <v>15240</v>
      </c>
      <c r="E159" s="355"/>
      <c r="F159" s="355"/>
      <c r="G159" s="355"/>
      <c r="H159" s="356"/>
    </row>
    <row r="160" spans="1:8" s="16" customFormat="1" ht="50.1" customHeight="1" x14ac:dyDescent="0.2">
      <c r="A160" s="352" t="s">
        <v>89</v>
      </c>
      <c r="B160" s="353"/>
      <c r="C160" s="74" t="str">
        <f>"Интернет-площадка 2gis.ru на основе Cправочника организаций "&amp;$C$2&amp;""</f>
        <v>Интернет-площадка 2gis.ru на основе Cправочника организаций "2ГИС.ИРКУТСК"</v>
      </c>
      <c r="D160" s="361">
        <v>18288</v>
      </c>
      <c r="E160" s="355"/>
      <c r="F160" s="355"/>
      <c r="G160" s="355"/>
      <c r="H160" s="356"/>
    </row>
    <row r="161" spans="1:8" s="16" customFormat="1" ht="50.1" customHeight="1" x14ac:dyDescent="0.2">
      <c r="A161" s="352" t="s">
        <v>90</v>
      </c>
      <c r="B161" s="353"/>
      <c r="C161" s="7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1" s="361">
        <v>10560</v>
      </c>
      <c r="E161" s="355"/>
      <c r="F161" s="355"/>
      <c r="G161" s="355"/>
      <c r="H161" s="356"/>
    </row>
    <row r="162" spans="1:8" s="16" customFormat="1" ht="50.1" customHeight="1" x14ac:dyDescent="0.2">
      <c r="A162" s="352" t="s">
        <v>91</v>
      </c>
      <c r="B162" s="353"/>
      <c r="C162" s="7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2" s="361">
        <v>10200</v>
      </c>
      <c r="E162" s="355"/>
      <c r="F162" s="355"/>
      <c r="G162" s="355"/>
      <c r="H162" s="356"/>
    </row>
    <row r="163" spans="1:8" s="16" customFormat="1" ht="50.1" customHeight="1" x14ac:dyDescent="0.2">
      <c r="A163" s="352" t="s">
        <v>92</v>
      </c>
      <c r="B163" s="353"/>
      <c r="C163" s="7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63" s="517">
        <v>12840</v>
      </c>
      <c r="E163" s="398"/>
      <c r="F163" s="398"/>
      <c r="G163" s="398"/>
      <c r="H163" s="399"/>
    </row>
    <row r="164" spans="1:8" s="16" customFormat="1" ht="50.1" customHeight="1" x14ac:dyDescent="0.2">
      <c r="A164" s="352" t="s">
        <v>93</v>
      </c>
      <c r="B164" s="353"/>
      <c r="C164" s="74" t="str">
        <f>C196</f>
        <v>электронный справочник на основе Справочника организаций "2ГИС.ИРКУТСК" (мобильная версия 2ГИС 4.0 и выше)</v>
      </c>
      <c r="D164" s="517">
        <v>27000</v>
      </c>
      <c r="E164" s="398"/>
      <c r="F164" s="398"/>
      <c r="G164" s="398"/>
      <c r="H164" s="399"/>
    </row>
    <row r="165" spans="1:8" s="16" customFormat="1" ht="50.1" customHeight="1" x14ac:dyDescent="0.2">
      <c r="A165" s="352" t="s">
        <v>94</v>
      </c>
      <c r="B165" s="353"/>
      <c r="C165" s="74" t="s">
        <v>95</v>
      </c>
      <c r="D165" s="517">
        <v>510</v>
      </c>
      <c r="E165" s="398"/>
      <c r="F165" s="398"/>
      <c r="G165" s="398"/>
      <c r="H165" s="399"/>
    </row>
    <row r="166" spans="1:8" s="16" customFormat="1" ht="70.5" customHeight="1" x14ac:dyDescent="0.2">
      <c r="A166" s="352" t="s">
        <v>96</v>
      </c>
      <c r="B166" s="353"/>
      <c r="C16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6" s="361">
        <v>8040</v>
      </c>
      <c r="E166" s="355"/>
      <c r="F166" s="355"/>
      <c r="G166" s="355"/>
      <c r="H166" s="356"/>
    </row>
    <row r="167" spans="1:8" s="16" customFormat="1" ht="70.5" customHeight="1" x14ac:dyDescent="0.2">
      <c r="A167" s="352" t="s">
        <v>97</v>
      </c>
      <c r="B167" s="353"/>
      <c r="C167" s="74" t="str">
        <f t="shared" ref="C167: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7" s="361">
        <v>6432</v>
      </c>
      <c r="E167" s="355"/>
      <c r="F167" s="355"/>
      <c r="G167" s="355"/>
      <c r="H167" s="356"/>
    </row>
    <row r="168" spans="1:8" s="16" customFormat="1" ht="70.5" customHeight="1" x14ac:dyDescent="0.2">
      <c r="A168" s="352" t="s">
        <v>98</v>
      </c>
      <c r="B168" s="353"/>
      <c r="C168" s="74"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8" s="361">
        <v>6720</v>
      </c>
      <c r="E168" s="355"/>
      <c r="F168" s="355"/>
      <c r="G168" s="355"/>
      <c r="H168" s="356"/>
    </row>
    <row r="169" spans="1:8" s="16" customFormat="1" ht="70.5" customHeight="1" x14ac:dyDescent="0.2">
      <c r="A169" s="352" t="s">
        <v>99</v>
      </c>
      <c r="B169" s="353"/>
      <c r="C169" s="74"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69" s="361">
        <v>3216</v>
      </c>
      <c r="E169" s="355"/>
      <c r="F169" s="355"/>
      <c r="G169" s="355"/>
      <c r="H169" s="356"/>
    </row>
    <row r="170" spans="1:8" s="16" customFormat="1" ht="70.5" customHeight="1" x14ac:dyDescent="0.2">
      <c r="A170" s="352" t="s">
        <v>100</v>
      </c>
      <c r="B170" s="353" t="s">
        <v>100</v>
      </c>
      <c r="C170" s="74"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0" s="361">
        <v>33000</v>
      </c>
      <c r="E170" s="355"/>
      <c r="F170" s="355"/>
      <c r="G170" s="355"/>
      <c r="H170" s="356"/>
    </row>
    <row r="171" spans="1:8" s="16" customFormat="1" ht="70.5" customHeight="1" x14ac:dyDescent="0.2">
      <c r="A171" s="352" t="s">
        <v>101</v>
      </c>
      <c r="B171" s="353" t="s">
        <v>101</v>
      </c>
      <c r="C171" s="74" t="str">
        <f t="shared" si="0"/>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71" s="361">
        <v>15000</v>
      </c>
      <c r="E171" s="355"/>
      <c r="F171" s="355"/>
      <c r="G171" s="355"/>
      <c r="H171" s="356"/>
    </row>
    <row r="172" spans="1:8" s="16" customFormat="1" ht="50.1" customHeight="1" thickBot="1" x14ac:dyDescent="0.25">
      <c r="A172" s="352" t="s">
        <v>102</v>
      </c>
      <c r="B172" s="353"/>
      <c r="C172" s="58"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2" s="361">
        <v>10560</v>
      </c>
      <c r="E172" s="355"/>
      <c r="F172" s="355"/>
      <c r="G172" s="355"/>
      <c r="H172" s="356"/>
    </row>
    <row r="173" spans="1:8" s="16" customFormat="1" ht="102" customHeight="1" thickBot="1" x14ac:dyDescent="0.25">
      <c r="A173" s="352" t="s">
        <v>16</v>
      </c>
      <c r="B173" s="353"/>
      <c r="C17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3" s="361">
        <v>1200</v>
      </c>
      <c r="E173" s="355"/>
      <c r="F173" s="355"/>
      <c r="G173" s="355"/>
      <c r="H173" s="356"/>
    </row>
    <row r="174" spans="1:8" s="16" customFormat="1" ht="102" customHeight="1" thickBot="1" x14ac:dyDescent="0.25">
      <c r="A174" s="352" t="s">
        <v>103</v>
      </c>
      <c r="B174" s="353"/>
      <c r="C17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174" s="361">
        <v>100002</v>
      </c>
      <c r="E174" s="355"/>
      <c r="F174" s="355"/>
      <c r="G174" s="355"/>
      <c r="H174" s="356"/>
    </row>
    <row r="175" spans="1:8" s="16" customFormat="1" ht="126" customHeight="1" x14ac:dyDescent="0.2">
      <c r="A175" s="352" t="s">
        <v>104</v>
      </c>
      <c r="B175" s="353"/>
      <c r="C17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5" s="361">
        <v>16200</v>
      </c>
      <c r="E175" s="355"/>
      <c r="F175" s="355"/>
      <c r="G175" s="355"/>
      <c r="H175" s="356"/>
    </row>
    <row r="176" spans="1:8" s="16" customFormat="1" ht="96" customHeight="1" x14ac:dyDescent="0.2">
      <c r="A176" s="352" t="s">
        <v>105</v>
      </c>
      <c r="B176" s="353"/>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Интернет-площадки и Веб-приложения на основе Cправочника организаций "2ГИС.ИРКУТСК", http://api.2gis.ru/</v>
      </c>
      <c r="D176" s="361">
        <v>10005</v>
      </c>
      <c r="E176" s="355"/>
      <c r="F176" s="355"/>
      <c r="G176" s="355"/>
      <c r="H176" s="356"/>
    </row>
    <row r="177" spans="1:8" s="16" customFormat="1" ht="96" customHeight="1" x14ac:dyDescent="0.2">
      <c r="A177" s="377" t="s">
        <v>106</v>
      </c>
      <c r="B177" s="378"/>
      <c r="C177" s="74" t="e">
        <f>#REF!</f>
        <v>#REF!</v>
      </c>
      <c r="D177" s="361">
        <v>15000</v>
      </c>
      <c r="E177" s="355"/>
      <c r="F177" s="355"/>
      <c r="G177" s="355"/>
      <c r="H177" s="356"/>
    </row>
    <row r="178" spans="1:8" s="16" customFormat="1" ht="50.1" customHeight="1" x14ac:dyDescent="0.2">
      <c r="A178" s="352" t="s">
        <v>107</v>
      </c>
      <c r="B178" s="353"/>
      <c r="C178" s="74" t="str">
        <f>"Интернет-площадка 2gis.ru на основе Cправочника организаций "&amp;$C$2&amp;""</f>
        <v>Интернет-площадка 2gis.ru на основе Cправочника организаций "2ГИС.ИРКУТСК"</v>
      </c>
      <c r="D178" s="361">
        <v>14280</v>
      </c>
      <c r="E178" s="355"/>
      <c r="F178" s="355"/>
      <c r="G178" s="355"/>
      <c r="H178" s="356"/>
    </row>
    <row r="179" spans="1:8" s="16" customFormat="1" ht="50.1" customHeight="1" x14ac:dyDescent="0.2">
      <c r="A179" s="352" t="s">
        <v>108</v>
      </c>
      <c r="B179" s="353"/>
      <c r="C179" s="7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79" s="361">
        <v>24960</v>
      </c>
      <c r="E179" s="355"/>
      <c r="F179" s="355"/>
      <c r="G179" s="355"/>
      <c r="H179" s="356"/>
    </row>
    <row r="180" spans="1:8" s="16" customFormat="1" ht="50.1" customHeight="1" x14ac:dyDescent="0.2">
      <c r="A180" s="352" t="s">
        <v>109</v>
      </c>
      <c r="B180" s="353"/>
      <c r="C180" s="7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0" s="361">
        <v>16800</v>
      </c>
      <c r="E180" s="355"/>
      <c r="F180" s="355"/>
      <c r="G180" s="355"/>
      <c r="H180" s="356"/>
    </row>
    <row r="181" spans="1:8" s="16" customFormat="1" ht="50.1" customHeight="1" x14ac:dyDescent="0.2">
      <c r="A181" s="352" t="s">
        <v>110</v>
      </c>
      <c r="B181" s="353"/>
      <c r="C181" s="74" t="str">
        <f>"Интернет-площадка 2gis.ru на основе Cправочника организаций "&amp;$C$2&amp;""</f>
        <v>Интернет-площадка 2gis.ru на основе Cправочника организаций "2ГИС.ИРКУТСК"</v>
      </c>
      <c r="D181" s="361">
        <v>21360</v>
      </c>
      <c r="E181" s="355"/>
      <c r="F181" s="355"/>
      <c r="G181" s="355"/>
      <c r="H181" s="356"/>
    </row>
    <row r="182" spans="1:8" s="16" customFormat="1" ht="50.1" customHeight="1" x14ac:dyDescent="0.2">
      <c r="A182" s="352" t="s">
        <v>111</v>
      </c>
      <c r="B182" s="353"/>
      <c r="C182" s="74" t="str">
        <f>"Интернет-площадка 2gis.ru на основе Cправочника организаций "&amp;$C$2&amp;""</f>
        <v>Интернет-площадка 2gis.ru на основе Cправочника организаций "2ГИС.ИРКУТСК"</v>
      </c>
      <c r="D182" s="361">
        <v>25632</v>
      </c>
      <c r="E182" s="355"/>
      <c r="F182" s="355"/>
      <c r="G182" s="355"/>
      <c r="H182" s="356"/>
    </row>
    <row r="183" spans="1:8" s="16" customFormat="1" ht="50.1" customHeight="1" x14ac:dyDescent="0.2">
      <c r="A183" s="352" t="s">
        <v>112</v>
      </c>
      <c r="B183" s="353"/>
      <c r="C183" s="7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3" s="361">
        <v>14880</v>
      </c>
      <c r="E183" s="355"/>
      <c r="F183" s="355"/>
      <c r="G183" s="355"/>
      <c r="H183" s="356"/>
    </row>
    <row r="184" spans="1:8" s="16" customFormat="1" ht="50.1" customHeight="1" x14ac:dyDescent="0.2">
      <c r="A184" s="352" t="s">
        <v>113</v>
      </c>
      <c r="B184" s="353"/>
      <c r="C184" s="7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4" s="361">
        <v>14280</v>
      </c>
      <c r="E184" s="355"/>
      <c r="F184" s="355"/>
      <c r="G184" s="355"/>
      <c r="H184" s="356"/>
    </row>
    <row r="185" spans="1:8" s="16" customFormat="1" ht="50.1" customHeight="1" x14ac:dyDescent="0.2">
      <c r="A185" s="352" t="s">
        <v>114</v>
      </c>
      <c r="B185" s="353"/>
      <c r="C185" s="74" t="str">
        <f>"Электронный справочник на основе Справочника организаций"&amp;$C$2&amp;" (версия для ПК)"</f>
        <v>Электронный справочник на основе Справочника организаций"2ГИС.ИРКУТСК" (версия для ПК)</v>
      </c>
      <c r="D185" s="361">
        <v>18000</v>
      </c>
      <c r="E185" s="355"/>
      <c r="F185" s="355"/>
      <c r="G185" s="355"/>
      <c r="H185" s="356"/>
    </row>
    <row r="186" spans="1:8" s="16" customFormat="1" ht="50.1" customHeight="1" x14ac:dyDescent="0.2">
      <c r="A186" s="352" t="s">
        <v>115</v>
      </c>
      <c r="B186" s="353"/>
      <c r="C186" s="74" t="s">
        <v>95</v>
      </c>
      <c r="D186" s="361">
        <v>720</v>
      </c>
      <c r="E186" s="355"/>
      <c r="F186" s="355"/>
      <c r="G186" s="355"/>
      <c r="H186" s="356"/>
    </row>
    <row r="187" spans="1:8" s="16" customFormat="1" ht="68.25" customHeight="1" x14ac:dyDescent="0.2">
      <c r="A187" s="352" t="s">
        <v>116</v>
      </c>
      <c r="B187" s="353"/>
      <c r="C18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"2ГИС.ИРКУТСК" (мобильная версия 2ГИС 4.0 и выше); Интернет-площадка 2gis.ru на основе Cправочника организаций "2ГИС.ИРКУТСК"</v>
      </c>
      <c r="D187" s="361">
        <v>46200</v>
      </c>
      <c r="E187" s="355"/>
      <c r="F187" s="355"/>
      <c r="G187" s="355"/>
      <c r="H187" s="356"/>
    </row>
    <row r="188" spans="1:8" s="16" customFormat="1" ht="50.1" customHeight="1" thickBot="1" x14ac:dyDescent="0.25">
      <c r="A188" s="352" t="s">
        <v>117</v>
      </c>
      <c r="B188" s="353"/>
      <c r="C188" s="7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88" s="361">
        <v>14880</v>
      </c>
      <c r="E188" s="355"/>
      <c r="F188" s="355"/>
      <c r="G188" s="355"/>
      <c r="H188" s="356"/>
    </row>
    <row r="189" spans="1:8" s="23" customFormat="1" ht="50.1" customHeight="1" thickBot="1" x14ac:dyDescent="0.25">
      <c r="A189" s="362" t="s">
        <v>118</v>
      </c>
      <c r="B189" s="363"/>
      <c r="C189" s="21"/>
      <c r="D189" s="364"/>
      <c r="E189" s="364"/>
      <c r="F189" s="364"/>
      <c r="G189" s="364"/>
      <c r="H189" s="365"/>
    </row>
    <row r="190" spans="1:8" s="16" customFormat="1" ht="50.1" customHeight="1" x14ac:dyDescent="0.2">
      <c r="A190" s="352" t="s">
        <v>119</v>
      </c>
      <c r="B190" s="353"/>
      <c r="C19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"2ГИС.ИРКУТСК" (мобильная версия)</v>
      </c>
      <c r="D190" s="354">
        <v>10806</v>
      </c>
      <c r="E190" s="355"/>
      <c r="F190" s="355"/>
      <c r="G190" s="355"/>
      <c r="H190" s="356"/>
    </row>
    <row r="191" spans="1:8" s="16" customFormat="1" ht="50.1" customHeight="1" x14ac:dyDescent="0.2">
      <c r="A191" s="352" t="s">
        <v>120</v>
      </c>
      <c r="B191" s="353"/>
      <c r="C191" s="367"/>
      <c r="D191" s="354">
        <v>10806</v>
      </c>
      <c r="E191" s="355"/>
      <c r="F191" s="355"/>
      <c r="G191" s="355"/>
      <c r="H191" s="356"/>
    </row>
    <row r="192" spans="1:8" s="16" customFormat="1" ht="50.1" customHeight="1" x14ac:dyDescent="0.2">
      <c r="A192" s="369" t="s">
        <v>121</v>
      </c>
      <c r="B192" s="370"/>
      <c r="C192" s="367"/>
      <c r="D192" s="517">
        <v>3240</v>
      </c>
      <c r="E192" s="398"/>
      <c r="F192" s="398"/>
      <c r="G192" s="398"/>
      <c r="H192" s="398"/>
    </row>
    <row r="193" spans="1:8" s="16" customFormat="1" ht="50.1" customHeight="1" x14ac:dyDescent="0.2">
      <c r="A193" s="369" t="s">
        <v>122</v>
      </c>
      <c r="B193" s="370"/>
      <c r="C193" s="367"/>
      <c r="D193" s="517">
        <v>324</v>
      </c>
      <c r="E193" s="398"/>
      <c r="F193" s="398"/>
      <c r="G193" s="398"/>
      <c r="H193" s="398"/>
    </row>
    <row r="194" spans="1:8" s="16" customFormat="1" ht="50.1" customHeight="1" thickBot="1" x14ac:dyDescent="0.25">
      <c r="A194" s="369" t="s">
        <v>123</v>
      </c>
      <c r="B194" s="370"/>
      <c r="C194" s="368"/>
      <c r="D194" s="471">
        <v>1134</v>
      </c>
      <c r="E194" s="472"/>
      <c r="F194" s="472"/>
      <c r="G194" s="472"/>
      <c r="H194" s="472"/>
    </row>
    <row r="195" spans="1:8" s="16" customFormat="1" ht="50.1" customHeight="1" thickBot="1" x14ac:dyDescent="0.25">
      <c r="A195" s="362" t="s">
        <v>124</v>
      </c>
      <c r="B195" s="363"/>
      <c r="C195" s="21"/>
      <c r="D195" s="364"/>
      <c r="E195" s="364"/>
      <c r="F195" s="364"/>
      <c r="G195" s="364"/>
      <c r="H195" s="365"/>
    </row>
    <row r="196" spans="1:8" s="16" customFormat="1" ht="50.1" customHeight="1" x14ac:dyDescent="0.2">
      <c r="A196" s="352" t="s">
        <v>125</v>
      </c>
      <c r="B196" s="353"/>
      <c r="C19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96" s="77">
        <f>F196*1.2</f>
        <v>8244</v>
      </c>
      <c r="E196" s="78">
        <f>F196*1.1</f>
        <v>7557.0000000000009</v>
      </c>
      <c r="F196" s="78">
        <v>6870</v>
      </c>
      <c r="G196" s="78">
        <f>F196*0.75</f>
        <v>5152.5</v>
      </c>
      <c r="H196" s="79">
        <f>F196*0.5</f>
        <v>3435</v>
      </c>
    </row>
    <row r="197" spans="1:8" s="16" customFormat="1" ht="50.1" customHeight="1" x14ac:dyDescent="0.2">
      <c r="A197" s="352" t="s">
        <v>126</v>
      </c>
      <c r="B197" s="353"/>
      <c r="C197" s="74" t="str">
        <f>"Интернет-площадка 2gis.ru на основе Cправочника организаций "&amp;$C$2&amp;""</f>
        <v>Интернет-площадка 2gis.ru на основе Cправочника организаций "2ГИС.ИРКУТСК"</v>
      </c>
      <c r="D197" s="354">
        <v>2592</v>
      </c>
      <c r="E197" s="355"/>
      <c r="F197" s="355"/>
      <c r="G197" s="355"/>
      <c r="H197" s="356"/>
    </row>
    <row r="198" spans="1:8" s="16" customFormat="1" ht="50.1" customHeight="1" x14ac:dyDescent="0.2">
      <c r="A198" s="352" t="s">
        <v>127</v>
      </c>
      <c r="B198" s="353"/>
      <c r="C198" s="7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198" s="361">
        <v>6870</v>
      </c>
      <c r="E198" s="355"/>
      <c r="F198" s="355"/>
      <c r="G198" s="355"/>
      <c r="H198" s="356"/>
    </row>
    <row r="199" spans="1:8" s="16" customFormat="1" ht="50.1" customHeight="1" x14ac:dyDescent="0.2">
      <c r="A199" s="377" t="s">
        <v>198</v>
      </c>
      <c r="B199" s="378"/>
      <c r="C19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(мобильная версия 2ГИС 4.0 и выше)</v>
      </c>
      <c r="D199" s="77">
        <f>F199*1.2</f>
        <v>11664</v>
      </c>
      <c r="E199" s="78">
        <f>F199*1.1</f>
        <v>10692</v>
      </c>
      <c r="F199" s="78">
        <v>9720</v>
      </c>
      <c r="G199" s="78">
        <f>F199*0.75</f>
        <v>7290</v>
      </c>
      <c r="H199" s="79">
        <f>F199*0.5</f>
        <v>4860</v>
      </c>
    </row>
    <row r="200" spans="1:8" s="16" customFormat="1" ht="50.1" customHeight="1" x14ac:dyDescent="0.2">
      <c r="A200" s="352" t="s">
        <v>199</v>
      </c>
      <c r="B200" s="353"/>
      <c r="C200" s="74" t="str">
        <f>"Интернет-площадка 2gis.ru на основе Cправочника организаций "&amp;$C$2&amp;""</f>
        <v>Интернет-площадка 2gis.ru на основе Cправочника организаций "2ГИС.ИРКУТСК"</v>
      </c>
      <c r="D200" s="354">
        <v>3720</v>
      </c>
      <c r="E200" s="355"/>
      <c r="F200" s="355"/>
      <c r="G200" s="355"/>
      <c r="H200" s="356"/>
    </row>
    <row r="201" spans="1:8" s="16" customFormat="1" ht="50.1" customHeight="1" x14ac:dyDescent="0.2">
      <c r="A201" s="352" t="s">
        <v>130</v>
      </c>
      <c r="B201" s="353"/>
      <c r="C201" s="74" t="str">
        <f>"Электронный справочник на основе Справочника организаций "&amp;$C$2&amp;" (версия для ПК)"</f>
        <v>Электронный справочник на основе Справочника организаций "2ГИС.ИРКУТСК" (версия для ПК)</v>
      </c>
      <c r="D201" s="354">
        <v>9720</v>
      </c>
      <c r="E201" s="355"/>
      <c r="F201" s="355"/>
      <c r="G201" s="355"/>
      <c r="H201" s="356"/>
    </row>
    <row r="202" spans="1:8" s="16" customFormat="1" ht="126" customHeight="1" x14ac:dyDescent="0.2">
      <c r="A202" s="352" t="s">
        <v>131</v>
      </c>
      <c r="B202" s="353"/>
      <c r="C202" s="80" t="str">
        <f>C197</f>
        <v>Интернет-площадка 2gis.ru на основе Cправочника организаций "2ГИС.ИРКУТСК"</v>
      </c>
      <c r="D202" s="77">
        <f>F202*1.2</f>
        <v>11354.4</v>
      </c>
      <c r="E202" s="78">
        <f>F202*1.1</f>
        <v>10408.200000000001</v>
      </c>
      <c r="F202" s="78">
        <v>9462</v>
      </c>
      <c r="G202" s="78">
        <f>F202*0.75</f>
        <v>7096.5</v>
      </c>
      <c r="H202" s="79">
        <f>F202*0.5</f>
        <v>4731</v>
      </c>
    </row>
    <row r="203" spans="1:8" s="16" customFormat="1" ht="126" customHeight="1" thickBot="1" x14ac:dyDescent="0.25">
      <c r="A203" s="352" t="s">
        <v>132</v>
      </c>
      <c r="B203" s="353"/>
      <c r="C20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3" s="361">
        <v>7374</v>
      </c>
      <c r="E203" s="355"/>
      <c r="F203" s="355"/>
      <c r="G203" s="355"/>
      <c r="H203" s="356"/>
    </row>
    <row r="204" spans="1:8" ht="50.1" customHeight="1" thickBot="1" x14ac:dyDescent="0.25">
      <c r="A204" s="362" t="s">
        <v>200</v>
      </c>
      <c r="B204" s="363"/>
      <c r="C204" s="21"/>
      <c r="D204" s="364"/>
      <c r="E204" s="364"/>
      <c r="F204" s="364"/>
      <c r="G204" s="364"/>
      <c r="H204" s="365"/>
    </row>
    <row r="205" spans="1:8" s="20" customFormat="1" ht="30" customHeight="1" thickBot="1" x14ac:dyDescent="0.25">
      <c r="A205" s="507"/>
      <c r="B205" s="507"/>
      <c r="C205" s="623"/>
      <c r="D205" s="507"/>
      <c r="E205" s="507"/>
      <c r="F205" s="507"/>
      <c r="G205" s="507"/>
      <c r="H205" s="508"/>
    </row>
    <row r="206" spans="1:8" s="16" customFormat="1" ht="83.25" customHeight="1" thickBot="1" x14ac:dyDescent="0.25">
      <c r="A206" s="352" t="s">
        <v>201</v>
      </c>
      <c r="B206" s="353"/>
      <c r="C20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"2ГИС.ИРКУТСК" (версия для ПК); Интернет-площадка 2gis.ru на основе Cправочника организаций "2ГИС.ИРКУТСК"; Электронный справочник на основе Справочника организаций "2ГИС.ИРКУТСК" (мобильная версия 2ГИС 4.0 и выше)</v>
      </c>
      <c r="D206" s="382">
        <v>21414</v>
      </c>
      <c r="E206" s="383"/>
      <c r="F206" s="383"/>
      <c r="G206" s="383"/>
      <c r="H206" s="384"/>
    </row>
    <row r="207" spans="1:8" s="16" customFormat="1" ht="83.25" customHeight="1" thickBot="1" x14ac:dyDescent="0.25">
      <c r="A207" s="352" t="s">
        <v>202</v>
      </c>
      <c r="B207" s="353"/>
      <c r="C207" s="367"/>
      <c r="D207" s="382">
        <v>21414</v>
      </c>
      <c r="E207" s="383"/>
      <c r="F207" s="383"/>
      <c r="G207" s="383"/>
      <c r="H207" s="384"/>
    </row>
    <row r="208" spans="1:8" s="23" customFormat="1" ht="50.1" customHeight="1" thickBot="1" x14ac:dyDescent="0.25">
      <c r="A208" s="518"/>
      <c r="B208" s="519"/>
      <c r="C208" s="56"/>
      <c r="D208" s="520"/>
      <c r="E208" s="520"/>
      <c r="F208" s="520"/>
      <c r="G208" s="520"/>
      <c r="H208" s="521"/>
    </row>
    <row r="209" spans="1:8" s="20" customFormat="1" ht="26.25" x14ac:dyDescent="0.2">
      <c r="A209" s="81"/>
      <c r="B209" s="82"/>
      <c r="C209" s="83"/>
      <c r="D209" s="82"/>
      <c r="E209" s="82"/>
      <c r="F209" s="82"/>
      <c r="G209" s="82"/>
      <c r="H209" s="84"/>
    </row>
    <row r="210" spans="1:8" s="16" customFormat="1" ht="21" x14ac:dyDescent="0.2">
      <c r="A210" s="85"/>
      <c r="B210" s="86" t="s">
        <v>133</v>
      </c>
      <c r="C210" s="349" t="s">
        <v>496</v>
      </c>
      <c r="D210" s="349"/>
      <c r="E210" s="87"/>
      <c r="F210" s="87"/>
      <c r="G210" s="87"/>
      <c r="H210" s="87"/>
    </row>
    <row r="211" spans="1:8" s="16" customFormat="1" ht="21" x14ac:dyDescent="0.2">
      <c r="A211" s="85"/>
      <c r="B211" s="87"/>
      <c r="C211" s="348" t="s">
        <v>497</v>
      </c>
      <c r="D211" s="348"/>
      <c r="E211" s="87"/>
      <c r="F211" s="87"/>
      <c r="G211" s="87"/>
      <c r="H211" s="87"/>
    </row>
    <row r="212" spans="1:8" s="16" customFormat="1" ht="21" x14ac:dyDescent="0.2">
      <c r="A212" s="85"/>
      <c r="B212" s="87"/>
      <c r="C212" s="348" t="s">
        <v>498</v>
      </c>
      <c r="D212" s="348"/>
      <c r="E212" s="87"/>
      <c r="F212" s="87"/>
      <c r="G212" s="87"/>
      <c r="H212" s="87"/>
    </row>
    <row r="213" spans="1:8" s="16" customFormat="1" ht="21" x14ac:dyDescent="0.2">
      <c r="A213" s="81"/>
      <c r="B213" s="82"/>
      <c r="C213" s="348"/>
      <c r="D213" s="348"/>
      <c r="E213" s="87"/>
      <c r="F213" s="87"/>
      <c r="G213" s="87"/>
      <c r="H213" s="82"/>
    </row>
    <row r="214" spans="1:8" s="16" customFormat="1" ht="26.25" x14ac:dyDescent="0.2">
      <c r="A214" s="347" t="str">
        <f>Абакан_юр!A174</f>
        <v>По соглашению сторон в качестве валюты платежа могут выступать украинские гривны, в этом случае курс следующий: 1 руб. = 0,4395 гривен</v>
      </c>
      <c r="B214" s="347"/>
      <c r="C214" s="347"/>
      <c r="D214" s="89"/>
      <c r="E214" s="89"/>
      <c r="F214" s="90"/>
      <c r="G214" s="351"/>
      <c r="H214" s="351"/>
    </row>
    <row r="215" spans="1:8" s="16" customFormat="1" ht="26.25" x14ac:dyDescent="0.2">
      <c r="A215" s="347" t="str">
        <f>Абакан_юр!A175</f>
        <v>По соглашению сторон в качестве валюты платежа могут выступать дирхамы ОАЭ, в этом случае курс следующий: 1 руб. = 0,0414 дирхам</v>
      </c>
      <c r="B215" s="347"/>
      <c r="C215" s="347"/>
      <c r="D215" s="89"/>
      <c r="E215" s="89"/>
      <c r="F215" s="90"/>
      <c r="G215" s="92"/>
      <c r="H215" s="92"/>
    </row>
    <row r="216" spans="1:8" ht="12.6" customHeight="1" x14ac:dyDescent="0.2">
      <c r="A216" s="347" t="str">
        <f>Абакан_юр!A176</f>
        <v>По соглашению сторон в качестве валюты платежа могут выступать доллары США, в этом случае курс следующий: 1 руб. = 0,0113 доллара</v>
      </c>
      <c r="B216" s="347"/>
      <c r="C216" s="347"/>
      <c r="D216" s="89"/>
      <c r="E216" s="89"/>
      <c r="F216" s="90"/>
      <c r="G216" s="92"/>
      <c r="H216" s="92"/>
    </row>
    <row r="217" spans="1:8" s="87" customFormat="1" ht="24.95" customHeight="1" x14ac:dyDescent="0.2">
      <c r="A217" s="347" t="str">
        <f>Абакан_юр!A177</f>
        <v>По соглашению сторон в качестве валюты платежа могут выступать евро, в этом случае курс следующий: 1 руб. = 0,0104 евро</v>
      </c>
      <c r="B217" s="347"/>
      <c r="C217" s="347"/>
      <c r="D217" s="89"/>
      <c r="E217" s="90"/>
      <c r="F217" s="90"/>
      <c r="G217" s="92"/>
      <c r="H217" s="92"/>
    </row>
    <row r="218" spans="1:8" s="87" customFormat="1" ht="24.95" customHeight="1" x14ac:dyDescent="0.2">
      <c r="A218" s="347" t="str">
        <f>Абакан_юр!A178</f>
        <v>По соглашению сторон в качестве валюты платежа могут выступать чешские кроны, в этом случае курс следующий: 1 руб. = 0,2610 крона</v>
      </c>
      <c r="B218" s="347"/>
      <c r="C218" s="347"/>
      <c r="D218" s="89"/>
      <c r="E218" s="90"/>
      <c r="F218" s="90"/>
      <c r="G218" s="92"/>
      <c r="H218" s="92"/>
    </row>
    <row r="219" spans="1:8" s="87" customFormat="1" ht="24.95" customHeight="1" x14ac:dyDescent="0.2">
      <c r="A219" s="347" t="str">
        <f>Абакан_юр!A179</f>
        <v>По соглашению сторон в качестве валюты платежа могут выступать киргизские сомы, в этом случае курс следующий: 1 руб. = 1,0094 сом</v>
      </c>
      <c r="B219" s="347"/>
      <c r="C219" s="347"/>
      <c r="D219" s="89"/>
      <c r="E219" s="89"/>
      <c r="F219" s="90"/>
      <c r="G219" s="92"/>
      <c r="H219" s="92"/>
    </row>
    <row r="220" spans="1:8" s="82" customFormat="1" ht="12.6" customHeight="1" x14ac:dyDescent="0.2">
      <c r="A220" s="347" t="str">
        <f>Абакан_юр!A180</f>
        <v>По соглашению сторон в качестве валюты платежа могут выступать казахстанские тенге, в этом случае курс следующий: 1 руб. = 5,0667 тенге</v>
      </c>
      <c r="B220" s="347"/>
      <c r="C220" s="347"/>
      <c r="D220" s="89"/>
      <c r="E220" s="89"/>
      <c r="F220" s="90"/>
      <c r="G220" s="92"/>
      <c r="H220" s="92"/>
    </row>
    <row r="221" spans="1:8" s="91" customFormat="1" ht="24.95" customHeight="1" x14ac:dyDescent="0.2">
      <c r="A221" s="93"/>
      <c r="B221" s="93"/>
      <c r="C221" s="94"/>
      <c r="D221" s="95"/>
      <c r="E221" s="95"/>
      <c r="F221" s="96"/>
      <c r="G221" s="97"/>
      <c r="H221" s="97"/>
    </row>
    <row r="222" spans="1:8" s="91" customFormat="1" ht="24.95" customHeight="1" x14ac:dyDescent="0.2">
      <c r="A222" s="339" t="s">
        <v>144</v>
      </c>
      <c r="B222" s="339"/>
      <c r="C222" s="339"/>
      <c r="D222" s="339"/>
      <c r="E222" s="339"/>
      <c r="F222" s="339"/>
      <c r="G222" s="339"/>
      <c r="H222" s="339"/>
    </row>
    <row r="223" spans="1:8" s="91" customFormat="1" ht="24.95" customHeight="1" x14ac:dyDescent="0.2">
      <c r="A223" s="339" t="s">
        <v>145</v>
      </c>
      <c r="B223" s="339"/>
      <c r="C223" s="339"/>
      <c r="D223" s="339"/>
      <c r="E223" s="339"/>
      <c r="F223" s="339"/>
      <c r="G223" s="339"/>
      <c r="H223" s="339"/>
    </row>
    <row r="224" spans="1:8" s="91" customFormat="1" ht="24.95" customHeight="1" x14ac:dyDescent="0.2">
      <c r="A224" s="93"/>
      <c r="B224" s="93"/>
      <c r="C224" s="94"/>
      <c r="D224" s="95"/>
      <c r="E224" s="95"/>
      <c r="F224" s="96"/>
      <c r="G224" s="97"/>
      <c r="H224" s="97"/>
    </row>
    <row r="225" spans="1:8" s="91" customFormat="1" ht="24.95" customHeight="1" thickBot="1" x14ac:dyDescent="0.25">
      <c r="A225" s="340" t="s">
        <v>146</v>
      </c>
      <c r="B225" s="340"/>
      <c r="C225" s="340"/>
      <c r="D225" s="340"/>
      <c r="E225" s="340"/>
      <c r="F225" s="99"/>
      <c r="H225" s="100"/>
    </row>
    <row r="226" spans="1:8" s="91" customFormat="1" ht="24.95" customHeight="1" thickBot="1" x14ac:dyDescent="0.25">
      <c r="A226" s="341" t="s">
        <v>147</v>
      </c>
      <c r="B226" s="342"/>
      <c r="C226" s="342"/>
      <c r="D226" s="342"/>
      <c r="E226" s="343"/>
      <c r="F226" s="101"/>
      <c r="G226" s="82"/>
      <c r="H226" s="102"/>
    </row>
    <row r="227" spans="1:8" s="91" customFormat="1" ht="24.95" customHeight="1" thickBot="1" x14ac:dyDescent="0.25">
      <c r="A227" s="344" t="s">
        <v>148</v>
      </c>
      <c r="B227" s="345"/>
      <c r="C227" s="103" t="s">
        <v>149</v>
      </c>
      <c r="D227" s="345" t="s">
        <v>150</v>
      </c>
      <c r="E227" s="346"/>
      <c r="F227" s="104"/>
      <c r="G227" s="104"/>
      <c r="H227" s="104"/>
    </row>
    <row r="228" spans="1:8" s="98" customFormat="1" ht="12" customHeight="1" x14ac:dyDescent="0.2">
      <c r="A228" s="337" t="s">
        <v>207</v>
      </c>
      <c r="B228" s="338"/>
      <c r="C228" s="331" t="s">
        <v>208</v>
      </c>
      <c r="D228" s="331">
        <v>2190</v>
      </c>
      <c r="E228" s="332"/>
      <c r="F228" s="84"/>
      <c r="G228" s="84"/>
      <c r="H228" s="84"/>
    </row>
    <row r="229" spans="1:8" ht="24.95" customHeight="1" x14ac:dyDescent="0.2">
      <c r="A229" s="337" t="s">
        <v>209</v>
      </c>
      <c r="B229" s="338"/>
      <c r="C229" s="331"/>
      <c r="D229" s="331">
        <v>1590</v>
      </c>
      <c r="E229" s="332"/>
      <c r="F229" s="84"/>
      <c r="G229" s="84"/>
    </row>
    <row r="230" spans="1:8" ht="24.95" customHeight="1" x14ac:dyDescent="0.2">
      <c r="A230" s="337" t="s">
        <v>210</v>
      </c>
      <c r="B230" s="338"/>
      <c r="C230" s="331"/>
      <c r="D230" s="331">
        <v>1440</v>
      </c>
      <c r="E230" s="332"/>
      <c r="F230" s="84"/>
      <c r="G230" s="84"/>
    </row>
    <row r="231" spans="1:8" s="98" customFormat="1" ht="24" thickBot="1" x14ac:dyDescent="0.25">
      <c r="A231" s="337" t="s">
        <v>211</v>
      </c>
      <c r="B231" s="338"/>
      <c r="C231" s="331"/>
      <c r="D231" s="331">
        <v>1290</v>
      </c>
      <c r="E231" s="332"/>
      <c r="F231" s="84"/>
      <c r="G231" s="84"/>
      <c r="H231" s="84"/>
    </row>
    <row r="232" spans="1:8" s="100" customFormat="1" ht="50.1" customHeight="1" x14ac:dyDescent="0.2">
      <c r="A232" s="333" t="s">
        <v>151</v>
      </c>
      <c r="B232" s="334"/>
      <c r="C232" s="105" t="s">
        <v>152</v>
      </c>
      <c r="D232" s="335" t="s">
        <v>153</v>
      </c>
      <c r="E232" s="336"/>
      <c r="F232" s="104"/>
      <c r="G232" s="104"/>
      <c r="H232" s="104"/>
    </row>
    <row r="233" spans="1:8" s="102" customFormat="1" ht="50.1" customHeight="1" x14ac:dyDescent="0.2">
      <c r="A233" s="337" t="s">
        <v>154</v>
      </c>
      <c r="B233" s="338"/>
      <c r="C233" s="106" t="s">
        <v>155</v>
      </c>
      <c r="D233" s="331" t="s">
        <v>156</v>
      </c>
      <c r="E233" s="332"/>
      <c r="F233" s="104"/>
      <c r="G233" s="104"/>
      <c r="H233" s="104"/>
    </row>
    <row r="234" spans="1:8" ht="106.5" customHeight="1" thickBot="1" x14ac:dyDescent="0.25">
      <c r="A234" s="495" t="s">
        <v>157</v>
      </c>
      <c r="B234" s="496"/>
      <c r="C234" s="125" t="s">
        <v>158</v>
      </c>
      <c r="D234" s="497" t="s">
        <v>156</v>
      </c>
      <c r="E234" s="498"/>
      <c r="F234" s="104"/>
      <c r="G234" s="104"/>
      <c r="H234" s="104"/>
    </row>
    <row r="235" spans="1:8" ht="50.1" customHeight="1" x14ac:dyDescent="0.2">
      <c r="A235" s="337" t="s">
        <v>160</v>
      </c>
      <c r="B235" s="338"/>
      <c r="C235" s="124" t="s">
        <v>161</v>
      </c>
      <c r="D235" s="338" t="s">
        <v>156</v>
      </c>
      <c r="E235" s="494"/>
      <c r="F235" s="101"/>
      <c r="G235" s="101"/>
      <c r="H235" s="101"/>
    </row>
    <row r="236" spans="1:8" ht="50.1" customHeight="1" thickBot="1" x14ac:dyDescent="0.25">
      <c r="A236" s="617" t="s">
        <v>162</v>
      </c>
      <c r="B236" s="618"/>
      <c r="C236" s="125" t="s">
        <v>163</v>
      </c>
      <c r="D236" s="619" t="s">
        <v>156</v>
      </c>
      <c r="E236" s="620"/>
      <c r="F236" s="96"/>
      <c r="G236" s="97"/>
      <c r="H236" s="97"/>
    </row>
    <row r="237" spans="1:8" ht="50.1" customHeight="1" x14ac:dyDescent="0.2">
      <c r="A237" s="329" t="s">
        <v>164</v>
      </c>
      <c r="B237" s="329"/>
      <c r="C237" s="329"/>
      <c r="D237" s="329"/>
      <c r="E237" s="329"/>
      <c r="F237" s="329"/>
      <c r="G237" s="329"/>
      <c r="H237" s="329"/>
    </row>
    <row r="238" spans="1:8" ht="50.1" customHeight="1" x14ac:dyDescent="0.2">
      <c r="A238" s="329" t="s">
        <v>165</v>
      </c>
      <c r="B238" s="329"/>
      <c r="C238" s="329"/>
      <c r="D238" s="329"/>
      <c r="E238" s="329"/>
      <c r="F238" s="329"/>
      <c r="G238" s="329"/>
      <c r="H238" s="329"/>
    </row>
    <row r="239" spans="1:8" ht="195.75" customHeight="1" x14ac:dyDescent="0.2">
      <c r="A239"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493"/>
      <c r="C239" s="493"/>
      <c r="D239" s="493"/>
      <c r="E239" s="493"/>
      <c r="F239" s="493"/>
      <c r="G239" s="493"/>
      <c r="H239" s="493"/>
    </row>
    <row r="240" spans="1:8" ht="108.75" customHeight="1" x14ac:dyDescent="0.2">
      <c r="A240" s="339" t="s">
        <v>167</v>
      </c>
      <c r="B240" s="339"/>
      <c r="C240" s="339"/>
      <c r="D240" s="339"/>
      <c r="E240" s="339"/>
      <c r="F240" s="339"/>
      <c r="G240" s="339"/>
      <c r="H240" s="339"/>
    </row>
    <row r="241" spans="1:8" ht="174.95" customHeight="1" x14ac:dyDescent="0.2">
      <c r="A241" s="329" t="s">
        <v>168</v>
      </c>
      <c r="B241" s="329"/>
      <c r="C241" s="329"/>
      <c r="D241" s="329"/>
      <c r="E241" s="329"/>
      <c r="F241" s="329"/>
      <c r="G241" s="329"/>
      <c r="H241" s="329"/>
    </row>
    <row r="242" spans="1:8" s="82" customFormat="1" ht="125.25" customHeight="1" x14ac:dyDescent="0.2">
      <c r="A242" s="339" t="s">
        <v>169</v>
      </c>
      <c r="B242" s="339"/>
      <c r="C242" s="339"/>
      <c r="D242" s="339"/>
      <c r="E242" s="339"/>
      <c r="F242" s="339"/>
      <c r="G242" s="339"/>
      <c r="H242" s="339"/>
    </row>
    <row r="243" spans="1:8" s="98" customFormat="1" ht="222.75" customHeight="1" x14ac:dyDescent="0.2">
      <c r="A243" s="81"/>
      <c r="B243" s="82"/>
      <c r="C243" s="83"/>
      <c r="D243" s="82"/>
      <c r="E243" s="82"/>
      <c r="F243" s="82"/>
      <c r="G243" s="82"/>
      <c r="H243" s="84"/>
    </row>
    <row r="244" spans="1:8" ht="24.95" customHeight="1" x14ac:dyDescent="0.2"/>
    <row r="245" spans="1:8" ht="24.95" customHeight="1" x14ac:dyDescent="0.2"/>
    <row r="246" spans="1:8" ht="181.5" customHeight="1" x14ac:dyDescent="0.2"/>
    <row r="247" spans="1:8" s="16" customFormat="1" ht="67.5" customHeight="1" x14ac:dyDescent="0.2">
      <c r="A247" s="81"/>
      <c r="B247" s="82"/>
      <c r="C247" s="83"/>
      <c r="D247" s="82"/>
      <c r="E247" s="82"/>
      <c r="F247" s="82"/>
      <c r="G247" s="82"/>
      <c r="H247" s="84"/>
    </row>
    <row r="249" spans="1:8" s="109" customFormat="1" ht="114.75" customHeight="1" x14ac:dyDescent="0.2">
      <c r="A249" s="81"/>
      <c r="B249" s="82"/>
      <c r="C249" s="83"/>
      <c r="D249" s="82"/>
      <c r="E249" s="82"/>
      <c r="F249" s="82"/>
      <c r="G249" s="82"/>
      <c r="H249" s="84"/>
    </row>
  </sheetData>
  <sheetProtection selectLockedCells="1" selectUnlockedCells="1"/>
  <mergeCells count="40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D194:H194"/>
    <mergeCell ref="A195:B195"/>
    <mergeCell ref="D195:H195"/>
    <mergeCell ref="A196:B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202:B202"/>
    <mergeCell ref="A203:B203"/>
    <mergeCell ref="D203:H203"/>
    <mergeCell ref="A204:B204"/>
    <mergeCell ref="D204:H204"/>
    <mergeCell ref="A205:C205"/>
    <mergeCell ref="D205:H205"/>
    <mergeCell ref="A198:B198"/>
    <mergeCell ref="D198:H198"/>
    <mergeCell ref="A199:B199"/>
    <mergeCell ref="A200:B200"/>
    <mergeCell ref="D200:H200"/>
    <mergeCell ref="A201:B201"/>
    <mergeCell ref="D201:H201"/>
    <mergeCell ref="C210:D210"/>
    <mergeCell ref="C211:D211"/>
    <mergeCell ref="C212:D212"/>
    <mergeCell ref="C213:D213"/>
    <mergeCell ref="A214:C214"/>
    <mergeCell ref="G214:H214"/>
    <mergeCell ref="A206:B206"/>
    <mergeCell ref="C206:C207"/>
    <mergeCell ref="D206:H206"/>
    <mergeCell ref="A207:B207"/>
    <mergeCell ref="D207:H207"/>
    <mergeCell ref="A208:B208"/>
    <mergeCell ref="D208:H208"/>
    <mergeCell ref="A222:H222"/>
    <mergeCell ref="A223:H223"/>
    <mergeCell ref="A225:E225"/>
    <mergeCell ref="A226:E226"/>
    <mergeCell ref="A227:B227"/>
    <mergeCell ref="D227:E227"/>
    <mergeCell ref="A215:C215"/>
    <mergeCell ref="A216:C216"/>
    <mergeCell ref="A217:C217"/>
    <mergeCell ref="A218:C218"/>
    <mergeCell ref="A219:C219"/>
    <mergeCell ref="A220:C220"/>
    <mergeCell ref="A232:B232"/>
    <mergeCell ref="D232:E232"/>
    <mergeCell ref="A233:B233"/>
    <mergeCell ref="D233:E233"/>
    <mergeCell ref="A234:B234"/>
    <mergeCell ref="D234:E234"/>
    <mergeCell ref="A228:B228"/>
    <mergeCell ref="C228:C231"/>
    <mergeCell ref="D228:E228"/>
    <mergeCell ref="A229:B229"/>
    <mergeCell ref="D229:E229"/>
    <mergeCell ref="A230:B230"/>
    <mergeCell ref="D230:E230"/>
    <mergeCell ref="A231:B231"/>
    <mergeCell ref="D231:E231"/>
    <mergeCell ref="A239:H239"/>
    <mergeCell ref="A240:H240"/>
    <mergeCell ref="A241:H241"/>
    <mergeCell ref="A242:E242"/>
    <mergeCell ref="F242:H242"/>
    <mergeCell ref="A235:B235"/>
    <mergeCell ref="D235:E235"/>
    <mergeCell ref="A236:B236"/>
    <mergeCell ref="D236:E236"/>
    <mergeCell ref="A237:H237"/>
    <mergeCell ref="A238:H23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25"/>
  <sheetViews>
    <sheetView view="pageBreakPreview" zoomScale="40" zoomScaleNormal="60" zoomScaleSheetLayoutView="40" workbookViewId="0">
      <pane ySplit="4" topLeftCell="A60"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499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519" t="s">
        <v>234</v>
      </c>
      <c r="E6" s="519"/>
      <c r="F6" s="519"/>
      <c r="G6" s="519"/>
      <c r="H6" s="645"/>
    </row>
    <row r="7" spans="1:8" ht="33" customHeight="1" thickBot="1" x14ac:dyDescent="0.25">
      <c r="A7" s="160"/>
      <c r="B7" s="161"/>
      <c r="C7" s="162"/>
      <c r="D7" s="135" t="s">
        <v>171</v>
      </c>
      <c r="E7" s="111" t="s">
        <v>172</v>
      </c>
      <c r="F7" s="135" t="s">
        <v>173</v>
      </c>
      <c r="G7" s="111" t="s">
        <v>174</v>
      </c>
      <c r="H7" s="136"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8" s="382">
        <f>F8*1.2</f>
        <v>6314.4</v>
      </c>
      <c r="E8" s="383">
        <f>F8*1.1</f>
        <v>5788.2000000000007</v>
      </c>
      <c r="F8" s="383">
        <v>5262</v>
      </c>
      <c r="G8" s="383">
        <f>F8*0.75</f>
        <v>3946.5</v>
      </c>
      <c r="H8" s="384">
        <f>F8*0.5</f>
        <v>2631</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1" s="374"/>
      <c r="E11" s="375"/>
      <c r="F11" s="375"/>
      <c r="G11" s="375"/>
      <c r="H11" s="376"/>
    </row>
    <row r="12" spans="1:8" s="16" customFormat="1" ht="24.95" customHeight="1" thickBot="1" x14ac:dyDescent="0.25">
      <c r="A12" s="40"/>
      <c r="B12" s="59"/>
      <c r="C12" s="6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3" s="457">
        <f>F13*1.2</f>
        <v>7200</v>
      </c>
      <c r="E13" s="383">
        <f>F13*1.1</f>
        <v>6600.0000000000009</v>
      </c>
      <c r="F13" s="383">
        <v>6000</v>
      </c>
      <c r="G13" s="383">
        <f>F13*0.75</f>
        <v>4500</v>
      </c>
      <c r="H13" s="384">
        <f>F13*0.5</f>
        <v>3000</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1008</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"2ГИС.КАВКАЗСКИЕ МИНЕРАЛЬНЫЕ ВОДЫ"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22" s="471"/>
      <c r="E22" s="472"/>
      <c r="F22" s="472"/>
      <c r="G22" s="472"/>
      <c r="H22" s="473"/>
    </row>
    <row r="23" spans="1:8" s="16" customFormat="1" ht="24.95" customHeight="1" thickBot="1" x14ac:dyDescent="0.25">
      <c r="A23" s="40"/>
      <c r="B23" s="59"/>
      <c r="C23" s="60"/>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24" s="527">
        <v>102</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26" s="531"/>
      <c r="E26" s="532"/>
      <c r="F26" s="532"/>
      <c r="G26" s="532"/>
      <c r="H26" s="533"/>
    </row>
    <row r="27" spans="1:8" s="16" customFormat="1" ht="24.95" customHeight="1" thickBot="1" x14ac:dyDescent="0.25">
      <c r="A27" s="40"/>
      <c r="B27" s="59"/>
      <c r="C27" s="6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28" s="382">
        <f>F28*1.2</f>
        <v>17683.2</v>
      </c>
      <c r="E28" s="383">
        <f>F28*1.1</f>
        <v>16209.600000000002</v>
      </c>
      <c r="F28" s="383">
        <v>14736</v>
      </c>
      <c r="G28" s="383">
        <f>F28*0.75</f>
        <v>11052</v>
      </c>
      <c r="H28" s="384">
        <f>F28*0.5</f>
        <v>7368</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1" s="374"/>
      <c r="E31" s="375"/>
      <c r="F31" s="375"/>
      <c r="G31" s="375"/>
      <c r="H31" s="376"/>
    </row>
    <row r="32" spans="1:8" s="16" customFormat="1" ht="24.95" customHeight="1" thickBot="1" x14ac:dyDescent="0.25">
      <c r="A32" s="40"/>
      <c r="B32" s="59"/>
      <c r="C32" s="6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3" s="457">
        <f>F33*1.2</f>
        <v>20160</v>
      </c>
      <c r="E33" s="383">
        <f>F33*1.1</f>
        <v>18480</v>
      </c>
      <c r="F33" s="383">
        <v>16800</v>
      </c>
      <c r="G33" s="383">
        <f>F33*0.75</f>
        <v>12600</v>
      </c>
      <c r="H33" s="384">
        <f>F33*0.5</f>
        <v>8400</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2880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"2ГИС.КАВКАЗСКИЕ МИНЕРАЛЬНЫЕ ВОДЫ"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"2ГИС.КАВКАЗСКИЕ МИНЕРАЛЬНЫЕ ВОДЫ"; Электронный справочник "2ГИС.КАВКАЗСКИЕ МИНЕРАЛЬНЫЕ ВОДЫ" (мобильная версия 2ГИС 4.0 и выше)</v>
      </c>
      <c r="D42" s="471"/>
      <c r="E42" s="472"/>
      <c r="F42" s="472"/>
      <c r="G42" s="472"/>
      <c r="H42" s="473"/>
    </row>
    <row r="43" spans="1:8" s="16" customFormat="1" ht="24.95" customHeight="1" thickBot="1" x14ac:dyDescent="0.25">
      <c r="A43" s="40"/>
      <c r="B43" s="59"/>
      <c r="C43" s="60"/>
      <c r="D43" s="519" t="s">
        <v>234</v>
      </c>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44" s="465">
        <v>288</v>
      </c>
      <c r="E44" s="466"/>
      <c r="F44" s="466"/>
      <c r="G44" s="466"/>
      <c r="H44" s="467"/>
    </row>
    <row r="45" spans="1:8" s="16" customFormat="1" ht="69.75" customHeight="1" x14ac:dyDescent="0.2">
      <c r="A45" s="439"/>
      <c r="B45" s="476"/>
      <c r="C45" s="478"/>
      <c r="D45" s="468"/>
      <c r="E45" s="469"/>
      <c r="F45" s="469"/>
      <c r="G45" s="469"/>
      <c r="H45" s="470"/>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6" s="468"/>
      <c r="E46" s="469"/>
      <c r="F46" s="469"/>
      <c r="G46" s="469"/>
      <c r="H46" s="470"/>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47" s="471"/>
      <c r="E47" s="472"/>
      <c r="F47" s="472"/>
      <c r="G47" s="472"/>
      <c r="H47" s="473"/>
    </row>
    <row r="48" spans="1:8" ht="21.75" thickBot="1" x14ac:dyDescent="0.25">
      <c r="A48" s="40"/>
      <c r="B48" s="59"/>
      <c r="C48" s="60"/>
      <c r="D48" s="435"/>
      <c r="E48" s="436"/>
      <c r="F48" s="436"/>
      <c r="G48" s="436"/>
      <c r="H48" s="437"/>
    </row>
    <row r="49" spans="1:8" ht="42.75" thickBot="1" x14ac:dyDescent="0.25">
      <c r="A49" s="535" t="s">
        <v>176</v>
      </c>
      <c r="B49" s="37" t="s">
        <v>177</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49" s="536">
        <f>F49*1.2</f>
        <v>4176</v>
      </c>
      <c r="E49" s="536">
        <f>F49*1.1</f>
        <v>3828.0000000000005</v>
      </c>
      <c r="F49" s="536">
        <v>3480</v>
      </c>
      <c r="G49" s="536">
        <f>F49*0.75</f>
        <v>2610</v>
      </c>
      <c r="H49" s="536">
        <f>F49*0.5</f>
        <v>1740</v>
      </c>
    </row>
    <row r="50" spans="1:8" ht="105.75" thickBot="1" x14ac:dyDescent="0.25">
      <c r="A50" s="535"/>
      <c r="B50" s="39" t="s">
        <v>178</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0" s="537"/>
      <c r="E50" s="537"/>
      <c r="F50" s="537"/>
      <c r="G50" s="537"/>
      <c r="H50" s="537"/>
    </row>
    <row r="51" spans="1:8" ht="63.75" thickBot="1" x14ac:dyDescent="0.25">
      <c r="A51" s="535"/>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1" s="537"/>
      <c r="E51" s="537"/>
      <c r="F51" s="537"/>
      <c r="G51" s="537"/>
      <c r="H51" s="537"/>
    </row>
    <row r="52" spans="1:8" ht="21.75" thickBot="1" x14ac:dyDescent="0.25">
      <c r="A52" s="40"/>
      <c r="B52" s="59"/>
      <c r="C52" s="60"/>
      <c r="D52" s="435"/>
      <c r="E52" s="436"/>
      <c r="F52" s="436"/>
      <c r="G52" s="436"/>
      <c r="H52" s="437"/>
    </row>
    <row r="53" spans="1:8" ht="42" x14ac:dyDescent="0.2">
      <c r="A53" s="534" t="s">
        <v>179</v>
      </c>
      <c r="B53" s="37" t="s">
        <v>180</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53" s="479">
        <v>66</v>
      </c>
      <c r="E53" s="445"/>
      <c r="F53" s="445"/>
      <c r="G53" s="445"/>
      <c r="H53" s="446"/>
    </row>
    <row r="54" spans="1:8" ht="63.75" thickBot="1" x14ac:dyDescent="0.25">
      <c r="A54" s="439"/>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v>
      </c>
      <c r="D54" s="481"/>
      <c r="E54" s="449"/>
      <c r="F54" s="449"/>
      <c r="G54" s="449"/>
      <c r="H54" s="450"/>
    </row>
    <row r="55" spans="1:8" s="16" customFormat="1" ht="24.95" customHeight="1" thickBot="1" x14ac:dyDescent="0.25">
      <c r="A55" s="40"/>
      <c r="B55" s="41"/>
      <c r="C55" s="42"/>
      <c r="D55" s="435"/>
      <c r="E55" s="436"/>
      <c r="F55" s="436"/>
      <c r="G55" s="436"/>
      <c r="H55" s="437"/>
    </row>
    <row r="56" spans="1:8" s="16" customFormat="1" ht="48" customHeight="1" x14ac:dyDescent="0.2">
      <c r="A56" s="461" t="s">
        <v>31</v>
      </c>
      <c r="B56" s="455" t="s">
        <v>27</v>
      </c>
      <c r="C56"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6" s="382">
        <f>F56*1.2</f>
        <v>7581.5999999999995</v>
      </c>
      <c r="E56" s="383">
        <f>F56*1.1</f>
        <v>6949.8</v>
      </c>
      <c r="F56" s="383">
        <v>6318</v>
      </c>
      <c r="G56" s="383">
        <f>F56*0.75</f>
        <v>4738.5</v>
      </c>
      <c r="H56" s="384">
        <f>F56*0.5</f>
        <v>3159</v>
      </c>
    </row>
    <row r="57" spans="1:8" s="16" customFormat="1" ht="132" customHeight="1" x14ac:dyDescent="0.2">
      <c r="A57" s="462"/>
      <c r="B57" s="456"/>
      <c r="C57" s="456"/>
      <c r="D57" s="354"/>
      <c r="E57" s="355"/>
      <c r="F57" s="355"/>
      <c r="G57" s="355"/>
      <c r="H57" s="356"/>
    </row>
    <row r="58" spans="1:8" s="16" customFormat="1" ht="127.5" customHeight="1" x14ac:dyDescent="0.2">
      <c r="A58" s="462"/>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58" s="354"/>
      <c r="E58" s="355"/>
      <c r="F58" s="355"/>
      <c r="G58" s="355"/>
      <c r="H58" s="356"/>
    </row>
    <row r="59" spans="1:8" s="16" customFormat="1" ht="127.5" customHeight="1" thickBot="1" x14ac:dyDescent="0.25">
      <c r="A59" s="463"/>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59" s="379"/>
      <c r="E59" s="372"/>
      <c r="F59" s="372"/>
      <c r="G59" s="372"/>
      <c r="H59" s="373"/>
    </row>
    <row r="60" spans="1:8" s="16" customFormat="1" ht="166.5" customHeight="1" thickBot="1" x14ac:dyDescent="0.25">
      <c r="A60" s="464"/>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0" s="374"/>
      <c r="E60" s="375"/>
      <c r="F60" s="375"/>
      <c r="G60" s="375"/>
      <c r="H60" s="376"/>
    </row>
    <row r="61" spans="1:8" s="16" customFormat="1" ht="24.95" customHeight="1" thickBot="1" x14ac:dyDescent="0.25">
      <c r="A61" s="28"/>
      <c r="B61" s="29"/>
      <c r="C61" s="30"/>
      <c r="D61" s="458"/>
      <c r="E61" s="459"/>
      <c r="F61" s="459"/>
      <c r="G61" s="459"/>
      <c r="H61" s="460"/>
    </row>
    <row r="62" spans="1:8" s="16" customFormat="1" ht="48" customHeight="1" x14ac:dyDescent="0.2">
      <c r="A62" s="451" t="s">
        <v>35</v>
      </c>
      <c r="B62" s="455" t="s">
        <v>27</v>
      </c>
      <c r="C6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2" s="457">
        <f>F62*1.2</f>
        <v>8056.7999999999993</v>
      </c>
      <c r="E62" s="383">
        <f>F62*1.1</f>
        <v>7385.4000000000005</v>
      </c>
      <c r="F62" s="383">
        <v>6714</v>
      </c>
      <c r="G62" s="383">
        <f>F62*0.75</f>
        <v>5035.5</v>
      </c>
      <c r="H62" s="384">
        <f>F62*0.5</f>
        <v>3357</v>
      </c>
    </row>
    <row r="63" spans="1:8" s="16" customFormat="1" ht="132" customHeight="1" x14ac:dyDescent="0.2">
      <c r="A63" s="452"/>
      <c r="B63" s="456"/>
      <c r="C63" s="456"/>
      <c r="D63" s="361"/>
      <c r="E63" s="355"/>
      <c r="F63" s="355"/>
      <c r="G63" s="355"/>
      <c r="H63" s="356"/>
    </row>
    <row r="64" spans="1:8" s="16" customFormat="1" ht="138.94999999999999" customHeight="1" x14ac:dyDescent="0.2">
      <c r="A64" s="452"/>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4" s="361"/>
      <c r="E64" s="355"/>
      <c r="F64" s="355"/>
      <c r="G64" s="355"/>
      <c r="H64" s="356"/>
    </row>
    <row r="65" spans="1:8" s="16" customFormat="1" ht="166.5" customHeight="1" x14ac:dyDescent="0.2">
      <c r="A65" s="452"/>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5" s="361"/>
      <c r="E65" s="355"/>
      <c r="F65" s="355"/>
      <c r="G65" s="355"/>
      <c r="H65" s="356"/>
    </row>
    <row r="66" spans="1:8" s="16" customFormat="1" ht="92.25" customHeight="1" thickBot="1" x14ac:dyDescent="0.25">
      <c r="A66" s="489"/>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66" s="482"/>
      <c r="E66" s="375"/>
      <c r="F66" s="375"/>
      <c r="G66" s="375"/>
      <c r="H66" s="376"/>
    </row>
    <row r="67" spans="1:8" s="16" customFormat="1" ht="24.95" customHeight="1" thickBot="1" x14ac:dyDescent="0.25">
      <c r="A67" s="40"/>
      <c r="B67" s="41"/>
      <c r="C67" s="42"/>
      <c r="D67" s="486"/>
      <c r="E67" s="487"/>
      <c r="F67" s="487"/>
      <c r="G67" s="487"/>
      <c r="H67" s="488"/>
    </row>
    <row r="68" spans="1:8" s="16" customFormat="1" ht="50.1" customHeight="1" x14ac:dyDescent="0.2">
      <c r="A68" s="438" t="s">
        <v>37</v>
      </c>
      <c r="B68" s="475" t="s">
        <v>23</v>
      </c>
      <c r="C68"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68" s="527">
        <v>102</v>
      </c>
      <c r="E68" s="528"/>
      <c r="F68" s="528"/>
      <c r="G68" s="528"/>
      <c r="H68" s="529"/>
    </row>
    <row r="69" spans="1:8" s="16" customFormat="1" ht="94.5" customHeight="1" x14ac:dyDescent="0.2">
      <c r="A69" s="439"/>
      <c r="B69" s="476"/>
      <c r="C69" s="478"/>
      <c r="D69" s="480"/>
      <c r="E69" s="447"/>
      <c r="F69" s="447"/>
      <c r="G69" s="447"/>
      <c r="H69" s="530"/>
    </row>
    <row r="70" spans="1:8" s="16" customFormat="1" ht="163.5" customHeight="1" thickBot="1" x14ac:dyDescent="0.25">
      <c r="A70" s="440"/>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70" s="531"/>
      <c r="E70" s="532"/>
      <c r="F70" s="532"/>
      <c r="G70" s="532"/>
      <c r="H70" s="533"/>
    </row>
    <row r="71" spans="1:8" s="16" customFormat="1" ht="24.95" customHeight="1" thickBot="1" x14ac:dyDescent="0.25">
      <c r="A71" s="40"/>
      <c r="B71" s="59"/>
      <c r="C71" s="60"/>
      <c r="D71" s="519" t="s">
        <v>234</v>
      </c>
      <c r="E71" s="519"/>
      <c r="F71" s="519"/>
      <c r="G71" s="519"/>
      <c r="H71" s="645"/>
    </row>
    <row r="72" spans="1:8" ht="50.1" customHeight="1" thickBot="1" x14ac:dyDescent="0.25">
      <c r="A72" s="411" t="s">
        <v>38</v>
      </c>
      <c r="B72" s="412"/>
      <c r="C72" s="412"/>
      <c r="D72" s="421" t="str">
        <f>"от "&amp;MIN(D73:D92)&amp;" до "&amp;MAX(D73:D92)</f>
        <v>от 996 до 19920</v>
      </c>
      <c r="E72" s="422"/>
      <c r="F72" s="422"/>
      <c r="G72" s="422"/>
      <c r="H72" s="423"/>
    </row>
    <row r="73" spans="1:8" ht="37.5" customHeight="1" outlineLevel="1" x14ac:dyDescent="0.2">
      <c r="A73" s="429" t="s">
        <v>39</v>
      </c>
      <c r="B73" s="430"/>
      <c r="C73" s="431"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73" s="432">
        <v>996</v>
      </c>
      <c r="E73" s="433"/>
      <c r="F73" s="433"/>
      <c r="G73" s="433"/>
      <c r="H73" s="434"/>
    </row>
    <row r="74" spans="1:8" ht="37.5" customHeight="1" outlineLevel="1" x14ac:dyDescent="0.2">
      <c r="A74" s="419" t="s">
        <v>40</v>
      </c>
      <c r="B74" s="420"/>
      <c r="C74" s="431"/>
      <c r="D74" s="354">
        <v>1992</v>
      </c>
      <c r="E74" s="355"/>
      <c r="F74" s="355"/>
      <c r="G74" s="355"/>
      <c r="H74" s="356"/>
    </row>
    <row r="75" spans="1:8" ht="37.5" customHeight="1" outlineLevel="1" x14ac:dyDescent="0.2">
      <c r="A75" s="419" t="s">
        <v>41</v>
      </c>
      <c r="B75" s="420"/>
      <c r="C75" s="431"/>
      <c r="D75" s="354">
        <v>2988</v>
      </c>
      <c r="E75" s="355"/>
      <c r="F75" s="355"/>
      <c r="G75" s="355"/>
      <c r="H75" s="356"/>
    </row>
    <row r="76" spans="1:8" ht="37.5" customHeight="1" outlineLevel="1" x14ac:dyDescent="0.2">
      <c r="A76" s="419" t="s">
        <v>42</v>
      </c>
      <c r="B76" s="420"/>
      <c r="C76" s="431"/>
      <c r="D76" s="354">
        <v>3984</v>
      </c>
      <c r="E76" s="355"/>
      <c r="F76" s="355"/>
      <c r="G76" s="355"/>
      <c r="H76" s="356"/>
    </row>
    <row r="77" spans="1:8" ht="37.5" customHeight="1" outlineLevel="1" x14ac:dyDescent="0.2">
      <c r="A77" s="419" t="s">
        <v>43</v>
      </c>
      <c r="B77" s="420"/>
      <c r="C77" s="431"/>
      <c r="D77" s="354">
        <v>4980</v>
      </c>
      <c r="E77" s="355"/>
      <c r="F77" s="355"/>
      <c r="G77" s="355"/>
      <c r="H77" s="356"/>
    </row>
    <row r="78" spans="1:8" ht="37.5" customHeight="1" outlineLevel="1" x14ac:dyDescent="0.2">
      <c r="A78" s="419" t="s">
        <v>44</v>
      </c>
      <c r="B78" s="420"/>
      <c r="C78" s="431"/>
      <c r="D78" s="354">
        <v>5976</v>
      </c>
      <c r="E78" s="355"/>
      <c r="F78" s="355"/>
      <c r="G78" s="355"/>
      <c r="H78" s="356"/>
    </row>
    <row r="79" spans="1:8" ht="37.5" customHeight="1" outlineLevel="1" x14ac:dyDescent="0.2">
      <c r="A79" s="419" t="s">
        <v>45</v>
      </c>
      <c r="B79" s="420"/>
      <c r="C79" s="431"/>
      <c r="D79" s="354">
        <v>6972</v>
      </c>
      <c r="E79" s="355"/>
      <c r="F79" s="355"/>
      <c r="G79" s="355"/>
      <c r="H79" s="356"/>
    </row>
    <row r="80" spans="1:8" ht="37.5" customHeight="1" outlineLevel="1" x14ac:dyDescent="0.2">
      <c r="A80" s="419" t="s">
        <v>46</v>
      </c>
      <c r="B80" s="420"/>
      <c r="C80" s="431"/>
      <c r="D80" s="354">
        <v>7968</v>
      </c>
      <c r="E80" s="355"/>
      <c r="F80" s="355"/>
      <c r="G80" s="355"/>
      <c r="H80" s="356"/>
    </row>
    <row r="81" spans="1:8" ht="37.5" customHeight="1" outlineLevel="1" x14ac:dyDescent="0.2">
      <c r="A81" s="419" t="s">
        <v>47</v>
      </c>
      <c r="B81" s="420"/>
      <c r="C81" s="431"/>
      <c r="D81" s="354">
        <v>8964</v>
      </c>
      <c r="E81" s="355"/>
      <c r="F81" s="355"/>
      <c r="G81" s="355"/>
      <c r="H81" s="356"/>
    </row>
    <row r="82" spans="1:8" ht="37.5" customHeight="1" outlineLevel="1" x14ac:dyDescent="0.2">
      <c r="A82" s="419" t="s">
        <v>48</v>
      </c>
      <c r="B82" s="420"/>
      <c r="C82" s="431"/>
      <c r="D82" s="354">
        <v>9960</v>
      </c>
      <c r="E82" s="355"/>
      <c r="F82" s="355"/>
      <c r="G82" s="355"/>
      <c r="H82" s="356"/>
    </row>
    <row r="83" spans="1:8" ht="37.5" customHeight="1" outlineLevel="1" x14ac:dyDescent="0.2">
      <c r="A83" s="419" t="s">
        <v>49</v>
      </c>
      <c r="B83" s="420"/>
      <c r="C83" s="431"/>
      <c r="D83" s="354">
        <v>10956</v>
      </c>
      <c r="E83" s="355"/>
      <c r="F83" s="355"/>
      <c r="G83" s="355"/>
      <c r="H83" s="356"/>
    </row>
    <row r="84" spans="1:8" ht="37.5" customHeight="1" outlineLevel="1" x14ac:dyDescent="0.2">
      <c r="A84" s="419" t="s">
        <v>50</v>
      </c>
      <c r="B84" s="420"/>
      <c r="C84" s="431"/>
      <c r="D84" s="354">
        <v>11952</v>
      </c>
      <c r="E84" s="355"/>
      <c r="F84" s="355"/>
      <c r="G84" s="355"/>
      <c r="H84" s="356"/>
    </row>
    <row r="85" spans="1:8" ht="37.5" customHeight="1" outlineLevel="1" x14ac:dyDescent="0.2">
      <c r="A85" s="419" t="s">
        <v>51</v>
      </c>
      <c r="B85" s="420"/>
      <c r="C85" s="431"/>
      <c r="D85" s="354">
        <v>12948</v>
      </c>
      <c r="E85" s="355"/>
      <c r="F85" s="355"/>
      <c r="G85" s="355"/>
      <c r="H85" s="356"/>
    </row>
    <row r="86" spans="1:8" ht="37.5" customHeight="1" outlineLevel="1" x14ac:dyDescent="0.2">
      <c r="A86" s="419" t="s">
        <v>52</v>
      </c>
      <c r="B86" s="420"/>
      <c r="C86" s="431"/>
      <c r="D86" s="354">
        <v>13944</v>
      </c>
      <c r="E86" s="355"/>
      <c r="F86" s="355"/>
      <c r="G86" s="355"/>
      <c r="H86" s="356"/>
    </row>
    <row r="87" spans="1:8" ht="37.5" customHeight="1" outlineLevel="1" x14ac:dyDescent="0.2">
      <c r="A87" s="419" t="s">
        <v>53</v>
      </c>
      <c r="B87" s="420"/>
      <c r="C87" s="431"/>
      <c r="D87" s="354">
        <v>14940</v>
      </c>
      <c r="E87" s="355"/>
      <c r="F87" s="355"/>
      <c r="G87" s="355"/>
      <c r="H87" s="356"/>
    </row>
    <row r="88" spans="1:8" ht="37.5" customHeight="1" outlineLevel="1" x14ac:dyDescent="0.2">
      <c r="A88" s="419" t="s">
        <v>54</v>
      </c>
      <c r="B88" s="420"/>
      <c r="C88" s="431"/>
      <c r="D88" s="354">
        <v>15936</v>
      </c>
      <c r="E88" s="355"/>
      <c r="F88" s="355"/>
      <c r="G88" s="355"/>
      <c r="H88" s="356"/>
    </row>
    <row r="89" spans="1:8" ht="37.5" customHeight="1" outlineLevel="1" x14ac:dyDescent="0.2">
      <c r="A89" s="419" t="s">
        <v>55</v>
      </c>
      <c r="B89" s="420"/>
      <c r="C89" s="431"/>
      <c r="D89" s="354">
        <v>16932</v>
      </c>
      <c r="E89" s="355"/>
      <c r="F89" s="355"/>
      <c r="G89" s="355"/>
      <c r="H89" s="356"/>
    </row>
    <row r="90" spans="1:8" ht="37.5" customHeight="1" outlineLevel="1" x14ac:dyDescent="0.2">
      <c r="A90" s="419" t="s">
        <v>56</v>
      </c>
      <c r="B90" s="420"/>
      <c r="C90" s="431"/>
      <c r="D90" s="354">
        <v>17928</v>
      </c>
      <c r="E90" s="355"/>
      <c r="F90" s="355"/>
      <c r="G90" s="355"/>
      <c r="H90" s="356"/>
    </row>
    <row r="91" spans="1:8" ht="37.5" customHeight="1" outlineLevel="1" x14ac:dyDescent="0.2">
      <c r="A91" s="419" t="s">
        <v>57</v>
      </c>
      <c r="B91" s="420"/>
      <c r="C91" s="431"/>
      <c r="D91" s="354">
        <v>18924</v>
      </c>
      <c r="E91" s="355"/>
      <c r="F91" s="355"/>
      <c r="G91" s="355"/>
      <c r="H91" s="356"/>
    </row>
    <row r="92" spans="1:8" ht="37.5" customHeight="1" outlineLevel="1" thickBot="1" x14ac:dyDescent="0.25">
      <c r="A92" s="419" t="s">
        <v>58</v>
      </c>
      <c r="B92" s="420"/>
      <c r="C92" s="431"/>
      <c r="D92" s="354">
        <v>19920</v>
      </c>
      <c r="E92" s="355"/>
      <c r="F92" s="355"/>
      <c r="G92" s="355"/>
      <c r="H92" s="356"/>
    </row>
    <row r="93" spans="1:8" ht="50.1" customHeight="1" thickBot="1" x14ac:dyDescent="0.25">
      <c r="A93" s="411" t="s">
        <v>59</v>
      </c>
      <c r="B93" s="412"/>
      <c r="C93" s="412"/>
      <c r="D93" s="421" t="str">
        <f>"от "&amp;MIN(D94:D103)&amp;" до "&amp;MAX(D94:D103)</f>
        <v>от 240 до 3954</v>
      </c>
      <c r="E93" s="422"/>
      <c r="F93" s="422"/>
      <c r="G93" s="422"/>
      <c r="H93" s="423"/>
    </row>
    <row r="94" spans="1:8" ht="151.5" x14ac:dyDescent="0.2">
      <c r="A94" s="65" t="s">
        <v>60</v>
      </c>
      <c r="B94" s="66" t="s">
        <v>13</v>
      </c>
      <c r="C94" s="67"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94" s="424">
        <v>330</v>
      </c>
      <c r="E94" s="424"/>
      <c r="F94" s="424"/>
      <c r="G94" s="424"/>
      <c r="H94" s="425"/>
    </row>
    <row r="95" spans="1:8" ht="37.5" customHeight="1" x14ac:dyDescent="0.2">
      <c r="A95" s="377" t="s">
        <v>61</v>
      </c>
      <c r="B95" s="418"/>
      <c r="C95" s="426"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95" s="398">
        <v>354</v>
      </c>
      <c r="E95" s="398"/>
      <c r="F95" s="398"/>
      <c r="G95" s="398"/>
      <c r="H95" s="399"/>
    </row>
    <row r="96" spans="1:8" ht="37.5" customHeight="1" x14ac:dyDescent="0.2">
      <c r="A96" s="377" t="s">
        <v>62</v>
      </c>
      <c r="B96" s="418"/>
      <c r="C96" s="427"/>
      <c r="D96" s="398">
        <v>3012</v>
      </c>
      <c r="E96" s="398"/>
      <c r="F96" s="398"/>
      <c r="G96" s="398"/>
      <c r="H96" s="399"/>
    </row>
    <row r="97" spans="1:8" ht="37.5" customHeight="1" x14ac:dyDescent="0.2">
      <c r="A97" s="377" t="s">
        <v>63</v>
      </c>
      <c r="B97" s="418"/>
      <c r="C97" s="427"/>
      <c r="D97" s="398">
        <v>1008</v>
      </c>
      <c r="E97" s="398"/>
      <c r="F97" s="398"/>
      <c r="G97" s="398"/>
      <c r="H97" s="399"/>
    </row>
    <row r="98" spans="1:8" ht="37.5" customHeight="1" x14ac:dyDescent="0.2">
      <c r="A98" s="352" t="s">
        <v>64</v>
      </c>
      <c r="B98" s="353"/>
      <c r="C98" s="427"/>
      <c r="D98" s="398">
        <v>2010</v>
      </c>
      <c r="E98" s="398"/>
      <c r="F98" s="398"/>
      <c r="G98" s="398"/>
      <c r="H98" s="399"/>
    </row>
    <row r="99" spans="1:8" ht="37.5" customHeight="1" x14ac:dyDescent="0.2">
      <c r="A99" s="377" t="s">
        <v>65</v>
      </c>
      <c r="B99" s="418"/>
      <c r="C99" s="427"/>
      <c r="D99" s="398">
        <v>240</v>
      </c>
      <c r="E99" s="398"/>
      <c r="F99" s="398"/>
      <c r="G99" s="398"/>
      <c r="H99" s="399"/>
    </row>
    <row r="100" spans="1:8" ht="37.5" customHeight="1" x14ac:dyDescent="0.2">
      <c r="A100" s="377" t="s">
        <v>66</v>
      </c>
      <c r="B100" s="418"/>
      <c r="C100" s="427"/>
      <c r="D100" s="398">
        <v>240</v>
      </c>
      <c r="E100" s="398"/>
      <c r="F100" s="398"/>
      <c r="G100" s="398"/>
      <c r="H100" s="399"/>
    </row>
    <row r="101" spans="1:8" ht="37.5" customHeight="1" x14ac:dyDescent="0.2">
      <c r="A101" s="377" t="s">
        <v>67</v>
      </c>
      <c r="B101" s="418"/>
      <c r="C101" s="427"/>
      <c r="D101" s="398">
        <v>480</v>
      </c>
      <c r="E101" s="398"/>
      <c r="F101" s="398"/>
      <c r="G101" s="398"/>
      <c r="H101" s="399"/>
    </row>
    <row r="102" spans="1:8" ht="37.5" customHeight="1" x14ac:dyDescent="0.2">
      <c r="A102" s="377" t="s">
        <v>68</v>
      </c>
      <c r="B102" s="418"/>
      <c r="C102" s="427"/>
      <c r="D102" s="398">
        <v>720</v>
      </c>
      <c r="E102" s="398"/>
      <c r="F102" s="398"/>
      <c r="G102" s="398"/>
      <c r="H102" s="399"/>
    </row>
    <row r="103" spans="1:8" ht="37.5" customHeight="1" thickBot="1" x14ac:dyDescent="0.25">
      <c r="A103" s="407" t="s">
        <v>69</v>
      </c>
      <c r="B103" s="408"/>
      <c r="C103" s="428"/>
      <c r="D103" s="409">
        <v>3954</v>
      </c>
      <c r="E103" s="409"/>
      <c r="F103" s="409"/>
      <c r="G103" s="409"/>
      <c r="H103" s="410"/>
    </row>
    <row r="104" spans="1:8" s="16" customFormat="1" ht="117.75" customHeight="1" thickBot="1" x14ac:dyDescent="0.25">
      <c r="A104" s="524" t="s">
        <v>71</v>
      </c>
      <c r="B104" s="525"/>
      <c r="C104"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04" s="375">
        <v>30</v>
      </c>
      <c r="E104" s="375"/>
      <c r="F104" s="375"/>
      <c r="G104" s="375"/>
      <c r="H104" s="376"/>
    </row>
    <row r="105" spans="1:8" ht="50.1" customHeight="1" thickBot="1" x14ac:dyDescent="0.25">
      <c r="A105" s="362" t="s">
        <v>72</v>
      </c>
      <c r="B105" s="363"/>
      <c r="C105" s="21"/>
      <c r="D105" s="364" t="str">
        <f>"от "&amp;MIN(D107,D127:H128,F167,D129:H143)&amp;" до "&amp;MAX(D107,D127:H128,F167,D129:H143)</f>
        <v>от 1182 до 19980</v>
      </c>
      <c r="E105" s="364"/>
      <c r="F105" s="364"/>
      <c r="G105" s="364"/>
      <c r="H105" s="365"/>
    </row>
    <row r="106" spans="1:8" ht="21.75" thickBot="1" x14ac:dyDescent="0.25">
      <c r="A106" s="518"/>
      <c r="B106" s="519"/>
      <c r="C106" s="60"/>
      <c r="D106" s="520"/>
      <c r="E106" s="520"/>
      <c r="F106" s="520"/>
      <c r="G106" s="520"/>
      <c r="H106" s="521"/>
    </row>
    <row r="107" spans="1:8" ht="70.5" customHeight="1" thickBot="1" x14ac:dyDescent="0.25">
      <c r="A107" s="389" t="s">
        <v>73</v>
      </c>
      <c r="B107" s="390"/>
      <c r="C107"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"2ГИС.КАВКАЗСКИЕ МИНЕРАЛЬНЫЕ ВОДЫ" (версия для ПК); Интернет-площадка 2gis.kz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http://api.2gis.kz/</v>
      </c>
      <c r="D107" s="391">
        <v>3000</v>
      </c>
      <c r="E107" s="391"/>
      <c r="F107" s="391"/>
      <c r="G107" s="391"/>
      <c r="H107" s="392"/>
    </row>
    <row r="108" spans="1:8" ht="70.5" customHeight="1" thickBot="1" x14ac:dyDescent="0.25">
      <c r="A108" s="393" t="s">
        <v>74</v>
      </c>
      <c r="B108" s="394"/>
      <c r="C108" s="405"/>
      <c r="D108" s="395" t="s">
        <v>75</v>
      </c>
      <c r="E108" s="396"/>
      <c r="F108" s="396"/>
      <c r="G108" s="396"/>
      <c r="H108" s="397"/>
    </row>
    <row r="109" spans="1:8" ht="70.5" customHeight="1" x14ac:dyDescent="0.2">
      <c r="A109" s="385" t="s">
        <v>76</v>
      </c>
      <c r="B109" s="386"/>
      <c r="C109" s="405"/>
      <c r="D109" s="398">
        <f>D107/4</f>
        <v>750</v>
      </c>
      <c r="E109" s="398"/>
      <c r="F109" s="398"/>
      <c r="G109" s="398"/>
      <c r="H109" s="399"/>
    </row>
    <row r="110" spans="1:8" ht="70.5" customHeight="1" x14ac:dyDescent="0.2">
      <c r="A110" s="385" t="s">
        <v>77</v>
      </c>
      <c r="B110" s="386"/>
      <c r="C110" s="405"/>
      <c r="D110" s="398">
        <f>D107/5</f>
        <v>600</v>
      </c>
      <c r="E110" s="398"/>
      <c r="F110" s="398"/>
      <c r="G110" s="398"/>
      <c r="H110" s="399"/>
    </row>
    <row r="111" spans="1:8" ht="70.5" customHeight="1" x14ac:dyDescent="0.2">
      <c r="A111" s="385" t="s">
        <v>78</v>
      </c>
      <c r="B111" s="386"/>
      <c r="C111" s="405"/>
      <c r="D111" s="398">
        <f>D107/6</f>
        <v>500</v>
      </c>
      <c r="E111" s="398"/>
      <c r="F111" s="398"/>
      <c r="G111" s="398"/>
      <c r="H111" s="399"/>
    </row>
    <row r="112" spans="1:8" ht="70.5" customHeight="1" x14ac:dyDescent="0.2">
      <c r="A112" s="385" t="s">
        <v>79</v>
      </c>
      <c r="B112" s="386"/>
      <c r="C112" s="405"/>
      <c r="D112" s="398">
        <f>D107/7</f>
        <v>428.57142857142856</v>
      </c>
      <c r="E112" s="398"/>
      <c r="F112" s="398"/>
      <c r="G112" s="398"/>
      <c r="H112" s="399"/>
    </row>
    <row r="113" spans="1:8" ht="70.5" customHeight="1" x14ac:dyDescent="0.2">
      <c r="A113" s="385" t="s">
        <v>80</v>
      </c>
      <c r="B113" s="386"/>
      <c r="C113" s="405"/>
      <c r="D113" s="398">
        <f>D107/8</f>
        <v>375</v>
      </c>
      <c r="E113" s="398"/>
      <c r="F113" s="398"/>
      <c r="G113" s="398"/>
      <c r="H113" s="399"/>
    </row>
    <row r="114" spans="1:8" ht="70.5" customHeight="1" x14ac:dyDescent="0.2">
      <c r="A114" s="385" t="s">
        <v>81</v>
      </c>
      <c r="B114" s="386"/>
      <c r="C114" s="405"/>
      <c r="D114" s="398">
        <f>D107/9</f>
        <v>333.33333333333331</v>
      </c>
      <c r="E114" s="398"/>
      <c r="F114" s="398"/>
      <c r="G114" s="398"/>
      <c r="H114" s="399"/>
    </row>
    <row r="115" spans="1:8" ht="70.5" customHeight="1" x14ac:dyDescent="0.2">
      <c r="A115" s="385" t="s">
        <v>82</v>
      </c>
      <c r="B115" s="386"/>
      <c r="C115" s="405"/>
      <c r="D115" s="398">
        <f>D107/10</f>
        <v>300</v>
      </c>
      <c r="E115" s="398"/>
      <c r="F115" s="398"/>
      <c r="G115" s="398"/>
      <c r="H115" s="399"/>
    </row>
    <row r="116" spans="1:8" ht="70.5" customHeight="1" thickBot="1" x14ac:dyDescent="0.25">
      <c r="A116" s="389" t="s">
        <v>83</v>
      </c>
      <c r="B116" s="390"/>
      <c r="C116" s="405"/>
      <c r="D116" s="391">
        <v>6720</v>
      </c>
      <c r="E116" s="391"/>
      <c r="F116" s="391"/>
      <c r="G116" s="391"/>
      <c r="H116" s="392"/>
    </row>
    <row r="117" spans="1:8" ht="70.5" customHeight="1" thickBot="1" x14ac:dyDescent="0.25">
      <c r="A117" s="393" t="s">
        <v>74</v>
      </c>
      <c r="B117" s="394"/>
      <c r="C117" s="405"/>
      <c r="D117" s="395" t="s">
        <v>75</v>
      </c>
      <c r="E117" s="396"/>
      <c r="F117" s="396"/>
      <c r="G117" s="396"/>
      <c r="H117" s="397"/>
    </row>
    <row r="118" spans="1:8" ht="70.5" customHeight="1" x14ac:dyDescent="0.2">
      <c r="A118" s="385" t="s">
        <v>76</v>
      </c>
      <c r="B118" s="386"/>
      <c r="C118" s="405"/>
      <c r="D118" s="398">
        <v>1680</v>
      </c>
      <c r="E118" s="398"/>
      <c r="F118" s="398"/>
      <c r="G118" s="398"/>
      <c r="H118" s="399"/>
    </row>
    <row r="119" spans="1:8" ht="70.5" customHeight="1" x14ac:dyDescent="0.2">
      <c r="A119" s="385" t="s">
        <v>77</v>
      </c>
      <c r="B119" s="386"/>
      <c r="C119" s="405"/>
      <c r="D119" s="398">
        <v>1344</v>
      </c>
      <c r="E119" s="398"/>
      <c r="F119" s="398"/>
      <c r="G119" s="398"/>
      <c r="H119" s="399"/>
    </row>
    <row r="120" spans="1:8" ht="70.5" customHeight="1" x14ac:dyDescent="0.2">
      <c r="A120" s="385" t="s">
        <v>78</v>
      </c>
      <c r="B120" s="386"/>
      <c r="C120" s="405"/>
      <c r="D120" s="398">
        <v>1120</v>
      </c>
      <c r="E120" s="398"/>
      <c r="F120" s="398"/>
      <c r="G120" s="398"/>
      <c r="H120" s="399"/>
    </row>
    <row r="121" spans="1:8" ht="70.5" customHeight="1" x14ac:dyDescent="0.2">
      <c r="A121" s="385" t="s">
        <v>79</v>
      </c>
      <c r="B121" s="386"/>
      <c r="C121" s="405"/>
      <c r="D121" s="398">
        <v>960</v>
      </c>
      <c r="E121" s="398"/>
      <c r="F121" s="398"/>
      <c r="G121" s="398"/>
      <c r="H121" s="399"/>
    </row>
    <row r="122" spans="1:8" ht="70.5" customHeight="1" x14ac:dyDescent="0.2">
      <c r="A122" s="385" t="s">
        <v>80</v>
      </c>
      <c r="B122" s="386"/>
      <c r="C122" s="405"/>
      <c r="D122" s="398">
        <v>840</v>
      </c>
      <c r="E122" s="398"/>
      <c r="F122" s="398"/>
      <c r="G122" s="398"/>
      <c r="H122" s="399"/>
    </row>
    <row r="123" spans="1:8" ht="70.5" customHeight="1" x14ac:dyDescent="0.2">
      <c r="A123" s="385" t="s">
        <v>81</v>
      </c>
      <c r="B123" s="386"/>
      <c r="C123" s="405"/>
      <c r="D123" s="398">
        <v>746.66666666666663</v>
      </c>
      <c r="E123" s="398"/>
      <c r="F123" s="398"/>
      <c r="G123" s="398"/>
      <c r="H123" s="399"/>
    </row>
    <row r="124" spans="1:8" ht="70.5" customHeight="1" thickBot="1" x14ac:dyDescent="0.25">
      <c r="A124" s="385" t="s">
        <v>82</v>
      </c>
      <c r="B124" s="386"/>
      <c r="C124" s="406"/>
      <c r="D124" s="398">
        <v>672</v>
      </c>
      <c r="E124" s="398"/>
      <c r="F124" s="398"/>
      <c r="G124" s="398"/>
      <c r="H124" s="399"/>
    </row>
    <row r="125" spans="1:8" s="16" customFormat="1" ht="62.45" customHeight="1" thickBot="1" x14ac:dyDescent="0.25">
      <c r="A125" s="380" t="s">
        <v>84</v>
      </c>
      <c r="B125" s="381"/>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25" s="374">
        <v>5004</v>
      </c>
      <c r="E125" s="375"/>
      <c r="F125" s="375"/>
      <c r="G125" s="375"/>
      <c r="H125" s="376"/>
    </row>
    <row r="126" spans="1:8" ht="21.75" thickBot="1" x14ac:dyDescent="0.25">
      <c r="A126" s="518"/>
      <c r="B126" s="519"/>
      <c r="C126" s="56"/>
      <c r="D126" s="520"/>
      <c r="E126" s="520"/>
      <c r="F126" s="520"/>
      <c r="G126" s="520"/>
      <c r="H126" s="521"/>
    </row>
    <row r="127" spans="1:8" ht="50.1" customHeight="1" x14ac:dyDescent="0.2">
      <c r="A127" s="352" t="s">
        <v>85</v>
      </c>
      <c r="B127" s="353"/>
      <c r="C127" s="72"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27" s="382">
        <v>4500</v>
      </c>
      <c r="E127" s="383"/>
      <c r="F127" s="383"/>
      <c r="G127" s="383"/>
      <c r="H127" s="384"/>
    </row>
    <row r="128" spans="1:8" ht="50.1" customHeight="1" x14ac:dyDescent="0.2">
      <c r="A128" s="352" t="s">
        <v>86</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8" s="379">
        <v>2124</v>
      </c>
      <c r="E128" s="372"/>
      <c r="F128" s="372"/>
      <c r="G128" s="372"/>
      <c r="H128" s="373"/>
    </row>
    <row r="129" spans="1:8" ht="50.1" customHeight="1" x14ac:dyDescent="0.2">
      <c r="A129" s="352" t="s">
        <v>87</v>
      </c>
      <c r="B129" s="353"/>
      <c r="C129" s="7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29" s="354">
        <v>1890</v>
      </c>
      <c r="E129" s="355"/>
      <c r="F129" s="355"/>
      <c r="G129" s="355"/>
      <c r="H129" s="356"/>
    </row>
    <row r="130" spans="1:8" ht="50.1" customHeight="1" x14ac:dyDescent="0.2">
      <c r="A130" s="352" t="s">
        <v>88</v>
      </c>
      <c r="B130" s="353"/>
      <c r="C130" s="73"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0" s="354">
        <v>10002</v>
      </c>
      <c r="E130" s="355"/>
      <c r="F130" s="355"/>
      <c r="G130" s="355"/>
      <c r="H130" s="356"/>
    </row>
    <row r="131" spans="1:8" ht="50.1" customHeight="1" x14ac:dyDescent="0.2">
      <c r="A131" s="352" t="s">
        <v>89</v>
      </c>
      <c r="B131" s="353"/>
      <c r="C131" s="73"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31" s="354">
        <v>12002.4</v>
      </c>
      <c r="E131" s="355"/>
      <c r="F131" s="355"/>
      <c r="G131" s="355"/>
      <c r="H131" s="356"/>
    </row>
    <row r="132" spans="1:8" ht="50.1" customHeight="1" x14ac:dyDescent="0.2">
      <c r="A132" s="352" t="s">
        <v>90</v>
      </c>
      <c r="B132" s="353"/>
      <c r="C132" s="7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2" s="354">
        <v>1182</v>
      </c>
      <c r="E132" s="355"/>
      <c r="F132" s="355"/>
      <c r="G132" s="355"/>
      <c r="H132" s="356"/>
    </row>
    <row r="133" spans="1:8" ht="50.1" customHeight="1" x14ac:dyDescent="0.2">
      <c r="A133" s="352" t="s">
        <v>91</v>
      </c>
      <c r="B133" s="353"/>
      <c r="C133" s="7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3" s="354">
        <v>2244</v>
      </c>
      <c r="E133" s="355"/>
      <c r="F133" s="355"/>
      <c r="G133" s="355"/>
      <c r="H133" s="356"/>
    </row>
    <row r="134" spans="1:8" ht="50.1" customHeight="1" x14ac:dyDescent="0.2">
      <c r="A134" s="352" t="s">
        <v>92</v>
      </c>
      <c r="B134" s="353"/>
      <c r="C134" s="7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34" s="354">
        <v>2244</v>
      </c>
      <c r="E134" s="355"/>
      <c r="F134" s="355"/>
      <c r="G134" s="355"/>
      <c r="H134" s="356"/>
    </row>
    <row r="135" spans="1:8" ht="50.1" customHeight="1" x14ac:dyDescent="0.2">
      <c r="A135" s="352" t="s">
        <v>93</v>
      </c>
      <c r="B135" s="353"/>
      <c r="C135"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35" s="354">
        <v>10002</v>
      </c>
      <c r="E135" s="355"/>
      <c r="F135" s="355"/>
      <c r="G135" s="355"/>
      <c r="H135" s="356"/>
    </row>
    <row r="136" spans="1:8" ht="50.1" customHeight="1" x14ac:dyDescent="0.2">
      <c r="A136" s="352" t="s">
        <v>94</v>
      </c>
      <c r="B136" s="353"/>
      <c r="C136" s="73" t="s">
        <v>95</v>
      </c>
      <c r="D136" s="354">
        <v>2400</v>
      </c>
      <c r="E136" s="355"/>
      <c r="F136" s="355"/>
      <c r="G136" s="355"/>
      <c r="H136" s="356"/>
    </row>
    <row r="137" spans="1:8" ht="69.75" customHeight="1" x14ac:dyDescent="0.2">
      <c r="A137" s="352" t="s">
        <v>96</v>
      </c>
      <c r="B137" s="353"/>
      <c r="C13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7" s="354">
        <v>3990</v>
      </c>
      <c r="E137" s="355"/>
      <c r="F137" s="355"/>
      <c r="G137" s="355"/>
      <c r="H137" s="356"/>
    </row>
    <row r="138" spans="1:8" ht="69.75" customHeight="1" x14ac:dyDescent="0.2">
      <c r="A138" s="352" t="s">
        <v>97</v>
      </c>
      <c r="B138" s="353"/>
      <c r="C138" s="73" t="str">
        <f t="shared" ref="C138:C140"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8" s="354">
        <v>3990</v>
      </c>
      <c r="E138" s="355"/>
      <c r="F138" s="355"/>
      <c r="G138" s="355"/>
      <c r="H138" s="356"/>
    </row>
    <row r="139" spans="1:8" ht="69.75" customHeight="1" x14ac:dyDescent="0.2">
      <c r="A139" s="352" t="s">
        <v>98</v>
      </c>
      <c r="B139" s="353"/>
      <c r="C139" s="73"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39" s="354">
        <v>3990</v>
      </c>
      <c r="E139" s="355"/>
      <c r="F139" s="355"/>
      <c r="G139" s="355"/>
      <c r="H139" s="356"/>
    </row>
    <row r="140" spans="1:8" ht="69.75" customHeight="1" x14ac:dyDescent="0.2">
      <c r="A140" s="352" t="s">
        <v>99</v>
      </c>
      <c r="B140" s="353"/>
      <c r="C140" s="73" t="str">
        <f t="shared" si="1"/>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0" s="354">
        <v>3990</v>
      </c>
      <c r="E140" s="355"/>
      <c r="F140" s="355"/>
      <c r="G140" s="355"/>
      <c r="H140" s="356"/>
    </row>
    <row r="141" spans="1:8" ht="69.75" customHeight="1" x14ac:dyDescent="0.2">
      <c r="A141" s="352" t="s">
        <v>100</v>
      </c>
      <c r="B141" s="353" t="s">
        <v>100</v>
      </c>
      <c r="C14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1" s="354">
        <v>19980</v>
      </c>
      <c r="E141" s="355"/>
      <c r="F141" s="355"/>
      <c r="G141" s="355"/>
      <c r="H141" s="356"/>
    </row>
    <row r="142" spans="1:8" ht="69.75" customHeight="1" x14ac:dyDescent="0.2">
      <c r="A142" s="352" t="s">
        <v>101</v>
      </c>
      <c r="B142" s="353" t="s">
        <v>101</v>
      </c>
      <c r="C142"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42" s="354">
        <v>15000</v>
      </c>
      <c r="E142" s="355"/>
      <c r="F142" s="355"/>
      <c r="G142" s="355"/>
      <c r="H142" s="356"/>
    </row>
    <row r="143" spans="1:8" ht="50.1" customHeight="1" thickBot="1" x14ac:dyDescent="0.25">
      <c r="A143" s="352" t="s">
        <v>102</v>
      </c>
      <c r="B143" s="353"/>
      <c r="C143" s="7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43" s="354">
        <v>1242</v>
      </c>
      <c r="E143" s="355"/>
      <c r="F143" s="355"/>
      <c r="G143" s="355"/>
      <c r="H143" s="356"/>
    </row>
    <row r="144" spans="1:8" s="16" customFormat="1" ht="102" customHeight="1" thickBot="1" x14ac:dyDescent="0.25">
      <c r="A144" s="352" t="s">
        <v>16</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4" s="354">
        <v>330</v>
      </c>
      <c r="E144" s="355"/>
      <c r="F144" s="355"/>
      <c r="G144" s="355"/>
      <c r="H144" s="356"/>
    </row>
    <row r="145" spans="1:8" s="16" customFormat="1" ht="102" customHeight="1" thickBot="1" x14ac:dyDescent="0.25">
      <c r="A145" s="352" t="s">
        <v>103</v>
      </c>
      <c r="B145" s="353"/>
      <c r="C145"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45" s="354">
        <v>100002</v>
      </c>
      <c r="E145" s="355"/>
      <c r="F145" s="355"/>
      <c r="G145" s="355"/>
      <c r="H145" s="356"/>
    </row>
    <row r="146" spans="1:8" s="16" customFormat="1" ht="126" customHeight="1" x14ac:dyDescent="0.2">
      <c r="A146" s="352" t="s">
        <v>104</v>
      </c>
      <c r="B146" s="353"/>
      <c r="C146"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"2ГИС.КАВКАЗСКИЕ МИНЕРАЛЬНЫЕ ВОДЫ" (версия для ПК); 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6" s="354">
        <v>7500</v>
      </c>
      <c r="E146" s="355"/>
      <c r="F146" s="355"/>
      <c r="G146" s="355"/>
      <c r="H146" s="356"/>
    </row>
    <row r="147" spans="1:8" s="16" customFormat="1" ht="96" customHeight="1" x14ac:dyDescent="0.2">
      <c r="A147" s="352" t="s">
        <v>105</v>
      </c>
      <c r="B147" s="353"/>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Интернет-площадки и Веб-приложения на основе Cправочника организаций "2ГИС.КАВКАЗСКИЕ МИНЕРАЛЬНЫЕ ВОДЫ", http://api.2gis.ru/</v>
      </c>
      <c r="D147" s="354">
        <v>3000</v>
      </c>
      <c r="E147" s="355"/>
      <c r="F147" s="355"/>
      <c r="G147" s="355"/>
      <c r="H147" s="356"/>
    </row>
    <row r="148" spans="1:8" s="16" customFormat="1" ht="96" customHeight="1" x14ac:dyDescent="0.2">
      <c r="A148" s="377" t="s">
        <v>106</v>
      </c>
      <c r="B148" s="378"/>
      <c r="C14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48" s="354">
        <v>7500</v>
      </c>
      <c r="E148" s="355"/>
      <c r="F148" s="355"/>
      <c r="G148" s="355"/>
      <c r="H148" s="356"/>
    </row>
    <row r="149" spans="1:8" ht="50.1" customHeight="1" x14ac:dyDescent="0.2">
      <c r="A149" s="352" t="s">
        <v>107</v>
      </c>
      <c r="B149" s="353"/>
      <c r="C149" s="73"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49" s="354">
        <v>12600</v>
      </c>
      <c r="E149" s="355"/>
      <c r="F149" s="355"/>
      <c r="G149" s="355"/>
      <c r="H149" s="356"/>
    </row>
    <row r="150" spans="1:8" ht="50.1" customHeight="1" x14ac:dyDescent="0.2">
      <c r="A150" s="352" t="s">
        <v>108</v>
      </c>
      <c r="B150" s="353"/>
      <c r="C150" s="73"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50" s="354">
        <v>6000</v>
      </c>
      <c r="E150" s="355"/>
      <c r="F150" s="355"/>
      <c r="G150" s="355"/>
      <c r="H150" s="356"/>
    </row>
    <row r="151" spans="1:8" ht="50.1" customHeight="1" x14ac:dyDescent="0.2">
      <c r="A151" s="352" t="s">
        <v>109</v>
      </c>
      <c r="B151" s="353"/>
      <c r="C151" s="73" t="str">
        <f t="shared" si="2"/>
        <v>Электронный справочник на основе Справочника организаций "2ГИС.КАВКАЗСКИЕ МИНЕРАЛЬНЫЕ ВОДЫ" (версия для ПК)</v>
      </c>
      <c r="D151" s="354">
        <v>5400</v>
      </c>
      <c r="E151" s="355"/>
      <c r="F151" s="355"/>
      <c r="G151" s="355"/>
      <c r="H151" s="356"/>
    </row>
    <row r="152" spans="1:8" ht="50.1" customHeight="1" x14ac:dyDescent="0.2">
      <c r="A152" s="352" t="s">
        <v>110</v>
      </c>
      <c r="B152" s="353"/>
      <c r="C152" s="73"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2" s="354">
        <v>28080</v>
      </c>
      <c r="E152" s="355"/>
      <c r="F152" s="355"/>
      <c r="G152" s="355"/>
      <c r="H152" s="356"/>
    </row>
    <row r="153" spans="1:8" ht="50.1" customHeight="1" x14ac:dyDescent="0.2">
      <c r="A153" s="352" t="s">
        <v>111</v>
      </c>
      <c r="B153" s="353"/>
      <c r="C153" s="73"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53" s="354">
        <v>33696</v>
      </c>
      <c r="E153" s="355"/>
      <c r="F153" s="355"/>
      <c r="G153" s="355"/>
      <c r="H153" s="356"/>
    </row>
    <row r="154" spans="1:8" ht="50.1" customHeight="1" x14ac:dyDescent="0.2">
      <c r="A154" s="352" t="s">
        <v>112</v>
      </c>
      <c r="B154" s="353"/>
      <c r="C154" s="73" t="str">
        <f t="shared" si="2"/>
        <v>Электронный справочник на основе Справочника организаций "2ГИС.КАВКАЗСКИЕ МИНЕРАЛЬНЫЕ ВОДЫ" (версия для ПК)</v>
      </c>
      <c r="D154" s="354">
        <v>3360</v>
      </c>
      <c r="E154" s="355"/>
      <c r="F154" s="355"/>
      <c r="G154" s="355"/>
      <c r="H154" s="356"/>
    </row>
    <row r="155" spans="1:8" ht="50.1" customHeight="1" x14ac:dyDescent="0.2">
      <c r="A155" s="352" t="s">
        <v>113</v>
      </c>
      <c r="B155" s="353"/>
      <c r="C155" s="73" t="str">
        <f t="shared" si="2"/>
        <v>Электронный справочник на основе Справочника организаций "2ГИС.КАВКАЗСКИЕ МИНЕРАЛЬНЫЕ ВОДЫ" (версия для ПК)</v>
      </c>
      <c r="D155" s="354">
        <v>6360</v>
      </c>
      <c r="E155" s="355"/>
      <c r="F155" s="355"/>
      <c r="G155" s="355"/>
      <c r="H155" s="356"/>
    </row>
    <row r="156" spans="1:8" ht="50.1" customHeight="1" x14ac:dyDescent="0.2">
      <c r="A156" s="352" t="s">
        <v>114</v>
      </c>
      <c r="B156" s="353"/>
      <c r="C156" s="73" t="str">
        <f t="shared" si="2"/>
        <v>Электронный справочник на основе Справочника организаций "2ГИС.КАВКАЗСКИЕ МИНЕРАЛЬНЫЕ ВОДЫ" (версия для ПК)</v>
      </c>
      <c r="D156" s="354">
        <v>6360</v>
      </c>
      <c r="E156" s="355"/>
      <c r="F156" s="355"/>
      <c r="G156" s="355"/>
      <c r="H156" s="356"/>
    </row>
    <row r="157" spans="1:8" ht="50.1" customHeight="1" x14ac:dyDescent="0.2">
      <c r="A157" s="352" t="s">
        <v>115</v>
      </c>
      <c r="B157" s="353"/>
      <c r="C157" s="73" t="s">
        <v>95</v>
      </c>
      <c r="D157" s="354">
        <v>6720</v>
      </c>
      <c r="E157" s="355"/>
      <c r="F157" s="355"/>
      <c r="G157" s="355"/>
      <c r="H157" s="356"/>
    </row>
    <row r="158" spans="1:8" ht="73.5" customHeight="1" x14ac:dyDescent="0.2">
      <c r="A158" s="352" t="s">
        <v>116</v>
      </c>
      <c r="B158" s="353"/>
      <c r="C158"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"2ГИС.КАВКАЗСКИЕ МИНЕРАЛЬНЫЕ ВОДЫ" (мобильная версия 2ГИС 4.0 и выше); Интернет-площадка 2gis.ru на основе Cправочника организаций "2ГИС.КАВКАЗСКИЕ МИНЕРАЛЬНЫЕ ВОДЫ"</v>
      </c>
      <c r="D158" s="354">
        <v>56040</v>
      </c>
      <c r="E158" s="355"/>
      <c r="F158" s="355"/>
      <c r="G158" s="355"/>
      <c r="H158" s="356"/>
    </row>
    <row r="159" spans="1:8" ht="50.1" customHeight="1" thickBot="1" x14ac:dyDescent="0.25">
      <c r="A159" s="352" t="s">
        <v>117</v>
      </c>
      <c r="B159" s="353"/>
      <c r="C159" s="73" t="str">
        <f t="shared" si="2"/>
        <v>Электронный справочник на основе Справочника организаций "2ГИС.КАВКАЗСКИЕ МИНЕРАЛЬНЫЕ ВОДЫ" (версия для ПК)</v>
      </c>
      <c r="D159" s="374">
        <v>3480</v>
      </c>
      <c r="E159" s="375"/>
      <c r="F159" s="375"/>
      <c r="G159" s="375"/>
      <c r="H159" s="376"/>
    </row>
    <row r="160" spans="1:8" s="23" customFormat="1" ht="50.1" customHeight="1" thickBot="1" x14ac:dyDescent="0.25">
      <c r="A160" s="362" t="s">
        <v>118</v>
      </c>
      <c r="B160" s="363"/>
      <c r="C160" s="21"/>
      <c r="D160" s="364"/>
      <c r="E160" s="364"/>
      <c r="F160" s="364"/>
      <c r="G160" s="364"/>
      <c r="H160" s="365"/>
    </row>
    <row r="161" spans="1:8" s="16" customFormat="1" ht="50.1" customHeight="1" x14ac:dyDescent="0.2">
      <c r="A161" s="352" t="s">
        <v>119</v>
      </c>
      <c r="B161" s="353"/>
      <c r="C161"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"2ГИС.КАВКАЗСКИЕ МИНЕРАЛЬНЫЕ ВОДЫ" (мобильная версия)</v>
      </c>
      <c r="D161" s="354">
        <v>5490</v>
      </c>
      <c r="E161" s="355"/>
      <c r="F161" s="355"/>
      <c r="G161" s="355"/>
      <c r="H161" s="356"/>
    </row>
    <row r="162" spans="1:8" s="16" customFormat="1" ht="50.1" customHeight="1" x14ac:dyDescent="0.2">
      <c r="A162" s="352" t="s">
        <v>120</v>
      </c>
      <c r="B162" s="353"/>
      <c r="C162" s="367"/>
      <c r="D162" s="354">
        <v>4500</v>
      </c>
      <c r="E162" s="355"/>
      <c r="F162" s="355"/>
      <c r="G162" s="355"/>
      <c r="H162" s="356"/>
    </row>
    <row r="163" spans="1:8" s="16" customFormat="1" ht="50.1" customHeight="1" x14ac:dyDescent="0.2">
      <c r="A163" s="369" t="s">
        <v>121</v>
      </c>
      <c r="B163" s="370"/>
      <c r="C163" s="367"/>
      <c r="D163" s="517">
        <v>1500</v>
      </c>
      <c r="E163" s="398"/>
      <c r="F163" s="398"/>
      <c r="G163" s="398"/>
      <c r="H163" s="398"/>
    </row>
    <row r="164" spans="1:8" s="16" customFormat="1" ht="50.1" customHeight="1" x14ac:dyDescent="0.2">
      <c r="A164" s="369" t="s">
        <v>122</v>
      </c>
      <c r="B164" s="370"/>
      <c r="C164" s="367"/>
      <c r="D164" s="517">
        <v>150</v>
      </c>
      <c r="E164" s="398"/>
      <c r="F164" s="398"/>
      <c r="G164" s="398"/>
      <c r="H164" s="398"/>
    </row>
    <row r="165" spans="1:8" s="16" customFormat="1" ht="50.1" customHeight="1" thickBot="1" x14ac:dyDescent="0.25">
      <c r="A165" s="369" t="s">
        <v>123</v>
      </c>
      <c r="B165" s="370"/>
      <c r="C165" s="368"/>
      <c r="D165" s="471">
        <v>510</v>
      </c>
      <c r="E165" s="472"/>
      <c r="F165" s="472"/>
      <c r="G165" s="472"/>
      <c r="H165" s="472"/>
    </row>
    <row r="166" spans="1:8" s="16" customFormat="1" ht="50.1" customHeight="1" thickBot="1" x14ac:dyDescent="0.25">
      <c r="A166" s="362" t="s">
        <v>124</v>
      </c>
      <c r="B166" s="363"/>
      <c r="C166" s="21"/>
      <c r="D166" s="364"/>
      <c r="E166" s="364"/>
      <c r="F166" s="364"/>
      <c r="G166" s="364"/>
      <c r="H166" s="365"/>
    </row>
    <row r="167" spans="1:8" ht="50.1" customHeight="1" x14ac:dyDescent="0.2">
      <c r="A167" s="352" t="s">
        <v>125</v>
      </c>
      <c r="B167" s="353"/>
      <c r="C16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67" s="77">
        <f>F167*1.2</f>
        <v>3823.2</v>
      </c>
      <c r="E167" s="78">
        <f>F167*1.1</f>
        <v>3504.6000000000004</v>
      </c>
      <c r="F167" s="78">
        <v>3186</v>
      </c>
      <c r="G167" s="78">
        <f>F167*0.75</f>
        <v>2389.5</v>
      </c>
      <c r="H167" s="79">
        <f>F167*0.5</f>
        <v>1593</v>
      </c>
    </row>
    <row r="168" spans="1:8" ht="50.1" customHeight="1" x14ac:dyDescent="0.2">
      <c r="A168" s="352" t="s">
        <v>126</v>
      </c>
      <c r="B168" s="353"/>
      <c r="C168" s="73"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68" s="354">
        <v>4050</v>
      </c>
      <c r="E168" s="355"/>
      <c r="F168" s="355"/>
      <c r="G168" s="355"/>
      <c r="H168" s="356"/>
    </row>
    <row r="169" spans="1:8" ht="50.1" customHeight="1" x14ac:dyDescent="0.2">
      <c r="A169" s="352" t="s">
        <v>127</v>
      </c>
      <c r="B169" s="353"/>
      <c r="C169" s="7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69" s="354">
        <v>1008</v>
      </c>
      <c r="E169" s="355"/>
      <c r="F169" s="355"/>
      <c r="G169" s="355"/>
      <c r="H169" s="356"/>
    </row>
    <row r="170" spans="1:8" ht="50.1" customHeight="1" x14ac:dyDescent="0.2">
      <c r="A170" s="352" t="s">
        <v>128</v>
      </c>
      <c r="B170" s="353"/>
      <c r="C17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"2ГИС.КАВКАЗСКИЕ МИНЕРАЛЬНЫЕ ВОДЫ" (мобильная версия 2ГИС 4.0 и выше)</v>
      </c>
      <c r="D170" s="77">
        <f>F170*1.2</f>
        <v>10800</v>
      </c>
      <c r="E170" s="78">
        <f>F170*1.1</f>
        <v>9900</v>
      </c>
      <c r="F170" s="78">
        <v>9000</v>
      </c>
      <c r="G170" s="78">
        <f>F170*0.75</f>
        <v>6750</v>
      </c>
      <c r="H170" s="79">
        <f>F170*0.5</f>
        <v>4500</v>
      </c>
    </row>
    <row r="171" spans="1:8" ht="50.1" customHeight="1" x14ac:dyDescent="0.2">
      <c r="A171" s="352" t="s">
        <v>199</v>
      </c>
      <c r="B171" s="353"/>
      <c r="C171" s="73" t="str">
        <f>"Интернет-площадка 2gis.ru на основе Cправочника организаций "&amp;$C$2&amp;""</f>
        <v>Интернет-площадка 2gis.ru на основе Cправочника организаций "2ГИС.КАВКАЗСКИЕ МИНЕРАЛЬНЫЕ ВОДЫ"</v>
      </c>
      <c r="D171" s="354">
        <v>11400</v>
      </c>
      <c r="E171" s="355"/>
      <c r="F171" s="355"/>
      <c r="G171" s="355"/>
      <c r="H171" s="356"/>
    </row>
    <row r="172" spans="1:8" ht="50.1" customHeight="1" x14ac:dyDescent="0.2">
      <c r="A172" s="352" t="s">
        <v>130</v>
      </c>
      <c r="B172" s="353"/>
      <c r="C172" s="73" t="str">
        <f>"Электронный справочник на основе Справочника организаций "&amp;$C$2&amp;" (версия для ПК)"</f>
        <v>Электронный справочник на основе Справочника организаций "2ГИС.КАВКАЗСКИЕ МИНЕРАЛЬНЫЕ ВОДЫ" (версия для ПК)</v>
      </c>
      <c r="D172" s="354">
        <v>2880</v>
      </c>
      <c r="E172" s="355"/>
      <c r="F172" s="355"/>
      <c r="G172" s="355"/>
      <c r="H172" s="356"/>
    </row>
    <row r="173" spans="1:8" s="16" customFormat="1" ht="126" customHeight="1" x14ac:dyDescent="0.2">
      <c r="A173" s="352" t="s">
        <v>131</v>
      </c>
      <c r="B173" s="353"/>
      <c r="C173" s="121" t="str">
        <f>C168</f>
        <v>Интернет-площадка 2gis.ru на основе Cправочника организаций "2ГИС.КАВКАЗСКИЕ МИНЕРАЛЬНЫЕ ВОДЫ"</v>
      </c>
      <c r="D173" s="77">
        <f>F173*1.2</f>
        <v>2548.7999999999997</v>
      </c>
      <c r="E173" s="78">
        <f>F173*1.1</f>
        <v>2336.4</v>
      </c>
      <c r="F173" s="78">
        <v>2124</v>
      </c>
      <c r="G173" s="78">
        <f>F173*0.75</f>
        <v>1593</v>
      </c>
      <c r="H173" s="79">
        <f>F173*0.5</f>
        <v>1062</v>
      </c>
    </row>
    <row r="174" spans="1:8" s="16" customFormat="1" ht="126" customHeight="1" thickBot="1" x14ac:dyDescent="0.25">
      <c r="A174" s="352" t="s">
        <v>132</v>
      </c>
      <c r="B174" s="353"/>
      <c r="C17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"2ГИС.КАВКАЗСКИЕ МИНЕРАЛЬНЫЕ ВОДЫ"; электронный справочник на основе Справочника организаций "2ГИС.КАВКАЗСКИЕ МИНЕРАЛЬНЫЕ ВОДЫ" (мобильная версия 2ГИС 4.0 и выше)</v>
      </c>
      <c r="D174" s="354">
        <v>2472</v>
      </c>
      <c r="E174" s="355"/>
      <c r="F174" s="355"/>
      <c r="G174" s="355"/>
      <c r="H174" s="356"/>
    </row>
    <row r="175" spans="1:8" ht="50.1" customHeight="1" thickBot="1" x14ac:dyDescent="0.25">
      <c r="A175" s="518"/>
      <c r="B175" s="519"/>
      <c r="C175" s="60"/>
      <c r="D175" s="520"/>
      <c r="E175" s="520"/>
      <c r="F175" s="520"/>
      <c r="G175" s="520"/>
      <c r="H175" s="521"/>
    </row>
    <row r="176" spans="1:8" s="20" customFormat="1" ht="26.25" x14ac:dyDescent="0.2">
      <c r="A176" s="81"/>
      <c r="B176" s="82"/>
      <c r="C176" s="83"/>
      <c r="D176" s="82"/>
      <c r="E176" s="82"/>
      <c r="F176" s="82"/>
      <c r="G176" s="82"/>
      <c r="H176" s="84"/>
    </row>
    <row r="177" spans="1:8" s="16" customFormat="1" ht="21" x14ac:dyDescent="0.2">
      <c r="A177" s="85"/>
      <c r="B177" s="86" t="s">
        <v>133</v>
      </c>
      <c r="C177" s="349" t="s">
        <v>220</v>
      </c>
      <c r="D177" s="349"/>
      <c r="E177" s="87"/>
      <c r="F177" s="87"/>
      <c r="G177" s="87"/>
      <c r="H177" s="87"/>
    </row>
    <row r="178" spans="1:8" s="16" customFormat="1" ht="21" x14ac:dyDescent="0.2">
      <c r="A178" s="85"/>
      <c r="B178" s="87"/>
      <c r="C178" s="348" t="s">
        <v>221</v>
      </c>
      <c r="D178" s="348"/>
      <c r="E178" s="87"/>
      <c r="F178" s="87"/>
      <c r="G178" s="87"/>
      <c r="H178" s="87"/>
    </row>
    <row r="179" spans="1:8" s="16" customFormat="1" ht="21" x14ac:dyDescent="0.2">
      <c r="A179" s="85"/>
      <c r="B179" s="87"/>
      <c r="C179" s="349" t="s">
        <v>222</v>
      </c>
      <c r="D179" s="348"/>
      <c r="E179" s="87"/>
      <c r="F179" s="87"/>
      <c r="G179" s="87"/>
      <c r="H179" s="87"/>
    </row>
    <row r="180" spans="1:8" s="16" customFormat="1" ht="21" x14ac:dyDescent="0.2">
      <c r="A180" s="81"/>
      <c r="B180" s="82"/>
      <c r="C180" s="348"/>
      <c r="D180" s="348"/>
      <c r="E180" s="87"/>
      <c r="F180" s="87"/>
      <c r="G180" s="87"/>
      <c r="H180" s="82"/>
    </row>
    <row r="181" spans="1:8" s="16" customFormat="1" ht="26.25" x14ac:dyDescent="0.2">
      <c r="A181" s="347" t="str">
        <f>Абакан_юр!A174</f>
        <v>По соглашению сторон в качестве валюты платежа могут выступать украинские гривны, в этом случае курс следующий: 1 руб. = 0,4395 гривен</v>
      </c>
      <c r="B181" s="347"/>
      <c r="C181" s="347"/>
      <c r="D181" s="89"/>
      <c r="E181" s="89"/>
      <c r="F181" s="90"/>
      <c r="G181" s="351"/>
      <c r="H181" s="351"/>
    </row>
    <row r="182" spans="1:8" ht="26.25" x14ac:dyDescent="0.2">
      <c r="A182" s="347" t="str">
        <f>Абакан_юр!A175</f>
        <v>По соглашению сторон в качестве валюты платежа могут выступать дирхамы ОАЭ, в этом случае курс следующий: 1 руб. = 0,0414 дирхам</v>
      </c>
      <c r="B182" s="347"/>
      <c r="C182" s="347"/>
      <c r="D182" s="89"/>
      <c r="E182" s="89"/>
      <c r="F182" s="90"/>
      <c r="G182" s="92"/>
      <c r="H182" s="92"/>
    </row>
    <row r="183" spans="1:8" ht="26.25" x14ac:dyDescent="0.2">
      <c r="A183" s="347" t="str">
        <f>Абакан_юр!A176</f>
        <v>По соглашению сторон в качестве валюты платежа могут выступать доллары США, в этом случае курс следующий: 1 руб. = 0,0113 доллара</v>
      </c>
      <c r="B183" s="347"/>
      <c r="C183" s="347"/>
      <c r="D183" s="89"/>
      <c r="E183" s="89"/>
      <c r="F183" s="90"/>
      <c r="G183" s="92"/>
      <c r="H183" s="92"/>
    </row>
    <row r="184" spans="1:8" ht="26.25" x14ac:dyDescent="0.2">
      <c r="A184" s="347" t="str">
        <f>Абакан_юр!A177</f>
        <v>По соглашению сторон в качестве валюты платежа могут выступать евро, в этом случае курс следующий: 1 руб. = 0,0104 евро</v>
      </c>
      <c r="B184" s="347"/>
      <c r="C184" s="347"/>
      <c r="D184" s="89"/>
      <c r="E184" s="90"/>
      <c r="F184" s="90"/>
      <c r="G184" s="92"/>
      <c r="H184" s="92"/>
    </row>
    <row r="185" spans="1:8" ht="26.25" x14ac:dyDescent="0.2">
      <c r="A185" s="347" t="str">
        <f>Абакан_юр!A178</f>
        <v>По соглашению сторон в качестве валюты платежа могут выступать чешские кроны, в этом случае курс следующий: 1 руб. = 0,2610 крона</v>
      </c>
      <c r="B185" s="347"/>
      <c r="C185" s="347"/>
      <c r="D185" s="89"/>
      <c r="E185" s="90"/>
      <c r="F185" s="90"/>
      <c r="G185" s="92"/>
      <c r="H185" s="92"/>
    </row>
    <row r="186" spans="1:8" ht="26.25" x14ac:dyDescent="0.2">
      <c r="A186" s="347" t="str">
        <f>Абакан_юр!A179</f>
        <v>По соглашению сторон в качестве валюты платежа могут выступать киргизские сомы, в этом случае курс следующий: 1 руб. = 1,0094 сом</v>
      </c>
      <c r="B186" s="347"/>
      <c r="C186" s="347"/>
      <c r="D186" s="89"/>
      <c r="E186" s="89"/>
      <c r="F186" s="90"/>
      <c r="G186" s="92"/>
      <c r="H186" s="92"/>
    </row>
    <row r="187" spans="1:8" ht="26.25" x14ac:dyDescent="0.2">
      <c r="A187"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7" s="347"/>
      <c r="C187" s="347"/>
      <c r="D187" s="89"/>
      <c r="E187" s="89"/>
      <c r="F187" s="90"/>
      <c r="G187" s="92"/>
      <c r="H187" s="92"/>
    </row>
    <row r="188" spans="1:8" ht="26.25" customHeight="1" x14ac:dyDescent="0.2">
      <c r="A188" s="93"/>
      <c r="B188" s="93"/>
      <c r="C188" s="94"/>
      <c r="D188" s="95"/>
      <c r="E188" s="95"/>
      <c r="F188" s="96"/>
      <c r="G188" s="97"/>
      <c r="H188" s="97"/>
    </row>
    <row r="189" spans="1:8" ht="26.25" customHeight="1" x14ac:dyDescent="0.2">
      <c r="A189" s="339" t="s">
        <v>144</v>
      </c>
      <c r="B189" s="339"/>
      <c r="C189" s="339"/>
      <c r="D189" s="339"/>
      <c r="E189" s="339"/>
      <c r="F189" s="339"/>
      <c r="G189" s="339"/>
      <c r="H189" s="339"/>
    </row>
    <row r="190" spans="1:8" ht="26.25" customHeight="1" x14ac:dyDescent="0.2">
      <c r="A190" s="339" t="s">
        <v>145</v>
      </c>
      <c r="B190" s="339"/>
      <c r="C190" s="339"/>
      <c r="D190" s="339"/>
      <c r="E190" s="339"/>
      <c r="F190" s="339"/>
      <c r="G190" s="339"/>
      <c r="H190" s="339"/>
    </row>
    <row r="191" spans="1:8" ht="26.25" customHeight="1" x14ac:dyDescent="0.2">
      <c r="A191" s="93"/>
      <c r="B191" s="93"/>
      <c r="C191" s="94"/>
      <c r="D191" s="95"/>
      <c r="E191" s="95"/>
      <c r="F191" s="96"/>
      <c r="G191" s="97"/>
      <c r="H191" s="97"/>
    </row>
    <row r="192" spans="1:8" ht="26.25" customHeight="1" thickBot="1" x14ac:dyDescent="0.25">
      <c r="A192" s="340" t="s">
        <v>146</v>
      </c>
      <c r="B192" s="340"/>
      <c r="C192" s="340"/>
      <c r="D192" s="340"/>
      <c r="E192" s="340"/>
      <c r="F192" s="99"/>
      <c r="G192" s="91"/>
      <c r="H192" s="100"/>
    </row>
    <row r="193" spans="1:8" ht="26.25" customHeight="1" thickBot="1" x14ac:dyDescent="0.25">
      <c r="A193" s="341" t="s">
        <v>147</v>
      </c>
      <c r="B193" s="342"/>
      <c r="C193" s="342"/>
      <c r="D193" s="342"/>
      <c r="E193" s="343"/>
      <c r="F193" s="101"/>
      <c r="H193" s="102"/>
    </row>
    <row r="194" spans="1:8" ht="26.25" customHeight="1" thickBot="1" x14ac:dyDescent="0.25">
      <c r="A194" s="344" t="s">
        <v>148</v>
      </c>
      <c r="B194" s="345"/>
      <c r="C194" s="103" t="s">
        <v>149</v>
      </c>
      <c r="D194" s="345" t="s">
        <v>150</v>
      </c>
      <c r="E194" s="346"/>
      <c r="F194" s="104"/>
      <c r="G194" s="104"/>
      <c r="H194" s="104"/>
    </row>
    <row r="195" spans="1:8" ht="21" x14ac:dyDescent="0.2">
      <c r="A195" s="337" t="s">
        <v>207</v>
      </c>
      <c r="B195" s="338"/>
      <c r="C195" s="331" t="s">
        <v>208</v>
      </c>
      <c r="D195" s="331">
        <v>2190</v>
      </c>
      <c r="E195" s="332"/>
      <c r="F195" s="84"/>
      <c r="G195" s="84"/>
    </row>
    <row r="196" spans="1:8" ht="21" x14ac:dyDescent="0.2">
      <c r="A196" s="337" t="s">
        <v>209</v>
      </c>
      <c r="B196" s="338"/>
      <c r="C196" s="331"/>
      <c r="D196" s="331">
        <v>1590</v>
      </c>
      <c r="E196" s="332"/>
      <c r="F196" s="84"/>
      <c r="G196" s="84"/>
    </row>
    <row r="197" spans="1:8" ht="21" x14ac:dyDescent="0.2">
      <c r="A197" s="337" t="s">
        <v>210</v>
      </c>
      <c r="B197" s="338"/>
      <c r="C197" s="331"/>
      <c r="D197" s="331">
        <v>1440</v>
      </c>
      <c r="E197" s="332"/>
      <c r="F197" s="84"/>
      <c r="G197" s="84"/>
    </row>
    <row r="198" spans="1:8" ht="21.75" thickBot="1" x14ac:dyDescent="0.25">
      <c r="A198" s="337" t="s">
        <v>211</v>
      </c>
      <c r="B198" s="338"/>
      <c r="C198" s="331"/>
      <c r="D198" s="331">
        <v>1290</v>
      </c>
      <c r="E198" s="332"/>
      <c r="F198" s="84"/>
      <c r="G198" s="84"/>
    </row>
    <row r="199" spans="1:8" ht="50.1" customHeight="1" x14ac:dyDescent="0.2">
      <c r="A199" s="333" t="s">
        <v>151</v>
      </c>
      <c r="B199" s="334"/>
      <c r="C199" s="105" t="s">
        <v>152</v>
      </c>
      <c r="D199" s="335" t="s">
        <v>153</v>
      </c>
      <c r="E199" s="336"/>
      <c r="F199" s="104"/>
      <c r="G199" s="104"/>
      <c r="H199" s="104"/>
    </row>
    <row r="200" spans="1:8" ht="50.1" customHeight="1" x14ac:dyDescent="0.2">
      <c r="A200" s="337" t="s">
        <v>154</v>
      </c>
      <c r="B200" s="338"/>
      <c r="C200" s="106" t="s">
        <v>155</v>
      </c>
      <c r="D200" s="331" t="s">
        <v>156</v>
      </c>
      <c r="E200" s="332"/>
      <c r="F200" s="104"/>
      <c r="G200" s="104"/>
      <c r="H200" s="104"/>
    </row>
    <row r="201" spans="1:8" ht="96" customHeight="1" thickBot="1" x14ac:dyDescent="0.25">
      <c r="A201" s="495" t="s">
        <v>157</v>
      </c>
      <c r="B201" s="496"/>
      <c r="C201" s="125" t="s">
        <v>158</v>
      </c>
      <c r="D201" s="497" t="s">
        <v>156</v>
      </c>
      <c r="E201" s="498"/>
      <c r="F201" s="104"/>
      <c r="G201" s="104"/>
      <c r="H201" s="104"/>
    </row>
    <row r="202" spans="1:8" ht="50.1" customHeight="1" x14ac:dyDescent="0.2">
      <c r="A202" s="337" t="s">
        <v>160</v>
      </c>
      <c r="B202" s="338"/>
      <c r="C202" s="124" t="s">
        <v>161</v>
      </c>
      <c r="D202" s="338" t="s">
        <v>156</v>
      </c>
      <c r="E202" s="494"/>
      <c r="F202" s="101"/>
      <c r="G202" s="101"/>
      <c r="H202" s="101"/>
    </row>
    <row r="203" spans="1:8" ht="50.1" customHeight="1" thickBot="1" x14ac:dyDescent="0.25">
      <c r="A203" s="617" t="s">
        <v>162</v>
      </c>
      <c r="B203" s="618"/>
      <c r="C203" s="125" t="s">
        <v>163</v>
      </c>
      <c r="D203" s="619" t="s">
        <v>156</v>
      </c>
      <c r="E203" s="620"/>
      <c r="F203" s="96"/>
      <c r="G203" s="97"/>
      <c r="H203" s="97"/>
    </row>
    <row r="204" spans="1:8" ht="50.1" customHeight="1" x14ac:dyDescent="0.2">
      <c r="A204" s="329" t="s">
        <v>164</v>
      </c>
      <c r="B204" s="329"/>
      <c r="C204" s="329"/>
      <c r="D204" s="329"/>
      <c r="E204" s="329"/>
      <c r="F204" s="329"/>
      <c r="G204" s="329"/>
      <c r="H204" s="329"/>
    </row>
    <row r="205" spans="1:8" ht="50.1" customHeight="1" x14ac:dyDescent="0.2">
      <c r="A205" s="329" t="s">
        <v>165</v>
      </c>
      <c r="B205" s="329"/>
      <c r="C205" s="329"/>
      <c r="D205" s="329"/>
      <c r="E205" s="329"/>
      <c r="F205" s="329"/>
      <c r="G205" s="329"/>
      <c r="H205" s="329"/>
    </row>
    <row r="206" spans="1:8" ht="101.25" customHeight="1" x14ac:dyDescent="0.2">
      <c r="A206"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339"/>
      <c r="C206" s="339"/>
      <c r="D206" s="339"/>
      <c r="E206" s="339"/>
      <c r="F206" s="339"/>
      <c r="G206" s="339"/>
      <c r="H206" s="339"/>
    </row>
    <row r="207" spans="1:8" ht="81.75" customHeight="1" x14ac:dyDescent="0.2">
      <c r="A207" s="339" t="s">
        <v>167</v>
      </c>
      <c r="B207" s="339"/>
      <c r="C207" s="339"/>
      <c r="D207" s="339"/>
      <c r="E207" s="339"/>
      <c r="F207" s="339"/>
      <c r="G207" s="339"/>
      <c r="H207" s="339"/>
    </row>
    <row r="208" spans="1:8" ht="23.25" x14ac:dyDescent="0.2">
      <c r="A208" s="329" t="s">
        <v>168</v>
      </c>
      <c r="B208" s="329"/>
      <c r="C208" s="329"/>
      <c r="D208" s="329"/>
      <c r="E208" s="329"/>
      <c r="F208" s="329"/>
      <c r="G208" s="329"/>
      <c r="H208" s="329"/>
    </row>
    <row r="209" spans="1:8" s="82" customFormat="1" x14ac:dyDescent="0.2">
      <c r="A209" s="81"/>
      <c r="C209" s="83"/>
      <c r="H209" s="84"/>
    </row>
    <row r="210" spans="1:8" s="82" customFormat="1" ht="125.25" customHeight="1" x14ac:dyDescent="0.2">
      <c r="A210" s="639" t="s">
        <v>287</v>
      </c>
      <c r="B210" s="639"/>
      <c r="C210" s="639"/>
      <c r="D210" s="639"/>
      <c r="E210" s="639"/>
      <c r="F210" s="639"/>
      <c r="G210" s="639"/>
      <c r="H210" s="639"/>
    </row>
    <row r="211" spans="1:8" ht="25.5" x14ac:dyDescent="0.35">
      <c r="A211" s="637" t="s">
        <v>288</v>
      </c>
      <c r="B211" s="638"/>
      <c r="C211" s="176" t="s">
        <v>289</v>
      </c>
    </row>
    <row r="212" spans="1:8" ht="25.5" x14ac:dyDescent="0.35">
      <c r="A212" s="635" t="s">
        <v>290</v>
      </c>
      <c r="B212" s="636"/>
      <c r="C212" s="177">
        <v>1</v>
      </c>
    </row>
    <row r="213" spans="1:8" ht="25.5" x14ac:dyDescent="0.35">
      <c r="A213" s="635">
        <v>2</v>
      </c>
      <c r="B213" s="636"/>
      <c r="C213" s="177">
        <v>1.1000000000000001</v>
      </c>
    </row>
    <row r="214" spans="1:8" ht="25.5" x14ac:dyDescent="0.35">
      <c r="A214" s="635">
        <v>3</v>
      </c>
      <c r="B214" s="636"/>
      <c r="C214" s="177">
        <v>1.2</v>
      </c>
    </row>
    <row r="215" spans="1:8" ht="25.5" x14ac:dyDescent="0.35">
      <c r="A215" s="635" t="s">
        <v>291</v>
      </c>
      <c r="B215" s="636"/>
      <c r="C215" s="177">
        <v>1.25</v>
      </c>
    </row>
    <row r="216" spans="1:8" ht="25.5" x14ac:dyDescent="0.35">
      <c r="A216" s="635" t="s">
        <v>292</v>
      </c>
      <c r="B216" s="636"/>
      <c r="C216" s="177">
        <v>1.3</v>
      </c>
    </row>
    <row r="217" spans="1:8" ht="25.5" x14ac:dyDescent="0.35">
      <c r="A217" s="635" t="s">
        <v>293</v>
      </c>
      <c r="B217" s="636"/>
      <c r="C217" s="177">
        <v>1.35</v>
      </c>
    </row>
    <row r="218" spans="1:8" ht="25.5" x14ac:dyDescent="0.35">
      <c r="A218" s="635" t="s">
        <v>294</v>
      </c>
      <c r="B218" s="636"/>
      <c r="C218" s="177">
        <v>1.4</v>
      </c>
    </row>
    <row r="219" spans="1:8" ht="25.5" x14ac:dyDescent="0.35">
      <c r="A219" s="635" t="s">
        <v>295</v>
      </c>
      <c r="B219" s="636"/>
      <c r="C219" s="177">
        <v>1.45</v>
      </c>
    </row>
    <row r="220" spans="1:8" ht="25.5" x14ac:dyDescent="0.35">
      <c r="A220" s="635" t="s">
        <v>296</v>
      </c>
      <c r="B220" s="636"/>
      <c r="C220" s="177">
        <v>1.5</v>
      </c>
    </row>
    <row r="221" spans="1:8" ht="25.5" x14ac:dyDescent="0.35">
      <c r="A221" s="635" t="s">
        <v>297</v>
      </c>
      <c r="B221" s="636"/>
      <c r="C221" s="177">
        <v>2</v>
      </c>
    </row>
    <row r="222" spans="1:8" ht="42" customHeight="1" x14ac:dyDescent="0.2">
      <c r="A222" s="329" t="s">
        <v>298</v>
      </c>
      <c r="B222" s="329"/>
      <c r="C222" s="329"/>
      <c r="D222" s="329"/>
      <c r="E222" s="329"/>
      <c r="F222" s="329"/>
      <c r="G222" s="329"/>
      <c r="H222" s="329"/>
    </row>
    <row r="225" spans="1:8" s="109" customFormat="1" ht="114.75" customHeight="1" x14ac:dyDescent="0.2">
      <c r="A225" s="339" t="s">
        <v>483</v>
      </c>
      <c r="B225" s="339"/>
      <c r="C225" s="339"/>
      <c r="D225" s="339"/>
      <c r="E225" s="339"/>
      <c r="F225" s="339"/>
      <c r="G225" s="339"/>
      <c r="H225" s="339"/>
    </row>
  </sheetData>
  <sheetProtection selectLockedCells="1" selectUnlockedCells="1"/>
  <mergeCells count="353">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D165:H165"/>
    <mergeCell ref="A166:B166"/>
    <mergeCell ref="D166:H166"/>
    <mergeCell ref="A167:B167"/>
    <mergeCell ref="A168:B168"/>
    <mergeCell ref="D168:H168"/>
    <mergeCell ref="A161:B161"/>
    <mergeCell ref="C161:C165"/>
    <mergeCell ref="D161:H161"/>
    <mergeCell ref="A162:B162"/>
    <mergeCell ref="D162:H162"/>
    <mergeCell ref="A163:B163"/>
    <mergeCell ref="D163:H163"/>
    <mergeCell ref="A164:B164"/>
    <mergeCell ref="D164:H164"/>
    <mergeCell ref="A165:B165"/>
    <mergeCell ref="A173:B173"/>
    <mergeCell ref="A174:B174"/>
    <mergeCell ref="D174:H174"/>
    <mergeCell ref="A175:B175"/>
    <mergeCell ref="D175:H175"/>
    <mergeCell ref="C177:D177"/>
    <mergeCell ref="A169:B169"/>
    <mergeCell ref="D169:H169"/>
    <mergeCell ref="A170:B170"/>
    <mergeCell ref="A171:B171"/>
    <mergeCell ref="D171:H171"/>
    <mergeCell ref="A172:B172"/>
    <mergeCell ref="D172:H172"/>
    <mergeCell ref="A183:C183"/>
    <mergeCell ref="A184:C184"/>
    <mergeCell ref="A185:C185"/>
    <mergeCell ref="A186:C186"/>
    <mergeCell ref="A187:C187"/>
    <mergeCell ref="A189:H189"/>
    <mergeCell ref="C178:D178"/>
    <mergeCell ref="C179:D179"/>
    <mergeCell ref="C180:D180"/>
    <mergeCell ref="A181:C181"/>
    <mergeCell ref="G181:H181"/>
    <mergeCell ref="A182:C182"/>
    <mergeCell ref="A190:H190"/>
    <mergeCell ref="A192:E192"/>
    <mergeCell ref="A193:E193"/>
    <mergeCell ref="A194:B194"/>
    <mergeCell ref="D194:E194"/>
    <mergeCell ref="A195:B195"/>
    <mergeCell ref="C195:C198"/>
    <mergeCell ref="D195:E195"/>
    <mergeCell ref="A196:B196"/>
    <mergeCell ref="D196:E196"/>
    <mergeCell ref="A200:B200"/>
    <mergeCell ref="D200:E200"/>
    <mergeCell ref="A201:B201"/>
    <mergeCell ref="D201:E201"/>
    <mergeCell ref="A202:B202"/>
    <mergeCell ref="D202:E202"/>
    <mergeCell ref="A197:B197"/>
    <mergeCell ref="D197:E197"/>
    <mergeCell ref="A198:B198"/>
    <mergeCell ref="D198:E198"/>
    <mergeCell ref="A199:B199"/>
    <mergeCell ref="D199:E199"/>
    <mergeCell ref="A208:H208"/>
    <mergeCell ref="A210:H210"/>
    <mergeCell ref="A211:B211"/>
    <mergeCell ref="A212:B212"/>
    <mergeCell ref="A213:B213"/>
    <mergeCell ref="A214:B214"/>
    <mergeCell ref="A203:B203"/>
    <mergeCell ref="D203:E203"/>
    <mergeCell ref="A204:H204"/>
    <mergeCell ref="A205:H205"/>
    <mergeCell ref="A206:H206"/>
    <mergeCell ref="A207:H207"/>
    <mergeCell ref="A221:B221"/>
    <mergeCell ref="A222:H222"/>
    <mergeCell ref="A225:E225"/>
    <mergeCell ref="F225:H225"/>
    <mergeCell ref="A215:B215"/>
    <mergeCell ref="A216:B216"/>
    <mergeCell ref="A217:B217"/>
    <mergeCell ref="A218:B218"/>
    <mergeCell ref="A219:B219"/>
    <mergeCell ref="A220:B22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70"/>
  <sheetViews>
    <sheetView view="pageBreakPreview" zoomScale="40" zoomScaleNormal="60" zoomScaleSheetLayoutView="40" workbookViewId="0">
      <pane ySplit="3" topLeftCell="A71"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500</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519" t="s">
        <v>234</v>
      </c>
      <c r="E6" s="519"/>
      <c r="F6" s="519"/>
      <c r="G6" s="519"/>
      <c r="H6" s="645"/>
    </row>
    <row r="7" spans="1:8" s="16" customFormat="1" ht="24.95" customHeight="1" thickBot="1" x14ac:dyDescent="0.25">
      <c r="A7" s="40"/>
      <c r="B7" s="59"/>
      <c r="C7" s="60"/>
      <c r="D7" s="110" t="s">
        <v>171</v>
      </c>
      <c r="E7" s="111" t="s">
        <v>172</v>
      </c>
      <c r="F7" s="112" t="s">
        <v>173</v>
      </c>
      <c r="G7" s="111" t="s">
        <v>174</v>
      </c>
      <c r="H7" s="113"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8" s="382">
        <f>F8*1.2</f>
        <v>12736.8</v>
      </c>
      <c r="E8" s="383">
        <f>F8*1.1</f>
        <v>11675.400000000001</v>
      </c>
      <c r="F8" s="383">
        <v>10614</v>
      </c>
      <c r="G8" s="383">
        <f>F8*0.75</f>
        <v>7960.5</v>
      </c>
      <c r="H8" s="384">
        <f>F8*0.5</f>
        <v>5307</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3" s="457">
        <f>F13*1.2</f>
        <v>14558.4</v>
      </c>
      <c r="E13" s="383">
        <f>F13*1.1</f>
        <v>13345.2</v>
      </c>
      <c r="F13" s="383">
        <v>12132</v>
      </c>
      <c r="G13" s="383">
        <f>F13*0.75</f>
        <v>9099</v>
      </c>
      <c r="H13" s="384">
        <f>F13*0.5</f>
        <v>6066</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2304</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"2ГИС.КАЗАНЬ"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22" s="471"/>
      <c r="E22" s="472"/>
      <c r="F22" s="472"/>
      <c r="G22" s="472"/>
      <c r="H22" s="473"/>
    </row>
    <row r="23" spans="1:8" s="16" customFormat="1" ht="24.9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 s="527">
        <v>222</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28" s="382">
        <f>F28*1.2</f>
        <v>26755.200000000001</v>
      </c>
      <c r="E28" s="383">
        <f>F28*1.1</f>
        <v>24525.600000000002</v>
      </c>
      <c r="F28" s="383">
        <v>22296</v>
      </c>
      <c r="G28" s="383">
        <f>F28*0.75</f>
        <v>16722</v>
      </c>
      <c r="H28" s="384">
        <f>F28*0.5</f>
        <v>11148</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3" s="457">
        <f>F33*1.2</f>
        <v>30585.599999999999</v>
      </c>
      <c r="E33" s="383">
        <f>F33*1.1</f>
        <v>28036.800000000003</v>
      </c>
      <c r="F33" s="383">
        <v>25488</v>
      </c>
      <c r="G33" s="383">
        <f>F33*0.75</f>
        <v>19116</v>
      </c>
      <c r="H33" s="384">
        <f>F33*0.5</f>
        <v>12744</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4920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"2ГИС.КАЗАНЬ"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"2ГИС.КАЗАНЬ"; Электронный справочник "2ГИС.КАЗАНЬ" (мобильная версия 2ГИС 4.0 и выше)</v>
      </c>
      <c r="D42" s="471"/>
      <c r="E42" s="472"/>
      <c r="F42" s="472"/>
      <c r="G42" s="472"/>
      <c r="H42" s="473"/>
    </row>
    <row r="43" spans="1:8" s="16" customFormat="1" ht="24.95" customHeight="1" thickBot="1" x14ac:dyDescent="0.25">
      <c r="A43" s="40"/>
      <c r="B43" s="41"/>
      <c r="C43" s="42"/>
      <c r="D43" s="519"/>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v>
      </c>
      <c r="D44" s="445">
        <v>468</v>
      </c>
      <c r="E44" s="445"/>
      <c r="F44" s="445"/>
      <c r="G44" s="445"/>
      <c r="H44" s="446"/>
    </row>
    <row r="45" spans="1:8" s="16" customFormat="1" ht="69.75" customHeight="1" x14ac:dyDescent="0.2">
      <c r="A45" s="439"/>
      <c r="B45" s="476"/>
      <c r="C45" s="478"/>
      <c r="D45" s="447"/>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6" s="447"/>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47" s="449"/>
      <c r="E47" s="449"/>
      <c r="F47" s="449"/>
      <c r="G47" s="449"/>
      <c r="H47" s="450"/>
    </row>
    <row r="48" spans="1:8" s="16" customFormat="1" ht="24.95" customHeight="1" thickBot="1" x14ac:dyDescent="0.25">
      <c r="A48" s="40"/>
      <c r="B48" s="41"/>
      <c r="C48" s="42"/>
      <c r="D48" s="435"/>
      <c r="E48" s="436"/>
      <c r="F48" s="436"/>
      <c r="G48" s="436"/>
      <c r="H48" s="437"/>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49" s="382">
        <f>F49*1.2</f>
        <v>14551.199999999999</v>
      </c>
      <c r="E49" s="383">
        <f>F49*1.1</f>
        <v>13338.6</v>
      </c>
      <c r="F49" s="383">
        <v>12126</v>
      </c>
      <c r="G49" s="383">
        <f>F49*0.75</f>
        <v>9094.5</v>
      </c>
      <c r="H49" s="384">
        <f>F49*0.5</f>
        <v>6063</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3" s="374"/>
      <c r="E53" s="375"/>
      <c r="F53" s="375"/>
      <c r="G53" s="375"/>
      <c r="H53" s="376"/>
    </row>
    <row r="54" spans="1:8" s="16" customFormat="1" ht="24.95" customHeight="1" thickBot="1" x14ac:dyDescent="0.25">
      <c r="A54" s="28"/>
      <c r="B54" s="29"/>
      <c r="C54" s="30"/>
      <c r="D54" s="458"/>
      <c r="E54" s="459"/>
      <c r="F54" s="459"/>
      <c r="G54" s="459"/>
      <c r="H54" s="460"/>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5" s="457">
        <f>F55*1.2</f>
        <v>16632</v>
      </c>
      <c r="E55" s="383">
        <f>F55*1.1</f>
        <v>15246.000000000002</v>
      </c>
      <c r="F55" s="383">
        <v>13860</v>
      </c>
      <c r="G55" s="383">
        <f>F55*0.75</f>
        <v>10395</v>
      </c>
      <c r="H55" s="384">
        <f>F55*0.5</f>
        <v>6930</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59" s="482"/>
      <c r="E59" s="375"/>
      <c r="F59" s="375"/>
      <c r="G59" s="375"/>
      <c r="H59" s="376"/>
    </row>
    <row r="60" spans="1:8" s="16" customFormat="1" ht="24.95" customHeight="1" thickBot="1" x14ac:dyDescent="0.25">
      <c r="A60" s="40"/>
      <c r="B60" s="41"/>
      <c r="C60" s="42"/>
      <c r="D60" s="486"/>
      <c r="E60" s="487"/>
      <c r="F60" s="487"/>
      <c r="G60" s="487"/>
      <c r="H60" s="488"/>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61" s="527">
        <v>222</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63" s="531"/>
      <c r="E63" s="532"/>
      <c r="F63" s="532"/>
      <c r="G63" s="532"/>
      <c r="H63" s="533"/>
    </row>
    <row r="64" spans="1:8" s="16" customFormat="1" ht="24.95" customHeight="1" thickBot="1" x14ac:dyDescent="0.25">
      <c r="A64" s="40"/>
      <c r="B64" s="59"/>
      <c r="C64" s="60"/>
      <c r="D64" s="519" t="s">
        <v>234</v>
      </c>
      <c r="E64" s="519"/>
      <c r="F64" s="519"/>
      <c r="G64" s="519"/>
      <c r="H64" s="645"/>
    </row>
    <row r="65" spans="1:8" s="16" customFormat="1" ht="50.1" customHeight="1" thickBot="1" x14ac:dyDescent="0.25">
      <c r="A65" s="411" t="s">
        <v>38</v>
      </c>
      <c r="B65" s="412"/>
      <c r="C65" s="412"/>
      <c r="D65" s="421" t="str">
        <f>"от "&amp;MIN(D66:D95)&amp;" до "&amp;MAX(D66:D95)</f>
        <v>от 2238 до 67140</v>
      </c>
      <c r="E65" s="422"/>
      <c r="F65" s="422"/>
      <c r="G65" s="422"/>
      <c r="H65" s="423"/>
    </row>
    <row r="66" spans="1:8" s="16" customFormat="1" ht="37.5" customHeight="1" outlineLevel="1" x14ac:dyDescent="0.2">
      <c r="A66" s="429" t="s">
        <v>39</v>
      </c>
      <c r="B66" s="598"/>
      <c r="C66" s="455"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66" s="601">
        <v>2238</v>
      </c>
      <c r="E66" s="433"/>
      <c r="F66" s="433"/>
      <c r="G66" s="433"/>
      <c r="H66" s="434"/>
    </row>
    <row r="67" spans="1:8" s="16" customFormat="1" ht="37.5" customHeight="1" outlineLevel="1" x14ac:dyDescent="0.2">
      <c r="A67" s="419" t="s">
        <v>40</v>
      </c>
      <c r="B67" s="586"/>
      <c r="C67" s="599"/>
      <c r="D67" s="361">
        <v>4476</v>
      </c>
      <c r="E67" s="355"/>
      <c r="F67" s="355"/>
      <c r="G67" s="355"/>
      <c r="H67" s="356"/>
    </row>
    <row r="68" spans="1:8" s="16" customFormat="1" ht="37.5" customHeight="1" outlineLevel="1" x14ac:dyDescent="0.2">
      <c r="A68" s="419" t="s">
        <v>41</v>
      </c>
      <c r="B68" s="586"/>
      <c r="C68" s="599"/>
      <c r="D68" s="361">
        <v>6714</v>
      </c>
      <c r="E68" s="355"/>
      <c r="F68" s="355"/>
      <c r="G68" s="355"/>
      <c r="H68" s="356"/>
    </row>
    <row r="69" spans="1:8" s="16" customFormat="1" ht="37.5" customHeight="1" outlineLevel="1" x14ac:dyDescent="0.2">
      <c r="A69" s="419" t="s">
        <v>42</v>
      </c>
      <c r="B69" s="586"/>
      <c r="C69" s="599"/>
      <c r="D69" s="361">
        <v>8952</v>
      </c>
      <c r="E69" s="355"/>
      <c r="F69" s="355"/>
      <c r="G69" s="355"/>
      <c r="H69" s="356"/>
    </row>
    <row r="70" spans="1:8" s="16" customFormat="1" ht="37.5" customHeight="1" outlineLevel="1" x14ac:dyDescent="0.2">
      <c r="A70" s="419" t="s">
        <v>43</v>
      </c>
      <c r="B70" s="586"/>
      <c r="C70" s="599"/>
      <c r="D70" s="361">
        <v>11190</v>
      </c>
      <c r="E70" s="355"/>
      <c r="F70" s="355"/>
      <c r="G70" s="355"/>
      <c r="H70" s="356"/>
    </row>
    <row r="71" spans="1:8" s="16" customFormat="1" ht="37.5" customHeight="1" outlineLevel="1" x14ac:dyDescent="0.2">
      <c r="A71" s="419" t="s">
        <v>44</v>
      </c>
      <c r="B71" s="586"/>
      <c r="C71" s="599"/>
      <c r="D71" s="361">
        <v>13428</v>
      </c>
      <c r="E71" s="355"/>
      <c r="F71" s="355"/>
      <c r="G71" s="355"/>
      <c r="H71" s="356"/>
    </row>
    <row r="72" spans="1:8" s="16" customFormat="1" ht="37.5" customHeight="1" outlineLevel="1" x14ac:dyDescent="0.2">
      <c r="A72" s="419" t="s">
        <v>45</v>
      </c>
      <c r="B72" s="586"/>
      <c r="C72" s="599"/>
      <c r="D72" s="361">
        <v>15666</v>
      </c>
      <c r="E72" s="355"/>
      <c r="F72" s="355"/>
      <c r="G72" s="355"/>
      <c r="H72" s="356"/>
    </row>
    <row r="73" spans="1:8" s="16" customFormat="1" ht="37.5" customHeight="1" outlineLevel="1" x14ac:dyDescent="0.2">
      <c r="A73" s="419" t="s">
        <v>46</v>
      </c>
      <c r="B73" s="586"/>
      <c r="C73" s="599"/>
      <c r="D73" s="361">
        <v>17904</v>
      </c>
      <c r="E73" s="355"/>
      <c r="F73" s="355"/>
      <c r="G73" s="355"/>
      <c r="H73" s="356"/>
    </row>
    <row r="74" spans="1:8" s="16" customFormat="1" ht="37.5" customHeight="1" outlineLevel="1" x14ac:dyDescent="0.2">
      <c r="A74" s="419" t="s">
        <v>47</v>
      </c>
      <c r="B74" s="586"/>
      <c r="C74" s="599"/>
      <c r="D74" s="361">
        <v>20142</v>
      </c>
      <c r="E74" s="355"/>
      <c r="F74" s="355"/>
      <c r="G74" s="355"/>
      <c r="H74" s="356"/>
    </row>
    <row r="75" spans="1:8" s="16" customFormat="1" ht="37.5" customHeight="1" outlineLevel="1" x14ac:dyDescent="0.2">
      <c r="A75" s="419" t="s">
        <v>48</v>
      </c>
      <c r="B75" s="586"/>
      <c r="C75" s="599"/>
      <c r="D75" s="361">
        <v>22380</v>
      </c>
      <c r="E75" s="355"/>
      <c r="F75" s="355"/>
      <c r="G75" s="355"/>
      <c r="H75" s="356"/>
    </row>
    <row r="76" spans="1:8" s="16" customFormat="1" ht="37.5" customHeight="1" outlineLevel="1" x14ac:dyDescent="0.2">
      <c r="A76" s="419" t="s">
        <v>49</v>
      </c>
      <c r="B76" s="586"/>
      <c r="C76" s="599"/>
      <c r="D76" s="361">
        <v>24618</v>
      </c>
      <c r="E76" s="355"/>
      <c r="F76" s="355"/>
      <c r="G76" s="355"/>
      <c r="H76" s="356"/>
    </row>
    <row r="77" spans="1:8" s="16" customFormat="1" ht="37.5" customHeight="1" outlineLevel="1" x14ac:dyDescent="0.2">
      <c r="A77" s="419" t="s">
        <v>50</v>
      </c>
      <c r="B77" s="586"/>
      <c r="C77" s="599"/>
      <c r="D77" s="361">
        <v>26856</v>
      </c>
      <c r="E77" s="355"/>
      <c r="F77" s="355"/>
      <c r="G77" s="355"/>
      <c r="H77" s="356"/>
    </row>
    <row r="78" spans="1:8" s="16" customFormat="1" ht="37.5" customHeight="1" outlineLevel="1" x14ac:dyDescent="0.2">
      <c r="A78" s="419" t="s">
        <v>51</v>
      </c>
      <c r="B78" s="586"/>
      <c r="C78" s="599"/>
      <c r="D78" s="361">
        <v>29094</v>
      </c>
      <c r="E78" s="355"/>
      <c r="F78" s="355"/>
      <c r="G78" s="355"/>
      <c r="H78" s="356"/>
    </row>
    <row r="79" spans="1:8" s="16" customFormat="1" ht="37.5" customHeight="1" outlineLevel="1" x14ac:dyDescent="0.2">
      <c r="A79" s="419" t="s">
        <v>52</v>
      </c>
      <c r="B79" s="586"/>
      <c r="C79" s="599"/>
      <c r="D79" s="361">
        <v>31332</v>
      </c>
      <c r="E79" s="355"/>
      <c r="F79" s="355"/>
      <c r="G79" s="355"/>
      <c r="H79" s="356"/>
    </row>
    <row r="80" spans="1:8" s="16" customFormat="1" ht="37.5" customHeight="1" outlineLevel="1" x14ac:dyDescent="0.2">
      <c r="A80" s="419" t="s">
        <v>53</v>
      </c>
      <c r="B80" s="586"/>
      <c r="C80" s="599"/>
      <c r="D80" s="361">
        <v>33570</v>
      </c>
      <c r="E80" s="355"/>
      <c r="F80" s="355"/>
      <c r="G80" s="355"/>
      <c r="H80" s="356"/>
    </row>
    <row r="81" spans="1:8" s="16" customFormat="1" ht="37.5" customHeight="1" outlineLevel="1" x14ac:dyDescent="0.2">
      <c r="A81" s="419" t="s">
        <v>54</v>
      </c>
      <c r="B81" s="586"/>
      <c r="C81" s="599"/>
      <c r="D81" s="361">
        <v>35808</v>
      </c>
      <c r="E81" s="355"/>
      <c r="F81" s="355"/>
      <c r="G81" s="355"/>
      <c r="H81" s="356"/>
    </row>
    <row r="82" spans="1:8" s="16" customFormat="1" ht="37.5" customHeight="1" outlineLevel="1" x14ac:dyDescent="0.2">
      <c r="A82" s="419" t="s">
        <v>55</v>
      </c>
      <c r="B82" s="586"/>
      <c r="C82" s="599"/>
      <c r="D82" s="361">
        <v>38046</v>
      </c>
      <c r="E82" s="355"/>
      <c r="F82" s="355"/>
      <c r="G82" s="355"/>
      <c r="H82" s="356"/>
    </row>
    <row r="83" spans="1:8" s="16" customFormat="1" ht="37.5" customHeight="1" outlineLevel="1" x14ac:dyDescent="0.2">
      <c r="A83" s="419" t="s">
        <v>56</v>
      </c>
      <c r="B83" s="586"/>
      <c r="C83" s="599"/>
      <c r="D83" s="361">
        <v>40284</v>
      </c>
      <c r="E83" s="355"/>
      <c r="F83" s="355"/>
      <c r="G83" s="355"/>
      <c r="H83" s="356"/>
    </row>
    <row r="84" spans="1:8" s="16" customFormat="1" ht="37.5" customHeight="1" outlineLevel="1" x14ac:dyDescent="0.2">
      <c r="A84" s="419" t="s">
        <v>57</v>
      </c>
      <c r="B84" s="586"/>
      <c r="C84" s="599"/>
      <c r="D84" s="361">
        <v>42522</v>
      </c>
      <c r="E84" s="355"/>
      <c r="F84" s="355"/>
      <c r="G84" s="355"/>
      <c r="H84" s="356"/>
    </row>
    <row r="85" spans="1:8" s="16" customFormat="1" ht="37.5" customHeight="1" outlineLevel="1" x14ac:dyDescent="0.2">
      <c r="A85" s="419" t="s">
        <v>58</v>
      </c>
      <c r="B85" s="586"/>
      <c r="C85" s="599"/>
      <c r="D85" s="361">
        <v>44760</v>
      </c>
      <c r="E85" s="355"/>
      <c r="F85" s="355"/>
      <c r="G85" s="355"/>
      <c r="H85" s="356"/>
    </row>
    <row r="86" spans="1:8" s="16" customFormat="1" ht="37.5" customHeight="1" outlineLevel="1" x14ac:dyDescent="0.2">
      <c r="A86" s="419" t="s">
        <v>181</v>
      </c>
      <c r="B86" s="586"/>
      <c r="C86" s="599"/>
      <c r="D86" s="361">
        <v>46998</v>
      </c>
      <c r="E86" s="355"/>
      <c r="F86" s="355"/>
      <c r="G86" s="355"/>
      <c r="H86" s="356"/>
    </row>
    <row r="87" spans="1:8" s="16" customFormat="1" ht="37.5" customHeight="1" outlineLevel="1" x14ac:dyDescent="0.2">
      <c r="A87" s="419" t="s">
        <v>182</v>
      </c>
      <c r="B87" s="586"/>
      <c r="C87" s="599"/>
      <c r="D87" s="361">
        <v>49236</v>
      </c>
      <c r="E87" s="355"/>
      <c r="F87" s="355"/>
      <c r="G87" s="355"/>
      <c r="H87" s="356"/>
    </row>
    <row r="88" spans="1:8" s="16" customFormat="1" ht="37.5" customHeight="1" outlineLevel="1" x14ac:dyDescent="0.2">
      <c r="A88" s="419" t="s">
        <v>183</v>
      </c>
      <c r="B88" s="586"/>
      <c r="C88" s="599"/>
      <c r="D88" s="361">
        <v>51474</v>
      </c>
      <c r="E88" s="355"/>
      <c r="F88" s="355"/>
      <c r="G88" s="355"/>
      <c r="H88" s="356"/>
    </row>
    <row r="89" spans="1:8" s="16" customFormat="1" ht="37.5" customHeight="1" outlineLevel="1" x14ac:dyDescent="0.2">
      <c r="A89" s="419" t="s">
        <v>184</v>
      </c>
      <c r="B89" s="586"/>
      <c r="C89" s="599"/>
      <c r="D89" s="361">
        <v>53712</v>
      </c>
      <c r="E89" s="355"/>
      <c r="F89" s="355"/>
      <c r="G89" s="355"/>
      <c r="H89" s="356"/>
    </row>
    <row r="90" spans="1:8" s="16" customFormat="1" ht="37.5" customHeight="1" outlineLevel="1" x14ac:dyDescent="0.2">
      <c r="A90" s="419" t="s">
        <v>185</v>
      </c>
      <c r="B90" s="586"/>
      <c r="C90" s="599"/>
      <c r="D90" s="361">
        <v>55950</v>
      </c>
      <c r="E90" s="355"/>
      <c r="F90" s="355"/>
      <c r="G90" s="355"/>
      <c r="H90" s="356"/>
    </row>
    <row r="91" spans="1:8" s="16" customFormat="1" ht="37.5" customHeight="1" outlineLevel="1" x14ac:dyDescent="0.2">
      <c r="A91" s="419" t="s">
        <v>186</v>
      </c>
      <c r="B91" s="586"/>
      <c r="C91" s="599"/>
      <c r="D91" s="361">
        <v>58188</v>
      </c>
      <c r="E91" s="355"/>
      <c r="F91" s="355"/>
      <c r="G91" s="355"/>
      <c r="H91" s="356"/>
    </row>
    <row r="92" spans="1:8" s="16" customFormat="1" ht="37.5" customHeight="1" outlineLevel="1" x14ac:dyDescent="0.2">
      <c r="A92" s="419" t="s">
        <v>187</v>
      </c>
      <c r="B92" s="586"/>
      <c r="C92" s="599"/>
      <c r="D92" s="361">
        <v>60426</v>
      </c>
      <c r="E92" s="355"/>
      <c r="F92" s="355"/>
      <c r="G92" s="355"/>
      <c r="H92" s="356"/>
    </row>
    <row r="93" spans="1:8" s="16" customFormat="1" ht="37.5" customHeight="1" outlineLevel="1" x14ac:dyDescent="0.2">
      <c r="A93" s="419" t="s">
        <v>188</v>
      </c>
      <c r="B93" s="586"/>
      <c r="C93" s="599"/>
      <c r="D93" s="361">
        <v>62664</v>
      </c>
      <c r="E93" s="355"/>
      <c r="F93" s="355"/>
      <c r="G93" s="355"/>
      <c r="H93" s="356"/>
    </row>
    <row r="94" spans="1:8" s="16" customFormat="1" ht="37.5" customHeight="1" outlineLevel="1" x14ac:dyDescent="0.2">
      <c r="A94" s="419" t="s">
        <v>189</v>
      </c>
      <c r="B94" s="586"/>
      <c r="C94" s="599"/>
      <c r="D94" s="361">
        <v>64902</v>
      </c>
      <c r="E94" s="355"/>
      <c r="F94" s="355"/>
      <c r="G94" s="355"/>
      <c r="H94" s="356"/>
    </row>
    <row r="95" spans="1:8" s="16" customFormat="1" ht="37.5" customHeight="1" outlineLevel="1" x14ac:dyDescent="0.2">
      <c r="A95" s="419" t="s">
        <v>190</v>
      </c>
      <c r="B95" s="586"/>
      <c r="C95" s="599"/>
      <c r="D95" s="361">
        <v>67140</v>
      </c>
      <c r="E95" s="355"/>
      <c r="F95" s="355"/>
      <c r="G95" s="355"/>
      <c r="H95" s="356"/>
    </row>
    <row r="96" spans="1:8" s="16" customFormat="1" ht="37.5" customHeight="1" outlineLevel="1" x14ac:dyDescent="0.2">
      <c r="A96" s="419" t="s">
        <v>191</v>
      </c>
      <c r="B96" s="586"/>
      <c r="C96" s="599"/>
      <c r="D96" s="361">
        <v>69378</v>
      </c>
      <c r="E96" s="355"/>
      <c r="F96" s="355"/>
      <c r="G96" s="355"/>
      <c r="H96" s="356"/>
    </row>
    <row r="97" spans="1:8" s="16" customFormat="1" ht="37.5" customHeight="1" outlineLevel="1" x14ac:dyDescent="0.2">
      <c r="A97" s="419" t="s">
        <v>192</v>
      </c>
      <c r="B97" s="586"/>
      <c r="C97" s="599"/>
      <c r="D97" s="361">
        <v>71616</v>
      </c>
      <c r="E97" s="355"/>
      <c r="F97" s="355"/>
      <c r="G97" s="355"/>
      <c r="H97" s="356"/>
    </row>
    <row r="98" spans="1:8" s="16" customFormat="1" ht="37.5" customHeight="1" outlineLevel="1" x14ac:dyDescent="0.2">
      <c r="A98" s="419" t="s">
        <v>193</v>
      </c>
      <c r="B98" s="586"/>
      <c r="C98" s="599"/>
      <c r="D98" s="361">
        <v>73854</v>
      </c>
      <c r="E98" s="355"/>
      <c r="F98" s="355"/>
      <c r="G98" s="355"/>
      <c r="H98" s="356"/>
    </row>
    <row r="99" spans="1:8" s="16" customFormat="1" ht="37.5" customHeight="1" outlineLevel="1" x14ac:dyDescent="0.2">
      <c r="A99" s="419" t="s">
        <v>194</v>
      </c>
      <c r="B99" s="586"/>
      <c r="C99" s="599"/>
      <c r="D99" s="361">
        <v>76092</v>
      </c>
      <c r="E99" s="355"/>
      <c r="F99" s="355"/>
      <c r="G99" s="355"/>
      <c r="H99" s="356"/>
    </row>
    <row r="100" spans="1:8" s="16" customFormat="1" ht="37.5" customHeight="1" outlineLevel="1" x14ac:dyDescent="0.2">
      <c r="A100" s="419" t="s">
        <v>195</v>
      </c>
      <c r="B100" s="586"/>
      <c r="C100" s="599"/>
      <c r="D100" s="361">
        <v>78330</v>
      </c>
      <c r="E100" s="355"/>
      <c r="F100" s="355"/>
      <c r="G100" s="355"/>
      <c r="H100" s="356"/>
    </row>
    <row r="101" spans="1:8" s="16" customFormat="1" ht="37.5" customHeight="1" outlineLevel="1" x14ac:dyDescent="0.2">
      <c r="A101" s="419" t="s">
        <v>235</v>
      </c>
      <c r="B101" s="586"/>
      <c r="C101" s="599"/>
      <c r="D101" s="361">
        <v>80568</v>
      </c>
      <c r="E101" s="355"/>
      <c r="F101" s="355"/>
      <c r="G101" s="355"/>
      <c r="H101" s="356"/>
    </row>
    <row r="102" spans="1:8" s="16" customFormat="1" ht="37.5" customHeight="1" outlineLevel="1" x14ac:dyDescent="0.2">
      <c r="A102" s="419" t="s">
        <v>236</v>
      </c>
      <c r="B102" s="586"/>
      <c r="C102" s="599"/>
      <c r="D102" s="361">
        <v>82806</v>
      </c>
      <c r="E102" s="355"/>
      <c r="F102" s="355"/>
      <c r="G102" s="355"/>
      <c r="H102" s="356"/>
    </row>
    <row r="103" spans="1:8" s="16" customFormat="1" ht="37.5" customHeight="1" outlineLevel="1" x14ac:dyDescent="0.2">
      <c r="A103" s="419" t="s">
        <v>237</v>
      </c>
      <c r="B103" s="586"/>
      <c r="C103" s="599"/>
      <c r="D103" s="361">
        <v>85044</v>
      </c>
      <c r="E103" s="355"/>
      <c r="F103" s="355"/>
      <c r="G103" s="355"/>
      <c r="H103" s="356"/>
    </row>
    <row r="104" spans="1:8" s="16" customFormat="1" ht="37.5" customHeight="1" outlineLevel="1" x14ac:dyDescent="0.2">
      <c r="A104" s="419" t="s">
        <v>238</v>
      </c>
      <c r="B104" s="586"/>
      <c r="C104" s="599"/>
      <c r="D104" s="361">
        <v>87282</v>
      </c>
      <c r="E104" s="355"/>
      <c r="F104" s="355"/>
      <c r="G104" s="355"/>
      <c r="H104" s="356"/>
    </row>
    <row r="105" spans="1:8" s="16" customFormat="1" ht="37.5" customHeight="1" outlineLevel="1" x14ac:dyDescent="0.2">
      <c r="A105" s="419" t="s">
        <v>239</v>
      </c>
      <c r="B105" s="586"/>
      <c r="C105" s="599"/>
      <c r="D105" s="361">
        <v>89520</v>
      </c>
      <c r="E105" s="355"/>
      <c r="F105" s="355"/>
      <c r="G105" s="355"/>
      <c r="H105" s="356"/>
    </row>
    <row r="106" spans="1:8" s="16" customFormat="1" ht="37.5" customHeight="1" outlineLevel="1" x14ac:dyDescent="0.2">
      <c r="A106" s="419" t="s">
        <v>359</v>
      </c>
      <c r="B106" s="586"/>
      <c r="C106" s="599"/>
      <c r="D106" s="361">
        <v>91758</v>
      </c>
      <c r="E106" s="355"/>
      <c r="F106" s="355"/>
      <c r="G106" s="355"/>
      <c r="H106" s="356"/>
    </row>
    <row r="107" spans="1:8" s="16" customFormat="1" ht="37.5" customHeight="1" outlineLevel="1" x14ac:dyDescent="0.2">
      <c r="A107" s="419" t="s">
        <v>360</v>
      </c>
      <c r="B107" s="586"/>
      <c r="C107" s="599"/>
      <c r="D107" s="361">
        <v>93996</v>
      </c>
      <c r="E107" s="355"/>
      <c r="F107" s="355"/>
      <c r="G107" s="355"/>
      <c r="H107" s="356"/>
    </row>
    <row r="108" spans="1:8" s="16" customFormat="1" ht="37.5" customHeight="1" outlineLevel="1" x14ac:dyDescent="0.2">
      <c r="A108" s="419" t="s">
        <v>361</v>
      </c>
      <c r="B108" s="586"/>
      <c r="C108" s="599"/>
      <c r="D108" s="361">
        <v>96234</v>
      </c>
      <c r="E108" s="355"/>
      <c r="F108" s="355"/>
      <c r="G108" s="355"/>
      <c r="H108" s="356"/>
    </row>
    <row r="109" spans="1:8" s="16" customFormat="1" ht="37.5" customHeight="1" outlineLevel="1" x14ac:dyDescent="0.2">
      <c r="A109" s="419" t="s">
        <v>362</v>
      </c>
      <c r="B109" s="586"/>
      <c r="C109" s="599"/>
      <c r="D109" s="361">
        <v>98472</v>
      </c>
      <c r="E109" s="355"/>
      <c r="F109" s="355"/>
      <c r="G109" s="355"/>
      <c r="H109" s="356"/>
    </row>
    <row r="110" spans="1:8" s="16" customFormat="1" ht="37.5" customHeight="1" outlineLevel="1" x14ac:dyDescent="0.2">
      <c r="A110" s="419" t="s">
        <v>363</v>
      </c>
      <c r="B110" s="586"/>
      <c r="C110" s="599"/>
      <c r="D110" s="361">
        <v>100710</v>
      </c>
      <c r="E110" s="355"/>
      <c r="F110" s="355"/>
      <c r="G110" s="355"/>
      <c r="H110" s="356"/>
    </row>
    <row r="111" spans="1:8" s="16" customFormat="1" ht="37.5" customHeight="1" outlineLevel="1" x14ac:dyDescent="0.2">
      <c r="A111" s="419" t="s">
        <v>364</v>
      </c>
      <c r="B111" s="586"/>
      <c r="C111" s="599"/>
      <c r="D111" s="361">
        <v>102948</v>
      </c>
      <c r="E111" s="355"/>
      <c r="F111" s="355"/>
      <c r="G111" s="355"/>
      <c r="H111" s="356"/>
    </row>
    <row r="112" spans="1:8" s="16" customFormat="1" ht="37.5" customHeight="1" outlineLevel="1" x14ac:dyDescent="0.2">
      <c r="A112" s="419" t="s">
        <v>365</v>
      </c>
      <c r="B112" s="586"/>
      <c r="C112" s="599"/>
      <c r="D112" s="361">
        <v>105186</v>
      </c>
      <c r="E112" s="355"/>
      <c r="F112" s="355"/>
      <c r="G112" s="355"/>
      <c r="H112" s="356"/>
    </row>
    <row r="113" spans="1:8" s="16" customFormat="1" ht="37.5" customHeight="1" outlineLevel="1" x14ac:dyDescent="0.2">
      <c r="A113" s="419" t="s">
        <v>366</v>
      </c>
      <c r="B113" s="586"/>
      <c r="C113" s="599"/>
      <c r="D113" s="361">
        <v>107424</v>
      </c>
      <c r="E113" s="355"/>
      <c r="F113" s="355"/>
      <c r="G113" s="355"/>
      <c r="H113" s="356"/>
    </row>
    <row r="114" spans="1:8" s="16" customFormat="1" ht="37.5" customHeight="1" outlineLevel="1" x14ac:dyDescent="0.2">
      <c r="A114" s="419" t="s">
        <v>367</v>
      </c>
      <c r="B114" s="586"/>
      <c r="C114" s="599"/>
      <c r="D114" s="361">
        <v>109662</v>
      </c>
      <c r="E114" s="355"/>
      <c r="F114" s="355"/>
      <c r="G114" s="355"/>
      <c r="H114" s="356"/>
    </row>
    <row r="115" spans="1:8" s="16" customFormat="1" ht="37.5" customHeight="1" outlineLevel="1" x14ac:dyDescent="0.2">
      <c r="A115" s="419" t="s">
        <v>368</v>
      </c>
      <c r="B115" s="586"/>
      <c r="C115" s="599"/>
      <c r="D115" s="361">
        <v>111900</v>
      </c>
      <c r="E115" s="355"/>
      <c r="F115" s="355"/>
      <c r="G115" s="355"/>
      <c r="H115" s="356"/>
    </row>
    <row r="116" spans="1:8" s="16" customFormat="1" ht="37.5" customHeight="1" outlineLevel="1" x14ac:dyDescent="0.2">
      <c r="A116" s="419" t="s">
        <v>369</v>
      </c>
      <c r="B116" s="586"/>
      <c r="C116" s="599"/>
      <c r="D116" s="361">
        <v>114138</v>
      </c>
      <c r="E116" s="355"/>
      <c r="F116" s="355"/>
      <c r="G116" s="355"/>
      <c r="H116" s="356"/>
    </row>
    <row r="117" spans="1:8" s="16" customFormat="1" ht="37.5" customHeight="1" outlineLevel="1" x14ac:dyDescent="0.2">
      <c r="A117" s="419" t="s">
        <v>370</v>
      </c>
      <c r="B117" s="586"/>
      <c r="C117" s="599"/>
      <c r="D117" s="361">
        <v>116376</v>
      </c>
      <c r="E117" s="355"/>
      <c r="F117" s="355"/>
      <c r="G117" s="355"/>
      <c r="H117" s="356"/>
    </row>
    <row r="118" spans="1:8" s="16" customFormat="1" ht="37.5" customHeight="1" outlineLevel="1" x14ac:dyDescent="0.2">
      <c r="A118" s="419" t="s">
        <v>371</v>
      </c>
      <c r="B118" s="586"/>
      <c r="C118" s="599"/>
      <c r="D118" s="361">
        <v>118614</v>
      </c>
      <c r="E118" s="355"/>
      <c r="F118" s="355"/>
      <c r="G118" s="355"/>
      <c r="H118" s="356"/>
    </row>
    <row r="119" spans="1:8" s="16" customFormat="1" ht="37.5" customHeight="1" outlineLevel="1" x14ac:dyDescent="0.2">
      <c r="A119" s="419" t="s">
        <v>372</v>
      </c>
      <c r="B119" s="586"/>
      <c r="C119" s="599"/>
      <c r="D119" s="361">
        <v>120852</v>
      </c>
      <c r="E119" s="355"/>
      <c r="F119" s="355"/>
      <c r="G119" s="355"/>
      <c r="H119" s="356"/>
    </row>
    <row r="120" spans="1:8" s="16" customFormat="1" ht="37.5" customHeight="1" outlineLevel="1" x14ac:dyDescent="0.2">
      <c r="A120" s="419" t="s">
        <v>373</v>
      </c>
      <c r="B120" s="586"/>
      <c r="C120" s="599"/>
      <c r="D120" s="361">
        <v>123090</v>
      </c>
      <c r="E120" s="355"/>
      <c r="F120" s="355"/>
      <c r="G120" s="355"/>
      <c r="H120" s="356"/>
    </row>
    <row r="121" spans="1:8" s="16" customFormat="1" ht="37.5" customHeight="1" outlineLevel="1" x14ac:dyDescent="0.2">
      <c r="A121" s="419" t="s">
        <v>374</v>
      </c>
      <c r="B121" s="586"/>
      <c r="C121" s="599"/>
      <c r="D121" s="361">
        <v>125328</v>
      </c>
      <c r="E121" s="355"/>
      <c r="F121" s="355"/>
      <c r="G121" s="355"/>
      <c r="H121" s="356"/>
    </row>
    <row r="122" spans="1:8" s="16" customFormat="1" ht="37.5" customHeight="1" outlineLevel="1" x14ac:dyDescent="0.2">
      <c r="A122" s="419" t="s">
        <v>375</v>
      </c>
      <c r="B122" s="586"/>
      <c r="C122" s="599"/>
      <c r="D122" s="361">
        <v>127566</v>
      </c>
      <c r="E122" s="355"/>
      <c r="F122" s="355"/>
      <c r="G122" s="355"/>
      <c r="H122" s="356"/>
    </row>
    <row r="123" spans="1:8" s="16" customFormat="1" ht="37.5" customHeight="1" outlineLevel="1" x14ac:dyDescent="0.2">
      <c r="A123" s="419" t="s">
        <v>376</v>
      </c>
      <c r="B123" s="586"/>
      <c r="C123" s="599"/>
      <c r="D123" s="361">
        <v>129804</v>
      </c>
      <c r="E123" s="355"/>
      <c r="F123" s="355"/>
      <c r="G123" s="355"/>
      <c r="H123" s="356"/>
    </row>
    <row r="124" spans="1:8" s="16" customFormat="1" ht="37.5" customHeight="1" outlineLevel="1" x14ac:dyDescent="0.2">
      <c r="A124" s="419" t="s">
        <v>377</v>
      </c>
      <c r="B124" s="586"/>
      <c r="C124" s="599"/>
      <c r="D124" s="361">
        <v>132042</v>
      </c>
      <c r="E124" s="355"/>
      <c r="F124" s="355"/>
      <c r="G124" s="355"/>
      <c r="H124" s="356"/>
    </row>
    <row r="125" spans="1:8" s="16" customFormat="1" ht="37.5" customHeight="1" outlineLevel="1" x14ac:dyDescent="0.2">
      <c r="A125" s="419" t="s">
        <v>378</v>
      </c>
      <c r="B125" s="586"/>
      <c r="C125" s="599"/>
      <c r="D125" s="361">
        <v>134280</v>
      </c>
      <c r="E125" s="355"/>
      <c r="F125" s="355"/>
      <c r="G125" s="355"/>
      <c r="H125" s="356"/>
    </row>
    <row r="126" spans="1:8" s="16" customFormat="1" ht="37.5" customHeight="1" outlineLevel="1" x14ac:dyDescent="0.2">
      <c r="A126" s="419" t="s">
        <v>379</v>
      </c>
      <c r="B126" s="586"/>
      <c r="C126" s="599"/>
      <c r="D126" s="361">
        <v>136518</v>
      </c>
      <c r="E126" s="355"/>
      <c r="F126" s="355"/>
      <c r="G126" s="355"/>
      <c r="H126" s="356"/>
    </row>
    <row r="127" spans="1:8" s="16" customFormat="1" ht="37.5" customHeight="1" outlineLevel="1" x14ac:dyDescent="0.2">
      <c r="A127" s="419" t="s">
        <v>380</v>
      </c>
      <c r="B127" s="586"/>
      <c r="C127" s="599"/>
      <c r="D127" s="361">
        <v>138756</v>
      </c>
      <c r="E127" s="355"/>
      <c r="F127" s="355"/>
      <c r="G127" s="355"/>
      <c r="H127" s="356"/>
    </row>
    <row r="128" spans="1:8" s="16" customFormat="1" ht="37.5" customHeight="1" outlineLevel="1" x14ac:dyDescent="0.2">
      <c r="A128" s="419" t="s">
        <v>381</v>
      </c>
      <c r="B128" s="586"/>
      <c r="C128" s="599"/>
      <c r="D128" s="361">
        <v>140994</v>
      </c>
      <c r="E128" s="355"/>
      <c r="F128" s="355"/>
      <c r="G128" s="355"/>
      <c r="H128" s="356"/>
    </row>
    <row r="129" spans="1:8" s="16" customFormat="1" ht="37.5" customHeight="1" outlineLevel="1" x14ac:dyDescent="0.2">
      <c r="A129" s="419" t="s">
        <v>382</v>
      </c>
      <c r="B129" s="586"/>
      <c r="C129" s="599"/>
      <c r="D129" s="361">
        <v>143232</v>
      </c>
      <c r="E129" s="355"/>
      <c r="F129" s="355"/>
      <c r="G129" s="355"/>
      <c r="H129" s="356"/>
    </row>
    <row r="130" spans="1:8" s="16" customFormat="1" ht="37.5" customHeight="1" outlineLevel="1" x14ac:dyDescent="0.2">
      <c r="A130" s="419" t="s">
        <v>383</v>
      </c>
      <c r="B130" s="586"/>
      <c r="C130" s="599"/>
      <c r="D130" s="361">
        <v>145470</v>
      </c>
      <c r="E130" s="355"/>
      <c r="F130" s="355"/>
      <c r="G130" s="355"/>
      <c r="H130" s="356"/>
    </row>
    <row r="131" spans="1:8" s="16" customFormat="1" ht="37.5" customHeight="1" outlineLevel="1" x14ac:dyDescent="0.2">
      <c r="A131" s="419" t="s">
        <v>384</v>
      </c>
      <c r="B131" s="586"/>
      <c r="C131" s="599"/>
      <c r="D131" s="361">
        <v>147708</v>
      </c>
      <c r="E131" s="355"/>
      <c r="F131" s="355"/>
      <c r="G131" s="355"/>
      <c r="H131" s="356"/>
    </row>
    <row r="132" spans="1:8" s="16" customFormat="1" ht="37.5" customHeight="1" outlineLevel="1" x14ac:dyDescent="0.2">
      <c r="A132" s="419" t="s">
        <v>385</v>
      </c>
      <c r="B132" s="586"/>
      <c r="C132" s="599"/>
      <c r="D132" s="361">
        <v>149946</v>
      </c>
      <c r="E132" s="355"/>
      <c r="F132" s="355"/>
      <c r="G132" s="355"/>
      <c r="H132" s="356"/>
    </row>
    <row r="133" spans="1:8" s="16" customFormat="1" ht="37.5" customHeight="1" outlineLevel="1" x14ac:dyDescent="0.2">
      <c r="A133" s="419" t="s">
        <v>386</v>
      </c>
      <c r="B133" s="586"/>
      <c r="C133" s="599"/>
      <c r="D133" s="361">
        <v>152184</v>
      </c>
      <c r="E133" s="355"/>
      <c r="F133" s="355"/>
      <c r="G133" s="355"/>
      <c r="H133" s="356"/>
    </row>
    <row r="134" spans="1:8" s="16" customFormat="1" ht="37.5" customHeight="1" outlineLevel="1" x14ac:dyDescent="0.2">
      <c r="A134" s="419" t="s">
        <v>387</v>
      </c>
      <c r="B134" s="586"/>
      <c r="C134" s="599"/>
      <c r="D134" s="361">
        <v>154422</v>
      </c>
      <c r="E134" s="355"/>
      <c r="F134" s="355"/>
      <c r="G134" s="355"/>
      <c r="H134" s="356"/>
    </row>
    <row r="135" spans="1:8" s="16" customFormat="1" ht="37.5" customHeight="1" outlineLevel="1" x14ac:dyDescent="0.2">
      <c r="A135" s="419" t="s">
        <v>388</v>
      </c>
      <c r="B135" s="420"/>
      <c r="C135" s="599"/>
      <c r="D135" s="361">
        <v>156660</v>
      </c>
      <c r="E135" s="355"/>
      <c r="F135" s="355"/>
      <c r="G135" s="355"/>
      <c r="H135" s="356"/>
    </row>
    <row r="136" spans="1:8" s="16" customFormat="1" ht="37.5" customHeight="1" outlineLevel="1" x14ac:dyDescent="0.2">
      <c r="A136" s="419" t="s">
        <v>389</v>
      </c>
      <c r="B136" s="420"/>
      <c r="C136" s="599"/>
      <c r="D136" s="361">
        <v>158898</v>
      </c>
      <c r="E136" s="355"/>
      <c r="F136" s="355"/>
      <c r="G136" s="355"/>
      <c r="H136" s="356"/>
    </row>
    <row r="137" spans="1:8" s="16" customFormat="1" ht="37.5" customHeight="1" outlineLevel="1" x14ac:dyDescent="0.2">
      <c r="A137" s="419" t="s">
        <v>390</v>
      </c>
      <c r="B137" s="420"/>
      <c r="C137" s="599"/>
      <c r="D137" s="361">
        <v>161136</v>
      </c>
      <c r="E137" s="355"/>
      <c r="F137" s="355"/>
      <c r="G137" s="355"/>
      <c r="H137" s="356"/>
    </row>
    <row r="138" spans="1:8" s="16" customFormat="1" ht="37.5" customHeight="1" outlineLevel="1" x14ac:dyDescent="0.2">
      <c r="A138" s="419" t="s">
        <v>391</v>
      </c>
      <c r="B138" s="420"/>
      <c r="C138" s="599"/>
      <c r="D138" s="361">
        <v>163374</v>
      </c>
      <c r="E138" s="355"/>
      <c r="F138" s="355"/>
      <c r="G138" s="355"/>
      <c r="H138" s="356"/>
    </row>
    <row r="139" spans="1:8" s="16" customFormat="1" ht="37.5" customHeight="1" outlineLevel="1" x14ac:dyDescent="0.2">
      <c r="A139" s="419" t="s">
        <v>392</v>
      </c>
      <c r="B139" s="420"/>
      <c r="C139" s="599"/>
      <c r="D139" s="361">
        <v>165612</v>
      </c>
      <c r="E139" s="355"/>
      <c r="F139" s="355"/>
      <c r="G139" s="355"/>
      <c r="H139" s="356"/>
    </row>
    <row r="140" spans="1:8" s="16" customFormat="1" ht="37.5" customHeight="1" outlineLevel="1" x14ac:dyDescent="0.2">
      <c r="A140" s="419" t="s">
        <v>393</v>
      </c>
      <c r="B140" s="420"/>
      <c r="C140" s="599"/>
      <c r="D140" s="361">
        <v>167850</v>
      </c>
      <c r="E140" s="355"/>
      <c r="F140" s="355"/>
      <c r="G140" s="355"/>
      <c r="H140" s="356"/>
    </row>
    <row r="141" spans="1:8" s="16" customFormat="1" ht="37.5" customHeight="1" outlineLevel="1" x14ac:dyDescent="0.2">
      <c r="A141" s="419" t="s">
        <v>394</v>
      </c>
      <c r="B141" s="420"/>
      <c r="C141" s="599"/>
      <c r="D141" s="361">
        <v>170088</v>
      </c>
      <c r="E141" s="355"/>
      <c r="F141" s="355"/>
      <c r="G141" s="355"/>
      <c r="H141" s="356"/>
    </row>
    <row r="142" spans="1:8" s="16" customFormat="1" ht="37.5" customHeight="1" outlineLevel="1" x14ac:dyDescent="0.2">
      <c r="A142" s="419" t="s">
        <v>395</v>
      </c>
      <c r="B142" s="420"/>
      <c r="C142" s="599"/>
      <c r="D142" s="361">
        <v>172326</v>
      </c>
      <c r="E142" s="355"/>
      <c r="F142" s="355"/>
      <c r="G142" s="355"/>
      <c r="H142" s="356"/>
    </row>
    <row r="143" spans="1:8" s="16" customFormat="1" ht="37.5" customHeight="1" outlineLevel="1" x14ac:dyDescent="0.2">
      <c r="A143" s="419" t="s">
        <v>396</v>
      </c>
      <c r="B143" s="420"/>
      <c r="C143" s="599"/>
      <c r="D143" s="361">
        <v>174564</v>
      </c>
      <c r="E143" s="355"/>
      <c r="F143" s="355"/>
      <c r="G143" s="355"/>
      <c r="H143" s="356"/>
    </row>
    <row r="144" spans="1:8" s="16" customFormat="1" ht="37.5" customHeight="1" outlineLevel="1" x14ac:dyDescent="0.2">
      <c r="A144" s="419" t="s">
        <v>397</v>
      </c>
      <c r="B144" s="420"/>
      <c r="C144" s="599"/>
      <c r="D144" s="361">
        <v>176802</v>
      </c>
      <c r="E144" s="355"/>
      <c r="F144" s="355"/>
      <c r="G144" s="355"/>
      <c r="H144" s="356"/>
    </row>
    <row r="145" spans="1:8" s="16" customFormat="1" ht="37.5" customHeight="1" outlineLevel="1" thickBot="1" x14ac:dyDescent="0.25">
      <c r="A145" s="419" t="s">
        <v>398</v>
      </c>
      <c r="B145" s="420"/>
      <c r="C145" s="600"/>
      <c r="D145" s="361">
        <v>179040</v>
      </c>
      <c r="E145" s="355"/>
      <c r="F145" s="355"/>
      <c r="G145" s="355"/>
      <c r="H145" s="356"/>
    </row>
    <row r="146" spans="1:8" s="16" customFormat="1" ht="24.95" customHeight="1" thickBot="1" x14ac:dyDescent="0.25">
      <c r="A146" s="40"/>
      <c r="B146" s="170"/>
      <c r="C146" s="60"/>
      <c r="D146" s="591" t="s">
        <v>240</v>
      </c>
      <c r="E146" s="591"/>
      <c r="F146" s="591"/>
      <c r="G146" s="591"/>
      <c r="H146" s="614"/>
    </row>
    <row r="147" spans="1:8" s="16" customFormat="1" ht="24.95" customHeight="1" thickBot="1" x14ac:dyDescent="0.25">
      <c r="A147" s="171"/>
      <c r="B147" s="55"/>
      <c r="C147" s="56"/>
      <c r="D147" s="172" t="s">
        <v>171</v>
      </c>
      <c r="E147" s="173" t="s">
        <v>172</v>
      </c>
      <c r="F147" s="174" t="s">
        <v>173</v>
      </c>
      <c r="G147" s="173" t="s">
        <v>174</v>
      </c>
      <c r="H147" s="175" t="s">
        <v>175</v>
      </c>
    </row>
    <row r="148" spans="1:8" s="16" customFormat="1" ht="48" customHeight="1" x14ac:dyDescent="0.2">
      <c r="A148" s="461" t="s">
        <v>241</v>
      </c>
      <c r="B148" s="455" t="s">
        <v>27</v>
      </c>
      <c r="C1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48" s="382">
        <f>F148*1.2</f>
        <v>12736.8</v>
      </c>
      <c r="E148" s="383">
        <f>F148*1.1</f>
        <v>11675.400000000001</v>
      </c>
      <c r="F148" s="383">
        <v>10614</v>
      </c>
      <c r="G148" s="383">
        <f>F148*0.75</f>
        <v>7960.5</v>
      </c>
      <c r="H148" s="384">
        <f>F148*0.5</f>
        <v>5307</v>
      </c>
    </row>
    <row r="149" spans="1:8" s="16" customFormat="1" ht="132" customHeight="1" x14ac:dyDescent="0.2">
      <c r="A149" s="462"/>
      <c r="B149" s="456"/>
      <c r="C149" s="456"/>
      <c r="D149" s="354"/>
      <c r="E149" s="355"/>
      <c r="F149" s="355"/>
      <c r="G149" s="355"/>
      <c r="H149" s="356"/>
    </row>
    <row r="150" spans="1:8" s="16" customFormat="1" ht="97.5" customHeight="1" x14ac:dyDescent="0.2">
      <c r="A150" s="462"/>
      <c r="B150" s="24" t="s">
        <v>12</v>
      </c>
      <c r="C15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0" s="354"/>
      <c r="E150" s="355"/>
      <c r="F150" s="355"/>
      <c r="G150" s="355"/>
      <c r="H150" s="356"/>
    </row>
    <row r="151" spans="1:8" s="16" customFormat="1" ht="166.5" customHeight="1" thickBot="1" x14ac:dyDescent="0.25">
      <c r="A151" s="464"/>
      <c r="B151" s="26" t="s">
        <v>13</v>
      </c>
      <c r="C15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51" s="374"/>
      <c r="E151" s="375"/>
      <c r="F151" s="375"/>
      <c r="G151" s="375"/>
      <c r="H151" s="376"/>
    </row>
    <row r="152" spans="1:8" s="16" customFormat="1" ht="24.95" customHeight="1" thickBot="1" x14ac:dyDescent="0.25">
      <c r="A152" s="28"/>
      <c r="B152" s="29"/>
      <c r="C152" s="30"/>
      <c r="D152" s="591" t="s">
        <v>240</v>
      </c>
      <c r="E152" s="591"/>
      <c r="F152" s="591"/>
      <c r="G152" s="591"/>
      <c r="H152" s="614"/>
    </row>
    <row r="153" spans="1:8" s="16" customFormat="1" ht="48" customHeight="1" x14ac:dyDescent="0.2">
      <c r="A153" s="451" t="s">
        <v>242</v>
      </c>
      <c r="B153" s="455" t="s">
        <v>27</v>
      </c>
      <c r="C15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3" s="457">
        <f>F153*1.2</f>
        <v>14558.4</v>
      </c>
      <c r="E153" s="383">
        <f>F153*1.1</f>
        <v>13345.2</v>
      </c>
      <c r="F153" s="383">
        <v>12132</v>
      </c>
      <c r="G153" s="383">
        <f>F153*0.75</f>
        <v>9099</v>
      </c>
      <c r="H153" s="384">
        <f>F153*0.5</f>
        <v>6066</v>
      </c>
    </row>
    <row r="154" spans="1:8" s="16" customFormat="1" ht="132" customHeight="1" x14ac:dyDescent="0.2">
      <c r="A154" s="452"/>
      <c r="B154" s="456"/>
      <c r="C154" s="456"/>
      <c r="D154" s="361"/>
      <c r="E154" s="355"/>
      <c r="F154" s="355"/>
      <c r="G154" s="355"/>
      <c r="H154" s="356"/>
    </row>
    <row r="155" spans="1:8" s="16" customFormat="1" ht="97.5" customHeight="1" x14ac:dyDescent="0.2">
      <c r="A155" s="452"/>
      <c r="B155" s="24" t="s">
        <v>12</v>
      </c>
      <c r="C15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5" s="361"/>
      <c r="E155" s="355"/>
      <c r="F155" s="355"/>
      <c r="G155" s="355"/>
      <c r="H155" s="356"/>
    </row>
    <row r="156" spans="1:8" s="16" customFormat="1" ht="166.5" customHeight="1" x14ac:dyDescent="0.2">
      <c r="A156" s="452"/>
      <c r="B156" s="31" t="s">
        <v>13</v>
      </c>
      <c r="C15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56" s="361"/>
      <c r="E156" s="355"/>
      <c r="F156" s="355"/>
      <c r="G156" s="355"/>
      <c r="H156" s="356"/>
    </row>
    <row r="157" spans="1:8" s="16" customFormat="1" ht="92.25" customHeight="1" thickBot="1" x14ac:dyDescent="0.25">
      <c r="A157" s="489"/>
      <c r="B157" s="26" t="s">
        <v>16</v>
      </c>
      <c r="C15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57" s="482"/>
      <c r="E157" s="375"/>
      <c r="F157" s="375"/>
      <c r="G157" s="375"/>
      <c r="H157" s="376"/>
    </row>
    <row r="158" spans="1:8" s="16" customFormat="1" ht="24.95" customHeight="1" thickBot="1" x14ac:dyDescent="0.25">
      <c r="A158" s="40"/>
      <c r="B158" s="41"/>
      <c r="C158" s="42"/>
      <c r="D158" s="591" t="s">
        <v>240</v>
      </c>
      <c r="E158" s="591"/>
      <c r="F158" s="591"/>
      <c r="G158" s="591"/>
      <c r="H158" s="614"/>
    </row>
    <row r="159" spans="1:8" s="16" customFormat="1" ht="50.1" customHeight="1" x14ac:dyDescent="0.2">
      <c r="A159" s="438" t="s">
        <v>243</v>
      </c>
      <c r="B159" s="475" t="s">
        <v>23</v>
      </c>
      <c r="C15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159" s="527">
        <v>222</v>
      </c>
      <c r="E159" s="528"/>
      <c r="F159" s="528"/>
      <c r="G159" s="528"/>
      <c r="H159" s="529"/>
    </row>
    <row r="160" spans="1:8" s="16" customFormat="1" ht="94.5" customHeight="1" x14ac:dyDescent="0.2">
      <c r="A160" s="439"/>
      <c r="B160" s="476"/>
      <c r="C160" s="478"/>
      <c r="D160" s="480"/>
      <c r="E160" s="447"/>
      <c r="F160" s="447"/>
      <c r="G160" s="447"/>
      <c r="H160" s="530"/>
    </row>
    <row r="161" spans="1:8" s="16" customFormat="1" ht="163.5" customHeight="1" thickBot="1" x14ac:dyDescent="0.25">
      <c r="A161" s="440"/>
      <c r="B161" s="43" t="s">
        <v>13</v>
      </c>
      <c r="C16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161" s="531"/>
      <c r="E161" s="532"/>
      <c r="F161" s="532"/>
      <c r="G161" s="532"/>
      <c r="H161" s="533"/>
    </row>
    <row r="162" spans="1:8" s="16" customFormat="1" ht="24.95" customHeight="1" thickBot="1" x14ac:dyDescent="0.25">
      <c r="A162" s="40"/>
      <c r="B162" s="59"/>
      <c r="C162" s="60"/>
      <c r="D162" s="591" t="s">
        <v>240</v>
      </c>
      <c r="E162" s="591"/>
      <c r="F162" s="591"/>
      <c r="G162" s="591"/>
      <c r="H162" s="614"/>
    </row>
    <row r="163" spans="1:8" s="16" customFormat="1" ht="50.1" customHeight="1" thickBot="1" x14ac:dyDescent="0.25">
      <c r="A163" s="411" t="s">
        <v>38</v>
      </c>
      <c r="B163" s="412"/>
      <c r="C163" s="412"/>
      <c r="D163" s="642" t="str">
        <f>"от "&amp;MIN(D164:D182)&amp;" до "&amp;MAX(D164:D182)</f>
        <v>от 2238 до 42522</v>
      </c>
      <c r="E163" s="643"/>
      <c r="F163" s="643"/>
      <c r="G163" s="643"/>
      <c r="H163" s="644"/>
    </row>
    <row r="164" spans="1:8" s="16" customFormat="1" ht="37.5" customHeight="1" outlineLevel="1" x14ac:dyDescent="0.2">
      <c r="A164" s="429" t="s">
        <v>244</v>
      </c>
      <c r="B164" s="598"/>
      <c r="C164" s="455"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164" s="601">
        <v>2238</v>
      </c>
      <c r="E164" s="433"/>
      <c r="F164" s="433"/>
      <c r="G164" s="433"/>
      <c r="H164" s="434"/>
    </row>
    <row r="165" spans="1:8" s="16" customFormat="1" ht="37.5" customHeight="1" outlineLevel="1" x14ac:dyDescent="0.2">
      <c r="A165" s="688" t="s">
        <v>245</v>
      </c>
      <c r="B165" s="693"/>
      <c r="C165" s="599"/>
      <c r="D165" s="601">
        <v>4476</v>
      </c>
      <c r="E165" s="433"/>
      <c r="F165" s="433"/>
      <c r="G165" s="433"/>
      <c r="H165" s="434"/>
    </row>
    <row r="166" spans="1:8" s="16" customFormat="1" ht="37.5" customHeight="1" outlineLevel="1" x14ac:dyDescent="0.2">
      <c r="A166" s="688" t="s">
        <v>246</v>
      </c>
      <c r="B166" s="693"/>
      <c r="C166" s="599"/>
      <c r="D166" s="601">
        <v>6714</v>
      </c>
      <c r="E166" s="433"/>
      <c r="F166" s="433"/>
      <c r="G166" s="433"/>
      <c r="H166" s="434"/>
    </row>
    <row r="167" spans="1:8" s="16" customFormat="1" ht="37.5" customHeight="1" outlineLevel="1" x14ac:dyDescent="0.2">
      <c r="A167" s="688" t="s">
        <v>247</v>
      </c>
      <c r="B167" s="693"/>
      <c r="C167" s="599"/>
      <c r="D167" s="601">
        <v>8952</v>
      </c>
      <c r="E167" s="433"/>
      <c r="F167" s="433"/>
      <c r="G167" s="433"/>
      <c r="H167" s="434"/>
    </row>
    <row r="168" spans="1:8" s="16" customFormat="1" ht="37.5" customHeight="1" outlineLevel="1" x14ac:dyDescent="0.2">
      <c r="A168" s="688" t="s">
        <v>248</v>
      </c>
      <c r="B168" s="693"/>
      <c r="C168" s="599"/>
      <c r="D168" s="601">
        <v>11190</v>
      </c>
      <c r="E168" s="433"/>
      <c r="F168" s="433"/>
      <c r="G168" s="433"/>
      <c r="H168" s="434"/>
    </row>
    <row r="169" spans="1:8" s="16" customFormat="1" ht="37.5" customHeight="1" outlineLevel="1" x14ac:dyDescent="0.2">
      <c r="A169" s="688" t="s">
        <v>249</v>
      </c>
      <c r="B169" s="693"/>
      <c r="C169" s="599"/>
      <c r="D169" s="601">
        <v>13428</v>
      </c>
      <c r="E169" s="433"/>
      <c r="F169" s="433"/>
      <c r="G169" s="433"/>
      <c r="H169" s="434"/>
    </row>
    <row r="170" spans="1:8" s="16" customFormat="1" ht="37.5" customHeight="1" outlineLevel="1" x14ac:dyDescent="0.2">
      <c r="A170" s="688" t="s">
        <v>250</v>
      </c>
      <c r="B170" s="693"/>
      <c r="C170" s="599"/>
      <c r="D170" s="601">
        <v>15666</v>
      </c>
      <c r="E170" s="433"/>
      <c r="F170" s="433"/>
      <c r="G170" s="433"/>
      <c r="H170" s="434"/>
    </row>
    <row r="171" spans="1:8" s="16" customFormat="1" ht="37.5" customHeight="1" outlineLevel="1" x14ac:dyDescent="0.2">
      <c r="A171" s="688" t="s">
        <v>251</v>
      </c>
      <c r="B171" s="693"/>
      <c r="C171" s="599"/>
      <c r="D171" s="601">
        <v>17904</v>
      </c>
      <c r="E171" s="433"/>
      <c r="F171" s="433"/>
      <c r="G171" s="433"/>
      <c r="H171" s="434"/>
    </row>
    <row r="172" spans="1:8" s="16" customFormat="1" ht="37.5" customHeight="1" outlineLevel="1" x14ac:dyDescent="0.2">
      <c r="A172" s="688" t="s">
        <v>252</v>
      </c>
      <c r="B172" s="693"/>
      <c r="C172" s="599"/>
      <c r="D172" s="601">
        <v>20142</v>
      </c>
      <c r="E172" s="433"/>
      <c r="F172" s="433"/>
      <c r="G172" s="433"/>
      <c r="H172" s="434"/>
    </row>
    <row r="173" spans="1:8" s="16" customFormat="1" ht="37.5" customHeight="1" outlineLevel="1" x14ac:dyDescent="0.2">
      <c r="A173" s="688" t="s">
        <v>253</v>
      </c>
      <c r="B173" s="693"/>
      <c r="C173" s="599"/>
      <c r="D173" s="601">
        <v>22380</v>
      </c>
      <c r="E173" s="433"/>
      <c r="F173" s="433"/>
      <c r="G173" s="433"/>
      <c r="H173" s="434"/>
    </row>
    <row r="174" spans="1:8" s="16" customFormat="1" ht="37.5" customHeight="1" outlineLevel="1" x14ac:dyDescent="0.2">
      <c r="A174" s="688" t="s">
        <v>254</v>
      </c>
      <c r="B174" s="693"/>
      <c r="C174" s="599"/>
      <c r="D174" s="601">
        <v>24618</v>
      </c>
      <c r="E174" s="433"/>
      <c r="F174" s="433"/>
      <c r="G174" s="433"/>
      <c r="H174" s="434"/>
    </row>
    <row r="175" spans="1:8" s="16" customFormat="1" ht="37.5" customHeight="1" outlineLevel="1" x14ac:dyDescent="0.2">
      <c r="A175" s="688" t="s">
        <v>255</v>
      </c>
      <c r="B175" s="693"/>
      <c r="C175" s="599"/>
      <c r="D175" s="601">
        <v>26856</v>
      </c>
      <c r="E175" s="433"/>
      <c r="F175" s="433"/>
      <c r="G175" s="433"/>
      <c r="H175" s="434"/>
    </row>
    <row r="176" spans="1:8" s="16" customFormat="1" ht="37.5" customHeight="1" outlineLevel="1" x14ac:dyDescent="0.2">
      <c r="A176" s="688" t="s">
        <v>256</v>
      </c>
      <c r="B176" s="693"/>
      <c r="C176" s="599"/>
      <c r="D176" s="601">
        <v>29094</v>
      </c>
      <c r="E176" s="433"/>
      <c r="F176" s="433"/>
      <c r="G176" s="433"/>
      <c r="H176" s="434"/>
    </row>
    <row r="177" spans="1:8" s="16" customFormat="1" ht="37.5" customHeight="1" outlineLevel="1" x14ac:dyDescent="0.2">
      <c r="A177" s="688" t="s">
        <v>257</v>
      </c>
      <c r="B177" s="693"/>
      <c r="C177" s="599"/>
      <c r="D177" s="601">
        <v>31332</v>
      </c>
      <c r="E177" s="433"/>
      <c r="F177" s="433"/>
      <c r="G177" s="433"/>
      <c r="H177" s="434"/>
    </row>
    <row r="178" spans="1:8" s="16" customFormat="1" ht="37.5" customHeight="1" outlineLevel="1" x14ac:dyDescent="0.2">
      <c r="A178" s="688" t="s">
        <v>258</v>
      </c>
      <c r="B178" s="693"/>
      <c r="C178" s="599"/>
      <c r="D178" s="601">
        <v>33570</v>
      </c>
      <c r="E178" s="433"/>
      <c r="F178" s="433"/>
      <c r="G178" s="433"/>
      <c r="H178" s="434"/>
    </row>
    <row r="179" spans="1:8" s="16" customFormat="1" ht="37.5" customHeight="1" outlineLevel="1" x14ac:dyDescent="0.2">
      <c r="A179" s="688" t="s">
        <v>259</v>
      </c>
      <c r="B179" s="693"/>
      <c r="C179" s="599"/>
      <c r="D179" s="601">
        <v>35808</v>
      </c>
      <c r="E179" s="433"/>
      <c r="F179" s="433"/>
      <c r="G179" s="433"/>
      <c r="H179" s="434"/>
    </row>
    <row r="180" spans="1:8" s="16" customFormat="1" ht="37.5" customHeight="1" outlineLevel="1" x14ac:dyDescent="0.2">
      <c r="A180" s="688" t="s">
        <v>260</v>
      </c>
      <c r="B180" s="693"/>
      <c r="C180" s="599"/>
      <c r="D180" s="601">
        <v>38046</v>
      </c>
      <c r="E180" s="433"/>
      <c r="F180" s="433"/>
      <c r="G180" s="433"/>
      <c r="H180" s="434"/>
    </row>
    <row r="181" spans="1:8" s="16" customFormat="1" ht="37.5" customHeight="1" outlineLevel="1" x14ac:dyDescent="0.2">
      <c r="A181" s="688" t="s">
        <v>261</v>
      </c>
      <c r="B181" s="693"/>
      <c r="C181" s="599"/>
      <c r="D181" s="601">
        <v>40284</v>
      </c>
      <c r="E181" s="433"/>
      <c r="F181" s="433"/>
      <c r="G181" s="433"/>
      <c r="H181" s="434"/>
    </row>
    <row r="182" spans="1:8" s="16" customFormat="1" ht="37.5" customHeight="1" outlineLevel="1" x14ac:dyDescent="0.2">
      <c r="A182" s="688" t="s">
        <v>262</v>
      </c>
      <c r="B182" s="693"/>
      <c r="C182" s="599"/>
      <c r="D182" s="601">
        <v>42522</v>
      </c>
      <c r="E182" s="433"/>
      <c r="F182" s="433"/>
      <c r="G182" s="433"/>
      <c r="H182" s="434"/>
    </row>
    <row r="183" spans="1:8" s="16" customFormat="1" ht="37.5" customHeight="1" outlineLevel="1" x14ac:dyDescent="0.2">
      <c r="A183" s="419" t="s">
        <v>263</v>
      </c>
      <c r="B183" s="586"/>
      <c r="C183" s="599"/>
      <c r="D183" s="601">
        <v>44760</v>
      </c>
      <c r="E183" s="433"/>
      <c r="F183" s="433"/>
      <c r="G183" s="433"/>
      <c r="H183" s="434"/>
    </row>
    <row r="184" spans="1:8" s="16" customFormat="1" ht="37.5" customHeight="1" outlineLevel="1" x14ac:dyDescent="0.2">
      <c r="A184" s="419" t="s">
        <v>264</v>
      </c>
      <c r="B184" s="586"/>
      <c r="C184" s="599"/>
      <c r="D184" s="601">
        <v>46998</v>
      </c>
      <c r="E184" s="433"/>
      <c r="F184" s="433"/>
      <c r="G184" s="433"/>
      <c r="H184" s="434"/>
    </row>
    <row r="185" spans="1:8" s="16" customFormat="1" ht="37.5" customHeight="1" outlineLevel="1" x14ac:dyDescent="0.2">
      <c r="A185" s="419" t="s">
        <v>265</v>
      </c>
      <c r="B185" s="586"/>
      <c r="C185" s="599"/>
      <c r="D185" s="601">
        <v>49236</v>
      </c>
      <c r="E185" s="433"/>
      <c r="F185" s="433"/>
      <c r="G185" s="433"/>
      <c r="H185" s="434"/>
    </row>
    <row r="186" spans="1:8" s="16" customFormat="1" ht="37.5" customHeight="1" outlineLevel="1" x14ac:dyDescent="0.2">
      <c r="A186" s="419" t="s">
        <v>266</v>
      </c>
      <c r="B186" s="586"/>
      <c r="C186" s="599"/>
      <c r="D186" s="601">
        <v>51474</v>
      </c>
      <c r="E186" s="433"/>
      <c r="F186" s="433"/>
      <c r="G186" s="433"/>
      <c r="H186" s="434"/>
    </row>
    <row r="187" spans="1:8" s="16" customFormat="1" ht="37.5" customHeight="1" outlineLevel="1" x14ac:dyDescent="0.2">
      <c r="A187" s="419" t="s">
        <v>267</v>
      </c>
      <c r="B187" s="586"/>
      <c r="C187" s="599"/>
      <c r="D187" s="601">
        <v>53712</v>
      </c>
      <c r="E187" s="433"/>
      <c r="F187" s="433"/>
      <c r="G187" s="433"/>
      <c r="H187" s="434"/>
    </row>
    <row r="188" spans="1:8" s="16" customFormat="1" ht="37.5" customHeight="1" outlineLevel="1" x14ac:dyDescent="0.2">
      <c r="A188" s="419" t="s">
        <v>268</v>
      </c>
      <c r="B188" s="586"/>
      <c r="C188" s="599"/>
      <c r="D188" s="601">
        <v>55950</v>
      </c>
      <c r="E188" s="433"/>
      <c r="F188" s="433"/>
      <c r="G188" s="433"/>
      <c r="H188" s="434"/>
    </row>
    <row r="189" spans="1:8" s="16" customFormat="1" ht="37.5" customHeight="1" outlineLevel="1" x14ac:dyDescent="0.2">
      <c r="A189" s="419" t="s">
        <v>269</v>
      </c>
      <c r="B189" s="586"/>
      <c r="C189" s="599"/>
      <c r="D189" s="601">
        <v>58188</v>
      </c>
      <c r="E189" s="433"/>
      <c r="F189" s="433"/>
      <c r="G189" s="433"/>
      <c r="H189" s="434"/>
    </row>
    <row r="190" spans="1:8" s="16" customFormat="1" ht="37.5" customHeight="1" outlineLevel="1" x14ac:dyDescent="0.2">
      <c r="A190" s="419" t="s">
        <v>270</v>
      </c>
      <c r="B190" s="586"/>
      <c r="C190" s="599"/>
      <c r="D190" s="601">
        <v>60426</v>
      </c>
      <c r="E190" s="433"/>
      <c r="F190" s="433"/>
      <c r="G190" s="433"/>
      <c r="H190" s="434"/>
    </row>
    <row r="191" spans="1:8" s="16" customFormat="1" ht="37.5" customHeight="1" outlineLevel="1" x14ac:dyDescent="0.2">
      <c r="A191" s="419" t="s">
        <v>271</v>
      </c>
      <c r="B191" s="586"/>
      <c r="C191" s="599"/>
      <c r="D191" s="601">
        <v>62664</v>
      </c>
      <c r="E191" s="433"/>
      <c r="F191" s="433"/>
      <c r="G191" s="433"/>
      <c r="H191" s="434"/>
    </row>
    <row r="192" spans="1:8" s="16" customFormat="1" ht="37.5" customHeight="1" outlineLevel="1" x14ac:dyDescent="0.2">
      <c r="A192" s="419" t="s">
        <v>272</v>
      </c>
      <c r="B192" s="586"/>
      <c r="C192" s="599"/>
      <c r="D192" s="601">
        <v>64902</v>
      </c>
      <c r="E192" s="433"/>
      <c r="F192" s="433"/>
      <c r="G192" s="433"/>
      <c r="H192" s="434"/>
    </row>
    <row r="193" spans="1:8" s="16" customFormat="1" ht="37.5" customHeight="1" outlineLevel="1" x14ac:dyDescent="0.2">
      <c r="A193" s="419" t="s">
        <v>273</v>
      </c>
      <c r="B193" s="586"/>
      <c r="C193" s="599"/>
      <c r="D193" s="601">
        <v>67140</v>
      </c>
      <c r="E193" s="433"/>
      <c r="F193" s="433"/>
      <c r="G193" s="433"/>
      <c r="H193" s="434"/>
    </row>
    <row r="194" spans="1:8" s="16" customFormat="1" ht="37.5" customHeight="1" outlineLevel="1" x14ac:dyDescent="0.2">
      <c r="A194" s="419" t="s">
        <v>274</v>
      </c>
      <c r="B194" s="586"/>
      <c r="C194" s="599"/>
      <c r="D194" s="601">
        <v>69378</v>
      </c>
      <c r="E194" s="433"/>
      <c r="F194" s="433"/>
      <c r="G194" s="433"/>
      <c r="H194" s="434"/>
    </row>
    <row r="195" spans="1:8" s="16" customFormat="1" ht="37.5" customHeight="1" outlineLevel="1" x14ac:dyDescent="0.2">
      <c r="A195" s="419" t="s">
        <v>275</v>
      </c>
      <c r="B195" s="586"/>
      <c r="C195" s="599"/>
      <c r="D195" s="601">
        <v>71616</v>
      </c>
      <c r="E195" s="433"/>
      <c r="F195" s="433"/>
      <c r="G195" s="433"/>
      <c r="H195" s="434"/>
    </row>
    <row r="196" spans="1:8" s="16" customFormat="1" ht="37.5" customHeight="1" outlineLevel="1" x14ac:dyDescent="0.2">
      <c r="A196" s="419" t="s">
        <v>276</v>
      </c>
      <c r="B196" s="586"/>
      <c r="C196" s="599"/>
      <c r="D196" s="601">
        <v>73854</v>
      </c>
      <c r="E196" s="433"/>
      <c r="F196" s="433"/>
      <c r="G196" s="433"/>
      <c r="H196" s="434"/>
    </row>
    <row r="197" spans="1:8" s="16" customFormat="1" ht="37.5" customHeight="1" outlineLevel="1" x14ac:dyDescent="0.2">
      <c r="A197" s="419" t="s">
        <v>277</v>
      </c>
      <c r="B197" s="586"/>
      <c r="C197" s="599"/>
      <c r="D197" s="601">
        <v>76092</v>
      </c>
      <c r="E197" s="433"/>
      <c r="F197" s="433"/>
      <c r="G197" s="433"/>
      <c r="H197" s="434"/>
    </row>
    <row r="198" spans="1:8" s="16" customFormat="1" ht="37.5" customHeight="1" outlineLevel="1" x14ac:dyDescent="0.2">
      <c r="A198" s="419" t="s">
        <v>278</v>
      </c>
      <c r="B198" s="586"/>
      <c r="C198" s="599"/>
      <c r="D198" s="601">
        <v>78330</v>
      </c>
      <c r="E198" s="433"/>
      <c r="F198" s="433"/>
      <c r="G198" s="433"/>
      <c r="H198" s="434"/>
    </row>
    <row r="199" spans="1:8" s="16" customFormat="1" ht="37.5" customHeight="1" outlineLevel="1" x14ac:dyDescent="0.2">
      <c r="A199" s="419" t="s">
        <v>279</v>
      </c>
      <c r="B199" s="586"/>
      <c r="C199" s="599"/>
      <c r="D199" s="601">
        <v>80568</v>
      </c>
      <c r="E199" s="433"/>
      <c r="F199" s="433"/>
      <c r="G199" s="433"/>
      <c r="H199" s="434"/>
    </row>
    <row r="200" spans="1:8" s="16" customFormat="1" ht="37.5" customHeight="1" outlineLevel="1" x14ac:dyDescent="0.2">
      <c r="A200" s="419" t="s">
        <v>280</v>
      </c>
      <c r="B200" s="586"/>
      <c r="C200" s="599"/>
      <c r="D200" s="601">
        <v>82806</v>
      </c>
      <c r="E200" s="433"/>
      <c r="F200" s="433"/>
      <c r="G200" s="433"/>
      <c r="H200" s="434"/>
    </row>
    <row r="201" spans="1:8" s="16" customFormat="1" ht="37.5" customHeight="1" outlineLevel="1" x14ac:dyDescent="0.2">
      <c r="A201" s="419" t="s">
        <v>281</v>
      </c>
      <c r="B201" s="586"/>
      <c r="C201" s="599"/>
      <c r="D201" s="601">
        <v>85044</v>
      </c>
      <c r="E201" s="433"/>
      <c r="F201" s="433"/>
      <c r="G201" s="433"/>
      <c r="H201" s="434"/>
    </row>
    <row r="202" spans="1:8" s="16" customFormat="1" ht="37.5" customHeight="1" outlineLevel="1" x14ac:dyDescent="0.2">
      <c r="A202" s="419" t="s">
        <v>282</v>
      </c>
      <c r="B202" s="586"/>
      <c r="C202" s="599"/>
      <c r="D202" s="601">
        <v>87282</v>
      </c>
      <c r="E202" s="433"/>
      <c r="F202" s="433"/>
      <c r="G202" s="433"/>
      <c r="H202" s="434"/>
    </row>
    <row r="203" spans="1:8" s="16" customFormat="1" ht="37.5" customHeight="1" outlineLevel="1" x14ac:dyDescent="0.2">
      <c r="A203" s="419" t="s">
        <v>283</v>
      </c>
      <c r="B203" s="586"/>
      <c r="C203" s="599"/>
      <c r="D203" s="601">
        <v>89520</v>
      </c>
      <c r="E203" s="433"/>
      <c r="F203" s="433"/>
      <c r="G203" s="433"/>
      <c r="H203" s="434"/>
    </row>
    <row r="204" spans="1:8" s="16" customFormat="1" ht="37.5" customHeight="1" outlineLevel="1" x14ac:dyDescent="0.2">
      <c r="A204" s="419" t="s">
        <v>419</v>
      </c>
      <c r="B204" s="586"/>
      <c r="C204" s="599"/>
      <c r="D204" s="601">
        <v>91758</v>
      </c>
      <c r="E204" s="433"/>
      <c r="F204" s="433"/>
      <c r="G204" s="433"/>
      <c r="H204" s="434"/>
    </row>
    <row r="205" spans="1:8" s="16" customFormat="1" ht="37.5" customHeight="1" outlineLevel="1" x14ac:dyDescent="0.2">
      <c r="A205" s="419" t="s">
        <v>420</v>
      </c>
      <c r="B205" s="586"/>
      <c r="C205" s="599"/>
      <c r="D205" s="601">
        <v>93996</v>
      </c>
      <c r="E205" s="433"/>
      <c r="F205" s="433"/>
      <c r="G205" s="433"/>
      <c r="H205" s="434"/>
    </row>
    <row r="206" spans="1:8" s="16" customFormat="1" ht="37.5" customHeight="1" outlineLevel="1" x14ac:dyDescent="0.2">
      <c r="A206" s="419" t="s">
        <v>421</v>
      </c>
      <c r="B206" s="586"/>
      <c r="C206" s="599"/>
      <c r="D206" s="601">
        <v>96234</v>
      </c>
      <c r="E206" s="433"/>
      <c r="F206" s="433"/>
      <c r="G206" s="433"/>
      <c r="H206" s="434"/>
    </row>
    <row r="207" spans="1:8" s="16" customFormat="1" ht="37.5" customHeight="1" outlineLevel="1" x14ac:dyDescent="0.2">
      <c r="A207" s="419" t="s">
        <v>422</v>
      </c>
      <c r="B207" s="586"/>
      <c r="C207" s="599"/>
      <c r="D207" s="601">
        <v>98472</v>
      </c>
      <c r="E207" s="433"/>
      <c r="F207" s="433"/>
      <c r="G207" s="433"/>
      <c r="H207" s="434"/>
    </row>
    <row r="208" spans="1:8" s="16" customFormat="1" ht="37.5" customHeight="1" outlineLevel="1" x14ac:dyDescent="0.2">
      <c r="A208" s="419" t="s">
        <v>423</v>
      </c>
      <c r="B208" s="586"/>
      <c r="C208" s="599"/>
      <c r="D208" s="601">
        <v>100710</v>
      </c>
      <c r="E208" s="433"/>
      <c r="F208" s="433"/>
      <c r="G208" s="433"/>
      <c r="H208" s="434"/>
    </row>
    <row r="209" spans="1:8" s="16" customFormat="1" ht="37.5" customHeight="1" outlineLevel="1" x14ac:dyDescent="0.2">
      <c r="A209" s="419" t="s">
        <v>424</v>
      </c>
      <c r="B209" s="586"/>
      <c r="C209" s="599"/>
      <c r="D209" s="601">
        <v>102948</v>
      </c>
      <c r="E209" s="433"/>
      <c r="F209" s="433"/>
      <c r="G209" s="433"/>
      <c r="H209" s="434"/>
    </row>
    <row r="210" spans="1:8" s="16" customFormat="1" ht="37.5" customHeight="1" outlineLevel="1" x14ac:dyDescent="0.2">
      <c r="A210" s="419" t="s">
        <v>425</v>
      </c>
      <c r="B210" s="586"/>
      <c r="C210" s="599"/>
      <c r="D210" s="601">
        <v>105186</v>
      </c>
      <c r="E210" s="433"/>
      <c r="F210" s="433"/>
      <c r="G210" s="433"/>
      <c r="H210" s="434"/>
    </row>
    <row r="211" spans="1:8" s="16" customFormat="1" ht="37.5" customHeight="1" outlineLevel="1" x14ac:dyDescent="0.2">
      <c r="A211" s="419" t="s">
        <v>426</v>
      </c>
      <c r="B211" s="586"/>
      <c r="C211" s="599"/>
      <c r="D211" s="601">
        <v>107424</v>
      </c>
      <c r="E211" s="433"/>
      <c r="F211" s="433"/>
      <c r="G211" s="433"/>
      <c r="H211" s="434"/>
    </row>
    <row r="212" spans="1:8" s="16" customFormat="1" ht="37.5" customHeight="1" outlineLevel="1" x14ac:dyDescent="0.2">
      <c r="A212" s="419" t="s">
        <v>427</v>
      </c>
      <c r="B212" s="586"/>
      <c r="C212" s="599"/>
      <c r="D212" s="601">
        <v>109662</v>
      </c>
      <c r="E212" s="433"/>
      <c r="F212" s="433"/>
      <c r="G212" s="433"/>
      <c r="H212" s="434"/>
    </row>
    <row r="213" spans="1:8" s="16" customFormat="1" ht="37.5" customHeight="1" outlineLevel="1" x14ac:dyDescent="0.2">
      <c r="A213" s="419" t="s">
        <v>428</v>
      </c>
      <c r="B213" s="586"/>
      <c r="C213" s="599"/>
      <c r="D213" s="601">
        <v>111900</v>
      </c>
      <c r="E213" s="433"/>
      <c r="F213" s="433"/>
      <c r="G213" s="433"/>
      <c r="H213" s="434"/>
    </row>
    <row r="214" spans="1:8" s="16" customFormat="1" ht="37.5" customHeight="1" outlineLevel="1" x14ac:dyDescent="0.2">
      <c r="A214" s="419" t="s">
        <v>429</v>
      </c>
      <c r="B214" s="586"/>
      <c r="C214" s="599"/>
      <c r="D214" s="601">
        <v>114138</v>
      </c>
      <c r="E214" s="433"/>
      <c r="F214" s="433"/>
      <c r="G214" s="433"/>
      <c r="H214" s="434"/>
    </row>
    <row r="215" spans="1:8" s="16" customFormat="1" ht="37.5" customHeight="1" outlineLevel="1" x14ac:dyDescent="0.2">
      <c r="A215" s="419" t="s">
        <v>430</v>
      </c>
      <c r="B215" s="586"/>
      <c r="C215" s="599"/>
      <c r="D215" s="601">
        <v>116376</v>
      </c>
      <c r="E215" s="433"/>
      <c r="F215" s="433"/>
      <c r="G215" s="433"/>
      <c r="H215" s="434"/>
    </row>
    <row r="216" spans="1:8" s="16" customFormat="1" ht="37.5" customHeight="1" outlineLevel="1" x14ac:dyDescent="0.2">
      <c r="A216" s="419" t="s">
        <v>431</v>
      </c>
      <c r="B216" s="586"/>
      <c r="C216" s="599"/>
      <c r="D216" s="601">
        <v>118614</v>
      </c>
      <c r="E216" s="433"/>
      <c r="F216" s="433"/>
      <c r="G216" s="433"/>
      <c r="H216" s="434"/>
    </row>
    <row r="217" spans="1:8" s="16" customFormat="1" ht="37.5" customHeight="1" outlineLevel="1" x14ac:dyDescent="0.2">
      <c r="A217" s="419" t="s">
        <v>432</v>
      </c>
      <c r="B217" s="586"/>
      <c r="C217" s="599"/>
      <c r="D217" s="601">
        <v>120852</v>
      </c>
      <c r="E217" s="433"/>
      <c r="F217" s="433"/>
      <c r="G217" s="433"/>
      <c r="H217" s="434"/>
    </row>
    <row r="218" spans="1:8" s="16" customFormat="1" ht="37.5" customHeight="1" outlineLevel="1" x14ac:dyDescent="0.2">
      <c r="A218" s="419" t="s">
        <v>433</v>
      </c>
      <c r="B218" s="586"/>
      <c r="C218" s="599"/>
      <c r="D218" s="601">
        <v>123090</v>
      </c>
      <c r="E218" s="433"/>
      <c r="F218" s="433"/>
      <c r="G218" s="433"/>
      <c r="H218" s="434"/>
    </row>
    <row r="219" spans="1:8" s="16" customFormat="1" ht="37.5" customHeight="1" outlineLevel="1" x14ac:dyDescent="0.2">
      <c r="A219" s="419" t="s">
        <v>434</v>
      </c>
      <c r="B219" s="586"/>
      <c r="C219" s="599"/>
      <c r="D219" s="601">
        <v>125328</v>
      </c>
      <c r="E219" s="433"/>
      <c r="F219" s="433"/>
      <c r="G219" s="433"/>
      <c r="H219" s="434"/>
    </row>
    <row r="220" spans="1:8" s="16" customFormat="1" ht="37.5" customHeight="1" outlineLevel="1" x14ac:dyDescent="0.2">
      <c r="A220" s="419" t="s">
        <v>435</v>
      </c>
      <c r="B220" s="586"/>
      <c r="C220" s="599"/>
      <c r="D220" s="601">
        <v>127566</v>
      </c>
      <c r="E220" s="433"/>
      <c r="F220" s="433"/>
      <c r="G220" s="433"/>
      <c r="H220" s="434"/>
    </row>
    <row r="221" spans="1:8" s="16" customFormat="1" ht="37.5" customHeight="1" outlineLevel="1" x14ac:dyDescent="0.2">
      <c r="A221" s="419" t="s">
        <v>436</v>
      </c>
      <c r="B221" s="586"/>
      <c r="C221" s="599"/>
      <c r="D221" s="601">
        <v>129804</v>
      </c>
      <c r="E221" s="433"/>
      <c r="F221" s="433"/>
      <c r="G221" s="433"/>
      <c r="H221" s="434"/>
    </row>
    <row r="222" spans="1:8" s="16" customFormat="1" ht="37.5" customHeight="1" outlineLevel="1" x14ac:dyDescent="0.2">
      <c r="A222" s="419" t="s">
        <v>437</v>
      </c>
      <c r="B222" s="586"/>
      <c r="C222" s="599"/>
      <c r="D222" s="601">
        <v>132042</v>
      </c>
      <c r="E222" s="433"/>
      <c r="F222" s="433"/>
      <c r="G222" s="433"/>
      <c r="H222" s="434"/>
    </row>
    <row r="223" spans="1:8" s="16" customFormat="1" ht="37.5" customHeight="1" outlineLevel="1" x14ac:dyDescent="0.2">
      <c r="A223" s="419" t="s">
        <v>438</v>
      </c>
      <c r="B223" s="586"/>
      <c r="C223" s="599"/>
      <c r="D223" s="601">
        <v>134280</v>
      </c>
      <c r="E223" s="433"/>
      <c r="F223" s="433"/>
      <c r="G223" s="433"/>
      <c r="H223" s="434"/>
    </row>
    <row r="224" spans="1:8" s="16" customFormat="1" ht="37.5" customHeight="1" outlineLevel="1" x14ac:dyDescent="0.2">
      <c r="A224" s="419" t="s">
        <v>439</v>
      </c>
      <c r="B224" s="586"/>
      <c r="C224" s="599"/>
      <c r="D224" s="601">
        <v>136518</v>
      </c>
      <c r="E224" s="433"/>
      <c r="F224" s="433"/>
      <c r="G224" s="433"/>
      <c r="H224" s="434"/>
    </row>
    <row r="225" spans="1:8" s="16" customFormat="1" ht="37.5" customHeight="1" outlineLevel="1" x14ac:dyDescent="0.2">
      <c r="A225" s="419" t="s">
        <v>440</v>
      </c>
      <c r="B225" s="586"/>
      <c r="C225" s="599"/>
      <c r="D225" s="601">
        <v>138756</v>
      </c>
      <c r="E225" s="433"/>
      <c r="F225" s="433"/>
      <c r="G225" s="433"/>
      <c r="H225" s="434"/>
    </row>
    <row r="226" spans="1:8" s="16" customFormat="1" ht="37.5" customHeight="1" outlineLevel="1" x14ac:dyDescent="0.2">
      <c r="A226" s="419" t="s">
        <v>441</v>
      </c>
      <c r="B226" s="586"/>
      <c r="C226" s="599"/>
      <c r="D226" s="601">
        <v>140994</v>
      </c>
      <c r="E226" s="433"/>
      <c r="F226" s="433"/>
      <c r="G226" s="433"/>
      <c r="H226" s="434"/>
    </row>
    <row r="227" spans="1:8" s="16" customFormat="1" ht="37.5" customHeight="1" outlineLevel="1" x14ac:dyDescent="0.2">
      <c r="A227" s="419" t="s">
        <v>442</v>
      </c>
      <c r="B227" s="586"/>
      <c r="C227" s="599"/>
      <c r="D227" s="601">
        <v>143232</v>
      </c>
      <c r="E227" s="433"/>
      <c r="F227" s="433"/>
      <c r="G227" s="433"/>
      <c r="H227" s="434"/>
    </row>
    <row r="228" spans="1:8" s="16" customFormat="1" ht="37.5" customHeight="1" outlineLevel="1" x14ac:dyDescent="0.2">
      <c r="A228" s="419" t="s">
        <v>443</v>
      </c>
      <c r="B228" s="586"/>
      <c r="C228" s="599"/>
      <c r="D228" s="601">
        <v>145470</v>
      </c>
      <c r="E228" s="433"/>
      <c r="F228" s="433"/>
      <c r="G228" s="433"/>
      <c r="H228" s="434"/>
    </row>
    <row r="229" spans="1:8" s="16" customFormat="1" ht="37.5" customHeight="1" outlineLevel="1" x14ac:dyDescent="0.2">
      <c r="A229" s="419" t="s">
        <v>444</v>
      </c>
      <c r="B229" s="586"/>
      <c r="C229" s="599"/>
      <c r="D229" s="601">
        <v>147708</v>
      </c>
      <c r="E229" s="433"/>
      <c r="F229" s="433"/>
      <c r="G229" s="433"/>
      <c r="H229" s="434"/>
    </row>
    <row r="230" spans="1:8" s="16" customFormat="1" ht="37.5" customHeight="1" outlineLevel="1" x14ac:dyDescent="0.2">
      <c r="A230" s="419" t="s">
        <v>445</v>
      </c>
      <c r="B230" s="586"/>
      <c r="C230" s="599"/>
      <c r="D230" s="601">
        <v>149946</v>
      </c>
      <c r="E230" s="433"/>
      <c r="F230" s="433"/>
      <c r="G230" s="433"/>
      <c r="H230" s="434"/>
    </row>
    <row r="231" spans="1:8" s="16" customFormat="1" ht="37.5" customHeight="1" outlineLevel="1" x14ac:dyDescent="0.2">
      <c r="A231" s="419" t="s">
        <v>446</v>
      </c>
      <c r="B231" s="586"/>
      <c r="C231" s="599"/>
      <c r="D231" s="601">
        <v>152184</v>
      </c>
      <c r="E231" s="433"/>
      <c r="F231" s="433"/>
      <c r="G231" s="433"/>
      <c r="H231" s="434"/>
    </row>
    <row r="232" spans="1:8" s="16" customFormat="1" ht="37.5" customHeight="1" outlineLevel="1" x14ac:dyDescent="0.2">
      <c r="A232" s="419" t="s">
        <v>447</v>
      </c>
      <c r="B232" s="586"/>
      <c r="C232" s="599"/>
      <c r="D232" s="601">
        <v>154422</v>
      </c>
      <c r="E232" s="433"/>
      <c r="F232" s="433"/>
      <c r="G232" s="433"/>
      <c r="H232" s="434"/>
    </row>
    <row r="233" spans="1:8" s="16" customFormat="1" ht="37.5" customHeight="1" outlineLevel="1" thickBot="1" x14ac:dyDescent="0.25">
      <c r="A233" s="419" t="s">
        <v>448</v>
      </c>
      <c r="B233" s="586"/>
      <c r="C233" s="600"/>
      <c r="D233" s="601">
        <v>156660</v>
      </c>
      <c r="E233" s="433"/>
      <c r="F233" s="433"/>
      <c r="G233" s="433"/>
      <c r="H233" s="434"/>
    </row>
    <row r="234" spans="1:8" s="16" customFormat="1" ht="50.1" customHeight="1" thickBot="1" x14ac:dyDescent="0.25">
      <c r="A234" s="629" t="s">
        <v>59</v>
      </c>
      <c r="B234" s="630"/>
      <c r="C234" s="630"/>
      <c r="D234" s="631" t="str">
        <f>"от "&amp;MIN(D235:D244)&amp;" до "&amp;MAX(D235:D244)</f>
        <v>от 414 до 9870</v>
      </c>
      <c r="E234" s="632"/>
      <c r="F234" s="632"/>
      <c r="G234" s="632"/>
      <c r="H234" s="633"/>
    </row>
    <row r="235" spans="1:8" s="16" customFormat="1" ht="159.75" customHeight="1" x14ac:dyDescent="0.2">
      <c r="A235" s="217" t="s">
        <v>342</v>
      </c>
      <c r="B235" s="165" t="s">
        <v>197</v>
      </c>
      <c r="C235" s="16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35" s="383">
        <v>1452</v>
      </c>
      <c r="E235" s="383"/>
      <c r="F235" s="383"/>
      <c r="G235" s="383"/>
      <c r="H235" s="384"/>
    </row>
    <row r="236" spans="1:8" s="16" customFormat="1" ht="37.5" customHeight="1" x14ac:dyDescent="0.2">
      <c r="A236" s="624" t="s">
        <v>61</v>
      </c>
      <c r="B236" s="380"/>
      <c r="C236" s="634"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36" s="355">
        <v>852</v>
      </c>
      <c r="E236" s="355"/>
      <c r="F236" s="355"/>
      <c r="G236" s="355"/>
      <c r="H236" s="356"/>
    </row>
    <row r="237" spans="1:8" s="16" customFormat="1" ht="37.5" customHeight="1" x14ac:dyDescent="0.2">
      <c r="A237" s="624" t="s">
        <v>62</v>
      </c>
      <c r="B237" s="380"/>
      <c r="C237" s="634"/>
      <c r="D237" s="355">
        <v>9870</v>
      </c>
      <c r="E237" s="355"/>
      <c r="F237" s="355"/>
      <c r="G237" s="355"/>
      <c r="H237" s="356"/>
    </row>
    <row r="238" spans="1:8" s="16" customFormat="1" ht="37.5" customHeight="1" x14ac:dyDescent="0.2">
      <c r="A238" s="624" t="s">
        <v>63</v>
      </c>
      <c r="B238" s="380"/>
      <c r="C238" s="634"/>
      <c r="D238" s="355">
        <v>2310</v>
      </c>
      <c r="E238" s="355"/>
      <c r="F238" s="355"/>
      <c r="G238" s="355"/>
      <c r="H238" s="356"/>
    </row>
    <row r="239" spans="1:8" s="16" customFormat="1" ht="37.5" customHeight="1" x14ac:dyDescent="0.2">
      <c r="A239" s="624" t="s">
        <v>64</v>
      </c>
      <c r="B239" s="380"/>
      <c r="C239" s="634"/>
      <c r="D239" s="355">
        <v>6090</v>
      </c>
      <c r="E239" s="355"/>
      <c r="F239" s="355"/>
      <c r="G239" s="355"/>
      <c r="H239" s="356"/>
    </row>
    <row r="240" spans="1:8" s="16" customFormat="1" ht="37.5" customHeight="1" x14ac:dyDescent="0.2">
      <c r="A240" s="624" t="s">
        <v>65</v>
      </c>
      <c r="B240" s="380"/>
      <c r="C240" s="634"/>
      <c r="D240" s="355">
        <v>414</v>
      </c>
      <c r="E240" s="355"/>
      <c r="F240" s="355"/>
      <c r="G240" s="355"/>
      <c r="H240" s="356"/>
    </row>
    <row r="241" spans="1:8" s="16" customFormat="1" ht="37.5" customHeight="1" x14ac:dyDescent="0.2">
      <c r="A241" s="624" t="s">
        <v>66</v>
      </c>
      <c r="B241" s="380"/>
      <c r="C241" s="634"/>
      <c r="D241" s="355">
        <v>414</v>
      </c>
      <c r="E241" s="355"/>
      <c r="F241" s="355"/>
      <c r="G241" s="355"/>
      <c r="H241" s="356"/>
    </row>
    <row r="242" spans="1:8" s="16" customFormat="1" ht="37.5" customHeight="1" x14ac:dyDescent="0.2">
      <c r="A242" s="624" t="s">
        <v>67</v>
      </c>
      <c r="B242" s="380"/>
      <c r="C242" s="634"/>
      <c r="D242" s="355">
        <v>822</v>
      </c>
      <c r="E242" s="355"/>
      <c r="F242" s="355"/>
      <c r="G242" s="355"/>
      <c r="H242" s="356"/>
    </row>
    <row r="243" spans="1:8" s="16" customFormat="1" ht="37.5" customHeight="1" x14ac:dyDescent="0.2">
      <c r="A243" s="624" t="s">
        <v>68</v>
      </c>
      <c r="B243" s="380"/>
      <c r="C243" s="634"/>
      <c r="D243" s="355">
        <v>1230</v>
      </c>
      <c r="E243" s="355"/>
      <c r="F243" s="355"/>
      <c r="G243" s="355"/>
      <c r="H243" s="356"/>
    </row>
    <row r="244" spans="1:8" s="16" customFormat="1" ht="37.5" customHeight="1" x14ac:dyDescent="0.2">
      <c r="A244" s="624" t="s">
        <v>69</v>
      </c>
      <c r="B244" s="380"/>
      <c r="C244" s="634"/>
      <c r="D244" s="355">
        <v>7026</v>
      </c>
      <c r="E244" s="355"/>
      <c r="F244" s="355"/>
      <c r="G244" s="355"/>
      <c r="H244" s="356"/>
    </row>
    <row r="245" spans="1:8" s="16" customFormat="1" ht="117.75" customHeight="1" thickBot="1" x14ac:dyDescent="0.25">
      <c r="A245" s="524" t="s">
        <v>71</v>
      </c>
      <c r="B245" s="525"/>
      <c r="C24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45" s="375">
        <v>30</v>
      </c>
      <c r="E245" s="375"/>
      <c r="F245" s="375"/>
      <c r="G245" s="375"/>
      <c r="H245" s="376"/>
    </row>
    <row r="246" spans="1:8" s="23" customFormat="1" ht="50.1" customHeight="1" thickBot="1" x14ac:dyDescent="0.25">
      <c r="A246" s="625" t="s">
        <v>72</v>
      </c>
      <c r="B246" s="626"/>
      <c r="C246" s="76"/>
      <c r="D246" s="627" t="str">
        <f>"от "&amp;MIN(D248,D268:D282)&amp;" до "&amp;MAX(D248,D268:D282)</f>
        <v>от 570 до 31290</v>
      </c>
      <c r="E246" s="627"/>
      <c r="F246" s="627"/>
      <c r="G246" s="627"/>
      <c r="H246" s="628"/>
    </row>
    <row r="247" spans="1:8" s="16" customFormat="1" ht="24.95" customHeight="1" thickBot="1" x14ac:dyDescent="0.25">
      <c r="A247" s="400"/>
      <c r="B247" s="401"/>
      <c r="C247" s="42"/>
      <c r="D247" s="402"/>
      <c r="E247" s="402"/>
      <c r="F247" s="402"/>
      <c r="G247" s="402"/>
      <c r="H247" s="403"/>
    </row>
    <row r="248" spans="1:8" s="16" customFormat="1" ht="60.75" customHeight="1" thickBot="1" x14ac:dyDescent="0.25">
      <c r="A248" s="389" t="s">
        <v>73</v>
      </c>
      <c r="B248" s="390"/>
      <c r="C24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"2ГИС.КАЗАНЬ" (версия для ПК); Интернет-площадка 2gis.kz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http://api.2gis.kz/</v>
      </c>
      <c r="D248" s="391">
        <v>13248</v>
      </c>
      <c r="E248" s="391"/>
      <c r="F248" s="391"/>
      <c r="G248" s="391"/>
      <c r="H248" s="392"/>
    </row>
    <row r="249" spans="1:8" s="16" customFormat="1" ht="60.75" customHeight="1" thickBot="1" x14ac:dyDescent="0.25">
      <c r="A249" s="393" t="s">
        <v>74</v>
      </c>
      <c r="B249" s="394"/>
      <c r="C249" s="405"/>
      <c r="D249" s="395" t="s">
        <v>75</v>
      </c>
      <c r="E249" s="396"/>
      <c r="F249" s="396"/>
      <c r="G249" s="396"/>
      <c r="H249" s="397"/>
    </row>
    <row r="250" spans="1:8" s="16" customFormat="1" ht="60.75" customHeight="1" x14ac:dyDescent="0.2">
      <c r="A250" s="385" t="s">
        <v>76</v>
      </c>
      <c r="B250" s="386"/>
      <c r="C250" s="405"/>
      <c r="D250" s="398">
        <f>D248/4</f>
        <v>3312</v>
      </c>
      <c r="E250" s="398"/>
      <c r="F250" s="398"/>
      <c r="G250" s="398"/>
      <c r="H250" s="399"/>
    </row>
    <row r="251" spans="1:8" s="16" customFormat="1" ht="60.75" customHeight="1" x14ac:dyDescent="0.2">
      <c r="A251" s="385" t="s">
        <v>77</v>
      </c>
      <c r="B251" s="386"/>
      <c r="C251" s="405"/>
      <c r="D251" s="398">
        <f>D248/5</f>
        <v>2649.6</v>
      </c>
      <c r="E251" s="398"/>
      <c r="F251" s="398"/>
      <c r="G251" s="398"/>
      <c r="H251" s="399"/>
    </row>
    <row r="252" spans="1:8" s="16" customFormat="1" ht="60.75" customHeight="1" x14ac:dyDescent="0.2">
      <c r="A252" s="385" t="s">
        <v>78</v>
      </c>
      <c r="B252" s="386"/>
      <c r="C252" s="405"/>
      <c r="D252" s="398">
        <f>D248/6</f>
        <v>2208</v>
      </c>
      <c r="E252" s="398"/>
      <c r="F252" s="398"/>
      <c r="G252" s="398"/>
      <c r="H252" s="399"/>
    </row>
    <row r="253" spans="1:8" s="16" customFormat="1" ht="60.75" customHeight="1" x14ac:dyDescent="0.2">
      <c r="A253" s="385" t="s">
        <v>79</v>
      </c>
      <c r="B253" s="386"/>
      <c r="C253" s="405"/>
      <c r="D253" s="398">
        <f>D248/7</f>
        <v>1892.5714285714287</v>
      </c>
      <c r="E253" s="398"/>
      <c r="F253" s="398"/>
      <c r="G253" s="398"/>
      <c r="H253" s="399"/>
    </row>
    <row r="254" spans="1:8" s="16" customFormat="1" ht="60.75" customHeight="1" x14ac:dyDescent="0.2">
      <c r="A254" s="385" t="s">
        <v>80</v>
      </c>
      <c r="B254" s="386"/>
      <c r="C254" s="405"/>
      <c r="D254" s="398">
        <f>D248/8</f>
        <v>1656</v>
      </c>
      <c r="E254" s="398"/>
      <c r="F254" s="398"/>
      <c r="G254" s="398"/>
      <c r="H254" s="399"/>
    </row>
    <row r="255" spans="1:8" s="16" customFormat="1" ht="60.75" customHeight="1" x14ac:dyDescent="0.2">
      <c r="A255" s="385" t="s">
        <v>81</v>
      </c>
      <c r="B255" s="386"/>
      <c r="C255" s="405"/>
      <c r="D255" s="398">
        <f>D248/9</f>
        <v>1472</v>
      </c>
      <c r="E255" s="398"/>
      <c r="F255" s="398"/>
      <c r="G255" s="398"/>
      <c r="H255" s="399"/>
    </row>
    <row r="256" spans="1:8" s="16" customFormat="1" ht="60.75" customHeight="1" x14ac:dyDescent="0.2">
      <c r="A256" s="385" t="s">
        <v>82</v>
      </c>
      <c r="B256" s="386"/>
      <c r="C256" s="405"/>
      <c r="D256" s="398">
        <f>D248/10</f>
        <v>1324.8</v>
      </c>
      <c r="E256" s="398"/>
      <c r="F256" s="398"/>
      <c r="G256" s="398"/>
      <c r="H256" s="399"/>
    </row>
    <row r="257" spans="1:8" s="16" customFormat="1" ht="60.75" customHeight="1" thickBot="1" x14ac:dyDescent="0.25">
      <c r="A257" s="389" t="s">
        <v>83</v>
      </c>
      <c r="B257" s="390"/>
      <c r="C257" s="405"/>
      <c r="D257" s="391">
        <v>19848</v>
      </c>
      <c r="E257" s="391"/>
      <c r="F257" s="391"/>
      <c r="G257" s="391"/>
      <c r="H257" s="392"/>
    </row>
    <row r="258" spans="1:8" s="16" customFormat="1" ht="60.75" customHeight="1" thickBot="1" x14ac:dyDescent="0.25">
      <c r="A258" s="393" t="s">
        <v>74</v>
      </c>
      <c r="B258" s="394"/>
      <c r="C258" s="405"/>
      <c r="D258" s="395" t="s">
        <v>75</v>
      </c>
      <c r="E258" s="396"/>
      <c r="F258" s="396"/>
      <c r="G258" s="396"/>
      <c r="H258" s="397"/>
    </row>
    <row r="259" spans="1:8" s="16" customFormat="1" ht="60.75" customHeight="1" x14ac:dyDescent="0.2">
      <c r="A259" s="385" t="s">
        <v>76</v>
      </c>
      <c r="B259" s="386"/>
      <c r="C259" s="405"/>
      <c r="D259" s="398">
        <v>4962</v>
      </c>
      <c r="E259" s="398"/>
      <c r="F259" s="398"/>
      <c r="G259" s="398"/>
      <c r="H259" s="399"/>
    </row>
    <row r="260" spans="1:8" s="16" customFormat="1" ht="60.75" customHeight="1" x14ac:dyDescent="0.2">
      <c r="A260" s="385" t="s">
        <v>77</v>
      </c>
      <c r="B260" s="386"/>
      <c r="C260" s="405"/>
      <c r="D260" s="398">
        <v>3969.6</v>
      </c>
      <c r="E260" s="398"/>
      <c r="F260" s="398"/>
      <c r="G260" s="398"/>
      <c r="H260" s="399"/>
    </row>
    <row r="261" spans="1:8" s="16" customFormat="1" ht="60.75" customHeight="1" x14ac:dyDescent="0.2">
      <c r="A261" s="385" t="s">
        <v>78</v>
      </c>
      <c r="B261" s="386"/>
      <c r="C261" s="405"/>
      <c r="D261" s="398">
        <v>3307.9999999999995</v>
      </c>
      <c r="E261" s="398"/>
      <c r="F261" s="398"/>
      <c r="G261" s="398"/>
      <c r="H261" s="399"/>
    </row>
    <row r="262" spans="1:8" s="16" customFormat="1" ht="60.75" customHeight="1" x14ac:dyDescent="0.2">
      <c r="A262" s="385" t="s">
        <v>79</v>
      </c>
      <c r="B262" s="386"/>
      <c r="C262" s="405"/>
      <c r="D262" s="398">
        <v>2835.4285714285711</v>
      </c>
      <c r="E262" s="398"/>
      <c r="F262" s="398"/>
      <c r="G262" s="398"/>
      <c r="H262" s="399"/>
    </row>
    <row r="263" spans="1:8" s="16" customFormat="1" ht="60.75" customHeight="1" x14ac:dyDescent="0.2">
      <c r="A263" s="385" t="s">
        <v>80</v>
      </c>
      <c r="B263" s="386"/>
      <c r="C263" s="405"/>
      <c r="D263" s="398">
        <v>2481</v>
      </c>
      <c r="E263" s="398"/>
      <c r="F263" s="398"/>
      <c r="G263" s="398"/>
      <c r="H263" s="399"/>
    </row>
    <row r="264" spans="1:8" s="16" customFormat="1" ht="60.75" customHeight="1" x14ac:dyDescent="0.2">
      <c r="A264" s="385" t="s">
        <v>81</v>
      </c>
      <c r="B264" s="386"/>
      <c r="C264" s="405"/>
      <c r="D264" s="398">
        <v>2205.3333333333335</v>
      </c>
      <c r="E264" s="398"/>
      <c r="F264" s="398"/>
      <c r="G264" s="398"/>
      <c r="H264" s="399"/>
    </row>
    <row r="265" spans="1:8" s="16" customFormat="1" ht="60.75" customHeight="1" thickBot="1" x14ac:dyDescent="0.25">
      <c r="A265" s="385" t="s">
        <v>82</v>
      </c>
      <c r="B265" s="386"/>
      <c r="C265" s="406"/>
      <c r="D265" s="398">
        <v>1984.8</v>
      </c>
      <c r="E265" s="398"/>
      <c r="F265" s="398"/>
      <c r="G265" s="398"/>
      <c r="H265" s="399"/>
    </row>
    <row r="266" spans="1:8" s="16" customFormat="1" ht="62.45" customHeight="1" thickBot="1" x14ac:dyDescent="0.25">
      <c r="A266" s="524" t="s">
        <v>84</v>
      </c>
      <c r="B266" s="664"/>
      <c r="C26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66" s="482">
        <v>20004</v>
      </c>
      <c r="E266" s="375"/>
      <c r="F266" s="375"/>
      <c r="G266" s="375"/>
      <c r="H266" s="376"/>
    </row>
    <row r="267" spans="1:8" s="16" customFormat="1" ht="24.75" customHeight="1" thickBot="1" x14ac:dyDescent="0.25">
      <c r="A267" s="357"/>
      <c r="B267" s="358"/>
      <c r="C267" s="56"/>
      <c r="D267" s="359"/>
      <c r="E267" s="359"/>
      <c r="F267" s="359"/>
      <c r="G267" s="359"/>
      <c r="H267" s="360"/>
    </row>
    <row r="268" spans="1:8" s="16" customFormat="1" ht="50.1" customHeight="1" x14ac:dyDescent="0.2">
      <c r="A268" s="352" t="s">
        <v>85</v>
      </c>
      <c r="B268" s="353"/>
      <c r="C268" s="118" t="str">
        <f>"Интернет-площадка 2gis.ru на основе Cправочника организаций "&amp;$C$2&amp;""</f>
        <v>Интернет-площадка 2gis.ru на основе Cправочника организаций "2ГИС.КАЗАНЬ"</v>
      </c>
      <c r="D268" s="361">
        <v>13020</v>
      </c>
      <c r="E268" s="355"/>
      <c r="F268" s="355"/>
      <c r="G268" s="355"/>
      <c r="H268" s="356"/>
    </row>
    <row r="269" spans="1:8" s="16" customFormat="1" ht="50.1" customHeight="1" x14ac:dyDescent="0.2">
      <c r="A269" s="352" t="s">
        <v>86</v>
      </c>
      <c r="B269" s="353"/>
      <c r="C269" s="74"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69" s="361">
        <v>10500</v>
      </c>
      <c r="E269" s="355"/>
      <c r="F269" s="355"/>
      <c r="G269" s="355"/>
      <c r="H269" s="356"/>
    </row>
    <row r="270" spans="1:8" s="16" customFormat="1" ht="50.1" customHeight="1" x14ac:dyDescent="0.2">
      <c r="A270" s="352" t="s">
        <v>87</v>
      </c>
      <c r="B270" s="353"/>
      <c r="C270" s="74"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0" s="361">
        <v>26250</v>
      </c>
      <c r="E270" s="355"/>
      <c r="F270" s="355"/>
      <c r="G270" s="355"/>
      <c r="H270" s="356"/>
    </row>
    <row r="271" spans="1:8" s="16" customFormat="1" ht="50.1" customHeight="1" x14ac:dyDescent="0.2">
      <c r="A271" s="352" t="s">
        <v>88</v>
      </c>
      <c r="B271" s="353"/>
      <c r="C271" s="74" t="str">
        <f>"Интернет-площадка 2gis.ru на основе Cправочника организаций "&amp;$C$2&amp;""</f>
        <v>Интернет-площадка 2gis.ru на основе Cправочника организаций "2ГИС.КАЗАНЬ"</v>
      </c>
      <c r="D271" s="361">
        <v>13020</v>
      </c>
      <c r="E271" s="355"/>
      <c r="F271" s="355"/>
      <c r="G271" s="355"/>
      <c r="H271" s="356"/>
    </row>
    <row r="272" spans="1:8" s="16" customFormat="1" ht="50.1" customHeight="1" x14ac:dyDescent="0.2">
      <c r="A272" s="352" t="s">
        <v>89</v>
      </c>
      <c r="B272" s="353"/>
      <c r="C272" s="74" t="str">
        <f>"Интернет-площадка 2gis.ru на основе Cправочника организаций "&amp;$C$2&amp;""</f>
        <v>Интернет-площадка 2gis.ru на основе Cправочника организаций "2ГИС.КАЗАНЬ"</v>
      </c>
      <c r="D272" s="361">
        <v>15624</v>
      </c>
      <c r="E272" s="355"/>
      <c r="F272" s="355"/>
      <c r="G272" s="355"/>
      <c r="H272" s="356"/>
    </row>
    <row r="273" spans="1:8" s="16" customFormat="1" ht="50.1" customHeight="1" x14ac:dyDescent="0.2">
      <c r="A273" s="352" t="s">
        <v>90</v>
      </c>
      <c r="B273" s="353"/>
      <c r="C273" s="74"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3" s="361">
        <v>11760</v>
      </c>
      <c r="E273" s="355"/>
      <c r="F273" s="355"/>
      <c r="G273" s="355"/>
      <c r="H273" s="356"/>
    </row>
    <row r="274" spans="1:8" s="16" customFormat="1" ht="50.1" customHeight="1" x14ac:dyDescent="0.2">
      <c r="A274" s="352" t="s">
        <v>91</v>
      </c>
      <c r="B274" s="353"/>
      <c r="C274" s="74"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4" s="361">
        <v>17430</v>
      </c>
      <c r="E274" s="355"/>
      <c r="F274" s="355"/>
      <c r="G274" s="355"/>
      <c r="H274" s="356"/>
    </row>
    <row r="275" spans="1:8" s="16" customFormat="1" ht="50.1" customHeight="1" x14ac:dyDescent="0.2">
      <c r="A275" s="352" t="s">
        <v>92</v>
      </c>
      <c r="B275" s="353"/>
      <c r="C275" s="74"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75" s="361">
        <v>31290</v>
      </c>
      <c r="E275" s="355"/>
      <c r="F275" s="355"/>
      <c r="G275" s="355"/>
      <c r="H275" s="356"/>
    </row>
    <row r="276" spans="1:8" s="16" customFormat="1" ht="50.1" customHeight="1" x14ac:dyDescent="0.2">
      <c r="A276" s="352" t="s">
        <v>93</v>
      </c>
      <c r="B276" s="353"/>
      <c r="C276" s="74" t="str">
        <f>C308</f>
        <v>электронный справочник на основе Справочника организаций "2ГИС.КАЗАНЬ" (мобильная версия 2ГИС 4.0 и выше)</v>
      </c>
      <c r="D276" s="361">
        <v>16830</v>
      </c>
      <c r="E276" s="355"/>
      <c r="F276" s="355"/>
      <c r="G276" s="355"/>
      <c r="H276" s="356"/>
    </row>
    <row r="277" spans="1:8" s="16" customFormat="1" ht="50.1" customHeight="1" x14ac:dyDescent="0.2">
      <c r="A277" s="352" t="s">
        <v>94</v>
      </c>
      <c r="B277" s="353"/>
      <c r="C277" s="74" t="s">
        <v>95</v>
      </c>
      <c r="D277" s="361">
        <v>570</v>
      </c>
      <c r="E277" s="355"/>
      <c r="F277" s="355"/>
      <c r="G277" s="355"/>
      <c r="H277" s="356"/>
    </row>
    <row r="278" spans="1:8" s="16" customFormat="1" ht="64.5" customHeight="1" x14ac:dyDescent="0.2">
      <c r="A278" s="352" t="s">
        <v>96</v>
      </c>
      <c r="B278" s="353"/>
      <c r="C27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78" s="361">
        <v>9450</v>
      </c>
      <c r="E278" s="355"/>
      <c r="F278" s="355"/>
      <c r="G278" s="355"/>
      <c r="H278" s="356"/>
    </row>
    <row r="279" spans="1:8" s="16" customFormat="1" ht="64.5" customHeight="1" x14ac:dyDescent="0.2">
      <c r="A279" s="352" t="s">
        <v>97</v>
      </c>
      <c r="B279" s="353"/>
      <c r="C279" s="74" t="str">
        <f t="shared" ref="C279:C28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79" s="361">
        <v>7560</v>
      </c>
      <c r="E279" s="355"/>
      <c r="F279" s="355"/>
      <c r="G279" s="355"/>
      <c r="H279" s="356"/>
    </row>
    <row r="280" spans="1:8" s="16" customFormat="1" ht="64.5" customHeight="1" x14ac:dyDescent="0.2">
      <c r="A280" s="352" t="s">
        <v>98</v>
      </c>
      <c r="B280" s="353"/>
      <c r="C280" s="74"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80" s="361">
        <v>7980</v>
      </c>
      <c r="E280" s="355"/>
      <c r="F280" s="355"/>
      <c r="G280" s="355"/>
      <c r="H280" s="356"/>
    </row>
    <row r="281" spans="1:8" s="16" customFormat="1" ht="64.5" customHeight="1" x14ac:dyDescent="0.2">
      <c r="A281" s="352" t="s">
        <v>99</v>
      </c>
      <c r="B281" s="353"/>
      <c r="C281" s="74" t="str">
        <f t="shared" si="0"/>
        <v>электронный справочник на основе Справочника организаций "2ГИС.КАЗАНЬ" (мобильная версия 2ГИС 4.0 и выше); Интернет-площадка 2gis.ru на основе Cправочника организаций "2ГИС.КАЗАНЬ"</v>
      </c>
      <c r="D281" s="361">
        <v>3780</v>
      </c>
      <c r="E281" s="355"/>
      <c r="F281" s="355"/>
      <c r="G281" s="355"/>
      <c r="H281" s="356"/>
    </row>
    <row r="282" spans="1:8" s="16" customFormat="1" ht="50.1" customHeight="1" thickBot="1" x14ac:dyDescent="0.25">
      <c r="A282" s="352" t="s">
        <v>102</v>
      </c>
      <c r="B282" s="353"/>
      <c r="C282" s="74" t="str">
        <f>"электронный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82" s="361">
        <v>13650</v>
      </c>
      <c r="E282" s="355"/>
      <c r="F282" s="355"/>
      <c r="G282" s="355"/>
      <c r="H282" s="356"/>
    </row>
    <row r="283" spans="1:8" s="16" customFormat="1" ht="102" customHeight="1" thickBot="1" x14ac:dyDescent="0.25">
      <c r="A283" s="352" t="s">
        <v>16</v>
      </c>
      <c r="B283" s="353"/>
      <c r="C28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83" s="361">
        <v>1452</v>
      </c>
      <c r="E283" s="355"/>
      <c r="F283" s="355"/>
      <c r="G283" s="355"/>
      <c r="H283" s="356"/>
    </row>
    <row r="284" spans="1:8" s="16" customFormat="1" ht="102" customHeight="1" thickBot="1" x14ac:dyDescent="0.25">
      <c r="A284" s="352" t="s">
        <v>103</v>
      </c>
      <c r="B284" s="353"/>
      <c r="C28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284" s="361">
        <v>100002</v>
      </c>
      <c r="E284" s="355"/>
      <c r="F284" s="355"/>
      <c r="G284" s="355"/>
      <c r="H284" s="356"/>
    </row>
    <row r="285" spans="1:8" s="16" customFormat="1" ht="126" customHeight="1" x14ac:dyDescent="0.2">
      <c r="A285" s="352" t="s">
        <v>104</v>
      </c>
      <c r="B285" s="353"/>
      <c r="C28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"2ГИС.КАЗАНЬ" (версия для ПК); 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85" s="361">
        <v>10506</v>
      </c>
      <c r="E285" s="355"/>
      <c r="F285" s="355"/>
      <c r="G285" s="355"/>
      <c r="H285" s="356"/>
    </row>
    <row r="286" spans="1:8" s="16" customFormat="1" ht="96" customHeight="1" x14ac:dyDescent="0.2">
      <c r="A286" s="352" t="s">
        <v>105</v>
      </c>
      <c r="B286" s="353"/>
      <c r="C28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Интернет-площадки и Веб-приложения на основе Cправочника организаций "2ГИС.КАЗАНЬ", http://api.2gis.ru/</v>
      </c>
      <c r="D286" s="361">
        <v>10506</v>
      </c>
      <c r="E286" s="355"/>
      <c r="F286" s="355"/>
      <c r="G286" s="355"/>
      <c r="H286" s="356"/>
    </row>
    <row r="287" spans="1:8" s="16" customFormat="1" ht="96" customHeight="1" x14ac:dyDescent="0.2">
      <c r="A287" s="377" t="s">
        <v>106</v>
      </c>
      <c r="B287" s="378"/>
      <c r="C287"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87" s="361">
        <v>15001</v>
      </c>
      <c r="E287" s="355"/>
      <c r="F287" s="355"/>
      <c r="G287" s="355"/>
      <c r="H287" s="356"/>
    </row>
    <row r="288" spans="1:8" s="16" customFormat="1" ht="78" customHeight="1" x14ac:dyDescent="0.2">
      <c r="A288" s="352" t="s">
        <v>100</v>
      </c>
      <c r="B288" s="353" t="s">
        <v>100</v>
      </c>
      <c r="C28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88" s="361">
        <v>15780</v>
      </c>
      <c r="E288" s="355"/>
      <c r="F288" s="355"/>
      <c r="G288" s="355"/>
      <c r="H288" s="356"/>
    </row>
    <row r="289" spans="1:8" s="16" customFormat="1" ht="78" customHeight="1" x14ac:dyDescent="0.2">
      <c r="A289" s="352" t="s">
        <v>101</v>
      </c>
      <c r="B289" s="353" t="s">
        <v>101</v>
      </c>
      <c r="C28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289" s="361">
        <v>10512</v>
      </c>
      <c r="E289" s="355"/>
      <c r="F289" s="355"/>
      <c r="G289" s="355"/>
      <c r="H289" s="356"/>
    </row>
    <row r="290" spans="1:8" s="16" customFormat="1" ht="50.1" customHeight="1" x14ac:dyDescent="0.2">
      <c r="A290" s="352" t="s">
        <v>107</v>
      </c>
      <c r="B290" s="353"/>
      <c r="C290" s="74" t="str">
        <f>"Интернет-площадка 2gis.ru на основе Cправочника организаций "&amp;$C$2&amp;""</f>
        <v>Интернет-площадка 2gis.ru на основе Cправочника организаций "2ГИС.КАЗАНЬ"</v>
      </c>
      <c r="D290" s="361">
        <v>27360</v>
      </c>
      <c r="E290" s="355"/>
      <c r="F290" s="355"/>
      <c r="G290" s="355"/>
      <c r="H290" s="356"/>
    </row>
    <row r="291" spans="1:8" s="16" customFormat="1" ht="50.1" customHeight="1" x14ac:dyDescent="0.2">
      <c r="A291" s="352" t="s">
        <v>108</v>
      </c>
      <c r="B291" s="353"/>
      <c r="C291" s="74" t="str">
        <f t="shared" ref="C291:C299" si="1">"электронный справочник на основе Справочника организаций "&amp;$C$2&amp;" (версия для ПК)"</f>
        <v>электронный справочник на основе Справочника организаций "2ГИС.КАЗАНЬ" (версия для ПК)</v>
      </c>
      <c r="D291" s="361">
        <v>22080</v>
      </c>
      <c r="E291" s="355"/>
      <c r="F291" s="355"/>
      <c r="G291" s="355"/>
      <c r="H291" s="356"/>
    </row>
    <row r="292" spans="1:8" s="16" customFormat="1" ht="50.1" customHeight="1" x14ac:dyDescent="0.2">
      <c r="A292" s="352" t="s">
        <v>109</v>
      </c>
      <c r="B292" s="353"/>
      <c r="C292" s="74" t="str">
        <f t="shared" si="1"/>
        <v>электронный справочник на основе Справочника организаций "2ГИС.КАЗАНЬ" (версия для ПК)</v>
      </c>
      <c r="D292" s="361">
        <v>55200</v>
      </c>
      <c r="E292" s="355"/>
      <c r="F292" s="355"/>
      <c r="G292" s="355"/>
      <c r="H292" s="356"/>
    </row>
    <row r="293" spans="1:8" s="16" customFormat="1" ht="50.1" customHeight="1" x14ac:dyDescent="0.2">
      <c r="A293" s="352" t="s">
        <v>110</v>
      </c>
      <c r="B293" s="353"/>
      <c r="C293" s="74" t="str">
        <f>"Интернет-площадка 2gis.ru на основе Cправочника организаций "&amp;$C$2&amp;""</f>
        <v>Интернет-площадка 2gis.ru на основе Cправочника организаций "2ГИС.КАЗАНЬ"</v>
      </c>
      <c r="D293" s="361">
        <v>27360</v>
      </c>
      <c r="E293" s="355"/>
      <c r="F293" s="355"/>
      <c r="G293" s="355"/>
      <c r="H293" s="356"/>
    </row>
    <row r="294" spans="1:8" s="16" customFormat="1" ht="50.1" customHeight="1" thickBot="1" x14ac:dyDescent="0.25">
      <c r="A294" s="352" t="s">
        <v>111</v>
      </c>
      <c r="B294" s="353"/>
      <c r="C294" s="33" t="str">
        <f>"Интернет-площадка 2gis.ru на основе Cправочника организаций "&amp;$C$2&amp;""</f>
        <v>Интернет-площадка 2gis.ru на основе Cправочника организаций "2ГИС.КАЗАНЬ"</v>
      </c>
      <c r="D294" s="361">
        <v>32880</v>
      </c>
      <c r="E294" s="355"/>
      <c r="F294" s="355"/>
      <c r="G294" s="355"/>
      <c r="H294" s="356"/>
    </row>
    <row r="295" spans="1:8" s="16" customFormat="1" ht="50.1" customHeight="1" x14ac:dyDescent="0.2">
      <c r="A295" s="352" t="s">
        <v>112</v>
      </c>
      <c r="B295" s="353"/>
      <c r="C295" s="74" t="str">
        <f t="shared" si="1"/>
        <v>электронный справочник на основе Справочника организаций "2ГИС.КАЗАНЬ" (версия для ПК)</v>
      </c>
      <c r="D295" s="361">
        <v>24720</v>
      </c>
      <c r="E295" s="355"/>
      <c r="F295" s="355"/>
      <c r="G295" s="355"/>
      <c r="H295" s="356"/>
    </row>
    <row r="296" spans="1:8" s="16" customFormat="1" ht="50.1" customHeight="1" x14ac:dyDescent="0.2">
      <c r="A296" s="352" t="s">
        <v>113</v>
      </c>
      <c r="B296" s="353"/>
      <c r="C296" s="74" t="str">
        <f t="shared" si="1"/>
        <v>электронный справочник на основе Справочника организаций "2ГИС.КАЗАНЬ" (версия для ПК)</v>
      </c>
      <c r="D296" s="361">
        <v>36720</v>
      </c>
      <c r="E296" s="355"/>
      <c r="F296" s="355"/>
      <c r="G296" s="355"/>
      <c r="H296" s="356"/>
    </row>
    <row r="297" spans="1:8" s="16" customFormat="1" ht="50.1" customHeight="1" x14ac:dyDescent="0.2">
      <c r="A297" s="352" t="s">
        <v>114</v>
      </c>
      <c r="B297" s="353"/>
      <c r="C297" s="74" t="str">
        <f t="shared" si="1"/>
        <v>электронный справочник на основе Справочника организаций "2ГИС.КАЗАНЬ" (версия для ПК)</v>
      </c>
      <c r="D297" s="361">
        <v>65760</v>
      </c>
      <c r="E297" s="355"/>
      <c r="F297" s="355"/>
      <c r="G297" s="355"/>
      <c r="H297" s="356"/>
    </row>
    <row r="298" spans="1:8" s="16" customFormat="1" ht="50.1" customHeight="1" x14ac:dyDescent="0.2">
      <c r="A298" s="352" t="s">
        <v>343</v>
      </c>
      <c r="B298" s="353"/>
      <c r="C298" s="74" t="s">
        <v>95</v>
      </c>
      <c r="D298" s="361">
        <v>1200</v>
      </c>
      <c r="E298" s="355"/>
      <c r="F298" s="355"/>
      <c r="G298" s="355"/>
      <c r="H298" s="356"/>
    </row>
    <row r="299" spans="1:8" s="16" customFormat="1" ht="50.1" customHeight="1" thickBot="1" x14ac:dyDescent="0.25">
      <c r="A299" s="352" t="s">
        <v>117</v>
      </c>
      <c r="B299" s="353"/>
      <c r="C299" s="74" t="str">
        <f t="shared" si="1"/>
        <v>электронный справочник на основе Справочника организаций "2ГИС.КАЗАНЬ" (версия для ПК)</v>
      </c>
      <c r="D299" s="361">
        <v>28680</v>
      </c>
      <c r="E299" s="355"/>
      <c r="F299" s="355"/>
      <c r="G299" s="355"/>
      <c r="H299" s="356"/>
    </row>
    <row r="300" spans="1:8" s="23" customFormat="1" ht="50.1" customHeight="1" thickBot="1" x14ac:dyDescent="0.25">
      <c r="A300" s="362" t="s">
        <v>118</v>
      </c>
      <c r="B300" s="363"/>
      <c r="C300" s="21"/>
      <c r="D300" s="364"/>
      <c r="E300" s="364"/>
      <c r="F300" s="364"/>
      <c r="G300" s="364"/>
      <c r="H300" s="365"/>
    </row>
    <row r="301" spans="1:8" s="16" customFormat="1" ht="50.1" customHeight="1" x14ac:dyDescent="0.2">
      <c r="A301" s="352" t="s">
        <v>120</v>
      </c>
      <c r="B301" s="353"/>
      <c r="C301" s="656" t="str">
        <f>"Электронный справочник на основе Справочника организаций "&amp;$C$2&amp;" (мобильная версия)"</f>
        <v>Электронный справочник на основе Справочника организаций "2ГИС.КАЗАНЬ" (мобильная версия)</v>
      </c>
      <c r="D301" s="382">
        <v>15750</v>
      </c>
      <c r="E301" s="383"/>
      <c r="F301" s="383"/>
      <c r="G301" s="383"/>
      <c r="H301" s="384"/>
    </row>
    <row r="302" spans="1:8" s="16" customFormat="1" ht="50.1" customHeight="1" x14ac:dyDescent="0.2">
      <c r="A302" s="352" t="s">
        <v>501</v>
      </c>
      <c r="B302" s="353"/>
      <c r="C302" s="657"/>
      <c r="D302" s="361">
        <v>22080</v>
      </c>
      <c r="E302" s="355"/>
      <c r="F302" s="355"/>
      <c r="G302" s="355"/>
      <c r="H302" s="356"/>
    </row>
    <row r="303" spans="1:8" s="16" customFormat="1" ht="50.1" customHeight="1" x14ac:dyDescent="0.2">
      <c r="A303" s="377" t="s">
        <v>119</v>
      </c>
      <c r="B303" s="418"/>
      <c r="C303" s="657"/>
      <c r="D303" s="354">
        <v>10512</v>
      </c>
      <c r="E303" s="355"/>
      <c r="F303" s="355"/>
      <c r="G303" s="355"/>
      <c r="H303" s="356"/>
    </row>
    <row r="304" spans="1:8" s="16" customFormat="1" ht="50.1" customHeight="1" x14ac:dyDescent="0.2">
      <c r="A304" s="369" t="s">
        <v>121</v>
      </c>
      <c r="B304" s="370"/>
      <c r="C304" s="657"/>
      <c r="D304" s="517">
        <v>3180</v>
      </c>
      <c r="E304" s="398"/>
      <c r="F304" s="398"/>
      <c r="G304" s="398"/>
      <c r="H304" s="399"/>
    </row>
    <row r="305" spans="1:8" s="16" customFormat="1" ht="50.1" customHeight="1" x14ac:dyDescent="0.2">
      <c r="A305" s="369" t="s">
        <v>122</v>
      </c>
      <c r="B305" s="370"/>
      <c r="C305" s="657"/>
      <c r="D305" s="517">
        <v>318</v>
      </c>
      <c r="E305" s="398"/>
      <c r="F305" s="398"/>
      <c r="G305" s="398"/>
      <c r="H305" s="399"/>
    </row>
    <row r="306" spans="1:8" s="16" customFormat="1" ht="50.1" customHeight="1" thickBot="1" x14ac:dyDescent="0.25">
      <c r="A306" s="369" t="s">
        <v>123</v>
      </c>
      <c r="B306" s="370"/>
      <c r="C306" s="658"/>
      <c r="D306" s="471">
        <v>1110</v>
      </c>
      <c r="E306" s="472"/>
      <c r="F306" s="472"/>
      <c r="G306" s="472"/>
      <c r="H306" s="473"/>
    </row>
    <row r="307" spans="1:8" s="16" customFormat="1" ht="50.1" customHeight="1" thickBot="1" x14ac:dyDescent="0.25">
      <c r="A307" s="362" t="s">
        <v>124</v>
      </c>
      <c r="B307" s="363"/>
      <c r="C307" s="21"/>
      <c r="D307" s="364"/>
      <c r="E307" s="364"/>
      <c r="F307" s="364"/>
      <c r="G307" s="364"/>
      <c r="H307" s="365"/>
    </row>
    <row r="308" spans="1:8" s="16" customFormat="1" ht="50.1" customHeight="1" x14ac:dyDescent="0.2">
      <c r="A308" s="352" t="s">
        <v>214</v>
      </c>
      <c r="B308" s="353"/>
      <c r="C308"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08" s="361">
        <v>9870</v>
      </c>
      <c r="E308" s="355"/>
      <c r="F308" s="355"/>
      <c r="G308" s="355"/>
      <c r="H308" s="356"/>
    </row>
    <row r="309" spans="1:8" s="16" customFormat="1" ht="60.75" customHeight="1" x14ac:dyDescent="0.2">
      <c r="A309" s="352" t="s">
        <v>126</v>
      </c>
      <c r="B309" s="353"/>
      <c r="C309"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309" s="361">
        <v>9870</v>
      </c>
      <c r="E309" s="355"/>
      <c r="F309" s="355"/>
      <c r="G309" s="355"/>
      <c r="H309" s="356"/>
    </row>
    <row r="310" spans="1:8" s="16" customFormat="1" ht="50.1" customHeight="1" x14ac:dyDescent="0.2">
      <c r="A310" s="352" t="s">
        <v>215</v>
      </c>
      <c r="B310" s="353"/>
      <c r="C310"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"2ГИС.КАЗАНЬ" (мобильная версия 2ГИС 4.0 и выше)</v>
      </c>
      <c r="D310" s="354">
        <v>20760</v>
      </c>
      <c r="E310" s="355"/>
      <c r="F310" s="355"/>
      <c r="G310" s="355"/>
      <c r="H310" s="356"/>
    </row>
    <row r="311" spans="1:8" s="16" customFormat="1" ht="59.25" customHeight="1" x14ac:dyDescent="0.2">
      <c r="A311" s="352" t="s">
        <v>502</v>
      </c>
      <c r="B311" s="353" t="s">
        <v>479</v>
      </c>
      <c r="C311"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"2ГИС.КАЗАНЬ" (версия для ПК); Интернет-площадка 2gis.ru на основе Cправочника организаций "2ГИС.КАЗАНЬ"</v>
      </c>
      <c r="D311" s="354">
        <v>19800</v>
      </c>
      <c r="E311" s="355"/>
      <c r="F311" s="355"/>
      <c r="G311" s="355"/>
      <c r="H311" s="356"/>
    </row>
    <row r="312" spans="1:8" s="16" customFormat="1" ht="126" customHeight="1" x14ac:dyDescent="0.2">
      <c r="A312" s="352" t="s">
        <v>131</v>
      </c>
      <c r="B312" s="353"/>
      <c r="C312" s="121" t="str">
        <f>C308</f>
        <v>электронный справочник на основе Справочника организаций "2ГИС.КАЗАНЬ" (мобильная версия 2ГИС 4.0 и выше)</v>
      </c>
      <c r="D312" s="361">
        <v>9870</v>
      </c>
      <c r="E312" s="355"/>
      <c r="F312" s="355"/>
      <c r="G312" s="355"/>
      <c r="H312" s="356"/>
    </row>
    <row r="313" spans="1:8" s="16" customFormat="1" ht="126" customHeight="1" thickBot="1" x14ac:dyDescent="0.25">
      <c r="A313" s="352" t="s">
        <v>132</v>
      </c>
      <c r="B313" s="353"/>
      <c r="C31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"2ГИС.КАЗАНЬ"; электронный справочник на основе Справочника организаций "2ГИС.КАЗАНЬ" (мобильная версия 2ГИС 4.0 и выше)</v>
      </c>
      <c r="D313" s="361">
        <v>7410</v>
      </c>
      <c r="E313" s="355"/>
      <c r="F313" s="355"/>
      <c r="G313" s="355"/>
      <c r="H313" s="356"/>
    </row>
    <row r="314" spans="1:8" s="23" customFormat="1" ht="49.5" customHeight="1" thickBot="1" x14ac:dyDescent="0.25">
      <c r="A314" s="518"/>
      <c r="B314" s="519"/>
      <c r="C314" s="56"/>
      <c r="D314" s="520"/>
      <c r="E314" s="520"/>
      <c r="F314" s="520"/>
      <c r="G314" s="520"/>
      <c r="H314" s="521"/>
    </row>
    <row r="315" spans="1:8" s="20" customFormat="1" ht="26.25" x14ac:dyDescent="0.2">
      <c r="A315" s="81"/>
      <c r="B315" s="82"/>
      <c r="C315" s="83"/>
      <c r="D315" s="82"/>
      <c r="E315" s="82"/>
      <c r="F315" s="82"/>
      <c r="G315" s="82"/>
      <c r="H315" s="84"/>
    </row>
    <row r="316" spans="1:8" s="16" customFormat="1" ht="21" x14ac:dyDescent="0.2">
      <c r="A316" s="85"/>
      <c r="B316" s="86" t="s">
        <v>133</v>
      </c>
      <c r="C316" s="349" t="s">
        <v>220</v>
      </c>
      <c r="D316" s="349"/>
      <c r="E316" s="87"/>
      <c r="F316" s="87"/>
      <c r="G316" s="87"/>
      <c r="H316" s="87"/>
    </row>
    <row r="317" spans="1:8" s="16" customFormat="1" ht="21" x14ac:dyDescent="0.2">
      <c r="A317" s="85"/>
      <c r="B317" s="87"/>
      <c r="C317" s="348" t="s">
        <v>221</v>
      </c>
      <c r="D317" s="348"/>
      <c r="E317" s="87"/>
      <c r="F317" s="87"/>
      <c r="G317" s="87"/>
      <c r="H317" s="87"/>
    </row>
    <row r="318" spans="1:8" s="16" customFormat="1" ht="21" x14ac:dyDescent="0.2">
      <c r="A318" s="85"/>
      <c r="B318" s="87"/>
      <c r="C318" s="349" t="s">
        <v>222</v>
      </c>
      <c r="D318" s="348"/>
      <c r="E318" s="87"/>
      <c r="F318" s="87"/>
      <c r="G318" s="87"/>
      <c r="H318" s="87"/>
    </row>
    <row r="319" spans="1:8" s="16" customFormat="1" ht="21" x14ac:dyDescent="0.2">
      <c r="A319" s="81"/>
      <c r="B319" s="82"/>
      <c r="C319" s="348"/>
      <c r="D319" s="348"/>
      <c r="E319" s="87"/>
      <c r="F319" s="87"/>
      <c r="G319" s="87"/>
      <c r="H319" s="82"/>
    </row>
    <row r="320" spans="1:8" s="16" customFormat="1" ht="26.25" x14ac:dyDescent="0.2">
      <c r="A320" s="347" t="str">
        <f>Абакан_юр!A174</f>
        <v>По соглашению сторон в качестве валюты платежа могут выступать украинские гривны, в этом случае курс следующий: 1 руб. = 0,4395 гривен</v>
      </c>
      <c r="B320" s="347"/>
      <c r="C320" s="347"/>
      <c r="D320" s="89"/>
      <c r="E320" s="89"/>
      <c r="F320" s="90"/>
      <c r="G320" s="351"/>
      <c r="H320" s="351"/>
    </row>
    <row r="321" spans="1:8" s="16" customFormat="1" ht="26.25" x14ac:dyDescent="0.2">
      <c r="A321" s="347" t="str">
        <f>Абакан_юр!A175</f>
        <v>По соглашению сторон в качестве валюты платежа могут выступать дирхамы ОАЭ, в этом случае курс следующий: 1 руб. = 0,0414 дирхам</v>
      </c>
      <c r="B321" s="347"/>
      <c r="C321" s="347"/>
      <c r="D321" s="89"/>
      <c r="E321" s="89"/>
      <c r="F321" s="90"/>
      <c r="G321" s="92"/>
      <c r="H321" s="92"/>
    </row>
    <row r="322" spans="1:8" ht="12.6" customHeight="1" x14ac:dyDescent="0.2">
      <c r="A322" s="347" t="str">
        <f>Абакан_юр!A176</f>
        <v>По соглашению сторон в качестве валюты платежа могут выступать доллары США, в этом случае курс следующий: 1 руб. = 0,0113 доллара</v>
      </c>
      <c r="B322" s="347"/>
      <c r="C322" s="347"/>
      <c r="D322" s="89"/>
      <c r="E322" s="89"/>
      <c r="F322" s="90"/>
      <c r="G322" s="92"/>
      <c r="H322" s="92"/>
    </row>
    <row r="323" spans="1:8" s="87" customFormat="1" ht="24.95" customHeight="1" x14ac:dyDescent="0.2">
      <c r="A323" s="347" t="str">
        <f>Абакан_юр!A177</f>
        <v>По соглашению сторон в качестве валюты платежа могут выступать евро, в этом случае курс следующий: 1 руб. = 0,0104 евро</v>
      </c>
      <c r="B323" s="347"/>
      <c r="C323" s="347"/>
      <c r="D323" s="89"/>
      <c r="E323" s="90"/>
      <c r="F323" s="90"/>
      <c r="G323" s="92"/>
      <c r="H323" s="92"/>
    </row>
    <row r="324" spans="1:8" s="87" customFormat="1" ht="24.95" customHeight="1" x14ac:dyDescent="0.2">
      <c r="A324" s="347" t="str">
        <f>Абакан_юр!A178</f>
        <v>По соглашению сторон в качестве валюты платежа могут выступать чешские кроны, в этом случае курс следующий: 1 руб. = 0,2610 крона</v>
      </c>
      <c r="B324" s="347"/>
      <c r="C324" s="347"/>
      <c r="D324" s="89"/>
      <c r="E324" s="90"/>
      <c r="F324" s="90"/>
      <c r="G324" s="92"/>
      <c r="H324" s="92"/>
    </row>
    <row r="325" spans="1:8" s="87" customFormat="1" ht="24.95" customHeight="1" x14ac:dyDescent="0.2">
      <c r="A325" s="347" t="str">
        <f>Абакан_юр!A179</f>
        <v>По соглашению сторон в качестве валюты платежа могут выступать киргизские сомы, в этом случае курс следующий: 1 руб. = 1,0094 сом</v>
      </c>
      <c r="B325" s="347"/>
      <c r="C325" s="347"/>
      <c r="D325" s="89"/>
      <c r="E325" s="89"/>
      <c r="F325" s="90"/>
      <c r="G325" s="92"/>
      <c r="H325" s="92"/>
    </row>
    <row r="326" spans="1:8" s="82" customFormat="1" ht="12" customHeight="1" x14ac:dyDescent="0.2">
      <c r="A326" s="347" t="str">
        <f>Абакан_юр!A180</f>
        <v>По соглашению сторон в качестве валюты платежа могут выступать казахстанские тенге, в этом случае курс следующий: 1 руб. = 5,0667 тенге</v>
      </c>
      <c r="B326" s="347"/>
      <c r="C326" s="347"/>
      <c r="D326" s="89"/>
      <c r="E326" s="89"/>
      <c r="F326" s="90"/>
      <c r="G326" s="92"/>
      <c r="H326" s="92"/>
    </row>
    <row r="327" spans="1:8" s="91" customFormat="1" ht="24.95" customHeight="1" x14ac:dyDescent="0.2">
      <c r="A327" s="93"/>
      <c r="B327" s="93"/>
      <c r="C327" s="94"/>
      <c r="D327" s="95"/>
      <c r="E327" s="95"/>
      <c r="F327" s="96"/>
      <c r="G327" s="97"/>
      <c r="H327" s="97"/>
    </row>
    <row r="328" spans="1:8" s="91" customFormat="1" ht="24.95" customHeight="1" x14ac:dyDescent="0.2">
      <c r="A328" s="339" t="s">
        <v>144</v>
      </c>
      <c r="B328" s="339"/>
      <c r="C328" s="339"/>
      <c r="D328" s="339"/>
      <c r="E328" s="339"/>
      <c r="F328" s="339"/>
      <c r="G328" s="339"/>
      <c r="H328" s="339"/>
    </row>
    <row r="329" spans="1:8" s="91" customFormat="1" ht="24.95" customHeight="1" x14ac:dyDescent="0.2">
      <c r="A329" s="339" t="s">
        <v>145</v>
      </c>
      <c r="B329" s="339"/>
      <c r="C329" s="339"/>
      <c r="D329" s="339"/>
      <c r="E329" s="339"/>
      <c r="F329" s="339"/>
      <c r="G329" s="339"/>
      <c r="H329" s="339"/>
    </row>
    <row r="330" spans="1:8" s="91" customFormat="1" ht="24.95" customHeight="1" x14ac:dyDescent="0.2">
      <c r="A330" s="347" t="s">
        <v>482</v>
      </c>
      <c r="B330" s="347"/>
      <c r="C330" s="347"/>
      <c r="D330" s="347"/>
      <c r="E330" s="347"/>
      <c r="F330" s="347"/>
      <c r="G330" s="347"/>
      <c r="H330" s="347"/>
    </row>
    <row r="331" spans="1:8" s="91" customFormat="1" ht="24.95" customHeight="1" thickBot="1" x14ac:dyDescent="0.25">
      <c r="A331" s="340" t="s">
        <v>146</v>
      </c>
      <c r="B331" s="340"/>
      <c r="C331" s="340"/>
      <c r="D331" s="340"/>
      <c r="E331" s="340"/>
      <c r="F331" s="99"/>
      <c r="H331" s="100"/>
    </row>
    <row r="332" spans="1:8" s="91" customFormat="1" ht="24.95" customHeight="1" thickBot="1" x14ac:dyDescent="0.25">
      <c r="A332" s="341" t="s">
        <v>147</v>
      </c>
      <c r="B332" s="342"/>
      <c r="C332" s="342"/>
      <c r="D332" s="342"/>
      <c r="E332" s="343"/>
      <c r="F332" s="101"/>
      <c r="G332" s="82"/>
      <c r="H332" s="102"/>
    </row>
    <row r="333" spans="1:8" s="91" customFormat="1" ht="24.95" customHeight="1" thickBot="1" x14ac:dyDescent="0.25">
      <c r="A333" s="344" t="s">
        <v>148</v>
      </c>
      <c r="B333" s="345"/>
      <c r="C333" s="103" t="s">
        <v>149</v>
      </c>
      <c r="D333" s="345" t="s">
        <v>150</v>
      </c>
      <c r="E333" s="346"/>
      <c r="F333" s="104"/>
      <c r="G333" s="104"/>
      <c r="H333" s="104"/>
    </row>
    <row r="334" spans="1:8" s="98" customFormat="1" ht="12" customHeight="1" x14ac:dyDescent="0.2">
      <c r="A334" s="333" t="s">
        <v>207</v>
      </c>
      <c r="B334" s="334"/>
      <c r="C334" s="335" t="s">
        <v>208</v>
      </c>
      <c r="D334" s="641">
        <v>2190</v>
      </c>
      <c r="E334" s="336"/>
      <c r="F334" s="104"/>
      <c r="G334" s="104"/>
      <c r="H334" s="104"/>
    </row>
    <row r="335" spans="1:8" ht="24.95" customHeight="1" x14ac:dyDescent="0.2">
      <c r="A335" s="337" t="s">
        <v>209</v>
      </c>
      <c r="B335" s="338"/>
      <c r="C335" s="331"/>
      <c r="D335" s="640">
        <v>1590</v>
      </c>
      <c r="E335" s="332"/>
      <c r="F335" s="104"/>
      <c r="G335" s="104"/>
      <c r="H335" s="104"/>
    </row>
    <row r="336" spans="1:8" ht="24.95" customHeight="1" x14ac:dyDescent="0.2">
      <c r="A336" s="337" t="s">
        <v>210</v>
      </c>
      <c r="B336" s="338"/>
      <c r="C336" s="331"/>
      <c r="D336" s="640">
        <v>1440</v>
      </c>
      <c r="E336" s="332"/>
      <c r="F336" s="104"/>
      <c r="G336" s="104"/>
      <c r="H336" s="104"/>
    </row>
    <row r="337" spans="1:8" s="82" customFormat="1" ht="38.25" customHeight="1" x14ac:dyDescent="0.2">
      <c r="A337" s="337" t="s">
        <v>211</v>
      </c>
      <c r="B337" s="338"/>
      <c r="C337" s="331"/>
      <c r="D337" s="640">
        <v>1290</v>
      </c>
      <c r="E337" s="332"/>
      <c r="F337" s="104"/>
      <c r="G337" s="104"/>
      <c r="H337" s="104"/>
    </row>
    <row r="338" spans="1:8" s="100" customFormat="1" ht="50.1" customHeight="1" x14ac:dyDescent="0.2">
      <c r="A338" s="337" t="s">
        <v>151</v>
      </c>
      <c r="B338" s="338"/>
      <c r="C338" s="106" t="s">
        <v>152</v>
      </c>
      <c r="D338" s="331" t="s">
        <v>153</v>
      </c>
      <c r="E338" s="332"/>
      <c r="F338" s="104"/>
      <c r="G338" s="104"/>
      <c r="H338" s="104"/>
    </row>
    <row r="339" spans="1:8" s="102" customFormat="1" ht="50.1" customHeight="1" x14ac:dyDescent="0.2">
      <c r="A339" s="337" t="s">
        <v>154</v>
      </c>
      <c r="B339" s="338"/>
      <c r="C339" s="106" t="s">
        <v>155</v>
      </c>
      <c r="D339" s="331" t="s">
        <v>156</v>
      </c>
      <c r="E339" s="332"/>
      <c r="F339" s="104"/>
      <c r="G339" s="104"/>
      <c r="H339" s="104"/>
    </row>
    <row r="340" spans="1:8" ht="102" customHeight="1" thickBot="1" x14ac:dyDescent="0.25">
      <c r="A340" s="495" t="s">
        <v>157</v>
      </c>
      <c r="B340" s="496"/>
      <c r="C340" s="125" t="s">
        <v>158</v>
      </c>
      <c r="D340" s="497" t="s">
        <v>156</v>
      </c>
      <c r="E340" s="498"/>
      <c r="F340" s="104"/>
      <c r="G340" s="104"/>
      <c r="H340" s="104"/>
    </row>
    <row r="341" spans="1:8" ht="50.1" customHeight="1" x14ac:dyDescent="0.2">
      <c r="A341" s="337" t="s">
        <v>160</v>
      </c>
      <c r="B341" s="338"/>
      <c r="C341" s="124" t="s">
        <v>161</v>
      </c>
      <c r="D341" s="338" t="s">
        <v>156</v>
      </c>
      <c r="E341" s="494"/>
      <c r="F341" s="101"/>
      <c r="G341" s="101"/>
      <c r="H341" s="101"/>
    </row>
    <row r="342" spans="1:8" ht="50.1" customHeight="1" thickBot="1" x14ac:dyDescent="0.25">
      <c r="A342" s="617" t="s">
        <v>162</v>
      </c>
      <c r="B342" s="618"/>
      <c r="C342" s="125" t="s">
        <v>163</v>
      </c>
      <c r="D342" s="619" t="s">
        <v>156</v>
      </c>
      <c r="E342" s="620"/>
      <c r="F342" s="96"/>
      <c r="G342" s="97"/>
      <c r="H342" s="97"/>
    </row>
    <row r="343" spans="1:8" ht="50.1" customHeight="1" x14ac:dyDescent="0.2">
      <c r="A343" s="329" t="s">
        <v>164</v>
      </c>
      <c r="B343" s="329"/>
      <c r="C343" s="329"/>
      <c r="D343" s="329"/>
      <c r="E343" s="329"/>
      <c r="F343" s="329"/>
      <c r="G343" s="329"/>
      <c r="H343" s="329"/>
    </row>
    <row r="344" spans="1:8" ht="50.1" customHeight="1" x14ac:dyDescent="0.2">
      <c r="A344" s="329" t="s">
        <v>165</v>
      </c>
      <c r="B344" s="329"/>
      <c r="C344" s="329"/>
      <c r="D344" s="329"/>
      <c r="E344" s="329"/>
      <c r="F344" s="329"/>
      <c r="G344" s="329"/>
      <c r="H344" s="329"/>
    </row>
    <row r="345" spans="1:8" ht="99.95" customHeight="1" x14ac:dyDescent="0.2">
      <c r="A345"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45" s="493"/>
      <c r="C345" s="493"/>
      <c r="D345" s="493"/>
      <c r="E345" s="493"/>
      <c r="F345" s="493"/>
      <c r="G345" s="493"/>
      <c r="H345" s="493"/>
    </row>
    <row r="346" spans="1:8" ht="75" customHeight="1" x14ac:dyDescent="0.2">
      <c r="A346" s="339" t="s">
        <v>167</v>
      </c>
      <c r="B346" s="339"/>
      <c r="C346" s="339"/>
      <c r="D346" s="339"/>
      <c r="E346" s="339"/>
      <c r="F346" s="339"/>
      <c r="G346" s="339"/>
      <c r="H346" s="339"/>
    </row>
    <row r="347" spans="1:8" ht="137.25" customHeight="1" x14ac:dyDescent="0.2">
      <c r="A347" s="329" t="s">
        <v>168</v>
      </c>
      <c r="B347" s="329"/>
      <c r="C347" s="329"/>
      <c r="D347" s="329"/>
      <c r="E347" s="329"/>
      <c r="F347" s="329"/>
      <c r="G347" s="329"/>
      <c r="H347" s="329"/>
    </row>
    <row r="348" spans="1:8" s="82" customFormat="1" ht="125.25" customHeight="1" x14ac:dyDescent="0.2">
      <c r="A348" s="639" t="s">
        <v>287</v>
      </c>
      <c r="B348" s="639"/>
      <c r="C348" s="639"/>
      <c r="D348" s="639"/>
      <c r="E348" s="639"/>
      <c r="F348" s="639"/>
      <c r="G348" s="639"/>
      <c r="H348" s="639"/>
    </row>
    <row r="349" spans="1:8" ht="25.5" x14ac:dyDescent="0.35">
      <c r="A349" s="637" t="s">
        <v>288</v>
      </c>
      <c r="B349" s="638"/>
      <c r="C349" s="176" t="s">
        <v>289</v>
      </c>
    </row>
    <row r="350" spans="1:8" ht="25.5" x14ac:dyDescent="0.35">
      <c r="A350" s="635" t="s">
        <v>290</v>
      </c>
      <c r="B350" s="636"/>
      <c r="C350" s="177">
        <v>1</v>
      </c>
    </row>
    <row r="351" spans="1:8" ht="25.5" x14ac:dyDescent="0.35">
      <c r="A351" s="635">
        <v>2</v>
      </c>
      <c r="B351" s="636"/>
      <c r="C351" s="177">
        <v>1.1000000000000001</v>
      </c>
    </row>
    <row r="352" spans="1:8" ht="25.5" x14ac:dyDescent="0.35">
      <c r="A352" s="635">
        <v>3</v>
      </c>
      <c r="B352" s="636"/>
      <c r="C352" s="177">
        <v>1.2</v>
      </c>
    </row>
    <row r="353" spans="1:8" ht="25.5" x14ac:dyDescent="0.35">
      <c r="A353" s="635" t="s">
        <v>291</v>
      </c>
      <c r="B353" s="636"/>
      <c r="C353" s="177">
        <v>1.25</v>
      </c>
    </row>
    <row r="354" spans="1:8" ht="25.5" x14ac:dyDescent="0.35">
      <c r="A354" s="635" t="s">
        <v>292</v>
      </c>
      <c r="B354" s="636"/>
      <c r="C354" s="177">
        <v>1.3</v>
      </c>
    </row>
    <row r="355" spans="1:8" ht="25.5" x14ac:dyDescent="0.35">
      <c r="A355" s="635" t="s">
        <v>293</v>
      </c>
      <c r="B355" s="636"/>
      <c r="C355" s="177">
        <v>1.35</v>
      </c>
    </row>
    <row r="356" spans="1:8" ht="25.5" x14ac:dyDescent="0.35">
      <c r="A356" s="635" t="s">
        <v>294</v>
      </c>
      <c r="B356" s="636"/>
      <c r="C356" s="177">
        <v>1.4</v>
      </c>
    </row>
    <row r="357" spans="1:8" ht="25.5" x14ac:dyDescent="0.35">
      <c r="A357" s="635" t="s">
        <v>295</v>
      </c>
      <c r="B357" s="636"/>
      <c r="C357" s="177">
        <v>1.45</v>
      </c>
    </row>
    <row r="358" spans="1:8" ht="25.5" x14ac:dyDescent="0.35">
      <c r="A358" s="635" t="s">
        <v>296</v>
      </c>
      <c r="B358" s="636"/>
      <c r="C358" s="177">
        <v>1.5</v>
      </c>
    </row>
    <row r="359" spans="1:8" ht="25.5" x14ac:dyDescent="0.35">
      <c r="A359" s="635" t="s">
        <v>297</v>
      </c>
      <c r="B359" s="636"/>
      <c r="C359" s="177">
        <v>2</v>
      </c>
    </row>
    <row r="360" spans="1:8" ht="23.25" x14ac:dyDescent="0.2">
      <c r="A360" s="329" t="s">
        <v>298</v>
      </c>
      <c r="B360" s="329"/>
      <c r="C360" s="329"/>
      <c r="D360" s="329"/>
      <c r="E360" s="329"/>
      <c r="F360" s="329"/>
      <c r="G360" s="329"/>
      <c r="H360" s="329"/>
    </row>
    <row r="363" spans="1:8" s="109" customFormat="1" ht="144.75" customHeight="1" x14ac:dyDescent="0.2">
      <c r="A363" s="339" t="s">
        <v>483</v>
      </c>
      <c r="B363" s="339"/>
      <c r="C363" s="339"/>
      <c r="D363" s="339"/>
      <c r="E363" s="339"/>
      <c r="F363" s="339"/>
      <c r="G363" s="339"/>
      <c r="H363" s="339"/>
    </row>
    <row r="370" spans="1:8" s="109" customFormat="1" ht="114.75" customHeight="1" x14ac:dyDescent="0.2">
      <c r="A370" s="81"/>
      <c r="B370" s="82"/>
      <c r="C370" s="83"/>
      <c r="D370" s="82"/>
      <c r="E370" s="82"/>
      <c r="F370" s="82"/>
      <c r="G370" s="82"/>
      <c r="H370" s="84"/>
    </row>
  </sheetData>
  <sheetProtection selectLockedCells="1" selectUnlockedCells="1"/>
  <mergeCells count="632">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69:B69"/>
    <mergeCell ref="D69:H69"/>
    <mergeCell ref="A70:B70"/>
    <mergeCell ref="D70:H70"/>
    <mergeCell ref="A71:B71"/>
    <mergeCell ref="D71:H71"/>
    <mergeCell ref="D64:H64"/>
    <mergeCell ref="A65:C65"/>
    <mergeCell ref="D65:H65"/>
    <mergeCell ref="A66:B66"/>
    <mergeCell ref="C66:C145"/>
    <mergeCell ref="D66:H66"/>
    <mergeCell ref="A67:B67"/>
    <mergeCell ref="D67:H67"/>
    <mergeCell ref="A68:B68"/>
    <mergeCell ref="D68:H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44:B144"/>
    <mergeCell ref="D144:H144"/>
    <mergeCell ref="A145:B145"/>
    <mergeCell ref="D145:H145"/>
    <mergeCell ref="D146:H146"/>
    <mergeCell ref="A148:A151"/>
    <mergeCell ref="B148:B149"/>
    <mergeCell ref="C148:C149"/>
    <mergeCell ref="D148:D151"/>
    <mergeCell ref="E148:E151"/>
    <mergeCell ref="G153:G157"/>
    <mergeCell ref="H153:H157"/>
    <mergeCell ref="D158:H158"/>
    <mergeCell ref="A159:A161"/>
    <mergeCell ref="B159:B160"/>
    <mergeCell ref="C159:C160"/>
    <mergeCell ref="D159:H161"/>
    <mergeCell ref="F148:F151"/>
    <mergeCell ref="G148:G151"/>
    <mergeCell ref="H148:H151"/>
    <mergeCell ref="D152:H152"/>
    <mergeCell ref="A153:A157"/>
    <mergeCell ref="B153:B154"/>
    <mergeCell ref="C153:C154"/>
    <mergeCell ref="D153:D157"/>
    <mergeCell ref="E153:E157"/>
    <mergeCell ref="F153:F157"/>
    <mergeCell ref="D162:H162"/>
    <mergeCell ref="A163:C163"/>
    <mergeCell ref="D163:H163"/>
    <mergeCell ref="A164:B164"/>
    <mergeCell ref="C164:C233"/>
    <mergeCell ref="D164:H164"/>
    <mergeCell ref="A165:B165"/>
    <mergeCell ref="D165:H165"/>
    <mergeCell ref="A166:B166"/>
    <mergeCell ref="D166:H166"/>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94:B194"/>
    <mergeCell ref="D194:H194"/>
    <mergeCell ref="A195:B195"/>
    <mergeCell ref="D195:H195"/>
    <mergeCell ref="A196:B196"/>
    <mergeCell ref="D196:H196"/>
    <mergeCell ref="A191:B191"/>
    <mergeCell ref="D191:H191"/>
    <mergeCell ref="A192:B192"/>
    <mergeCell ref="D192:H192"/>
    <mergeCell ref="A193:B193"/>
    <mergeCell ref="D193:H193"/>
    <mergeCell ref="A200:B200"/>
    <mergeCell ref="D200:H200"/>
    <mergeCell ref="A201:B201"/>
    <mergeCell ref="D201:H201"/>
    <mergeCell ref="A202:B202"/>
    <mergeCell ref="D202:H202"/>
    <mergeCell ref="A197:B197"/>
    <mergeCell ref="D197:H197"/>
    <mergeCell ref="A198:B198"/>
    <mergeCell ref="D198:H198"/>
    <mergeCell ref="A199:B199"/>
    <mergeCell ref="D199:H199"/>
    <mergeCell ref="A206:B206"/>
    <mergeCell ref="D206:H206"/>
    <mergeCell ref="A207:B207"/>
    <mergeCell ref="D207:H207"/>
    <mergeCell ref="A208:B208"/>
    <mergeCell ref="D208:H208"/>
    <mergeCell ref="A203:B203"/>
    <mergeCell ref="D203:H203"/>
    <mergeCell ref="A204:B204"/>
    <mergeCell ref="D204:H204"/>
    <mergeCell ref="A205:B205"/>
    <mergeCell ref="D205:H205"/>
    <mergeCell ref="A212:B212"/>
    <mergeCell ref="D212:H212"/>
    <mergeCell ref="A213:B213"/>
    <mergeCell ref="D213:H213"/>
    <mergeCell ref="A214:B214"/>
    <mergeCell ref="D214:H214"/>
    <mergeCell ref="A209:B209"/>
    <mergeCell ref="D209:H209"/>
    <mergeCell ref="A210:B210"/>
    <mergeCell ref="D210:H210"/>
    <mergeCell ref="A211:B211"/>
    <mergeCell ref="D211:H211"/>
    <mergeCell ref="A218:B218"/>
    <mergeCell ref="D218:H218"/>
    <mergeCell ref="A219:B219"/>
    <mergeCell ref="D219:H219"/>
    <mergeCell ref="A220:B220"/>
    <mergeCell ref="D220:H220"/>
    <mergeCell ref="A215:B215"/>
    <mergeCell ref="D215:H215"/>
    <mergeCell ref="A216:B216"/>
    <mergeCell ref="D216:H216"/>
    <mergeCell ref="A217:B217"/>
    <mergeCell ref="D217:H217"/>
    <mergeCell ref="A224:B224"/>
    <mergeCell ref="D224:H224"/>
    <mergeCell ref="A225:B225"/>
    <mergeCell ref="D225:H225"/>
    <mergeCell ref="A226:B226"/>
    <mergeCell ref="D226:H226"/>
    <mergeCell ref="A221:B221"/>
    <mergeCell ref="D221:H221"/>
    <mergeCell ref="A222:B222"/>
    <mergeCell ref="D222:H222"/>
    <mergeCell ref="A223:B223"/>
    <mergeCell ref="D223:H223"/>
    <mergeCell ref="A230:B230"/>
    <mergeCell ref="D230:H230"/>
    <mergeCell ref="A231:B231"/>
    <mergeCell ref="D231:H231"/>
    <mergeCell ref="A232:B232"/>
    <mergeCell ref="D232:H232"/>
    <mergeCell ref="A227:B227"/>
    <mergeCell ref="D227:H227"/>
    <mergeCell ref="A228:B228"/>
    <mergeCell ref="D228:H228"/>
    <mergeCell ref="A229:B229"/>
    <mergeCell ref="D229:H229"/>
    <mergeCell ref="A238:B238"/>
    <mergeCell ref="D238:H238"/>
    <mergeCell ref="A239:B239"/>
    <mergeCell ref="D239:H239"/>
    <mergeCell ref="A240:B240"/>
    <mergeCell ref="D240:H240"/>
    <mergeCell ref="A233:B233"/>
    <mergeCell ref="D233:H233"/>
    <mergeCell ref="A234:C234"/>
    <mergeCell ref="D234:H234"/>
    <mergeCell ref="D235:H235"/>
    <mergeCell ref="A236:B236"/>
    <mergeCell ref="C236:C244"/>
    <mergeCell ref="D236:H236"/>
    <mergeCell ref="A237:B237"/>
    <mergeCell ref="D237:H237"/>
    <mergeCell ref="A244:B244"/>
    <mergeCell ref="D244:H244"/>
    <mergeCell ref="A245:B245"/>
    <mergeCell ref="D245:H245"/>
    <mergeCell ref="A246:B246"/>
    <mergeCell ref="D246:H246"/>
    <mergeCell ref="A241:B241"/>
    <mergeCell ref="D241:H241"/>
    <mergeCell ref="A242:B242"/>
    <mergeCell ref="D242:H242"/>
    <mergeCell ref="A243:B243"/>
    <mergeCell ref="D243:H243"/>
    <mergeCell ref="A247:B247"/>
    <mergeCell ref="D247:H247"/>
    <mergeCell ref="A248:B248"/>
    <mergeCell ref="C248:C265"/>
    <mergeCell ref="D248:H248"/>
    <mergeCell ref="A249:B249"/>
    <mergeCell ref="D249:H249"/>
    <mergeCell ref="A250:B250"/>
    <mergeCell ref="D250:H250"/>
    <mergeCell ref="A251:B251"/>
    <mergeCell ref="A255:B255"/>
    <mergeCell ref="D255:H255"/>
    <mergeCell ref="A256:B256"/>
    <mergeCell ref="D256:H256"/>
    <mergeCell ref="A257:B257"/>
    <mergeCell ref="D257:H257"/>
    <mergeCell ref="D251:H251"/>
    <mergeCell ref="A252:B252"/>
    <mergeCell ref="D252:H252"/>
    <mergeCell ref="A253:B253"/>
    <mergeCell ref="D253:H253"/>
    <mergeCell ref="A254:B254"/>
    <mergeCell ref="D254:H254"/>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67:B267"/>
    <mergeCell ref="D267:H267"/>
    <mergeCell ref="A268:B268"/>
    <mergeCell ref="D268:H268"/>
    <mergeCell ref="A269:B269"/>
    <mergeCell ref="D269:H269"/>
    <mergeCell ref="A264:B264"/>
    <mergeCell ref="D264:H264"/>
    <mergeCell ref="A265:B265"/>
    <mergeCell ref="D265:H265"/>
    <mergeCell ref="A266:B266"/>
    <mergeCell ref="D266:H266"/>
    <mergeCell ref="A273:B273"/>
    <mergeCell ref="D273:H273"/>
    <mergeCell ref="A274:B274"/>
    <mergeCell ref="D274:H274"/>
    <mergeCell ref="A275:B275"/>
    <mergeCell ref="D275:H275"/>
    <mergeCell ref="A270:B270"/>
    <mergeCell ref="D270:H270"/>
    <mergeCell ref="A271:B271"/>
    <mergeCell ref="D271:H271"/>
    <mergeCell ref="A272:B272"/>
    <mergeCell ref="D272:H272"/>
    <mergeCell ref="A279:B279"/>
    <mergeCell ref="D279:H279"/>
    <mergeCell ref="A280:B280"/>
    <mergeCell ref="D280:H280"/>
    <mergeCell ref="A281:B281"/>
    <mergeCell ref="D281:H281"/>
    <mergeCell ref="A276:B276"/>
    <mergeCell ref="D276:H276"/>
    <mergeCell ref="A277:B277"/>
    <mergeCell ref="D277:H277"/>
    <mergeCell ref="A278:B278"/>
    <mergeCell ref="D278:H278"/>
    <mergeCell ref="A285:B285"/>
    <mergeCell ref="D285:H285"/>
    <mergeCell ref="A286:B286"/>
    <mergeCell ref="D286:H286"/>
    <mergeCell ref="A287:B287"/>
    <mergeCell ref="D287:H287"/>
    <mergeCell ref="A282:B282"/>
    <mergeCell ref="D282:H282"/>
    <mergeCell ref="A283:B283"/>
    <mergeCell ref="D283:H283"/>
    <mergeCell ref="A284:B284"/>
    <mergeCell ref="D284:H284"/>
    <mergeCell ref="A291:B291"/>
    <mergeCell ref="D291:H291"/>
    <mergeCell ref="A292:B292"/>
    <mergeCell ref="D292:H292"/>
    <mergeCell ref="A293:B293"/>
    <mergeCell ref="D293:H293"/>
    <mergeCell ref="A288:B288"/>
    <mergeCell ref="D288:H288"/>
    <mergeCell ref="A289:B289"/>
    <mergeCell ref="D289:H289"/>
    <mergeCell ref="A290:B290"/>
    <mergeCell ref="D290:H290"/>
    <mergeCell ref="A297:B297"/>
    <mergeCell ref="D297:H297"/>
    <mergeCell ref="A298:B298"/>
    <mergeCell ref="D298:H298"/>
    <mergeCell ref="A299:B299"/>
    <mergeCell ref="D299:H299"/>
    <mergeCell ref="A294:B294"/>
    <mergeCell ref="D294:H294"/>
    <mergeCell ref="A295:B295"/>
    <mergeCell ref="D295:H295"/>
    <mergeCell ref="A296:B296"/>
    <mergeCell ref="D296:H296"/>
    <mergeCell ref="A300:B300"/>
    <mergeCell ref="D300:H300"/>
    <mergeCell ref="A301:B301"/>
    <mergeCell ref="C301:C306"/>
    <mergeCell ref="D301:H301"/>
    <mergeCell ref="A302:B302"/>
    <mergeCell ref="D302:H302"/>
    <mergeCell ref="A303:B303"/>
    <mergeCell ref="D303:H303"/>
    <mergeCell ref="A304:B304"/>
    <mergeCell ref="A308:B308"/>
    <mergeCell ref="D308:H308"/>
    <mergeCell ref="A309:B309"/>
    <mergeCell ref="D309:H309"/>
    <mergeCell ref="A310:B310"/>
    <mergeCell ref="D310:H310"/>
    <mergeCell ref="D304:H304"/>
    <mergeCell ref="A305:B305"/>
    <mergeCell ref="D305:H305"/>
    <mergeCell ref="A306:B306"/>
    <mergeCell ref="D306:H306"/>
    <mergeCell ref="A307:B307"/>
    <mergeCell ref="D307:H307"/>
    <mergeCell ref="A314:B314"/>
    <mergeCell ref="D314:H314"/>
    <mergeCell ref="C316:D316"/>
    <mergeCell ref="C317:D317"/>
    <mergeCell ref="C318:D318"/>
    <mergeCell ref="C319:D319"/>
    <mergeCell ref="A311:B311"/>
    <mergeCell ref="D311:H311"/>
    <mergeCell ref="A312:B312"/>
    <mergeCell ref="D312:H312"/>
    <mergeCell ref="A313:B313"/>
    <mergeCell ref="D313:H313"/>
    <mergeCell ref="A325:C325"/>
    <mergeCell ref="A326:C326"/>
    <mergeCell ref="A328:H328"/>
    <mergeCell ref="A329:H329"/>
    <mergeCell ref="A330:H330"/>
    <mergeCell ref="A331:E331"/>
    <mergeCell ref="A320:C320"/>
    <mergeCell ref="G320:H320"/>
    <mergeCell ref="A321:C321"/>
    <mergeCell ref="A322:C322"/>
    <mergeCell ref="A323:C323"/>
    <mergeCell ref="A324:C324"/>
    <mergeCell ref="A337:B337"/>
    <mergeCell ref="D337:E337"/>
    <mergeCell ref="A338:B338"/>
    <mergeCell ref="D338:E338"/>
    <mergeCell ref="A339:B339"/>
    <mergeCell ref="D339:E339"/>
    <mergeCell ref="A332:E332"/>
    <mergeCell ref="A333:B333"/>
    <mergeCell ref="D333:E333"/>
    <mergeCell ref="A334:B334"/>
    <mergeCell ref="C334:C337"/>
    <mergeCell ref="D334:E334"/>
    <mergeCell ref="A335:B335"/>
    <mergeCell ref="D335:E335"/>
    <mergeCell ref="A336:B336"/>
    <mergeCell ref="D336:E336"/>
    <mergeCell ref="A343:H343"/>
    <mergeCell ref="A344:H344"/>
    <mergeCell ref="A345:H345"/>
    <mergeCell ref="A346:H346"/>
    <mergeCell ref="A347:H347"/>
    <mergeCell ref="A348:H348"/>
    <mergeCell ref="A340:B340"/>
    <mergeCell ref="D340:E340"/>
    <mergeCell ref="A341:B341"/>
    <mergeCell ref="D341:E341"/>
    <mergeCell ref="A342:B342"/>
    <mergeCell ref="D342:E342"/>
    <mergeCell ref="A363:E363"/>
    <mergeCell ref="F363:H363"/>
    <mergeCell ref="A355:B355"/>
    <mergeCell ref="A356:B356"/>
    <mergeCell ref="A357:B357"/>
    <mergeCell ref="A358:B358"/>
    <mergeCell ref="A359:B359"/>
    <mergeCell ref="A360:H360"/>
    <mergeCell ref="A349:B349"/>
    <mergeCell ref="A350:B350"/>
    <mergeCell ref="A351:B351"/>
    <mergeCell ref="A352:B352"/>
    <mergeCell ref="A353:B353"/>
    <mergeCell ref="A354:B35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3"/>
  <sheetViews>
    <sheetView view="pageBreakPreview" zoomScale="40" zoomScaleNormal="60" zoomScaleSheetLayoutView="40" workbookViewId="0">
      <pane ySplit="4" topLeftCell="A131"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503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33.7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7" s="382">
        <f>F7*1.2</f>
        <v>10080</v>
      </c>
      <c r="E7" s="383">
        <f>F7*1.1</f>
        <v>9240</v>
      </c>
      <c r="F7" s="383">
        <v>8400</v>
      </c>
      <c r="G7" s="383">
        <f>F7*0.75</f>
        <v>6300</v>
      </c>
      <c r="H7" s="384">
        <f>F7*0.5</f>
        <v>4200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 s="457">
        <f>F12*1.2</f>
        <v>11340</v>
      </c>
      <c r="E12" s="383">
        <f>F12*1.1</f>
        <v>10395</v>
      </c>
      <c r="F12" s="383">
        <v>9450</v>
      </c>
      <c r="G12" s="383">
        <f>F12*0.75</f>
        <v>7087.5</v>
      </c>
      <c r="H12" s="384">
        <f>F12*0.5</f>
        <v>4725</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1680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"2ГИС.КАЛИНИНГРАД"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23" s="527">
        <v>330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7" s="382">
        <f>F27*1.2</f>
        <v>14112</v>
      </c>
      <c r="E27" s="383">
        <f>F27*1.1</f>
        <v>12936.000000000002</v>
      </c>
      <c r="F27" s="383">
        <v>11760</v>
      </c>
      <c r="G27" s="383">
        <f>F27*0.75</f>
        <v>8820</v>
      </c>
      <c r="H27" s="384">
        <f>F27*0.5</f>
        <v>5880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2" s="457">
        <f>F32*1.2</f>
        <v>15883.199999999999</v>
      </c>
      <c r="E32" s="383">
        <f>F32*1.1</f>
        <v>14559.6</v>
      </c>
      <c r="F32" s="383">
        <v>13236</v>
      </c>
      <c r="G32" s="383">
        <f>F32*0.75</f>
        <v>9927</v>
      </c>
      <c r="H32" s="384">
        <f>F32*0.5</f>
        <v>6618</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2400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"2ГИС.КАЛИНИНГРАД"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"2ГИС.КАЛИНИНГРАД"; Электронный справочник "2ГИС.КАЛИНИНГРАД"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3" s="445">
        <v>468</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48" s="536">
        <f>F48*1.2</f>
        <v>4320</v>
      </c>
      <c r="E48" s="536">
        <f>F48*1.1</f>
        <v>3960.0000000000005</v>
      </c>
      <c r="F48" s="536">
        <v>3600</v>
      </c>
      <c r="G48" s="536">
        <f>F48*0.75</f>
        <v>2700</v>
      </c>
      <c r="H48" s="536">
        <f>F48*0.5</f>
        <v>1800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52" s="479">
        <v>240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5" s="382">
        <f>F55*1.2</f>
        <v>12420</v>
      </c>
      <c r="E55" s="383">
        <f>F55*1.1</f>
        <v>11385.000000000002</v>
      </c>
      <c r="F55" s="383">
        <v>10350</v>
      </c>
      <c r="G55" s="383">
        <f>F55*0.75</f>
        <v>7762.5</v>
      </c>
      <c r="H55" s="384">
        <f>F55*0.5</f>
        <v>5175</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1" s="457">
        <f>F61*1.2</f>
        <v>13680</v>
      </c>
      <c r="E61" s="383">
        <f>F61*1.1</f>
        <v>12540.000000000002</v>
      </c>
      <c r="F61" s="383">
        <v>11400</v>
      </c>
      <c r="G61" s="383">
        <f>F61*0.75</f>
        <v>8550</v>
      </c>
      <c r="H61" s="384">
        <f>F61*0.5</f>
        <v>5700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67" s="527">
        <v>330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1140 до 22800</v>
      </c>
      <c r="E71" s="422"/>
      <c r="F71" s="422"/>
      <c r="G71" s="422"/>
      <c r="H71" s="423"/>
    </row>
    <row r="72" spans="1:8" ht="37.5" customHeight="1" outlineLevel="1" x14ac:dyDescent="0.2">
      <c r="A72" s="429" t="s">
        <v>39</v>
      </c>
      <c r="B72" s="598"/>
      <c r="C72" s="455"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72" s="601">
        <v>1140</v>
      </c>
      <c r="E72" s="433"/>
      <c r="F72" s="433"/>
      <c r="G72" s="433"/>
      <c r="H72" s="434"/>
    </row>
    <row r="73" spans="1:8" ht="37.5" customHeight="1" outlineLevel="1" x14ac:dyDescent="0.2">
      <c r="A73" s="419" t="s">
        <v>40</v>
      </c>
      <c r="B73" s="586"/>
      <c r="C73" s="599"/>
      <c r="D73" s="361">
        <v>2280</v>
      </c>
      <c r="E73" s="355"/>
      <c r="F73" s="355"/>
      <c r="G73" s="355"/>
      <c r="H73" s="356"/>
    </row>
    <row r="74" spans="1:8" ht="37.5" customHeight="1" outlineLevel="1" x14ac:dyDescent="0.2">
      <c r="A74" s="419" t="s">
        <v>41</v>
      </c>
      <c r="B74" s="586"/>
      <c r="C74" s="599"/>
      <c r="D74" s="361">
        <v>3420</v>
      </c>
      <c r="E74" s="355"/>
      <c r="F74" s="355"/>
      <c r="G74" s="355"/>
      <c r="H74" s="356"/>
    </row>
    <row r="75" spans="1:8" ht="37.5" customHeight="1" outlineLevel="1" x14ac:dyDescent="0.2">
      <c r="A75" s="419" t="s">
        <v>42</v>
      </c>
      <c r="B75" s="586"/>
      <c r="C75" s="599"/>
      <c r="D75" s="361">
        <v>4560</v>
      </c>
      <c r="E75" s="355"/>
      <c r="F75" s="355"/>
      <c r="G75" s="355"/>
      <c r="H75" s="356"/>
    </row>
    <row r="76" spans="1:8" ht="37.5" customHeight="1" outlineLevel="1" x14ac:dyDescent="0.2">
      <c r="A76" s="419" t="s">
        <v>43</v>
      </c>
      <c r="B76" s="586"/>
      <c r="C76" s="599"/>
      <c r="D76" s="361">
        <v>5700</v>
      </c>
      <c r="E76" s="355"/>
      <c r="F76" s="355"/>
      <c r="G76" s="355"/>
      <c r="H76" s="356"/>
    </row>
    <row r="77" spans="1:8" ht="37.5" customHeight="1" outlineLevel="1" x14ac:dyDescent="0.2">
      <c r="A77" s="419" t="s">
        <v>44</v>
      </c>
      <c r="B77" s="586"/>
      <c r="C77" s="599"/>
      <c r="D77" s="361">
        <v>6840</v>
      </c>
      <c r="E77" s="355"/>
      <c r="F77" s="355"/>
      <c r="G77" s="355"/>
      <c r="H77" s="356"/>
    </row>
    <row r="78" spans="1:8" ht="37.5" customHeight="1" outlineLevel="1" x14ac:dyDescent="0.2">
      <c r="A78" s="419" t="s">
        <v>45</v>
      </c>
      <c r="B78" s="586"/>
      <c r="C78" s="599"/>
      <c r="D78" s="361">
        <v>7980</v>
      </c>
      <c r="E78" s="355"/>
      <c r="F78" s="355"/>
      <c r="G78" s="355"/>
      <c r="H78" s="356"/>
    </row>
    <row r="79" spans="1:8" ht="37.5" customHeight="1" outlineLevel="1" x14ac:dyDescent="0.2">
      <c r="A79" s="419" t="s">
        <v>46</v>
      </c>
      <c r="B79" s="586"/>
      <c r="C79" s="599"/>
      <c r="D79" s="361">
        <v>9120</v>
      </c>
      <c r="E79" s="355"/>
      <c r="F79" s="355"/>
      <c r="G79" s="355"/>
      <c r="H79" s="356"/>
    </row>
    <row r="80" spans="1:8" ht="37.5" customHeight="1" outlineLevel="1" x14ac:dyDescent="0.2">
      <c r="A80" s="419" t="s">
        <v>47</v>
      </c>
      <c r="B80" s="586"/>
      <c r="C80" s="599"/>
      <c r="D80" s="361">
        <v>10260</v>
      </c>
      <c r="E80" s="355"/>
      <c r="F80" s="355"/>
      <c r="G80" s="355"/>
      <c r="H80" s="356"/>
    </row>
    <row r="81" spans="1:8" ht="37.5" customHeight="1" outlineLevel="1" x14ac:dyDescent="0.2">
      <c r="A81" s="419" t="s">
        <v>48</v>
      </c>
      <c r="B81" s="586"/>
      <c r="C81" s="599"/>
      <c r="D81" s="361">
        <v>11400</v>
      </c>
      <c r="E81" s="355"/>
      <c r="F81" s="355"/>
      <c r="G81" s="355"/>
      <c r="H81" s="356"/>
    </row>
    <row r="82" spans="1:8" ht="37.5" customHeight="1" outlineLevel="1" x14ac:dyDescent="0.2">
      <c r="A82" s="419" t="s">
        <v>49</v>
      </c>
      <c r="B82" s="586"/>
      <c r="C82" s="599"/>
      <c r="D82" s="361">
        <v>12540</v>
      </c>
      <c r="E82" s="355"/>
      <c r="F82" s="355"/>
      <c r="G82" s="355"/>
      <c r="H82" s="356"/>
    </row>
    <row r="83" spans="1:8" ht="37.5" customHeight="1" outlineLevel="1" x14ac:dyDescent="0.2">
      <c r="A83" s="419" t="s">
        <v>50</v>
      </c>
      <c r="B83" s="586"/>
      <c r="C83" s="599"/>
      <c r="D83" s="361">
        <v>13680</v>
      </c>
      <c r="E83" s="355"/>
      <c r="F83" s="355"/>
      <c r="G83" s="355"/>
      <c r="H83" s="356"/>
    </row>
    <row r="84" spans="1:8" ht="37.5" customHeight="1" outlineLevel="1" x14ac:dyDescent="0.2">
      <c r="A84" s="419" t="s">
        <v>51</v>
      </c>
      <c r="B84" s="586"/>
      <c r="C84" s="599"/>
      <c r="D84" s="361">
        <v>14820</v>
      </c>
      <c r="E84" s="355"/>
      <c r="F84" s="355"/>
      <c r="G84" s="355"/>
      <c r="H84" s="356"/>
    </row>
    <row r="85" spans="1:8" ht="37.5" customHeight="1" outlineLevel="1" x14ac:dyDescent="0.2">
      <c r="A85" s="419" t="s">
        <v>52</v>
      </c>
      <c r="B85" s="586"/>
      <c r="C85" s="599"/>
      <c r="D85" s="361">
        <v>15960</v>
      </c>
      <c r="E85" s="355"/>
      <c r="F85" s="355"/>
      <c r="G85" s="355"/>
      <c r="H85" s="356"/>
    </row>
    <row r="86" spans="1:8" ht="37.5" customHeight="1" outlineLevel="1" x14ac:dyDescent="0.2">
      <c r="A86" s="419" t="s">
        <v>53</v>
      </c>
      <c r="B86" s="586"/>
      <c r="C86" s="599"/>
      <c r="D86" s="361">
        <v>17100</v>
      </c>
      <c r="E86" s="355"/>
      <c r="F86" s="355"/>
      <c r="G86" s="355"/>
      <c r="H86" s="356"/>
    </row>
    <row r="87" spans="1:8" ht="37.5" customHeight="1" outlineLevel="1" x14ac:dyDescent="0.2">
      <c r="A87" s="419" t="s">
        <v>54</v>
      </c>
      <c r="B87" s="586"/>
      <c r="C87" s="599"/>
      <c r="D87" s="361">
        <v>18240</v>
      </c>
      <c r="E87" s="355"/>
      <c r="F87" s="355"/>
      <c r="G87" s="355"/>
      <c r="H87" s="356"/>
    </row>
    <row r="88" spans="1:8" ht="37.5" customHeight="1" outlineLevel="1" x14ac:dyDescent="0.2">
      <c r="A88" s="419" t="s">
        <v>55</v>
      </c>
      <c r="B88" s="586"/>
      <c r="C88" s="599"/>
      <c r="D88" s="361">
        <v>19380</v>
      </c>
      <c r="E88" s="355"/>
      <c r="F88" s="355"/>
      <c r="G88" s="355"/>
      <c r="H88" s="356"/>
    </row>
    <row r="89" spans="1:8" ht="37.5" customHeight="1" outlineLevel="1" x14ac:dyDescent="0.2">
      <c r="A89" s="419" t="s">
        <v>56</v>
      </c>
      <c r="B89" s="586"/>
      <c r="C89" s="599"/>
      <c r="D89" s="361">
        <v>20520</v>
      </c>
      <c r="E89" s="355"/>
      <c r="F89" s="355"/>
      <c r="G89" s="355"/>
      <c r="H89" s="356"/>
    </row>
    <row r="90" spans="1:8" ht="37.5" customHeight="1" outlineLevel="1" x14ac:dyDescent="0.2">
      <c r="A90" s="419" t="s">
        <v>57</v>
      </c>
      <c r="B90" s="586"/>
      <c r="C90" s="599"/>
      <c r="D90" s="361">
        <v>21660</v>
      </c>
      <c r="E90" s="355"/>
      <c r="F90" s="355"/>
      <c r="G90" s="355"/>
      <c r="H90" s="356"/>
    </row>
    <row r="91" spans="1:8" ht="37.5" customHeight="1" outlineLevel="1" x14ac:dyDescent="0.2">
      <c r="A91" s="419" t="s">
        <v>58</v>
      </c>
      <c r="B91" s="586"/>
      <c r="C91" s="599"/>
      <c r="D91" s="361">
        <v>22800</v>
      </c>
      <c r="E91" s="355"/>
      <c r="F91" s="355"/>
      <c r="G91" s="355"/>
      <c r="H91" s="356"/>
    </row>
    <row r="92" spans="1:8" ht="37.5" customHeight="1" outlineLevel="1" x14ac:dyDescent="0.2">
      <c r="A92" s="419" t="s">
        <v>181</v>
      </c>
      <c r="B92" s="586"/>
      <c r="C92" s="599"/>
      <c r="D92" s="361">
        <v>23940</v>
      </c>
      <c r="E92" s="355"/>
      <c r="F92" s="355"/>
      <c r="G92" s="355"/>
      <c r="H92" s="356"/>
    </row>
    <row r="93" spans="1:8" ht="37.5" customHeight="1" outlineLevel="1" x14ac:dyDescent="0.2">
      <c r="A93" s="419" t="s">
        <v>182</v>
      </c>
      <c r="B93" s="586"/>
      <c r="C93" s="599"/>
      <c r="D93" s="361">
        <v>25080</v>
      </c>
      <c r="E93" s="355"/>
      <c r="F93" s="355"/>
      <c r="G93" s="355"/>
      <c r="H93" s="356"/>
    </row>
    <row r="94" spans="1:8" ht="37.5" customHeight="1" outlineLevel="1" x14ac:dyDescent="0.2">
      <c r="A94" s="419" t="s">
        <v>183</v>
      </c>
      <c r="B94" s="586"/>
      <c r="C94" s="599"/>
      <c r="D94" s="361">
        <v>26220</v>
      </c>
      <c r="E94" s="355"/>
      <c r="F94" s="355"/>
      <c r="G94" s="355"/>
      <c r="H94" s="356"/>
    </row>
    <row r="95" spans="1:8" ht="37.5" customHeight="1" outlineLevel="1" x14ac:dyDescent="0.2">
      <c r="A95" s="419" t="s">
        <v>184</v>
      </c>
      <c r="B95" s="586"/>
      <c r="C95" s="599"/>
      <c r="D95" s="361">
        <v>27360</v>
      </c>
      <c r="E95" s="355"/>
      <c r="F95" s="355"/>
      <c r="G95" s="355"/>
      <c r="H95" s="356"/>
    </row>
    <row r="96" spans="1:8" ht="37.5" customHeight="1" outlineLevel="1" x14ac:dyDescent="0.2">
      <c r="A96" s="419" t="s">
        <v>185</v>
      </c>
      <c r="B96" s="586"/>
      <c r="C96" s="599"/>
      <c r="D96" s="361">
        <v>28500</v>
      </c>
      <c r="E96" s="355"/>
      <c r="F96" s="355"/>
      <c r="G96" s="355"/>
      <c r="H96" s="356"/>
    </row>
    <row r="97" spans="1:8" ht="37.5" customHeight="1" outlineLevel="1" x14ac:dyDescent="0.2">
      <c r="A97" s="419" t="s">
        <v>186</v>
      </c>
      <c r="B97" s="586"/>
      <c r="C97" s="599"/>
      <c r="D97" s="361">
        <v>29640</v>
      </c>
      <c r="E97" s="355"/>
      <c r="F97" s="355"/>
      <c r="G97" s="355"/>
      <c r="H97" s="356"/>
    </row>
    <row r="98" spans="1:8" ht="37.5" customHeight="1" outlineLevel="1" x14ac:dyDescent="0.2">
      <c r="A98" s="419" t="s">
        <v>187</v>
      </c>
      <c r="B98" s="586"/>
      <c r="C98" s="599"/>
      <c r="D98" s="361">
        <v>30780</v>
      </c>
      <c r="E98" s="355"/>
      <c r="F98" s="355"/>
      <c r="G98" s="355"/>
      <c r="H98" s="356"/>
    </row>
    <row r="99" spans="1:8" ht="37.5" customHeight="1" outlineLevel="1" x14ac:dyDescent="0.2">
      <c r="A99" s="419" t="s">
        <v>188</v>
      </c>
      <c r="B99" s="586"/>
      <c r="C99" s="599"/>
      <c r="D99" s="361">
        <v>31920</v>
      </c>
      <c r="E99" s="355"/>
      <c r="F99" s="355"/>
      <c r="G99" s="355"/>
      <c r="H99" s="356"/>
    </row>
    <row r="100" spans="1:8" ht="37.5" customHeight="1" outlineLevel="1" x14ac:dyDescent="0.2">
      <c r="A100" s="419" t="s">
        <v>189</v>
      </c>
      <c r="B100" s="586"/>
      <c r="C100" s="599"/>
      <c r="D100" s="361">
        <v>33060</v>
      </c>
      <c r="E100" s="355"/>
      <c r="F100" s="355"/>
      <c r="G100" s="355"/>
      <c r="H100" s="356"/>
    </row>
    <row r="101" spans="1:8" ht="37.5" customHeight="1" outlineLevel="1" x14ac:dyDescent="0.2">
      <c r="A101" s="419" t="s">
        <v>190</v>
      </c>
      <c r="B101" s="586"/>
      <c r="C101" s="599"/>
      <c r="D101" s="361">
        <v>34200</v>
      </c>
      <c r="E101" s="355"/>
      <c r="F101" s="355"/>
      <c r="G101" s="355"/>
      <c r="H101" s="356"/>
    </row>
    <row r="102" spans="1:8" ht="37.5" customHeight="1" outlineLevel="1" x14ac:dyDescent="0.2">
      <c r="A102" s="419" t="s">
        <v>191</v>
      </c>
      <c r="B102" s="586"/>
      <c r="C102" s="599"/>
      <c r="D102" s="361">
        <v>35340</v>
      </c>
      <c r="E102" s="355"/>
      <c r="F102" s="355"/>
      <c r="G102" s="355"/>
      <c r="H102" s="356"/>
    </row>
    <row r="103" spans="1:8" ht="37.5" customHeight="1" outlineLevel="1" x14ac:dyDescent="0.2">
      <c r="A103" s="419" t="s">
        <v>192</v>
      </c>
      <c r="B103" s="586"/>
      <c r="C103" s="599"/>
      <c r="D103" s="361">
        <v>36480</v>
      </c>
      <c r="E103" s="355"/>
      <c r="F103" s="355"/>
      <c r="G103" s="355"/>
      <c r="H103" s="356"/>
    </row>
    <row r="104" spans="1:8" ht="37.5" customHeight="1" outlineLevel="1" x14ac:dyDescent="0.2">
      <c r="A104" s="419" t="s">
        <v>193</v>
      </c>
      <c r="B104" s="586"/>
      <c r="C104" s="599"/>
      <c r="D104" s="361">
        <v>37620</v>
      </c>
      <c r="E104" s="355"/>
      <c r="F104" s="355"/>
      <c r="G104" s="355"/>
      <c r="H104" s="356"/>
    </row>
    <row r="105" spans="1:8" ht="37.5" customHeight="1" outlineLevel="1" x14ac:dyDescent="0.2">
      <c r="A105" s="419" t="s">
        <v>194</v>
      </c>
      <c r="B105" s="586"/>
      <c r="C105" s="599"/>
      <c r="D105" s="361">
        <v>38760</v>
      </c>
      <c r="E105" s="355"/>
      <c r="F105" s="355"/>
      <c r="G105" s="355"/>
      <c r="H105" s="356"/>
    </row>
    <row r="106" spans="1:8" ht="37.5" customHeight="1" outlineLevel="1" x14ac:dyDescent="0.2">
      <c r="A106" s="419" t="s">
        <v>195</v>
      </c>
      <c r="B106" s="420"/>
      <c r="C106" s="599"/>
      <c r="D106" s="361">
        <v>39900</v>
      </c>
      <c r="E106" s="355"/>
      <c r="F106" s="355"/>
      <c r="G106" s="355"/>
      <c r="H106" s="356"/>
    </row>
    <row r="107" spans="1:8" ht="37.5" customHeight="1" outlineLevel="1" x14ac:dyDescent="0.2">
      <c r="A107" s="419" t="s">
        <v>235</v>
      </c>
      <c r="B107" s="420"/>
      <c r="C107" s="599"/>
      <c r="D107" s="361">
        <v>41040</v>
      </c>
      <c r="E107" s="355"/>
      <c r="F107" s="355"/>
      <c r="G107" s="355"/>
      <c r="H107" s="356"/>
    </row>
    <row r="108" spans="1:8" ht="37.5" customHeight="1" outlineLevel="1" x14ac:dyDescent="0.2">
      <c r="A108" s="419" t="s">
        <v>236</v>
      </c>
      <c r="B108" s="420"/>
      <c r="C108" s="599"/>
      <c r="D108" s="361">
        <v>42180</v>
      </c>
      <c r="E108" s="355"/>
      <c r="F108" s="355"/>
      <c r="G108" s="355"/>
      <c r="H108" s="356"/>
    </row>
    <row r="109" spans="1:8" ht="37.5" customHeight="1" outlineLevel="1" x14ac:dyDescent="0.2">
      <c r="A109" s="419" t="s">
        <v>237</v>
      </c>
      <c r="B109" s="420"/>
      <c r="C109" s="599"/>
      <c r="D109" s="361">
        <v>43320</v>
      </c>
      <c r="E109" s="355"/>
      <c r="F109" s="355"/>
      <c r="G109" s="355"/>
      <c r="H109" s="356"/>
    </row>
    <row r="110" spans="1:8" ht="37.5" customHeight="1" outlineLevel="1" x14ac:dyDescent="0.2">
      <c r="A110" s="419" t="s">
        <v>238</v>
      </c>
      <c r="B110" s="420"/>
      <c r="C110" s="599"/>
      <c r="D110" s="361">
        <v>44460</v>
      </c>
      <c r="E110" s="355"/>
      <c r="F110" s="355"/>
      <c r="G110" s="355"/>
      <c r="H110" s="356"/>
    </row>
    <row r="111" spans="1:8" ht="37.5" customHeight="1" outlineLevel="1" thickBot="1" x14ac:dyDescent="0.25">
      <c r="A111" s="419" t="s">
        <v>239</v>
      </c>
      <c r="B111" s="420"/>
      <c r="C111" s="599"/>
      <c r="D111" s="361">
        <v>45600</v>
      </c>
      <c r="E111" s="355"/>
      <c r="F111" s="355"/>
      <c r="G111" s="355"/>
      <c r="H111" s="356"/>
    </row>
    <row r="112" spans="1:8" ht="50.1" customHeight="1" thickBot="1" x14ac:dyDescent="0.25">
      <c r="A112" s="411" t="s">
        <v>59</v>
      </c>
      <c r="B112" s="412"/>
      <c r="C112" s="412"/>
      <c r="D112" s="421" t="str">
        <f>"от "&amp;MIN(D113:D122)&amp;" до "&amp;MAX(D113:D122)</f>
        <v>от 180 до 1230</v>
      </c>
      <c r="E112" s="422"/>
      <c r="F112" s="422"/>
      <c r="G112" s="422"/>
      <c r="H112" s="423"/>
    </row>
    <row r="113" spans="1:8" ht="151.5" x14ac:dyDescent="0.2">
      <c r="A113" s="65" t="s">
        <v>60</v>
      </c>
      <c r="B113" s="66" t="s">
        <v>13</v>
      </c>
      <c r="C113" s="694"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13" s="424">
        <v>1140</v>
      </c>
      <c r="E113" s="424"/>
      <c r="F113" s="424"/>
      <c r="G113" s="424"/>
      <c r="H113" s="425"/>
    </row>
    <row r="114" spans="1:8" ht="37.5" customHeight="1" x14ac:dyDescent="0.2">
      <c r="A114" s="377" t="s">
        <v>61</v>
      </c>
      <c r="B114" s="418"/>
      <c r="C114" s="427"/>
      <c r="D114" s="398">
        <v>180</v>
      </c>
      <c r="E114" s="398"/>
      <c r="F114" s="398"/>
      <c r="G114" s="398"/>
      <c r="H114" s="399"/>
    </row>
    <row r="115" spans="1:8" ht="37.5" customHeight="1" x14ac:dyDescent="0.2">
      <c r="A115" s="377" t="s">
        <v>62</v>
      </c>
      <c r="B115" s="418"/>
      <c r="C115" s="427"/>
      <c r="D115" s="398">
        <v>1020</v>
      </c>
      <c r="E115" s="398"/>
      <c r="F115" s="398"/>
      <c r="G115" s="398"/>
      <c r="H115" s="399"/>
    </row>
    <row r="116" spans="1:8" ht="37.5" customHeight="1" x14ac:dyDescent="0.2">
      <c r="A116" s="377" t="s">
        <v>63</v>
      </c>
      <c r="B116" s="418"/>
      <c r="C116" s="427"/>
      <c r="D116" s="398">
        <v>810</v>
      </c>
      <c r="E116" s="398"/>
      <c r="F116" s="398"/>
      <c r="G116" s="398"/>
      <c r="H116" s="399"/>
    </row>
    <row r="117" spans="1:8" ht="37.5" customHeight="1" x14ac:dyDescent="0.2">
      <c r="A117" s="352" t="s">
        <v>64</v>
      </c>
      <c r="B117" s="353"/>
      <c r="C117" s="427"/>
      <c r="D117" s="398">
        <v>1020</v>
      </c>
      <c r="E117" s="398"/>
      <c r="F117" s="398"/>
      <c r="G117" s="398"/>
      <c r="H117" s="399"/>
    </row>
    <row r="118" spans="1:8" ht="37.5" customHeight="1" x14ac:dyDescent="0.2">
      <c r="A118" s="377" t="s">
        <v>65</v>
      </c>
      <c r="B118" s="418"/>
      <c r="C118" s="427"/>
      <c r="D118" s="398">
        <v>300</v>
      </c>
      <c r="E118" s="398"/>
      <c r="F118" s="398"/>
      <c r="G118" s="398"/>
      <c r="H118" s="399"/>
    </row>
    <row r="119" spans="1:8" ht="37.5" customHeight="1" x14ac:dyDescent="0.2">
      <c r="A119" s="377" t="s">
        <v>66</v>
      </c>
      <c r="B119" s="418"/>
      <c r="C119" s="427"/>
      <c r="D119" s="398">
        <v>300</v>
      </c>
      <c r="E119" s="398"/>
      <c r="F119" s="398"/>
      <c r="G119" s="398"/>
      <c r="H119" s="399"/>
    </row>
    <row r="120" spans="1:8" ht="37.5" customHeight="1" x14ac:dyDescent="0.2">
      <c r="A120" s="377" t="s">
        <v>67</v>
      </c>
      <c r="B120" s="418"/>
      <c r="C120" s="427"/>
      <c r="D120" s="398">
        <v>600</v>
      </c>
      <c r="E120" s="398"/>
      <c r="F120" s="398"/>
      <c r="G120" s="398"/>
      <c r="H120" s="399"/>
    </row>
    <row r="121" spans="1:8" ht="37.5" customHeight="1" x14ac:dyDescent="0.2">
      <c r="A121" s="377" t="s">
        <v>68</v>
      </c>
      <c r="B121" s="418"/>
      <c r="C121" s="427"/>
      <c r="D121" s="398">
        <v>870</v>
      </c>
      <c r="E121" s="398"/>
      <c r="F121" s="398"/>
      <c r="G121" s="398"/>
      <c r="H121" s="399"/>
    </row>
    <row r="122" spans="1:8" ht="37.5" customHeight="1" thickBot="1" x14ac:dyDescent="0.25">
      <c r="A122" s="407" t="s">
        <v>69</v>
      </c>
      <c r="B122" s="408"/>
      <c r="C122" s="428"/>
      <c r="D122" s="409">
        <v>1230</v>
      </c>
      <c r="E122" s="409"/>
      <c r="F122" s="409"/>
      <c r="G122" s="409"/>
      <c r="H122" s="410"/>
    </row>
    <row r="123" spans="1:8" s="16" customFormat="1" ht="117.75" customHeight="1" thickBot="1" x14ac:dyDescent="0.25">
      <c r="A123" s="524" t="s">
        <v>71</v>
      </c>
      <c r="B123" s="525"/>
      <c r="C12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23" s="375">
        <v>39</v>
      </c>
      <c r="E123" s="375"/>
      <c r="F123" s="375"/>
      <c r="G123" s="375"/>
      <c r="H123" s="376"/>
    </row>
    <row r="124" spans="1:8" ht="50.1" customHeight="1" thickBot="1" x14ac:dyDescent="0.25">
      <c r="A124" s="362" t="s">
        <v>72</v>
      </c>
      <c r="B124" s="363"/>
      <c r="C124" s="21"/>
      <c r="D124" s="364" t="str">
        <f>"от "&amp;MIN(D126,D146:H147,F186,D148:H162)&amp;" до "&amp;MAX(D126,D146:H147,F186,D148:H162)</f>
        <v>от 630 до 21780</v>
      </c>
      <c r="E124" s="364"/>
      <c r="F124" s="364"/>
      <c r="G124" s="364"/>
      <c r="H124" s="365"/>
    </row>
    <row r="125" spans="1:8" ht="21.75" thickBot="1" x14ac:dyDescent="0.25">
      <c r="A125" s="518"/>
      <c r="B125" s="519"/>
      <c r="C125" s="60"/>
      <c r="D125" s="520"/>
      <c r="E125" s="520"/>
      <c r="F125" s="520"/>
      <c r="G125" s="520"/>
      <c r="H125" s="521"/>
    </row>
    <row r="126" spans="1:8" ht="59.25" customHeight="1" thickBot="1" x14ac:dyDescent="0.25">
      <c r="A126" s="389" t="s">
        <v>73</v>
      </c>
      <c r="B126" s="390"/>
      <c r="C12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"2ГИС.КАЛИНИНГРАД" (версия для ПК); Интернет-площадка 2gis.kz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http://api.2gis.kz/</v>
      </c>
      <c r="D126" s="391">
        <v>5040</v>
      </c>
      <c r="E126" s="391"/>
      <c r="F126" s="391"/>
      <c r="G126" s="391"/>
      <c r="H126" s="392"/>
    </row>
    <row r="127" spans="1:8" ht="59.25" customHeight="1" thickBot="1" x14ac:dyDescent="0.25">
      <c r="A127" s="393" t="s">
        <v>74</v>
      </c>
      <c r="B127" s="394"/>
      <c r="C127" s="405"/>
      <c r="D127" s="395" t="s">
        <v>75</v>
      </c>
      <c r="E127" s="396"/>
      <c r="F127" s="396"/>
      <c r="G127" s="396"/>
      <c r="H127" s="397"/>
    </row>
    <row r="128" spans="1:8" ht="59.25" customHeight="1" x14ac:dyDescent="0.2">
      <c r="A128" s="385" t="s">
        <v>76</v>
      </c>
      <c r="B128" s="386"/>
      <c r="C128" s="405"/>
      <c r="D128" s="398">
        <f>D126/4</f>
        <v>1260</v>
      </c>
      <c r="E128" s="398"/>
      <c r="F128" s="398"/>
      <c r="G128" s="398"/>
      <c r="H128" s="399"/>
    </row>
    <row r="129" spans="1:8" ht="59.25" customHeight="1" x14ac:dyDescent="0.2">
      <c r="A129" s="385" t="s">
        <v>77</v>
      </c>
      <c r="B129" s="386"/>
      <c r="C129" s="405"/>
      <c r="D129" s="398">
        <f>D126/5</f>
        <v>1008</v>
      </c>
      <c r="E129" s="398"/>
      <c r="F129" s="398"/>
      <c r="G129" s="398"/>
      <c r="H129" s="399"/>
    </row>
    <row r="130" spans="1:8" ht="59.25" customHeight="1" x14ac:dyDescent="0.2">
      <c r="A130" s="385" t="s">
        <v>78</v>
      </c>
      <c r="B130" s="386"/>
      <c r="C130" s="405"/>
      <c r="D130" s="398">
        <f>D126/6</f>
        <v>840</v>
      </c>
      <c r="E130" s="398"/>
      <c r="F130" s="398"/>
      <c r="G130" s="398"/>
      <c r="H130" s="399"/>
    </row>
    <row r="131" spans="1:8" ht="59.25" customHeight="1" x14ac:dyDescent="0.2">
      <c r="A131" s="385" t="s">
        <v>79</v>
      </c>
      <c r="B131" s="386"/>
      <c r="C131" s="405"/>
      <c r="D131" s="398">
        <f>D126/7</f>
        <v>720</v>
      </c>
      <c r="E131" s="398"/>
      <c r="F131" s="398"/>
      <c r="G131" s="398"/>
      <c r="H131" s="399"/>
    </row>
    <row r="132" spans="1:8" ht="59.25" customHeight="1" x14ac:dyDescent="0.2">
      <c r="A132" s="385" t="s">
        <v>80</v>
      </c>
      <c r="B132" s="386"/>
      <c r="C132" s="405"/>
      <c r="D132" s="398">
        <f>D126/8</f>
        <v>630</v>
      </c>
      <c r="E132" s="398"/>
      <c r="F132" s="398"/>
      <c r="G132" s="398"/>
      <c r="H132" s="399"/>
    </row>
    <row r="133" spans="1:8" ht="59.25" customHeight="1" x14ac:dyDescent="0.2">
      <c r="A133" s="385" t="s">
        <v>81</v>
      </c>
      <c r="B133" s="386"/>
      <c r="C133" s="405"/>
      <c r="D133" s="398">
        <f>D126/9</f>
        <v>560</v>
      </c>
      <c r="E133" s="398"/>
      <c r="F133" s="398"/>
      <c r="G133" s="398"/>
      <c r="H133" s="399"/>
    </row>
    <row r="134" spans="1:8" ht="59.25" customHeight="1" x14ac:dyDescent="0.2">
      <c r="A134" s="385" t="s">
        <v>82</v>
      </c>
      <c r="B134" s="386"/>
      <c r="C134" s="405"/>
      <c r="D134" s="398">
        <f>D126/10</f>
        <v>504</v>
      </c>
      <c r="E134" s="398"/>
      <c r="F134" s="398"/>
      <c r="G134" s="398"/>
      <c r="H134" s="399"/>
    </row>
    <row r="135" spans="1:8" ht="59.25" customHeight="1" thickBot="1" x14ac:dyDescent="0.25">
      <c r="A135" s="389" t="s">
        <v>83</v>
      </c>
      <c r="B135" s="390"/>
      <c r="C135" s="405"/>
      <c r="D135" s="391">
        <v>7560</v>
      </c>
      <c r="E135" s="391"/>
      <c r="F135" s="391"/>
      <c r="G135" s="391"/>
      <c r="H135" s="392"/>
    </row>
    <row r="136" spans="1:8" ht="59.25" customHeight="1" thickBot="1" x14ac:dyDescent="0.25">
      <c r="A136" s="393" t="s">
        <v>74</v>
      </c>
      <c r="B136" s="394"/>
      <c r="C136" s="405"/>
      <c r="D136" s="395" t="s">
        <v>75</v>
      </c>
      <c r="E136" s="396"/>
      <c r="F136" s="396"/>
      <c r="G136" s="396"/>
      <c r="H136" s="397"/>
    </row>
    <row r="137" spans="1:8" ht="59.25" customHeight="1" x14ac:dyDescent="0.2">
      <c r="A137" s="385" t="s">
        <v>76</v>
      </c>
      <c r="B137" s="386"/>
      <c r="C137" s="405"/>
      <c r="D137" s="398">
        <v>1890</v>
      </c>
      <c r="E137" s="398"/>
      <c r="F137" s="398"/>
      <c r="G137" s="398"/>
      <c r="H137" s="399"/>
    </row>
    <row r="138" spans="1:8" ht="59.25" customHeight="1" x14ac:dyDescent="0.2">
      <c r="A138" s="385" t="s">
        <v>77</v>
      </c>
      <c r="B138" s="386"/>
      <c r="C138" s="405"/>
      <c r="D138" s="398">
        <v>1512</v>
      </c>
      <c r="E138" s="398"/>
      <c r="F138" s="398"/>
      <c r="G138" s="398"/>
      <c r="H138" s="399"/>
    </row>
    <row r="139" spans="1:8" ht="59.25" customHeight="1" x14ac:dyDescent="0.2">
      <c r="A139" s="385" t="s">
        <v>78</v>
      </c>
      <c r="B139" s="386"/>
      <c r="C139" s="405"/>
      <c r="D139" s="398">
        <v>1260</v>
      </c>
      <c r="E139" s="398"/>
      <c r="F139" s="398"/>
      <c r="G139" s="398"/>
      <c r="H139" s="399"/>
    </row>
    <row r="140" spans="1:8" ht="59.25" customHeight="1" x14ac:dyDescent="0.2">
      <c r="A140" s="385" t="s">
        <v>79</v>
      </c>
      <c r="B140" s="386"/>
      <c r="C140" s="405"/>
      <c r="D140" s="398">
        <v>1080</v>
      </c>
      <c r="E140" s="398"/>
      <c r="F140" s="398"/>
      <c r="G140" s="398"/>
      <c r="H140" s="399"/>
    </row>
    <row r="141" spans="1:8" ht="59.25" customHeight="1" x14ac:dyDescent="0.2">
      <c r="A141" s="385" t="s">
        <v>80</v>
      </c>
      <c r="B141" s="386"/>
      <c r="C141" s="405"/>
      <c r="D141" s="398">
        <v>945</v>
      </c>
      <c r="E141" s="398"/>
      <c r="F141" s="398"/>
      <c r="G141" s="398"/>
      <c r="H141" s="399"/>
    </row>
    <row r="142" spans="1:8" ht="59.25" customHeight="1" x14ac:dyDescent="0.2">
      <c r="A142" s="385" t="s">
        <v>81</v>
      </c>
      <c r="B142" s="386"/>
      <c r="C142" s="405"/>
      <c r="D142" s="398">
        <v>840</v>
      </c>
      <c r="E142" s="398"/>
      <c r="F142" s="398"/>
      <c r="G142" s="398"/>
      <c r="H142" s="399"/>
    </row>
    <row r="143" spans="1:8" ht="59.25" customHeight="1" thickBot="1" x14ac:dyDescent="0.25">
      <c r="A143" s="385" t="s">
        <v>82</v>
      </c>
      <c r="B143" s="386"/>
      <c r="C143" s="406"/>
      <c r="D143" s="398">
        <v>756</v>
      </c>
      <c r="E143" s="398"/>
      <c r="F143" s="398"/>
      <c r="G143" s="398"/>
      <c r="H143" s="399"/>
    </row>
    <row r="144" spans="1:8" s="16" customFormat="1" ht="62.45" customHeight="1" thickBot="1" x14ac:dyDescent="0.25">
      <c r="A144" s="380" t="s">
        <v>84</v>
      </c>
      <c r="B144" s="381"/>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44" s="374">
        <v>13200.000000000002</v>
      </c>
      <c r="E144" s="375"/>
      <c r="F144" s="375"/>
      <c r="G144" s="375"/>
      <c r="H144" s="376"/>
    </row>
    <row r="145" spans="1:8" ht="21.75" thickBot="1" x14ac:dyDescent="0.25">
      <c r="A145" s="518"/>
      <c r="B145" s="519"/>
      <c r="C145" s="56"/>
      <c r="D145" s="520"/>
      <c r="E145" s="520"/>
      <c r="F145" s="520"/>
      <c r="G145" s="520"/>
      <c r="H145" s="521"/>
    </row>
    <row r="146" spans="1:8" ht="50.1" customHeight="1" x14ac:dyDescent="0.2">
      <c r="A146" s="352" t="s">
        <v>85</v>
      </c>
      <c r="B146" s="353"/>
      <c r="C146" s="72" t="str">
        <f>"Интернет-площадка 2gis.ru на основе Cправочника организаций "&amp;$C$2&amp;""</f>
        <v>Интернет-площадка 2gis.ru на основе Cправочника организаций "2ГИС.КАЛИНИНГРАД"</v>
      </c>
      <c r="D146" s="382">
        <v>6450</v>
      </c>
      <c r="E146" s="383"/>
      <c r="F146" s="383"/>
      <c r="G146" s="383"/>
      <c r="H146" s="384"/>
    </row>
    <row r="147" spans="1:8" ht="50.1" customHeight="1" x14ac:dyDescent="0.2">
      <c r="A147" s="352" t="s">
        <v>86</v>
      </c>
      <c r="B147" s="353"/>
      <c r="C147" s="73"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7" s="379">
        <v>3630.0000000000009</v>
      </c>
      <c r="E147" s="372"/>
      <c r="F147" s="372"/>
      <c r="G147" s="372"/>
      <c r="H147" s="373"/>
    </row>
    <row r="148" spans="1:8" ht="50.1" customHeight="1" x14ac:dyDescent="0.2">
      <c r="A148" s="352" t="s">
        <v>87</v>
      </c>
      <c r="B148" s="353"/>
      <c r="C148" s="73"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48" s="354">
        <v>5820</v>
      </c>
      <c r="E148" s="355"/>
      <c r="F148" s="355"/>
      <c r="G148" s="355"/>
      <c r="H148" s="356"/>
    </row>
    <row r="149" spans="1:8" ht="50.1" customHeight="1" x14ac:dyDescent="0.2">
      <c r="A149" s="352" t="s">
        <v>88</v>
      </c>
      <c r="B149" s="353"/>
      <c r="C149" s="73" t="str">
        <f>"Интернет-площадка 2gis.ru на основе Cправочника организаций "&amp;$C$2&amp;""</f>
        <v>Интернет-площадка 2gis.ru на основе Cправочника организаций "2ГИС.КАЛИНИНГРАД"</v>
      </c>
      <c r="D149" s="354">
        <v>6750</v>
      </c>
      <c r="E149" s="355"/>
      <c r="F149" s="355"/>
      <c r="G149" s="355"/>
      <c r="H149" s="356"/>
    </row>
    <row r="150" spans="1:8" ht="50.1" customHeight="1" x14ac:dyDescent="0.2">
      <c r="A150" s="352" t="s">
        <v>89</v>
      </c>
      <c r="B150" s="353"/>
      <c r="C150" s="73" t="str">
        <f>"Интернет-площадка 2gis.ru на основе Cправочника организаций "&amp;$C$2&amp;""</f>
        <v>Интернет-площадка 2gis.ru на основе Cправочника организаций "2ГИС.КАЛИНИНГРАД"</v>
      </c>
      <c r="D150" s="354">
        <v>8100</v>
      </c>
      <c r="E150" s="355"/>
      <c r="F150" s="355"/>
      <c r="G150" s="355"/>
      <c r="H150" s="356"/>
    </row>
    <row r="151" spans="1:8" ht="50.1" customHeight="1" x14ac:dyDescent="0.2">
      <c r="A151" s="352" t="s">
        <v>90</v>
      </c>
      <c r="B151" s="353"/>
      <c r="C151" s="73"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1" s="354">
        <v>2490</v>
      </c>
      <c r="E151" s="355"/>
      <c r="F151" s="355"/>
      <c r="G151" s="355"/>
      <c r="H151" s="356"/>
    </row>
    <row r="152" spans="1:8" ht="50.1" customHeight="1" x14ac:dyDescent="0.2">
      <c r="A152" s="352" t="s">
        <v>91</v>
      </c>
      <c r="B152" s="353"/>
      <c r="C152" s="73"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2" s="354">
        <v>3630.0000000000009</v>
      </c>
      <c r="E152" s="355"/>
      <c r="F152" s="355"/>
      <c r="G152" s="355"/>
      <c r="H152" s="356"/>
    </row>
    <row r="153" spans="1:8" ht="50.1" customHeight="1" x14ac:dyDescent="0.2">
      <c r="A153" s="352" t="s">
        <v>92</v>
      </c>
      <c r="B153" s="353"/>
      <c r="C153" s="73"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53" s="354">
        <v>4080</v>
      </c>
      <c r="E153" s="355"/>
      <c r="F153" s="355"/>
      <c r="G153" s="355"/>
      <c r="H153" s="356"/>
    </row>
    <row r="154" spans="1:8" ht="50.1" customHeight="1" x14ac:dyDescent="0.2">
      <c r="A154" s="352" t="s">
        <v>93</v>
      </c>
      <c r="B154" s="353"/>
      <c r="C154" s="74" t="str">
        <f>C186</f>
        <v>электронный справочник на основе Справочника организаций "2ГИС.КАЛИНИНГРАД" (мобильная версия 2ГИС 4.0 и выше)</v>
      </c>
      <c r="D154" s="354">
        <v>21780</v>
      </c>
      <c r="E154" s="355"/>
      <c r="F154" s="355"/>
      <c r="G154" s="355"/>
      <c r="H154" s="356"/>
    </row>
    <row r="155" spans="1:8" ht="50.1" customHeight="1" x14ac:dyDescent="0.2">
      <c r="A155" s="352" t="s">
        <v>94</v>
      </c>
      <c r="B155" s="353"/>
      <c r="C155" s="73" t="s">
        <v>95</v>
      </c>
      <c r="D155" s="354">
        <v>630</v>
      </c>
      <c r="E155" s="355"/>
      <c r="F155" s="355"/>
      <c r="G155" s="355"/>
      <c r="H155" s="356"/>
    </row>
    <row r="156" spans="1:8" ht="68.25" customHeight="1" x14ac:dyDescent="0.2">
      <c r="A156" s="352" t="s">
        <v>96</v>
      </c>
      <c r="B156" s="353"/>
      <c r="C15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6" s="354">
        <v>2490</v>
      </c>
      <c r="E156" s="355"/>
      <c r="F156" s="355"/>
      <c r="G156" s="355"/>
      <c r="H156" s="356"/>
    </row>
    <row r="157" spans="1:8" ht="68.25" customHeight="1" x14ac:dyDescent="0.2">
      <c r="A157" s="352" t="s">
        <v>97</v>
      </c>
      <c r="B157" s="353"/>
      <c r="C157" s="7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7" s="354">
        <v>1794</v>
      </c>
      <c r="E157" s="355"/>
      <c r="F157" s="355"/>
      <c r="G157" s="355"/>
      <c r="H157" s="356"/>
    </row>
    <row r="158" spans="1:8" ht="68.25" customHeight="1" x14ac:dyDescent="0.2">
      <c r="A158" s="352" t="s">
        <v>98</v>
      </c>
      <c r="B158" s="353"/>
      <c r="C158" s="73"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8" s="354">
        <v>2040</v>
      </c>
      <c r="E158" s="355"/>
      <c r="F158" s="355"/>
      <c r="G158" s="355"/>
      <c r="H158" s="356"/>
    </row>
    <row r="159" spans="1:8" ht="68.25" customHeight="1" x14ac:dyDescent="0.2">
      <c r="A159" s="352" t="s">
        <v>99</v>
      </c>
      <c r="B159" s="353"/>
      <c r="C159" s="73" t="str">
        <f t="shared" si="0"/>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59" s="354">
        <v>894</v>
      </c>
      <c r="E159" s="355"/>
      <c r="F159" s="355"/>
      <c r="G159" s="355"/>
      <c r="H159" s="356"/>
    </row>
    <row r="160" spans="1:8" ht="68.25" customHeight="1" x14ac:dyDescent="0.2">
      <c r="A160" s="352" t="s">
        <v>100</v>
      </c>
      <c r="B160" s="353" t="s">
        <v>100</v>
      </c>
      <c r="C16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0" s="354">
        <v>14820</v>
      </c>
      <c r="E160" s="355"/>
      <c r="F160" s="355"/>
      <c r="G160" s="355"/>
      <c r="H160" s="356"/>
    </row>
    <row r="161" spans="1:8" ht="68.25" customHeight="1" x14ac:dyDescent="0.2">
      <c r="A161" s="352" t="s">
        <v>101</v>
      </c>
      <c r="B161" s="353" t="s">
        <v>101</v>
      </c>
      <c r="C16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61" s="354">
        <v>8790</v>
      </c>
      <c r="E161" s="355"/>
      <c r="F161" s="355"/>
      <c r="G161" s="355"/>
      <c r="H161" s="356"/>
    </row>
    <row r="162" spans="1:8" ht="50.1" customHeight="1" thickBot="1" x14ac:dyDescent="0.25">
      <c r="A162" s="352" t="s">
        <v>102</v>
      </c>
      <c r="B162" s="353"/>
      <c r="C162" s="73" t="str">
        <f>"Электронный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2" s="354">
        <v>3150</v>
      </c>
      <c r="E162" s="355"/>
      <c r="F162" s="355"/>
      <c r="G162" s="355"/>
      <c r="H162" s="356"/>
    </row>
    <row r="163" spans="1:8" s="16" customFormat="1" ht="102" customHeight="1" thickBot="1" x14ac:dyDescent="0.25">
      <c r="A163" s="352" t="s">
        <v>16</v>
      </c>
      <c r="B163" s="353"/>
      <c r="C16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3" s="354">
        <v>1470</v>
      </c>
      <c r="E163" s="355"/>
      <c r="F163" s="355"/>
      <c r="G163" s="355"/>
      <c r="H163" s="356"/>
    </row>
    <row r="164" spans="1:8" s="16" customFormat="1" ht="102" customHeight="1" thickBot="1" x14ac:dyDescent="0.25">
      <c r="A164" s="352" t="s">
        <v>103</v>
      </c>
      <c r="B164" s="353"/>
      <c r="C16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64" s="354">
        <v>100002</v>
      </c>
      <c r="E164" s="355"/>
      <c r="F164" s="355"/>
      <c r="G164" s="355"/>
      <c r="H164" s="356"/>
    </row>
    <row r="165" spans="1:8" s="16" customFormat="1" ht="126" customHeight="1" x14ac:dyDescent="0.2">
      <c r="A165" s="352" t="s">
        <v>104</v>
      </c>
      <c r="B165" s="353"/>
      <c r="C16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5" s="354">
        <v>16200</v>
      </c>
      <c r="E165" s="355"/>
      <c r="F165" s="355"/>
      <c r="G165" s="355"/>
      <c r="H165" s="356"/>
    </row>
    <row r="166" spans="1:8" s="16" customFormat="1" ht="96" customHeight="1" x14ac:dyDescent="0.2">
      <c r="A166" s="352" t="s">
        <v>105</v>
      </c>
      <c r="B166" s="353"/>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Интернет-площадки и Веб-приложения на основе Cправочника организаций "2ГИС.КАЛИНИНГРАД", http://api.2gis.ru/</v>
      </c>
      <c r="D166" s="354">
        <v>6060</v>
      </c>
      <c r="E166" s="355"/>
      <c r="F166" s="355"/>
      <c r="G166" s="355"/>
      <c r="H166" s="356"/>
    </row>
    <row r="167" spans="1:8" s="16" customFormat="1" ht="96" customHeight="1" x14ac:dyDescent="0.2">
      <c r="A167" s="377" t="s">
        <v>106</v>
      </c>
      <c r="B167" s="378"/>
      <c r="C16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67" s="354">
        <v>11010</v>
      </c>
      <c r="E167" s="355"/>
      <c r="F167" s="355"/>
      <c r="G167" s="355"/>
      <c r="H167" s="356"/>
    </row>
    <row r="168" spans="1:8" ht="50.1" customHeight="1" x14ac:dyDescent="0.2">
      <c r="A168" s="352" t="s">
        <v>107</v>
      </c>
      <c r="B168" s="353"/>
      <c r="C168" s="73" t="str">
        <f>"Интернет-площадка 2gis.ru на основе Cправочника организаций "&amp;$C$2&amp;""</f>
        <v>Интернет-площадка 2gis.ru на основе Cправочника организаций "2ГИС.КАЛИНИНГРАД"</v>
      </c>
      <c r="D168" s="354">
        <v>9120</v>
      </c>
      <c r="E168" s="355"/>
      <c r="F168" s="355"/>
      <c r="G168" s="355"/>
      <c r="H168" s="356"/>
    </row>
    <row r="169" spans="1:8" ht="50.1" customHeight="1" x14ac:dyDescent="0.2">
      <c r="A169" s="352" t="s">
        <v>108</v>
      </c>
      <c r="B169" s="353"/>
      <c r="C169" s="73"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"2ГИС.КАЛИНИНГРАД" (версия для ПК)</v>
      </c>
      <c r="D169" s="354">
        <v>5160</v>
      </c>
      <c r="E169" s="355"/>
      <c r="F169" s="355"/>
      <c r="G169" s="355"/>
      <c r="H169" s="356"/>
    </row>
    <row r="170" spans="1:8" ht="50.1" customHeight="1" x14ac:dyDescent="0.2">
      <c r="A170" s="352" t="s">
        <v>109</v>
      </c>
      <c r="B170" s="353"/>
      <c r="C170" s="73" t="str">
        <f t="shared" si="1"/>
        <v>Электронный справочник на основе Справочника организаций "2ГИС.КАЛИНИНГРАД" (версия для ПК)</v>
      </c>
      <c r="D170" s="354">
        <v>8160</v>
      </c>
      <c r="E170" s="355"/>
      <c r="F170" s="355"/>
      <c r="G170" s="355"/>
      <c r="H170" s="356"/>
    </row>
    <row r="171" spans="1:8" ht="50.1" customHeight="1" x14ac:dyDescent="0.2">
      <c r="A171" s="352" t="s">
        <v>110</v>
      </c>
      <c r="B171" s="353"/>
      <c r="C171" s="73" t="str">
        <f>"Интернет-площадка 2gis.ru на основе Cправочника организаций "&amp;$C$2&amp;""</f>
        <v>Интернет-площадка 2gis.ru на основе Cправочника организаций "2ГИС.КАЛИНИНГРАД"</v>
      </c>
      <c r="D171" s="354">
        <v>9480</v>
      </c>
      <c r="E171" s="355"/>
      <c r="F171" s="355"/>
      <c r="G171" s="355"/>
      <c r="H171" s="356"/>
    </row>
    <row r="172" spans="1:8" ht="50.1" customHeight="1" x14ac:dyDescent="0.2">
      <c r="A172" s="352" t="s">
        <v>111</v>
      </c>
      <c r="B172" s="353"/>
      <c r="C172" s="73" t="str">
        <f>"Интернет-площадка 2gis.ru на основе Cправочника организаций "&amp;$C$2&amp;""</f>
        <v>Интернет-площадка 2gis.ru на основе Cправочника организаций "2ГИС.КАЛИНИНГРАД"</v>
      </c>
      <c r="D172" s="354">
        <v>11376</v>
      </c>
      <c r="E172" s="355"/>
      <c r="F172" s="355"/>
      <c r="G172" s="355"/>
      <c r="H172" s="356"/>
    </row>
    <row r="173" spans="1:8" ht="50.1" customHeight="1" x14ac:dyDescent="0.2">
      <c r="A173" s="352" t="s">
        <v>112</v>
      </c>
      <c r="B173" s="353"/>
      <c r="C173" s="73" t="str">
        <f t="shared" si="1"/>
        <v>Электронный справочник на основе Справочника организаций "2ГИС.КАЛИНИНГРАД" (версия для ПК)</v>
      </c>
      <c r="D173" s="354">
        <v>3600</v>
      </c>
      <c r="E173" s="355"/>
      <c r="F173" s="355"/>
      <c r="G173" s="355"/>
      <c r="H173" s="356"/>
    </row>
    <row r="174" spans="1:8" ht="50.1" customHeight="1" x14ac:dyDescent="0.2">
      <c r="A174" s="352" t="s">
        <v>113</v>
      </c>
      <c r="B174" s="353"/>
      <c r="C174" s="73" t="str">
        <f t="shared" si="1"/>
        <v>Электронный справочник на основе Справочника организаций "2ГИС.КАЛИНИНГРАД" (версия для ПК)</v>
      </c>
      <c r="D174" s="354">
        <v>5160</v>
      </c>
      <c r="E174" s="355"/>
      <c r="F174" s="355"/>
      <c r="G174" s="355"/>
      <c r="H174" s="356"/>
    </row>
    <row r="175" spans="1:8" ht="50.1" customHeight="1" x14ac:dyDescent="0.2">
      <c r="A175" s="352" t="s">
        <v>114</v>
      </c>
      <c r="B175" s="353"/>
      <c r="C175" s="73" t="str">
        <f t="shared" si="1"/>
        <v>Электронный справочник на основе Справочника организаций "2ГИС.КАЛИНИНГРАД" (версия для ПК)</v>
      </c>
      <c r="D175" s="354">
        <v>5760</v>
      </c>
      <c r="E175" s="355"/>
      <c r="F175" s="355"/>
      <c r="G175" s="355"/>
      <c r="H175" s="356"/>
    </row>
    <row r="176" spans="1:8" ht="50.1" customHeight="1" x14ac:dyDescent="0.2">
      <c r="A176" s="352" t="s">
        <v>115</v>
      </c>
      <c r="B176" s="353"/>
      <c r="C176" s="73" t="s">
        <v>95</v>
      </c>
      <c r="D176" s="354">
        <v>960</v>
      </c>
      <c r="E176" s="355"/>
      <c r="F176" s="355"/>
      <c r="G176" s="355"/>
      <c r="H176" s="356"/>
    </row>
    <row r="177" spans="1:8" ht="66" customHeight="1" x14ac:dyDescent="0.2">
      <c r="A177" s="352" t="s">
        <v>116</v>
      </c>
      <c r="B177" s="353"/>
      <c r="C17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"2ГИС.КАЛИНИНГРАД" (мобильная версия 2ГИС 4.0 и выше); Интернет-площадка 2gis.ru на основе Cправочника организаций "2ГИС.КАЛИНИНГРАД"</v>
      </c>
      <c r="D177" s="354">
        <v>20760</v>
      </c>
      <c r="E177" s="355"/>
      <c r="F177" s="355"/>
      <c r="G177" s="355"/>
      <c r="H177" s="356"/>
    </row>
    <row r="178" spans="1:8" ht="50.1" customHeight="1" thickBot="1" x14ac:dyDescent="0.25">
      <c r="A178" s="352" t="s">
        <v>117</v>
      </c>
      <c r="B178" s="353"/>
      <c r="C178" s="73" t="str">
        <f t="shared" si="1"/>
        <v>Электронный справочник на основе Справочника организаций "2ГИС.КАЛИНИНГРАД" (версия для ПК)</v>
      </c>
      <c r="D178" s="374">
        <v>4440</v>
      </c>
      <c r="E178" s="375"/>
      <c r="F178" s="375"/>
      <c r="G178" s="375"/>
      <c r="H178" s="376"/>
    </row>
    <row r="179" spans="1:8" s="23" customFormat="1" ht="50.1" customHeight="1" thickBot="1" x14ac:dyDescent="0.25">
      <c r="A179" s="362" t="s">
        <v>118</v>
      </c>
      <c r="B179" s="363"/>
      <c r="C179" s="21"/>
      <c r="D179" s="364"/>
      <c r="E179" s="364"/>
      <c r="F179" s="364"/>
      <c r="G179" s="364"/>
      <c r="H179" s="365"/>
    </row>
    <row r="180" spans="1:8" s="16" customFormat="1" ht="50.1" customHeight="1" x14ac:dyDescent="0.2">
      <c r="A180" s="352" t="s">
        <v>119</v>
      </c>
      <c r="B180" s="353"/>
      <c r="C18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"2ГИС.КАЛИНИНГРАД" (мобильная версия)</v>
      </c>
      <c r="D180" s="382">
        <v>5520</v>
      </c>
      <c r="E180" s="383"/>
      <c r="F180" s="383"/>
      <c r="G180" s="383"/>
      <c r="H180" s="384"/>
    </row>
    <row r="181" spans="1:8" s="16" customFormat="1" ht="50.1" customHeight="1" x14ac:dyDescent="0.2">
      <c r="A181" s="352" t="s">
        <v>120</v>
      </c>
      <c r="B181" s="353"/>
      <c r="C181" s="367"/>
      <c r="D181" s="354">
        <v>8250</v>
      </c>
      <c r="E181" s="355"/>
      <c r="F181" s="355"/>
      <c r="G181" s="355"/>
      <c r="H181" s="356"/>
    </row>
    <row r="182" spans="1:8" s="16" customFormat="1" ht="50.1" customHeight="1" x14ac:dyDescent="0.2">
      <c r="A182" s="369" t="s">
        <v>121</v>
      </c>
      <c r="B182" s="370"/>
      <c r="C182" s="367"/>
      <c r="D182" s="517">
        <v>3300.0000000000005</v>
      </c>
      <c r="E182" s="398"/>
      <c r="F182" s="398"/>
      <c r="G182" s="398"/>
      <c r="H182" s="399"/>
    </row>
    <row r="183" spans="1:8" s="16" customFormat="1" ht="50.1" customHeight="1" x14ac:dyDescent="0.2">
      <c r="A183" s="369" t="s">
        <v>122</v>
      </c>
      <c r="B183" s="370"/>
      <c r="C183" s="367"/>
      <c r="D183" s="517">
        <v>330</v>
      </c>
      <c r="E183" s="398"/>
      <c r="F183" s="398"/>
      <c r="G183" s="398"/>
      <c r="H183" s="399"/>
    </row>
    <row r="184" spans="1:8" s="16" customFormat="1" ht="50.1" customHeight="1" thickBot="1" x14ac:dyDescent="0.25">
      <c r="A184" s="369" t="s">
        <v>123</v>
      </c>
      <c r="B184" s="370"/>
      <c r="C184" s="368"/>
      <c r="D184" s="471">
        <v>1170</v>
      </c>
      <c r="E184" s="472"/>
      <c r="F184" s="472"/>
      <c r="G184" s="472"/>
      <c r="H184" s="473"/>
    </row>
    <row r="185" spans="1:8" s="16" customFormat="1" ht="50.1" customHeight="1" thickBot="1" x14ac:dyDescent="0.25">
      <c r="A185" s="362" t="s">
        <v>124</v>
      </c>
      <c r="B185" s="363"/>
      <c r="C185" s="21"/>
      <c r="D185" s="364"/>
      <c r="E185" s="364"/>
      <c r="F185" s="364"/>
      <c r="G185" s="364"/>
      <c r="H185" s="365"/>
    </row>
    <row r="186" spans="1:8" ht="50.1" customHeight="1" x14ac:dyDescent="0.2">
      <c r="A186" s="352" t="s">
        <v>125</v>
      </c>
      <c r="B186" s="353"/>
      <c r="C18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(мобильная версия 2ГИС 4.0 и выше)</v>
      </c>
      <c r="D186" s="77">
        <f>F186*1.2</f>
        <v>2988</v>
      </c>
      <c r="E186" s="78">
        <f>F186*1.1</f>
        <v>2739</v>
      </c>
      <c r="F186" s="78">
        <v>2490</v>
      </c>
      <c r="G186" s="78">
        <f>F186*0.75</f>
        <v>1867.5</v>
      </c>
      <c r="H186" s="79">
        <f>F186*0.5</f>
        <v>1245</v>
      </c>
    </row>
    <row r="187" spans="1:8" ht="50.1" customHeight="1" x14ac:dyDescent="0.2">
      <c r="A187" s="352" t="s">
        <v>126</v>
      </c>
      <c r="B187" s="353"/>
      <c r="C187" s="73" t="str">
        <f>"Интернет-площадка 2gis.ru на основе Cправочника организаций "&amp;$C$2&amp;""</f>
        <v>Интернет-площадка 2gis.ru на основе Cправочника организаций "2ГИС.КАЛИНИНГРАД"</v>
      </c>
      <c r="D187" s="354">
        <v>1320</v>
      </c>
      <c r="E187" s="355"/>
      <c r="F187" s="355"/>
      <c r="G187" s="355"/>
      <c r="H187" s="356"/>
    </row>
    <row r="188" spans="1:8" ht="50.1" customHeight="1" x14ac:dyDescent="0.2">
      <c r="A188" s="352" t="s">
        <v>199</v>
      </c>
      <c r="B188" s="353"/>
      <c r="C188" s="73" t="str">
        <f>"Интернет-площадка 2gis.ru на основе Cправочника организаций "&amp;$C$2&amp;""</f>
        <v>Интернет-площадка 2gis.ru на основе Cправочника организаций "2ГИС.КАЛИНИНГРАД"</v>
      </c>
      <c r="D188" s="354">
        <v>1920</v>
      </c>
      <c r="E188" s="355"/>
      <c r="F188" s="355"/>
      <c r="G188" s="355"/>
      <c r="H188" s="356"/>
    </row>
    <row r="189" spans="1:8" s="16" customFormat="1" ht="126" customHeight="1" thickBot="1" x14ac:dyDescent="0.25">
      <c r="A189" s="352" t="s">
        <v>131</v>
      </c>
      <c r="B189" s="353"/>
      <c r="C189" s="80" t="str">
        <f>C187</f>
        <v>Интернет-площадка 2gis.ru на основе Cправочника организаций "2ГИС.КАЛИНИНГРАД"</v>
      </c>
      <c r="D189" s="77">
        <f>F189*1.2</f>
        <v>2988</v>
      </c>
      <c r="E189" s="78">
        <f>F189*1.1</f>
        <v>2739</v>
      </c>
      <c r="F189" s="78">
        <v>2490</v>
      </c>
      <c r="G189" s="78">
        <f>F189*0.75</f>
        <v>1867.5</v>
      </c>
      <c r="H189" s="79">
        <f>F189*0.5</f>
        <v>1245</v>
      </c>
    </row>
    <row r="190" spans="1:8" s="20" customFormat="1" ht="30" customHeight="1" thickBot="1" x14ac:dyDescent="0.25">
      <c r="A190" s="507"/>
      <c r="B190" s="507"/>
      <c r="C190" s="623"/>
      <c r="D190" s="507"/>
      <c r="E190" s="507"/>
      <c r="F190" s="507"/>
      <c r="G190" s="507"/>
      <c r="H190" s="508"/>
    </row>
    <row r="191" spans="1:8" s="16" customFormat="1" ht="185.25" customHeight="1" x14ac:dyDescent="0.2">
      <c r="A191" s="352" t="s">
        <v>201</v>
      </c>
      <c r="B191" s="353"/>
      <c r="C191"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"2ГИС.КАЛИНИНГРАД" (версия для ПК); Интернет-площадка 2gis.ru на основе Cправочника организаций "2ГИС.КАЛИНИНГРАД"; Электронный справочник на основе Справочника организаций "2ГИС.КАЛИНИНГРАД" (мобильная версия 2ГИС 4.0 и выше)</v>
      </c>
      <c r="D191" s="382">
        <v>7788</v>
      </c>
      <c r="E191" s="383"/>
      <c r="F191" s="383"/>
      <c r="G191" s="383"/>
      <c r="H191" s="384"/>
    </row>
    <row r="192" spans="1:8" s="16" customFormat="1" ht="83.25" customHeight="1" thickBot="1" x14ac:dyDescent="0.25">
      <c r="A192" s="352" t="s">
        <v>202</v>
      </c>
      <c r="B192" s="353"/>
      <c r="C192" s="367"/>
      <c r="D192" s="354">
        <v>7788</v>
      </c>
      <c r="E192" s="355"/>
      <c r="F192" s="355"/>
      <c r="G192" s="355"/>
      <c r="H192" s="356"/>
    </row>
    <row r="193" spans="1:8" ht="21.75" thickBot="1" x14ac:dyDescent="0.25">
      <c r="A193" s="518"/>
      <c r="B193" s="519"/>
      <c r="C193" s="56"/>
      <c r="D193" s="520"/>
      <c r="E193" s="520"/>
      <c r="F193" s="520"/>
      <c r="G193" s="520"/>
      <c r="H193" s="521"/>
    </row>
    <row r="195" spans="1:8" ht="21" x14ac:dyDescent="0.2">
      <c r="A195" s="85"/>
      <c r="B195" s="86" t="s">
        <v>133</v>
      </c>
      <c r="C195" s="349" t="s">
        <v>504</v>
      </c>
      <c r="D195" s="349"/>
      <c r="E195" s="87"/>
      <c r="F195" s="87"/>
      <c r="G195" s="87"/>
      <c r="H195" s="87"/>
    </row>
    <row r="196" spans="1:8" ht="21" x14ac:dyDescent="0.2">
      <c r="A196" s="85"/>
      <c r="B196" s="87"/>
      <c r="C196" s="348" t="s">
        <v>505</v>
      </c>
      <c r="D196" s="348"/>
      <c r="E196" s="87"/>
      <c r="F196" s="87"/>
      <c r="G196" s="87"/>
      <c r="H196" s="87"/>
    </row>
    <row r="197" spans="1:8" ht="21" x14ac:dyDescent="0.2">
      <c r="A197" s="85"/>
      <c r="B197" s="87"/>
      <c r="C197" s="348" t="s">
        <v>506</v>
      </c>
      <c r="D197" s="348"/>
      <c r="E197" s="87"/>
      <c r="F197" s="87"/>
      <c r="G197" s="87"/>
      <c r="H197" s="87"/>
    </row>
    <row r="198" spans="1:8" ht="21" x14ac:dyDescent="0.2">
      <c r="C198" s="348"/>
      <c r="D198" s="348"/>
      <c r="E198" s="87"/>
      <c r="F198" s="87"/>
      <c r="G198" s="87"/>
      <c r="H198" s="82"/>
    </row>
    <row r="199" spans="1:8" ht="26.25" customHeight="1" x14ac:dyDescent="0.2">
      <c r="A199" s="347" t="str">
        <f>Абакан_юр!A174</f>
        <v>По соглашению сторон в качестве валюты платежа могут выступать украинские гривны, в этом случае курс следующий: 1 руб. = 0,4395 гривен</v>
      </c>
      <c r="B199" s="347"/>
      <c r="C199" s="347"/>
      <c r="D199" s="89"/>
      <c r="E199" s="89"/>
      <c r="F199" s="90"/>
      <c r="G199" s="351"/>
      <c r="H199" s="351"/>
    </row>
    <row r="200" spans="1:8" ht="26.25" customHeight="1" x14ac:dyDescent="0.2">
      <c r="A200" s="347" t="str">
        <f>Абакан_юр!A175</f>
        <v>По соглашению сторон в качестве валюты платежа могут выступать дирхамы ОАЭ, в этом случае курс следующий: 1 руб. = 0,0414 дирхам</v>
      </c>
      <c r="B200" s="347"/>
      <c r="C200" s="347"/>
      <c r="D200" s="89"/>
      <c r="E200" s="89"/>
      <c r="F200" s="90"/>
      <c r="G200" s="92"/>
      <c r="H200" s="92"/>
    </row>
    <row r="201" spans="1:8" ht="26.25" customHeight="1" x14ac:dyDescent="0.2">
      <c r="A201" s="347" t="str">
        <f>Абакан_юр!A176</f>
        <v>По соглашению сторон в качестве валюты платежа могут выступать доллары США, в этом случае курс следующий: 1 руб. = 0,0113 доллара</v>
      </c>
      <c r="B201" s="347"/>
      <c r="C201" s="347"/>
      <c r="D201" s="89"/>
      <c r="E201" s="89"/>
      <c r="F201" s="90"/>
      <c r="G201" s="92"/>
      <c r="H201" s="92"/>
    </row>
    <row r="202" spans="1:8" ht="26.25" customHeight="1" x14ac:dyDescent="0.2">
      <c r="A202" s="347" t="str">
        <f>Абакан_юр!A177</f>
        <v>По соглашению сторон в качестве валюты платежа могут выступать евро, в этом случае курс следующий: 1 руб. = 0,0104 евро</v>
      </c>
      <c r="B202" s="347"/>
      <c r="C202" s="347"/>
      <c r="D202" s="89"/>
      <c r="E202" s="90"/>
      <c r="F202" s="90"/>
      <c r="G202" s="92"/>
      <c r="H202" s="92"/>
    </row>
    <row r="203" spans="1:8" ht="26.25" customHeight="1" x14ac:dyDescent="0.2">
      <c r="A203" s="347" t="str">
        <f>Абакан_юр!A178</f>
        <v>По соглашению сторон в качестве валюты платежа могут выступать чешские кроны, в этом случае курс следующий: 1 руб. = 0,2610 крона</v>
      </c>
      <c r="B203" s="347"/>
      <c r="C203" s="347"/>
      <c r="D203" s="89"/>
      <c r="E203" s="90"/>
      <c r="F203" s="90"/>
      <c r="G203" s="92"/>
      <c r="H203" s="92"/>
    </row>
    <row r="204" spans="1:8" ht="26.25" customHeight="1" x14ac:dyDescent="0.2">
      <c r="A204" s="347" t="str">
        <f>Абакан_юр!A179</f>
        <v>По соглашению сторон в качестве валюты платежа могут выступать киргизские сомы, в этом случае курс следующий: 1 руб. = 1,0094 сом</v>
      </c>
      <c r="B204" s="347"/>
      <c r="C204" s="347"/>
      <c r="D204" s="89"/>
      <c r="E204" s="89"/>
      <c r="F204" s="90"/>
      <c r="G204" s="92"/>
      <c r="H204" s="92"/>
    </row>
    <row r="205" spans="1:8" ht="26.25" customHeight="1" x14ac:dyDescent="0.2">
      <c r="A205"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5" s="347"/>
      <c r="C205" s="347"/>
      <c r="D205" s="89"/>
      <c r="E205" s="89"/>
      <c r="F205" s="90"/>
      <c r="G205" s="92"/>
      <c r="H205" s="92"/>
    </row>
    <row r="206" spans="1:8" ht="26.25" x14ac:dyDescent="0.2">
      <c r="A206" s="93"/>
      <c r="B206" s="93"/>
      <c r="C206" s="94"/>
      <c r="D206" s="95"/>
      <c r="E206" s="95"/>
      <c r="F206" s="96"/>
      <c r="G206" s="97"/>
      <c r="H206" s="97"/>
    </row>
    <row r="207" spans="1:8" ht="21" x14ac:dyDescent="0.2">
      <c r="A207" s="339" t="s">
        <v>144</v>
      </c>
      <c r="B207" s="339"/>
      <c r="C207" s="339"/>
      <c r="D207" s="339"/>
      <c r="E207" s="339"/>
      <c r="F207" s="339"/>
      <c r="G207" s="339"/>
      <c r="H207" s="339"/>
    </row>
    <row r="208" spans="1:8" ht="21" x14ac:dyDescent="0.2">
      <c r="A208" s="339" t="s">
        <v>145</v>
      </c>
      <c r="B208" s="339"/>
      <c r="C208" s="339"/>
      <c r="D208" s="339"/>
      <c r="E208" s="339"/>
      <c r="F208" s="339"/>
      <c r="G208" s="339"/>
      <c r="H208" s="339"/>
    </row>
    <row r="209" spans="1:8" ht="26.25" x14ac:dyDescent="0.2">
      <c r="A209" s="93"/>
      <c r="B209" s="93"/>
      <c r="C209" s="94"/>
      <c r="D209" s="95"/>
      <c r="E209" s="95"/>
      <c r="F209" s="96"/>
      <c r="G209" s="97"/>
      <c r="H209" s="97"/>
    </row>
    <row r="210" spans="1:8" ht="50.1" customHeight="1" thickBot="1" x14ac:dyDescent="0.25">
      <c r="A210" s="340" t="s">
        <v>146</v>
      </c>
      <c r="B210" s="340"/>
      <c r="C210" s="340"/>
      <c r="D210" s="340"/>
      <c r="E210" s="340"/>
      <c r="F210" s="99"/>
      <c r="G210" s="91"/>
      <c r="H210" s="100"/>
    </row>
    <row r="211" spans="1:8" ht="50.1" customHeight="1" thickBot="1" x14ac:dyDescent="0.25">
      <c r="A211" s="341" t="s">
        <v>147</v>
      </c>
      <c r="B211" s="342"/>
      <c r="C211" s="342"/>
      <c r="D211" s="342"/>
      <c r="E211" s="343"/>
      <c r="F211" s="101"/>
      <c r="H211" s="102"/>
    </row>
    <row r="212" spans="1:8" ht="88.5" customHeight="1" thickBot="1" x14ac:dyDescent="0.25">
      <c r="A212" s="344" t="s">
        <v>148</v>
      </c>
      <c r="B212" s="345"/>
      <c r="C212" s="103" t="s">
        <v>149</v>
      </c>
      <c r="D212" s="345" t="s">
        <v>150</v>
      </c>
      <c r="E212" s="346"/>
      <c r="F212" s="104"/>
      <c r="G212" s="104"/>
      <c r="H212" s="104"/>
    </row>
    <row r="213" spans="1:8" ht="106.5" customHeight="1" x14ac:dyDescent="0.2">
      <c r="A213" s="333" t="s">
        <v>151</v>
      </c>
      <c r="B213" s="334"/>
      <c r="C213" s="105" t="s">
        <v>152</v>
      </c>
      <c r="D213" s="335" t="s">
        <v>153</v>
      </c>
      <c r="E213" s="336"/>
      <c r="F213" s="104"/>
      <c r="G213" s="104"/>
      <c r="H213" s="104"/>
    </row>
    <row r="214" spans="1:8" ht="76.5" customHeight="1" x14ac:dyDescent="0.2">
      <c r="A214" s="337" t="s">
        <v>154</v>
      </c>
      <c r="B214" s="338"/>
      <c r="C214" s="106" t="s">
        <v>155</v>
      </c>
      <c r="D214" s="331" t="s">
        <v>156</v>
      </c>
      <c r="E214" s="332"/>
      <c r="F214" s="104"/>
      <c r="G214" s="104"/>
      <c r="H214" s="104"/>
    </row>
    <row r="215" spans="1:8" ht="172.5" customHeight="1" thickBot="1" x14ac:dyDescent="0.25">
      <c r="A215" s="495" t="s">
        <v>157</v>
      </c>
      <c r="B215" s="496"/>
      <c r="C215" s="125" t="s">
        <v>158</v>
      </c>
      <c r="D215" s="497" t="s">
        <v>156</v>
      </c>
      <c r="E215" s="498"/>
      <c r="F215" s="104"/>
      <c r="G215" s="104"/>
      <c r="H215" s="104"/>
    </row>
    <row r="216" spans="1:8" s="82" customFormat="1" ht="125.25" customHeight="1" x14ac:dyDescent="0.2">
      <c r="A216" s="337" t="s">
        <v>160</v>
      </c>
      <c r="B216" s="338"/>
      <c r="C216" s="124" t="s">
        <v>161</v>
      </c>
      <c r="D216" s="338" t="s">
        <v>156</v>
      </c>
      <c r="E216" s="494"/>
      <c r="F216" s="101"/>
      <c r="G216" s="101"/>
      <c r="H216" s="101"/>
    </row>
    <row r="217" spans="1:8" s="98" customFormat="1" ht="222.75" customHeight="1" thickBot="1" x14ac:dyDescent="0.25">
      <c r="A217" s="617" t="s">
        <v>162</v>
      </c>
      <c r="B217" s="618"/>
      <c r="C217" s="125" t="s">
        <v>163</v>
      </c>
      <c r="D217" s="619" t="s">
        <v>156</v>
      </c>
      <c r="E217" s="620"/>
      <c r="F217" s="96"/>
      <c r="G217" s="97"/>
      <c r="H217" s="97"/>
    </row>
    <row r="218" spans="1:8" ht="24.95" customHeight="1" x14ac:dyDescent="0.2">
      <c r="A218" s="329" t="s">
        <v>164</v>
      </c>
      <c r="B218" s="329"/>
      <c r="C218" s="329"/>
      <c r="D218" s="329"/>
      <c r="E218" s="329"/>
      <c r="F218" s="329"/>
      <c r="G218" s="329"/>
      <c r="H218" s="329"/>
    </row>
    <row r="219" spans="1:8" ht="24.95" customHeight="1" x14ac:dyDescent="0.2">
      <c r="A219" s="329" t="s">
        <v>165</v>
      </c>
      <c r="B219" s="329"/>
      <c r="C219" s="329"/>
      <c r="D219" s="329"/>
      <c r="E219" s="329"/>
      <c r="F219" s="329"/>
      <c r="G219" s="329"/>
      <c r="H219" s="329"/>
    </row>
    <row r="220" spans="1:8" ht="188.25" customHeight="1" x14ac:dyDescent="0.2">
      <c r="A220"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0" s="339"/>
      <c r="C220" s="339"/>
      <c r="D220" s="339"/>
      <c r="E220" s="339"/>
      <c r="F220" s="339"/>
      <c r="G220" s="339"/>
      <c r="H220" s="339"/>
    </row>
    <row r="221" spans="1:8" ht="72.75" customHeight="1" x14ac:dyDescent="0.2">
      <c r="A221" s="339" t="s">
        <v>167</v>
      </c>
      <c r="B221" s="339"/>
      <c r="C221" s="339"/>
      <c r="D221" s="339"/>
      <c r="E221" s="339"/>
      <c r="F221" s="339"/>
      <c r="G221" s="339"/>
      <c r="H221" s="339"/>
    </row>
    <row r="222" spans="1:8" ht="23.25" x14ac:dyDescent="0.2">
      <c r="A222" s="329" t="s">
        <v>168</v>
      </c>
      <c r="B222" s="329"/>
      <c r="C222" s="329"/>
      <c r="D222" s="329"/>
      <c r="E222" s="329"/>
      <c r="F222" s="329"/>
      <c r="G222" s="329"/>
      <c r="H222" s="329"/>
    </row>
    <row r="223" spans="1:8" s="109" customFormat="1" ht="124.5" customHeight="1" x14ac:dyDescent="0.2">
      <c r="A223" s="339" t="s">
        <v>169</v>
      </c>
      <c r="B223" s="339"/>
      <c r="C223" s="339"/>
      <c r="D223" s="339"/>
      <c r="E223" s="339"/>
      <c r="F223" s="339"/>
      <c r="G223" s="339"/>
      <c r="H223" s="339"/>
    </row>
  </sheetData>
  <sheetProtection selectLockedCells="1" selectUnlockedCells="1"/>
  <mergeCells count="37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C113:C122"/>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90:C190"/>
    <mergeCell ref="D190:H190"/>
    <mergeCell ref="A191:B191"/>
    <mergeCell ref="C191:C192"/>
    <mergeCell ref="D191:H191"/>
    <mergeCell ref="A192:B192"/>
    <mergeCell ref="D192:H192"/>
    <mergeCell ref="A186:B186"/>
    <mergeCell ref="A187:B187"/>
    <mergeCell ref="D187:H187"/>
    <mergeCell ref="A188:B188"/>
    <mergeCell ref="D188:H188"/>
    <mergeCell ref="A189:B189"/>
    <mergeCell ref="A199:C199"/>
    <mergeCell ref="G199:H199"/>
    <mergeCell ref="A200:C200"/>
    <mergeCell ref="A201:C201"/>
    <mergeCell ref="A202:C202"/>
    <mergeCell ref="A203:C203"/>
    <mergeCell ref="A193:B193"/>
    <mergeCell ref="D193:H193"/>
    <mergeCell ref="C195:D195"/>
    <mergeCell ref="C196:D196"/>
    <mergeCell ref="C197:D197"/>
    <mergeCell ref="C198:D198"/>
    <mergeCell ref="A212:B212"/>
    <mergeCell ref="D212:E212"/>
    <mergeCell ref="A213:B213"/>
    <mergeCell ref="D213:E213"/>
    <mergeCell ref="A214:B214"/>
    <mergeCell ref="D214:E214"/>
    <mergeCell ref="A204:C204"/>
    <mergeCell ref="A205:C205"/>
    <mergeCell ref="A207:H207"/>
    <mergeCell ref="A208:H208"/>
    <mergeCell ref="A210:E210"/>
    <mergeCell ref="A211:E211"/>
    <mergeCell ref="A218:H218"/>
    <mergeCell ref="A219:H219"/>
    <mergeCell ref="A220:H220"/>
    <mergeCell ref="A221:H221"/>
    <mergeCell ref="A222:H222"/>
    <mergeCell ref="A223:E223"/>
    <mergeCell ref="F223:H223"/>
    <mergeCell ref="A215:B215"/>
    <mergeCell ref="D215:E215"/>
    <mergeCell ref="A216:B216"/>
    <mergeCell ref="D216:E216"/>
    <mergeCell ref="A217:B217"/>
    <mergeCell ref="D217:E21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E199"/>
  <sheetViews>
    <sheetView view="pageBreakPreview" zoomScale="40" zoomScaleNormal="60" zoomScaleSheetLayoutView="40" workbookViewId="0">
      <pane ySplit="4" topLeftCell="A56" activePane="bottomLeft" state="frozen"/>
      <selection activeCell="D180" sqref="D180:H180"/>
      <selection pane="bottomLeft" activeCell="D180" sqref="D180:H180"/>
    </sheetView>
  </sheetViews>
  <sheetFormatPr defaultColWidth="9.140625" defaultRowHeight="12.75" outlineLevelRow="2" x14ac:dyDescent="0.2"/>
  <cols>
    <col min="1" max="1" width="45.7109375" style="81" customWidth="1"/>
    <col min="2" max="2" width="80.7109375" style="82" customWidth="1"/>
    <col min="3" max="3" width="120.7109375" style="83" customWidth="1"/>
    <col min="4" max="4" width="90.7109375" style="82" customWidth="1"/>
    <col min="5" max="16384" width="9.140625" style="84"/>
  </cols>
  <sheetData>
    <row r="1" spans="1:4" s="4" customFormat="1" ht="50.1" customHeight="1" x14ac:dyDescent="0.2">
      <c r="A1" s="1"/>
      <c r="B1" s="2"/>
      <c r="C1" s="3" t="s">
        <v>0</v>
      </c>
      <c r="D1" s="96"/>
    </row>
    <row r="2" spans="1:4" s="10" customFormat="1" ht="50.1" customHeight="1" x14ac:dyDescent="0.2">
      <c r="A2" s="5" t="str">
        <f>Абакан_юр!A2</f>
        <v>Введен в действие с "01" апреля 2024 г.</v>
      </c>
      <c r="B2" s="6" t="s">
        <v>2</v>
      </c>
      <c r="C2" s="7" t="s">
        <v>507</v>
      </c>
      <c r="D2" s="186"/>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219" t="s">
        <v>8</v>
      </c>
    </row>
    <row r="5" spans="1:4" s="23" customFormat="1" ht="50.1" customHeight="1" thickBot="1" x14ac:dyDescent="0.25">
      <c r="A5" s="362" t="s">
        <v>9</v>
      </c>
      <c r="B5" s="363"/>
      <c r="C5" s="21"/>
      <c r="D5" s="22"/>
    </row>
    <row r="6" spans="1:4" ht="21.75" thickBot="1" x14ac:dyDescent="0.25">
      <c r="A6" s="160"/>
      <c r="B6" s="161"/>
      <c r="C6" s="162"/>
      <c r="D6" s="220"/>
    </row>
    <row r="7" spans="1:4"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7" s="382">
        <v>5520</v>
      </c>
    </row>
    <row r="8" spans="1:4" s="16" customFormat="1" ht="132" customHeight="1" x14ac:dyDescent="0.2">
      <c r="A8" s="462"/>
      <c r="B8" s="456"/>
      <c r="C8" s="456"/>
      <c r="D8" s="354"/>
    </row>
    <row r="9" spans="1:4"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 s="354"/>
    </row>
    <row r="10" spans="1:4"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0" s="374"/>
    </row>
    <row r="11" spans="1:4" s="16" customFormat="1" ht="24.95" customHeight="1" thickBot="1" x14ac:dyDescent="0.25">
      <c r="A11" s="28"/>
      <c r="B11" s="29"/>
      <c r="C11" s="30"/>
      <c r="D11" s="221"/>
    </row>
    <row r="12" spans="1:4"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2" s="457">
        <v>6510</v>
      </c>
    </row>
    <row r="13" spans="1:4" s="16" customFormat="1" ht="132" customHeight="1" x14ac:dyDescent="0.2">
      <c r="A13" s="452"/>
      <c r="B13" s="456"/>
      <c r="C13" s="456"/>
      <c r="D13" s="361"/>
    </row>
    <row r="14" spans="1:4"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4" s="361"/>
    </row>
    <row r="15" spans="1:4"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5" s="361"/>
    </row>
    <row r="16" spans="1:4"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 s="482"/>
    </row>
    <row r="17" spans="1:4" s="16" customFormat="1" ht="24.95" customHeight="1" thickBot="1" x14ac:dyDescent="0.25">
      <c r="A17" s="28"/>
      <c r="B17" s="34"/>
      <c r="C17" s="30"/>
      <c r="D17" s="35"/>
    </row>
    <row r="18" spans="1:4" s="16" customFormat="1" ht="112.5" customHeight="1" x14ac:dyDescent="0.2">
      <c r="A18" s="438" t="s">
        <v>17</v>
      </c>
      <c r="B18" s="37" t="s">
        <v>18</v>
      </c>
      <c r="C18" s="38"/>
      <c r="D18" s="465">
        <v>1755</v>
      </c>
    </row>
    <row r="19" spans="1:4" s="16" customFormat="1" ht="50.1" customHeight="1" x14ac:dyDescent="0.2">
      <c r="A19" s="439"/>
      <c r="B19" s="39" t="s">
        <v>19</v>
      </c>
      <c r="C19" s="474" t="str">
        <f>"Электронный справочник "&amp;$C$2&amp;" (версия для ПК)"</f>
        <v>Электронный справочник "2ГИС.КАЛУГА" (версия для ПК)</v>
      </c>
      <c r="D19" s="468"/>
    </row>
    <row r="20" spans="1:4" s="16" customFormat="1" ht="40.5" customHeight="1" x14ac:dyDescent="0.2">
      <c r="A20" s="439"/>
      <c r="B20" s="39" t="s">
        <v>20</v>
      </c>
      <c r="C20" s="456"/>
      <c r="D20" s="468"/>
    </row>
    <row r="21" spans="1:4"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21" s="471"/>
    </row>
    <row r="22" spans="1:4" s="16" customFormat="1" ht="24.95" customHeight="1" thickBot="1" x14ac:dyDescent="0.25">
      <c r="A22" s="40"/>
      <c r="B22" s="41"/>
      <c r="C22" s="42"/>
      <c r="D22" s="222"/>
    </row>
    <row r="23" spans="1:4"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23" s="527">
        <v>210</v>
      </c>
    </row>
    <row r="24" spans="1:4" s="16" customFormat="1" ht="94.5" customHeight="1" x14ac:dyDescent="0.2">
      <c r="A24" s="439"/>
      <c r="B24" s="476"/>
      <c r="C24" s="478"/>
      <c r="D24" s="480"/>
    </row>
    <row r="25" spans="1:4"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25" s="531"/>
    </row>
    <row r="26" spans="1:4" s="16" customFormat="1" ht="24.95" customHeight="1" thickBot="1" x14ac:dyDescent="0.25">
      <c r="A26" s="40"/>
      <c r="B26" s="29"/>
      <c r="C26" s="30"/>
      <c r="D26" s="223"/>
    </row>
    <row r="27" spans="1:4"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7" s="382">
        <v>7728</v>
      </c>
    </row>
    <row r="28" spans="1:4" s="16" customFormat="1" ht="99.95" customHeight="1" x14ac:dyDescent="0.2">
      <c r="A28" s="439"/>
      <c r="B28" s="456"/>
      <c r="C28" s="456"/>
      <c r="D28" s="354"/>
    </row>
    <row r="29" spans="1:4"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29" s="354"/>
    </row>
    <row r="30" spans="1:4"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0" s="374"/>
    </row>
    <row r="31" spans="1:4" s="16" customFormat="1" ht="24.95" customHeight="1" thickBot="1" x14ac:dyDescent="0.25">
      <c r="A31" s="40"/>
      <c r="B31" s="29"/>
      <c r="C31" s="30"/>
      <c r="D31" s="221"/>
    </row>
    <row r="32" spans="1:4"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2" s="457">
        <v>9120</v>
      </c>
    </row>
    <row r="33" spans="1:4" s="16" customFormat="1" ht="99.95" customHeight="1" x14ac:dyDescent="0.2">
      <c r="A33" s="439"/>
      <c r="B33" s="456"/>
      <c r="C33" s="456"/>
      <c r="D33" s="361"/>
    </row>
    <row r="34" spans="1:4"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34" s="361"/>
    </row>
    <row r="35" spans="1:4"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5" s="361"/>
    </row>
    <row r="36" spans="1:4"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36" s="482"/>
    </row>
    <row r="37" spans="1:4" s="16" customFormat="1" ht="24.95" customHeight="1" thickBot="1" x14ac:dyDescent="0.25">
      <c r="A37" s="52"/>
      <c r="B37" s="34"/>
      <c r="C37" s="30"/>
      <c r="D37" s="35"/>
    </row>
    <row r="38" spans="1:4" s="16" customFormat="1" ht="125.1" customHeight="1" x14ac:dyDescent="0.2">
      <c r="A38" s="438" t="s">
        <v>28</v>
      </c>
      <c r="B38" s="37" t="s">
        <v>29</v>
      </c>
      <c r="C38" s="38"/>
      <c r="D38" s="465">
        <v>2520</v>
      </c>
    </row>
    <row r="39" spans="1:4" s="16" customFormat="1" ht="50.1" customHeight="1" x14ac:dyDescent="0.2">
      <c r="A39" s="439"/>
      <c r="B39" s="39" t="s">
        <v>19</v>
      </c>
      <c r="C39" s="474" t="str">
        <f>"Электронный справочник "&amp;$C$2&amp;" (версия для ПК)"</f>
        <v>Электронный справочник "2ГИС.КАЛУГА" (версия для ПК)</v>
      </c>
      <c r="D39" s="468"/>
    </row>
    <row r="40" spans="1:4" s="16" customFormat="1" ht="50.1" customHeight="1" x14ac:dyDescent="0.2">
      <c r="A40" s="439"/>
      <c r="B40" s="39" t="s">
        <v>20</v>
      </c>
      <c r="C40" s="456"/>
      <c r="D40" s="468"/>
    </row>
    <row r="41" spans="1:4"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"2ГИС.КАЛУГА"; Электронный справочник "2ГИС.КАЛУГА" (мобильная версия 2ГИС 4.0 и выше)</v>
      </c>
      <c r="D41" s="471"/>
    </row>
    <row r="42" spans="1:4" s="16" customFormat="1" ht="24.95" customHeight="1" thickBot="1" x14ac:dyDescent="0.25">
      <c r="A42" s="40"/>
      <c r="B42" s="41"/>
      <c r="C42" s="42"/>
      <c r="D42" s="224"/>
    </row>
    <row r="43" spans="1:4"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v>
      </c>
      <c r="D43" s="445">
        <v>300</v>
      </c>
    </row>
    <row r="44" spans="1:4" s="16" customFormat="1" ht="69.75" customHeight="1" x14ac:dyDescent="0.2">
      <c r="A44" s="439"/>
      <c r="B44" s="476"/>
      <c r="C44" s="478"/>
      <c r="D44" s="447"/>
    </row>
    <row r="45" spans="1:4"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5" s="447"/>
    </row>
    <row r="46" spans="1:4"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46" s="449"/>
    </row>
    <row r="47" spans="1:4" ht="21.75" thickBot="1" x14ac:dyDescent="0.25">
      <c r="A47" s="160"/>
      <c r="B47" s="161"/>
      <c r="C47" s="162"/>
      <c r="D47" s="220"/>
    </row>
    <row r="48" spans="1:4"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48" s="382">
        <v>6624</v>
      </c>
    </row>
    <row r="49" spans="1:4" s="16" customFormat="1" ht="132" customHeight="1" x14ac:dyDescent="0.2">
      <c r="A49" s="462"/>
      <c r="B49" s="456"/>
      <c r="C49" s="456"/>
      <c r="D49" s="354"/>
    </row>
    <row r="50" spans="1:4" s="16" customFormat="1" ht="9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0" s="354"/>
    </row>
    <row r="51" spans="1:4" s="16" customFormat="1" ht="9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1" s="379"/>
    </row>
    <row r="52" spans="1:4"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2" s="374"/>
    </row>
    <row r="53" spans="1:4" s="16" customFormat="1" ht="24.95" customHeight="1" thickBot="1" x14ac:dyDescent="0.25">
      <c r="A53" s="28"/>
      <c r="B53" s="29"/>
      <c r="C53" s="30"/>
      <c r="D53" s="221"/>
    </row>
    <row r="54" spans="1:4"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4" s="457">
        <v>7812</v>
      </c>
    </row>
    <row r="55" spans="1:4" s="16" customFormat="1" ht="132" customHeight="1" x14ac:dyDescent="0.2">
      <c r="A55" s="452"/>
      <c r="B55" s="456"/>
      <c r="C55" s="456"/>
      <c r="D55" s="361"/>
    </row>
    <row r="56" spans="1:4" s="16" customFormat="1" ht="97.5"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56" s="361"/>
    </row>
    <row r="57" spans="1:4"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7" s="361"/>
    </row>
    <row r="58" spans="1:4"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58" s="482"/>
    </row>
    <row r="59" spans="1:4" s="16" customFormat="1" ht="24.95" customHeight="1" thickBot="1" x14ac:dyDescent="0.25">
      <c r="A59" s="40"/>
      <c r="B59" s="41"/>
      <c r="C59" s="42"/>
      <c r="D59" s="222"/>
    </row>
    <row r="60" spans="1:4"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60" s="527">
        <v>210</v>
      </c>
    </row>
    <row r="61" spans="1:4" s="16" customFormat="1" ht="94.5" customHeight="1" x14ac:dyDescent="0.2">
      <c r="A61" s="439"/>
      <c r="B61" s="476"/>
      <c r="C61" s="478"/>
      <c r="D61" s="480"/>
    </row>
    <row r="62" spans="1:4"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62" s="531"/>
    </row>
    <row r="63" spans="1:4" ht="21.75" thickBot="1" x14ac:dyDescent="0.25">
      <c r="A63" s="40"/>
      <c r="B63" s="59"/>
      <c r="C63" s="60"/>
      <c r="D63" s="187"/>
    </row>
    <row r="64" spans="1:4" ht="50.1" customHeight="1" thickBot="1" x14ac:dyDescent="0.25">
      <c r="A64" s="411" t="s">
        <v>38</v>
      </c>
      <c r="B64" s="412"/>
      <c r="C64" s="412"/>
      <c r="D64" s="225" t="str">
        <f>"от "&amp;MIN(D65:D84)&amp;" до "&amp;MAX(D65:D84)</f>
        <v>от 510 до 10200</v>
      </c>
    </row>
    <row r="65" spans="1:4" ht="37.5" customHeight="1" outlineLevel="2"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65" s="226">
        <v>510</v>
      </c>
    </row>
    <row r="66" spans="1:4" ht="37.5" customHeight="1" outlineLevel="2" x14ac:dyDescent="0.2">
      <c r="A66" s="419" t="s">
        <v>40</v>
      </c>
      <c r="B66" s="420"/>
      <c r="C66" s="431"/>
      <c r="D66" s="227">
        <v>1020</v>
      </c>
    </row>
    <row r="67" spans="1:4" ht="37.5" customHeight="1" outlineLevel="2" x14ac:dyDescent="0.2">
      <c r="A67" s="419" t="s">
        <v>41</v>
      </c>
      <c r="B67" s="420"/>
      <c r="C67" s="431"/>
      <c r="D67" s="227">
        <v>1530</v>
      </c>
    </row>
    <row r="68" spans="1:4" ht="37.5" customHeight="1" outlineLevel="2" x14ac:dyDescent="0.2">
      <c r="A68" s="419" t="s">
        <v>42</v>
      </c>
      <c r="B68" s="420"/>
      <c r="C68" s="431"/>
      <c r="D68" s="227">
        <v>2040</v>
      </c>
    </row>
    <row r="69" spans="1:4" ht="37.5" customHeight="1" outlineLevel="2" x14ac:dyDescent="0.2">
      <c r="A69" s="419" t="s">
        <v>43</v>
      </c>
      <c r="B69" s="420"/>
      <c r="C69" s="431"/>
      <c r="D69" s="227">
        <v>2550</v>
      </c>
    </row>
    <row r="70" spans="1:4" ht="37.5" customHeight="1" outlineLevel="2" x14ac:dyDescent="0.2">
      <c r="A70" s="419" t="s">
        <v>44</v>
      </c>
      <c r="B70" s="420"/>
      <c r="C70" s="431"/>
      <c r="D70" s="227">
        <v>3060</v>
      </c>
    </row>
    <row r="71" spans="1:4" ht="37.5" customHeight="1" outlineLevel="2" x14ac:dyDescent="0.2">
      <c r="A71" s="419" t="s">
        <v>45</v>
      </c>
      <c r="B71" s="420"/>
      <c r="C71" s="431"/>
      <c r="D71" s="227">
        <v>3570</v>
      </c>
    </row>
    <row r="72" spans="1:4" ht="37.5" customHeight="1" outlineLevel="2" x14ac:dyDescent="0.2">
      <c r="A72" s="419" t="s">
        <v>46</v>
      </c>
      <c r="B72" s="420"/>
      <c r="C72" s="431"/>
      <c r="D72" s="227">
        <v>4080</v>
      </c>
    </row>
    <row r="73" spans="1:4" ht="37.5" customHeight="1" outlineLevel="2" x14ac:dyDescent="0.2">
      <c r="A73" s="419" t="s">
        <v>47</v>
      </c>
      <c r="B73" s="420"/>
      <c r="C73" s="431"/>
      <c r="D73" s="227">
        <v>4590</v>
      </c>
    </row>
    <row r="74" spans="1:4" ht="37.5" customHeight="1" outlineLevel="2" x14ac:dyDescent="0.2">
      <c r="A74" s="419" t="s">
        <v>48</v>
      </c>
      <c r="B74" s="420"/>
      <c r="C74" s="431"/>
      <c r="D74" s="227">
        <v>5100</v>
      </c>
    </row>
    <row r="75" spans="1:4" ht="37.5" customHeight="1" outlineLevel="2" x14ac:dyDescent="0.2">
      <c r="A75" s="419" t="s">
        <v>49</v>
      </c>
      <c r="B75" s="420"/>
      <c r="C75" s="431"/>
      <c r="D75" s="227">
        <v>5610</v>
      </c>
    </row>
    <row r="76" spans="1:4" ht="37.5" customHeight="1" outlineLevel="2" x14ac:dyDescent="0.2">
      <c r="A76" s="419" t="s">
        <v>50</v>
      </c>
      <c r="B76" s="420"/>
      <c r="C76" s="431"/>
      <c r="D76" s="227">
        <v>6120</v>
      </c>
    </row>
    <row r="77" spans="1:4" ht="37.5" customHeight="1" outlineLevel="2" x14ac:dyDescent="0.2">
      <c r="A77" s="419" t="s">
        <v>51</v>
      </c>
      <c r="B77" s="420"/>
      <c r="C77" s="431"/>
      <c r="D77" s="227">
        <v>6630</v>
      </c>
    </row>
    <row r="78" spans="1:4" ht="37.5" customHeight="1" outlineLevel="2" x14ac:dyDescent="0.2">
      <c r="A78" s="419" t="s">
        <v>52</v>
      </c>
      <c r="B78" s="420"/>
      <c r="C78" s="431"/>
      <c r="D78" s="227">
        <v>7140</v>
      </c>
    </row>
    <row r="79" spans="1:4" ht="37.5" customHeight="1" outlineLevel="2" x14ac:dyDescent="0.2">
      <c r="A79" s="419" t="s">
        <v>53</v>
      </c>
      <c r="B79" s="420"/>
      <c r="C79" s="431"/>
      <c r="D79" s="227">
        <v>7650</v>
      </c>
    </row>
    <row r="80" spans="1:4" ht="37.5" customHeight="1" outlineLevel="2" x14ac:dyDescent="0.2">
      <c r="A80" s="419" t="s">
        <v>54</v>
      </c>
      <c r="B80" s="420"/>
      <c r="C80" s="431"/>
      <c r="D80" s="227">
        <v>8160</v>
      </c>
    </row>
    <row r="81" spans="1:4" ht="37.5" customHeight="1" outlineLevel="2" x14ac:dyDescent="0.2">
      <c r="A81" s="419" t="s">
        <v>55</v>
      </c>
      <c r="B81" s="420"/>
      <c r="C81" s="431"/>
      <c r="D81" s="227">
        <v>8670</v>
      </c>
    </row>
    <row r="82" spans="1:4" ht="37.5" customHeight="1" outlineLevel="2" x14ac:dyDescent="0.2">
      <c r="A82" s="419" t="s">
        <v>56</v>
      </c>
      <c r="B82" s="420"/>
      <c r="C82" s="431"/>
      <c r="D82" s="227">
        <v>9180</v>
      </c>
    </row>
    <row r="83" spans="1:4" ht="37.5" customHeight="1" outlineLevel="2" x14ac:dyDescent="0.2">
      <c r="A83" s="419" t="s">
        <v>57</v>
      </c>
      <c r="B83" s="420"/>
      <c r="C83" s="431"/>
      <c r="D83" s="227">
        <v>9690</v>
      </c>
    </row>
    <row r="84" spans="1:4" ht="37.5" customHeight="1" outlineLevel="2" thickBot="1" x14ac:dyDescent="0.25">
      <c r="A84" s="419" t="s">
        <v>58</v>
      </c>
      <c r="B84" s="420"/>
      <c r="C84" s="431"/>
      <c r="D84" s="227">
        <v>10200</v>
      </c>
    </row>
    <row r="85" spans="1:4" ht="50.1" customHeight="1" thickBot="1" x14ac:dyDescent="0.25">
      <c r="A85" s="629" t="s">
        <v>59</v>
      </c>
      <c r="B85" s="630"/>
      <c r="C85" s="630"/>
      <c r="D85" s="228" t="str">
        <f>"от "&amp;MIN(D86:D95)&amp;" до "&amp;MAX(D86:D95)</f>
        <v>от 270 до 6660</v>
      </c>
    </row>
    <row r="86" spans="1:4" ht="151.5" x14ac:dyDescent="0.2">
      <c r="A86" s="164" t="s">
        <v>60</v>
      </c>
      <c r="B86" s="165" t="s">
        <v>13</v>
      </c>
      <c r="C86" s="697"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86" s="197">
        <v>810</v>
      </c>
    </row>
    <row r="87" spans="1:4" ht="37.5" customHeight="1" x14ac:dyDescent="0.2">
      <c r="A87" s="624" t="s">
        <v>61</v>
      </c>
      <c r="B87" s="380"/>
      <c r="C87" s="634"/>
      <c r="D87" s="79">
        <v>510</v>
      </c>
    </row>
    <row r="88" spans="1:4" ht="37.5" customHeight="1" x14ac:dyDescent="0.2">
      <c r="A88" s="624" t="s">
        <v>62</v>
      </c>
      <c r="B88" s="380"/>
      <c r="C88" s="634"/>
      <c r="D88" s="79">
        <v>6660</v>
      </c>
    </row>
    <row r="89" spans="1:4" ht="37.5" customHeight="1" x14ac:dyDescent="0.2">
      <c r="A89" s="624" t="s">
        <v>63</v>
      </c>
      <c r="B89" s="380"/>
      <c r="C89" s="634"/>
      <c r="D89" s="79">
        <v>1800</v>
      </c>
    </row>
    <row r="90" spans="1:4" ht="37.5" customHeight="1" x14ac:dyDescent="0.2">
      <c r="A90" s="624" t="s">
        <v>64</v>
      </c>
      <c r="B90" s="380"/>
      <c r="C90" s="634"/>
      <c r="D90" s="79">
        <v>3960</v>
      </c>
    </row>
    <row r="91" spans="1:4" ht="37.5" customHeight="1" x14ac:dyDescent="0.2">
      <c r="A91" s="624" t="s">
        <v>65</v>
      </c>
      <c r="B91" s="380"/>
      <c r="C91" s="634"/>
      <c r="D91" s="79">
        <v>270</v>
      </c>
    </row>
    <row r="92" spans="1:4" ht="37.5" customHeight="1" x14ac:dyDescent="0.2">
      <c r="A92" s="624" t="s">
        <v>66</v>
      </c>
      <c r="B92" s="380"/>
      <c r="C92" s="634"/>
      <c r="D92" s="79">
        <v>270</v>
      </c>
    </row>
    <row r="93" spans="1:4" ht="37.5" customHeight="1" x14ac:dyDescent="0.2">
      <c r="A93" s="624" t="s">
        <v>67</v>
      </c>
      <c r="B93" s="380"/>
      <c r="C93" s="634"/>
      <c r="D93" s="79">
        <v>540</v>
      </c>
    </row>
    <row r="94" spans="1:4" ht="37.5" customHeight="1" x14ac:dyDescent="0.2">
      <c r="A94" s="624" t="s">
        <v>68</v>
      </c>
      <c r="B94" s="380"/>
      <c r="C94" s="634"/>
      <c r="D94" s="79">
        <v>810</v>
      </c>
    </row>
    <row r="95" spans="1:4" ht="37.5" customHeight="1" x14ac:dyDescent="0.2">
      <c r="A95" s="624" t="s">
        <v>69</v>
      </c>
      <c r="B95" s="380"/>
      <c r="C95" s="634"/>
      <c r="D95" s="79">
        <v>1104</v>
      </c>
    </row>
    <row r="96" spans="1:4"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96" s="229">
        <v>45</v>
      </c>
    </row>
    <row r="97" spans="1:4" ht="50.1" customHeight="1" thickBot="1" x14ac:dyDescent="0.25">
      <c r="A97" s="625" t="s">
        <v>72</v>
      </c>
      <c r="B97" s="626"/>
      <c r="C97" s="76"/>
      <c r="D97" s="230" t="str">
        <f>"от "&amp;MIN(D99,D119:D135)&amp;" до "&amp;MAX(D99,D119:D135)</f>
        <v>от 720 до 7812</v>
      </c>
    </row>
    <row r="98" spans="1:4" ht="21.75" thickBot="1" x14ac:dyDescent="0.25">
      <c r="A98" s="518"/>
      <c r="B98" s="519"/>
      <c r="C98" s="60"/>
      <c r="D98" s="212"/>
    </row>
    <row r="99" spans="1:4" ht="65.2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"2ГИС.КАЛУГА" (версия для ПК); Интернет-площадка 2gis.kz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http://api.2gis.kz/</v>
      </c>
      <c r="D99" s="231">
        <v>1500</v>
      </c>
    </row>
    <row r="100" spans="1:4" ht="65.25" customHeight="1" thickBot="1" x14ac:dyDescent="0.25">
      <c r="A100" s="393" t="s">
        <v>74</v>
      </c>
      <c r="B100" s="394"/>
      <c r="C100" s="405"/>
      <c r="D100" s="232" t="s">
        <v>75</v>
      </c>
    </row>
    <row r="101" spans="1:4" ht="65.25" customHeight="1" x14ac:dyDescent="0.2">
      <c r="A101" s="385" t="s">
        <v>76</v>
      </c>
      <c r="B101" s="386"/>
      <c r="C101" s="696"/>
      <c r="D101" s="233">
        <f>D99/4</f>
        <v>375</v>
      </c>
    </row>
    <row r="102" spans="1:4" ht="65.25" customHeight="1" x14ac:dyDescent="0.2">
      <c r="A102" s="385" t="s">
        <v>77</v>
      </c>
      <c r="B102" s="386"/>
      <c r="C102" s="696"/>
      <c r="D102" s="227">
        <f>D99/5</f>
        <v>300</v>
      </c>
    </row>
    <row r="103" spans="1:4" ht="65.25" customHeight="1" x14ac:dyDescent="0.2">
      <c r="A103" s="385" t="s">
        <v>78</v>
      </c>
      <c r="B103" s="386"/>
      <c r="C103" s="696"/>
      <c r="D103" s="227">
        <f>D99/6</f>
        <v>250</v>
      </c>
    </row>
    <row r="104" spans="1:4" ht="65.25" customHeight="1" x14ac:dyDescent="0.2">
      <c r="A104" s="385" t="s">
        <v>79</v>
      </c>
      <c r="B104" s="386"/>
      <c r="C104" s="696"/>
      <c r="D104" s="227">
        <f>D99/7</f>
        <v>214.28571428571428</v>
      </c>
    </row>
    <row r="105" spans="1:4" ht="65.25" customHeight="1" x14ac:dyDescent="0.2">
      <c r="A105" s="385" t="s">
        <v>80</v>
      </c>
      <c r="B105" s="386"/>
      <c r="C105" s="696"/>
      <c r="D105" s="227">
        <f>D99/8</f>
        <v>187.5</v>
      </c>
    </row>
    <row r="106" spans="1:4" ht="65.25" customHeight="1" x14ac:dyDescent="0.2">
      <c r="A106" s="385" t="s">
        <v>81</v>
      </c>
      <c r="B106" s="386"/>
      <c r="C106" s="696"/>
      <c r="D106" s="227">
        <f>D99/9</f>
        <v>166.66666666666666</v>
      </c>
    </row>
    <row r="107" spans="1:4" ht="65.25" customHeight="1" x14ac:dyDescent="0.2">
      <c r="A107" s="385" t="s">
        <v>82</v>
      </c>
      <c r="B107" s="386"/>
      <c r="C107" s="696"/>
      <c r="D107" s="227">
        <f>D99/10</f>
        <v>150</v>
      </c>
    </row>
    <row r="108" spans="1:4" ht="65.25" customHeight="1" thickBot="1" x14ac:dyDescent="0.25">
      <c r="A108" s="389" t="s">
        <v>83</v>
      </c>
      <c r="B108" s="390"/>
      <c r="C108" s="696"/>
      <c r="D108" s="234">
        <v>6000</v>
      </c>
    </row>
    <row r="109" spans="1:4" ht="65.25" customHeight="1" thickBot="1" x14ac:dyDescent="0.25">
      <c r="A109" s="393" t="s">
        <v>74</v>
      </c>
      <c r="B109" s="394"/>
      <c r="C109" s="405"/>
      <c r="D109" s="235" t="s">
        <v>75</v>
      </c>
    </row>
    <row r="110" spans="1:4" ht="65.25" customHeight="1" x14ac:dyDescent="0.2">
      <c r="A110" s="385" t="s">
        <v>76</v>
      </c>
      <c r="B110" s="386"/>
      <c r="C110" s="405"/>
      <c r="D110" s="227">
        <v>1500</v>
      </c>
    </row>
    <row r="111" spans="1:4" ht="65.25" customHeight="1" x14ac:dyDescent="0.2">
      <c r="A111" s="385" t="s">
        <v>77</v>
      </c>
      <c r="B111" s="386"/>
      <c r="C111" s="405"/>
      <c r="D111" s="227">
        <v>1200</v>
      </c>
    </row>
    <row r="112" spans="1:4" ht="65.25" customHeight="1" x14ac:dyDescent="0.2">
      <c r="A112" s="385" t="s">
        <v>78</v>
      </c>
      <c r="B112" s="386"/>
      <c r="C112" s="405"/>
      <c r="D112" s="227">
        <v>1000</v>
      </c>
    </row>
    <row r="113" spans="1:4" ht="65.25" customHeight="1" x14ac:dyDescent="0.2">
      <c r="A113" s="385" t="s">
        <v>79</v>
      </c>
      <c r="B113" s="386"/>
      <c r="C113" s="405"/>
      <c r="D113" s="227">
        <v>857.14285714285722</v>
      </c>
    </row>
    <row r="114" spans="1:4" ht="65.25" customHeight="1" x14ac:dyDescent="0.2">
      <c r="A114" s="385" t="s">
        <v>80</v>
      </c>
      <c r="B114" s="386"/>
      <c r="C114" s="405"/>
      <c r="D114" s="227">
        <v>750</v>
      </c>
    </row>
    <row r="115" spans="1:4" ht="65.25" customHeight="1" x14ac:dyDescent="0.2">
      <c r="A115" s="385" t="s">
        <v>81</v>
      </c>
      <c r="B115" s="386"/>
      <c r="C115" s="405"/>
      <c r="D115" s="227">
        <v>666.66666666666663</v>
      </c>
    </row>
    <row r="116" spans="1:4" ht="65.25" customHeight="1" thickBot="1" x14ac:dyDescent="0.25">
      <c r="A116" s="385" t="s">
        <v>82</v>
      </c>
      <c r="B116" s="386"/>
      <c r="C116" s="406"/>
      <c r="D116" s="227">
        <v>600</v>
      </c>
    </row>
    <row r="117" spans="1:4"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17" s="236">
        <v>8520</v>
      </c>
    </row>
    <row r="118" spans="1:4" ht="21.75" thickBot="1" x14ac:dyDescent="0.25">
      <c r="A118" s="357"/>
      <c r="B118" s="358"/>
      <c r="C118" s="56"/>
      <c r="D118" s="237"/>
    </row>
    <row r="119" spans="1:4" ht="50.1" customHeight="1" x14ac:dyDescent="0.2">
      <c r="A119" s="352" t="s">
        <v>85</v>
      </c>
      <c r="B119" s="353"/>
      <c r="C119" s="118" t="str">
        <f>"Интернет-площадка 2gis.ru на основе Cправочника организаций "&amp;$C$2&amp;""</f>
        <v>Интернет-площадка 2gis.ru на основе Cправочника организаций "2ГИС.КАЛУГА"</v>
      </c>
      <c r="D119" s="238">
        <v>4020</v>
      </c>
    </row>
    <row r="120" spans="1:4" ht="50.1" customHeight="1" x14ac:dyDescent="0.2">
      <c r="A120" s="352" t="s">
        <v>86</v>
      </c>
      <c r="B120" s="353"/>
      <c r="C120" s="74"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0" s="238">
        <v>4500</v>
      </c>
    </row>
    <row r="121" spans="1:4" ht="50.1" customHeight="1" x14ac:dyDescent="0.2">
      <c r="A121" s="352" t="s">
        <v>87</v>
      </c>
      <c r="B121" s="353"/>
      <c r="C121" s="74"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1" s="238">
        <v>4500</v>
      </c>
    </row>
    <row r="122" spans="1:4" ht="50.1" customHeight="1" x14ac:dyDescent="0.2">
      <c r="A122" s="352" t="s">
        <v>88</v>
      </c>
      <c r="B122" s="353"/>
      <c r="C122" s="74" t="str">
        <f>"Интернет-площадка 2gis.ru на основе Cправочника организаций "&amp;$C$2&amp;""</f>
        <v>Интернет-площадка 2gis.ru на основе Cправочника организаций "2ГИС.КАЛУГА"</v>
      </c>
      <c r="D122" s="238">
        <v>6510</v>
      </c>
    </row>
    <row r="123" spans="1:4" ht="50.1" customHeight="1" x14ac:dyDescent="0.2">
      <c r="A123" s="352" t="s">
        <v>89</v>
      </c>
      <c r="B123" s="353"/>
      <c r="C123" s="74" t="str">
        <f>"Интернет-площадка 2gis.ru на основе Cправочника организаций "&amp;$C$2&amp;""</f>
        <v>Интернет-площадка 2gis.ru на основе Cправочника организаций "2ГИС.КАЛУГА"</v>
      </c>
      <c r="D123" s="238">
        <v>7812</v>
      </c>
    </row>
    <row r="124" spans="1:4" ht="50.1" customHeight="1" x14ac:dyDescent="0.2">
      <c r="A124" s="352" t="s">
        <v>90</v>
      </c>
      <c r="B124" s="353"/>
      <c r="C124" s="74"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4" s="238">
        <v>2520</v>
      </c>
    </row>
    <row r="125" spans="1:4" ht="50.1" customHeight="1" x14ac:dyDescent="0.2">
      <c r="A125" s="352" t="s">
        <v>91</v>
      </c>
      <c r="B125" s="353"/>
      <c r="C125" s="74"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5" s="238">
        <v>2520</v>
      </c>
    </row>
    <row r="126" spans="1:4" ht="50.1" customHeight="1" x14ac:dyDescent="0.2">
      <c r="A126" s="352" t="s">
        <v>92</v>
      </c>
      <c r="B126" s="353"/>
      <c r="C126" s="74"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26" s="238">
        <v>7020</v>
      </c>
    </row>
    <row r="127" spans="1:4" ht="50.1" customHeight="1" x14ac:dyDescent="0.2">
      <c r="A127" s="352" t="s">
        <v>93</v>
      </c>
      <c r="B127" s="353"/>
      <c r="C127" s="74" t="str">
        <f>C159</f>
        <v>электронный справочник на основе Справочника организаций "2ГИС.КАЛУГА" (мобильная версия 2ГИС 4.0 и выше)</v>
      </c>
      <c r="D127" s="238">
        <v>2010</v>
      </c>
    </row>
    <row r="128" spans="1:4" ht="50.1" customHeight="1" x14ac:dyDescent="0.2">
      <c r="A128" s="352" t="s">
        <v>94</v>
      </c>
      <c r="B128" s="353"/>
      <c r="C128" s="74" t="s">
        <v>95</v>
      </c>
      <c r="D128" s="238">
        <v>720</v>
      </c>
    </row>
    <row r="129" spans="1:4" ht="69.75" customHeight="1" x14ac:dyDescent="0.2">
      <c r="A129" s="352" t="s">
        <v>96</v>
      </c>
      <c r="B129" s="353"/>
      <c r="C12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29" s="238">
        <v>2310</v>
      </c>
    </row>
    <row r="130" spans="1:4" ht="69.75" customHeight="1" x14ac:dyDescent="0.2">
      <c r="A130" s="352" t="s">
        <v>97</v>
      </c>
      <c r="B130" s="353"/>
      <c r="C130" s="74"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0" s="238">
        <v>1800</v>
      </c>
    </row>
    <row r="131" spans="1:4" ht="69.75" customHeight="1" x14ac:dyDescent="0.2">
      <c r="A131" s="352" t="s">
        <v>98</v>
      </c>
      <c r="B131" s="353"/>
      <c r="C131" s="74"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1" s="238">
        <v>2010</v>
      </c>
    </row>
    <row r="132" spans="1:4" ht="69.75" customHeight="1" x14ac:dyDescent="0.2">
      <c r="A132" s="352" t="s">
        <v>99</v>
      </c>
      <c r="B132" s="353"/>
      <c r="C132" s="74" t="str">
        <f t="shared" si="0"/>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2" s="238">
        <v>1020</v>
      </c>
    </row>
    <row r="133" spans="1:4" ht="69.75" customHeight="1" x14ac:dyDescent="0.2">
      <c r="A133" s="352" t="s">
        <v>100</v>
      </c>
      <c r="B133" s="353" t="s">
        <v>100</v>
      </c>
      <c r="C13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3" s="238">
        <v>7020</v>
      </c>
    </row>
    <row r="134" spans="1:4" ht="69.75" customHeight="1" x14ac:dyDescent="0.2">
      <c r="A134" s="352" t="s">
        <v>101</v>
      </c>
      <c r="B134" s="353" t="s">
        <v>101</v>
      </c>
      <c r="C134"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34" s="238">
        <v>2520</v>
      </c>
    </row>
    <row r="135" spans="1:4" ht="50.1" customHeight="1" thickBot="1" x14ac:dyDescent="0.25">
      <c r="A135" s="352" t="s">
        <v>102</v>
      </c>
      <c r="B135" s="353"/>
      <c r="C135" s="74"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35" s="238">
        <v>5010</v>
      </c>
    </row>
    <row r="136" spans="1:4"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6" s="238">
        <v>420</v>
      </c>
    </row>
    <row r="137" spans="1:4"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37" s="238">
        <v>100002</v>
      </c>
    </row>
    <row r="138" spans="1:4"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8" s="238">
        <v>3510</v>
      </c>
    </row>
    <row r="139" spans="1:4"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Интернет-площадки и Веб-приложения на основе Cправочника организаций "2ГИС.КАЛУГА", http://api.2gis.ru/</v>
      </c>
      <c r="D139" s="238">
        <v>3510</v>
      </c>
    </row>
    <row r="140" spans="1:4" s="16" customFormat="1" ht="96" customHeight="1" x14ac:dyDescent="0.2">
      <c r="A140" s="377" t="s">
        <v>106</v>
      </c>
      <c r="B140" s="378"/>
      <c r="C14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40" s="238">
        <v>5220</v>
      </c>
    </row>
    <row r="141" spans="1:4" ht="50.1" customHeight="1" x14ac:dyDescent="0.2">
      <c r="A141" s="352" t="s">
        <v>107</v>
      </c>
      <c r="B141" s="353"/>
      <c r="C141" s="74" t="str">
        <f>"Интернет-площадка 2gis.ru на основе Cправочника организаций "&amp;$C$2&amp;""</f>
        <v>Интернет-площадка 2gis.ru на основе Cправочника организаций "2ГИС.КАЛУГА"</v>
      </c>
      <c r="D141" s="238">
        <v>5640</v>
      </c>
    </row>
    <row r="142" spans="1:4" ht="50.1" customHeight="1" x14ac:dyDescent="0.2">
      <c r="A142" s="352" t="s">
        <v>108</v>
      </c>
      <c r="B142" s="353"/>
      <c r="C142" s="74"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42" s="238">
        <v>6360</v>
      </c>
    </row>
    <row r="143" spans="1:4" ht="50.1" customHeight="1" x14ac:dyDescent="0.2">
      <c r="A143" s="352" t="s">
        <v>109</v>
      </c>
      <c r="B143" s="353"/>
      <c r="C143" s="74" t="str">
        <f t="shared" si="1"/>
        <v>Электронный справочник на основе Справочника организаций "2ГИС.КАЛУГА" (версия для ПК)</v>
      </c>
      <c r="D143" s="238">
        <v>6360</v>
      </c>
    </row>
    <row r="144" spans="1:4" ht="50.1" customHeight="1" x14ac:dyDescent="0.2">
      <c r="A144" s="352" t="s">
        <v>110</v>
      </c>
      <c r="B144" s="353"/>
      <c r="C144" s="74" t="str">
        <f>"Интернет-площадка 2gis.ru на основе Cправочника организаций "&amp;$C$2&amp;""</f>
        <v>Интернет-площадка 2gis.ru на основе Cправочника организаций "2ГИС.КАЛУГА"</v>
      </c>
      <c r="D144" s="238">
        <v>9120</v>
      </c>
    </row>
    <row r="145" spans="1:5" ht="50.1" customHeight="1" x14ac:dyDescent="0.2">
      <c r="A145" s="352" t="s">
        <v>111</v>
      </c>
      <c r="B145" s="353"/>
      <c r="C145" s="74" t="str">
        <f>"Интернет-площадка 2gis.ru на основе Cправочника организаций "&amp;$C$2&amp;""</f>
        <v>Интернет-площадка 2gis.ru на основе Cправочника организаций "2ГИС.КАЛУГА"</v>
      </c>
      <c r="D145" s="238">
        <v>10944</v>
      </c>
    </row>
    <row r="146" spans="1:5" ht="50.1" customHeight="1" x14ac:dyDescent="0.2">
      <c r="A146" s="352" t="s">
        <v>112</v>
      </c>
      <c r="B146" s="353"/>
      <c r="C146" s="74" t="str">
        <f t="shared" si="1"/>
        <v>Электронный справочник на основе Справочника организаций "2ГИС.КАЛУГА" (версия для ПК)</v>
      </c>
      <c r="D146" s="238">
        <v>3600</v>
      </c>
    </row>
    <row r="147" spans="1:5" ht="50.1" customHeight="1" x14ac:dyDescent="0.2">
      <c r="A147" s="352" t="s">
        <v>113</v>
      </c>
      <c r="B147" s="353"/>
      <c r="C147" s="74" t="str">
        <f t="shared" si="1"/>
        <v>Электронный справочник на основе Справочника организаций "2ГИС.КАЛУГА" (версия для ПК)</v>
      </c>
      <c r="D147" s="238">
        <v>3600</v>
      </c>
    </row>
    <row r="148" spans="1:5" ht="50.1" customHeight="1" x14ac:dyDescent="0.2">
      <c r="A148" s="352" t="s">
        <v>114</v>
      </c>
      <c r="B148" s="353"/>
      <c r="C148" s="74" t="str">
        <f t="shared" si="1"/>
        <v>Электронный справочник на основе Справочника организаций "2ГИС.КАЛУГА" (версия для ПК)</v>
      </c>
      <c r="D148" s="238">
        <v>9840</v>
      </c>
    </row>
    <row r="149" spans="1:5" ht="50.1" customHeight="1" x14ac:dyDescent="0.2">
      <c r="A149" s="352" t="s">
        <v>115</v>
      </c>
      <c r="B149" s="353"/>
      <c r="C149" s="74" t="s">
        <v>95</v>
      </c>
      <c r="D149" s="238">
        <v>1080</v>
      </c>
    </row>
    <row r="150" spans="1:5" ht="72" customHeight="1" x14ac:dyDescent="0.2">
      <c r="A150" s="352" t="s">
        <v>116</v>
      </c>
      <c r="B150" s="353"/>
      <c r="C15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"2ГИС.КАЛУГА" (мобильная версия 2ГИС 4.0 и выше); Интернет-площадка 2gis.ru на основе Cправочника организаций "2ГИС.КАЛУГА"</v>
      </c>
      <c r="D150" s="238">
        <v>9840</v>
      </c>
    </row>
    <row r="151" spans="1:5" ht="50.1" customHeight="1" thickBot="1" x14ac:dyDescent="0.25">
      <c r="A151" s="352" t="s">
        <v>117</v>
      </c>
      <c r="B151" s="353"/>
      <c r="C151" s="74" t="str">
        <f t="shared" si="1"/>
        <v>Электронный справочник на основе Справочника организаций "2ГИС.КАЛУГА" (версия для ПК)</v>
      </c>
      <c r="D151" s="238">
        <v>7080</v>
      </c>
    </row>
    <row r="152" spans="1:5" s="16" customFormat="1" ht="50.1" customHeight="1" thickBot="1" x14ac:dyDescent="0.25">
      <c r="A152" s="362" t="s">
        <v>118</v>
      </c>
      <c r="B152" s="363"/>
      <c r="C152" s="362"/>
      <c r="D152" s="695"/>
    </row>
    <row r="153" spans="1:5"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"2ГИС.КАЛУГА" (мобильная версия)</v>
      </c>
      <c r="D153" s="238">
        <v>8010</v>
      </c>
    </row>
    <row r="154" spans="1:5" s="16" customFormat="1" ht="50.1" customHeight="1" x14ac:dyDescent="0.2">
      <c r="A154" s="352" t="s">
        <v>120</v>
      </c>
      <c r="B154" s="353"/>
      <c r="C154" s="367"/>
      <c r="D154" s="238">
        <v>8010</v>
      </c>
      <c r="E154" s="84"/>
    </row>
    <row r="155" spans="1:5" s="16" customFormat="1" ht="50.1" customHeight="1" x14ac:dyDescent="0.2">
      <c r="A155" s="369" t="s">
        <v>121</v>
      </c>
      <c r="B155" s="370"/>
      <c r="C155" s="367"/>
      <c r="D155" s="238">
        <v>2010</v>
      </c>
      <c r="E155" s="84"/>
    </row>
    <row r="156" spans="1:5" s="16" customFormat="1" ht="50.1" customHeight="1" x14ac:dyDescent="0.2">
      <c r="A156" s="369" t="s">
        <v>122</v>
      </c>
      <c r="B156" s="370"/>
      <c r="C156" s="367"/>
      <c r="D156" s="238">
        <v>210</v>
      </c>
      <c r="E156" s="84"/>
    </row>
    <row r="157" spans="1:5" s="16" customFormat="1" ht="50.1" customHeight="1" thickBot="1" x14ac:dyDescent="0.25">
      <c r="A157" s="369" t="s">
        <v>123</v>
      </c>
      <c r="B157" s="370"/>
      <c r="C157" s="368"/>
      <c r="D157" s="238">
        <v>600</v>
      </c>
      <c r="E157" s="84"/>
    </row>
    <row r="158" spans="1:5" s="16" customFormat="1" ht="50.1" customHeight="1" thickBot="1" x14ac:dyDescent="0.25">
      <c r="A158" s="362" t="s">
        <v>124</v>
      </c>
      <c r="B158" s="363"/>
      <c r="C158" s="21"/>
      <c r="D158" s="21"/>
    </row>
    <row r="159" spans="1:5" ht="50.1" customHeight="1" x14ac:dyDescent="0.2">
      <c r="A159" s="352" t="s">
        <v>214</v>
      </c>
      <c r="B159" s="353"/>
      <c r="C15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59" s="238">
        <v>2010</v>
      </c>
    </row>
    <row r="160" spans="1:5" ht="50.1" customHeight="1" x14ac:dyDescent="0.2">
      <c r="A160" s="352" t="s">
        <v>126</v>
      </c>
      <c r="B160" s="353"/>
      <c r="C160" s="74" t="str">
        <f>"Интернет-площадка 2gis.ru на основе Cправочника организаций "&amp;$C$2&amp;""</f>
        <v>Интернет-площадка 2gis.ru на основе Cправочника организаций "2ГИС.КАЛУГА"</v>
      </c>
      <c r="D160" s="227">
        <v>2010</v>
      </c>
      <c r="E160" s="20"/>
    </row>
    <row r="161" spans="1:5" ht="50.1" customHeight="1" x14ac:dyDescent="0.2">
      <c r="A161" s="352" t="s">
        <v>127</v>
      </c>
      <c r="B161" s="353"/>
      <c r="C161" s="74"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1" s="238">
        <v>4500</v>
      </c>
      <c r="E161" s="16"/>
    </row>
    <row r="162" spans="1:5" ht="50.1" customHeight="1" x14ac:dyDescent="0.2">
      <c r="A162" s="352" t="s">
        <v>215</v>
      </c>
      <c r="B162" s="353"/>
      <c r="C162"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(мобильная версия 2ГИС 4.0 и выше)</v>
      </c>
      <c r="D162" s="227">
        <v>2880</v>
      </c>
      <c r="E162" s="16"/>
    </row>
    <row r="163" spans="1:5" ht="50.1" customHeight="1" x14ac:dyDescent="0.2">
      <c r="A163" s="352" t="s">
        <v>199</v>
      </c>
      <c r="B163" s="353"/>
      <c r="C163" s="58" t="str">
        <f>"Интернет-площадка 2gis.ru на основе Cправочника организаций "&amp;$C$2&amp;""</f>
        <v>Интернет-площадка 2gis.ru на основе Cправочника организаций "2ГИС.КАЛУГА"</v>
      </c>
      <c r="D163" s="239">
        <v>2880</v>
      </c>
      <c r="E163" s="16"/>
    </row>
    <row r="164" spans="1:5" ht="50.1" customHeight="1" x14ac:dyDescent="0.2">
      <c r="A164" s="352" t="s">
        <v>130</v>
      </c>
      <c r="B164" s="353"/>
      <c r="C164" s="74" t="str">
        <f>"Электронный справочник на основе Справочника организаций "&amp;$C$2&amp;" (версия для ПК)"</f>
        <v>Электронный справочник на основе Справочника организаций "2ГИС.КАЛУГА" (версия для ПК)</v>
      </c>
      <c r="D164" s="227">
        <v>6360</v>
      </c>
      <c r="E164" s="16"/>
    </row>
    <row r="165" spans="1:5" s="16" customFormat="1" ht="126" customHeight="1" thickBot="1" x14ac:dyDescent="0.25">
      <c r="A165" s="352" t="s">
        <v>131</v>
      </c>
      <c r="B165" s="353"/>
      <c r="C165" s="121" t="str">
        <f>C160</f>
        <v>Интернет-площадка 2gis.ru на основе Cправочника организаций "2ГИС.КАЛУГА"</v>
      </c>
      <c r="D165" s="238">
        <v>2010</v>
      </c>
    </row>
    <row r="166" spans="1:5" ht="50.1" customHeight="1" thickBot="1" x14ac:dyDescent="0.25">
      <c r="A166" s="362" t="s">
        <v>200</v>
      </c>
      <c r="B166" s="363"/>
      <c r="C166" s="21"/>
      <c r="D166" s="22"/>
    </row>
    <row r="167" spans="1:5" s="20" customFormat="1" ht="30" customHeight="1" thickBot="1" x14ac:dyDescent="0.25">
      <c r="A167" s="507"/>
      <c r="B167" s="507"/>
      <c r="C167" s="623"/>
      <c r="D167" s="240"/>
      <c r="E167" s="84"/>
    </row>
    <row r="168" spans="1:5"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"2ГИС.КАЛУГА" (версия для ПК); Интернет-площадка 2gis.ru на основе Cправочника организаций "2ГИС.КАЛУГА"; Электронный справочник на основе Справочника организаций "2ГИС.КАЛУГА" (мобильная версия 2ГИС 4.0 и выше)</v>
      </c>
      <c r="D168" s="195">
        <v>15600</v>
      </c>
      <c r="E168" s="84"/>
    </row>
    <row r="169" spans="1:5" s="16" customFormat="1" ht="83.25" customHeight="1" thickBot="1" x14ac:dyDescent="0.25">
      <c r="A169" s="352" t="s">
        <v>202</v>
      </c>
      <c r="B169" s="353"/>
      <c r="C169" s="367"/>
      <c r="D169" s="77">
        <v>15600</v>
      </c>
      <c r="E169" s="84"/>
    </row>
    <row r="170" spans="1:5" ht="21" x14ac:dyDescent="0.2">
      <c r="A170" s="400"/>
      <c r="B170" s="401"/>
      <c r="C170" s="42"/>
      <c r="D170" s="241"/>
    </row>
    <row r="172" spans="1:5" ht="21" x14ac:dyDescent="0.2">
      <c r="A172" s="85"/>
      <c r="B172" s="86" t="s">
        <v>133</v>
      </c>
      <c r="C172" s="349" t="s">
        <v>508</v>
      </c>
      <c r="D172" s="349"/>
    </row>
    <row r="173" spans="1:5" ht="21" x14ac:dyDescent="0.2">
      <c r="A173" s="85"/>
      <c r="B173" s="87"/>
      <c r="C173" s="348" t="s">
        <v>509</v>
      </c>
      <c r="D173" s="348"/>
    </row>
    <row r="174" spans="1:5" ht="21" x14ac:dyDescent="0.2">
      <c r="A174" s="85"/>
      <c r="B174" s="87"/>
      <c r="C174" s="349" t="s">
        <v>510</v>
      </c>
      <c r="D174" s="348"/>
    </row>
    <row r="175" spans="1:5" ht="21" x14ac:dyDescent="0.2">
      <c r="C175" s="348"/>
      <c r="D175" s="348"/>
    </row>
    <row r="176" spans="1:5" ht="23.25"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row>
    <row r="177" spans="1:5" ht="23.25"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row>
    <row r="178" spans="1:5" ht="23.25"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row>
    <row r="179" spans="1:5" ht="23.25"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row>
    <row r="180" spans="1:5" ht="23.25"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row>
    <row r="181" spans="1:5" ht="23.25"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row>
    <row r="182" spans="1:5" ht="23.25"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row>
    <row r="183" spans="1:5" ht="23.25" x14ac:dyDescent="0.2">
      <c r="A183" s="93"/>
      <c r="B183" s="93"/>
      <c r="C183" s="94"/>
      <c r="D183" s="95"/>
    </row>
    <row r="184" spans="1:5" ht="21" x14ac:dyDescent="0.2">
      <c r="A184" s="339" t="s">
        <v>145</v>
      </c>
      <c r="B184" s="339"/>
      <c r="C184" s="339"/>
      <c r="D184" s="339"/>
    </row>
    <row r="185" spans="1:5" ht="23.25" x14ac:dyDescent="0.2">
      <c r="A185" s="93"/>
      <c r="B185" s="93"/>
      <c r="C185" s="94"/>
      <c r="D185" s="95"/>
      <c r="E185" s="82"/>
    </row>
    <row r="186" spans="1:5" ht="50.1" customHeight="1" thickBot="1" x14ac:dyDescent="0.25">
      <c r="A186" s="340" t="s">
        <v>146</v>
      </c>
      <c r="B186" s="340"/>
      <c r="C186" s="340"/>
      <c r="D186" s="340"/>
      <c r="E186" s="98"/>
    </row>
    <row r="187" spans="1:5" ht="50.1" customHeight="1" thickBot="1" x14ac:dyDescent="0.25">
      <c r="A187" s="341" t="s">
        <v>147</v>
      </c>
      <c r="B187" s="342"/>
      <c r="C187" s="342"/>
      <c r="D187" s="343"/>
    </row>
    <row r="188" spans="1:5" ht="50.1" customHeight="1" thickBot="1" x14ac:dyDescent="0.25">
      <c r="A188" s="344" t="s">
        <v>148</v>
      </c>
      <c r="B188" s="345"/>
      <c r="C188" s="103" t="s">
        <v>149</v>
      </c>
      <c r="D188" s="153" t="s">
        <v>150</v>
      </c>
    </row>
    <row r="189" spans="1:5" ht="93" customHeight="1" x14ac:dyDescent="0.2">
      <c r="A189" s="333" t="s">
        <v>151</v>
      </c>
      <c r="B189" s="334"/>
      <c r="C189" s="105" t="s">
        <v>152</v>
      </c>
      <c r="D189" s="156" t="s">
        <v>153</v>
      </c>
    </row>
    <row r="190" spans="1:5" ht="99.75" customHeight="1" x14ac:dyDescent="0.2">
      <c r="A190" s="337" t="s">
        <v>154</v>
      </c>
      <c r="B190" s="338"/>
      <c r="C190" s="106" t="s">
        <v>155</v>
      </c>
      <c r="D190" s="158" t="s">
        <v>156</v>
      </c>
    </row>
    <row r="191" spans="1:5" ht="150" customHeight="1" thickBot="1" x14ac:dyDescent="0.25">
      <c r="A191" s="495" t="s">
        <v>157</v>
      </c>
      <c r="B191" s="496"/>
      <c r="C191" s="125" t="s">
        <v>158</v>
      </c>
      <c r="D191" s="201" t="s">
        <v>156</v>
      </c>
    </row>
    <row r="192" spans="1:5" s="82" customFormat="1" ht="125.25" customHeight="1" x14ac:dyDescent="0.2">
      <c r="A192" s="337" t="s">
        <v>160</v>
      </c>
      <c r="B192" s="338"/>
      <c r="C192" s="124" t="s">
        <v>161</v>
      </c>
      <c r="D192" s="124" t="s">
        <v>156</v>
      </c>
      <c r="E192" s="109"/>
    </row>
    <row r="193" spans="1:5" s="98" customFormat="1" ht="222.75" customHeight="1" thickBot="1" x14ac:dyDescent="0.25">
      <c r="A193" s="617" t="s">
        <v>162</v>
      </c>
      <c r="B193" s="618"/>
      <c r="C193" s="125" t="s">
        <v>163</v>
      </c>
      <c r="D193" s="242" t="s">
        <v>156</v>
      </c>
      <c r="E193" s="84"/>
    </row>
    <row r="194" spans="1:5" ht="27" customHeight="1" x14ac:dyDescent="0.2">
      <c r="A194" s="329" t="s">
        <v>164</v>
      </c>
      <c r="B194" s="329"/>
      <c r="C194" s="329"/>
      <c r="D194" s="329"/>
    </row>
    <row r="195" spans="1:5" ht="27" customHeight="1" x14ac:dyDescent="0.2">
      <c r="A195" s="329" t="s">
        <v>165</v>
      </c>
      <c r="B195" s="329"/>
      <c r="C195" s="329"/>
      <c r="D195" s="329"/>
    </row>
    <row r="196" spans="1:5" ht="215.25" customHeight="1" x14ac:dyDescent="0.2">
      <c r="A196"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493"/>
      <c r="C196" s="493"/>
      <c r="D196" s="493"/>
    </row>
    <row r="197" spans="1:5" ht="75" customHeight="1" x14ac:dyDescent="0.2">
      <c r="A197" s="339" t="s">
        <v>167</v>
      </c>
      <c r="B197" s="339"/>
      <c r="C197" s="339"/>
      <c r="D197" s="339"/>
    </row>
    <row r="198" spans="1:5" ht="23.25" x14ac:dyDescent="0.2">
      <c r="A198" s="329" t="s">
        <v>168</v>
      </c>
      <c r="B198" s="329"/>
      <c r="C198" s="329"/>
      <c r="D198" s="329"/>
    </row>
    <row r="199" spans="1:5" s="109" customFormat="1" ht="114.75" customHeight="1" x14ac:dyDescent="0.2">
      <c r="A199" s="339" t="s">
        <v>169</v>
      </c>
      <c r="B199" s="339"/>
      <c r="C199" s="339"/>
      <c r="D199" s="339"/>
      <c r="E199" s="84"/>
    </row>
  </sheetData>
  <sheetProtection selectLockedCells="1" selectUnlockedCells="1"/>
  <mergeCells count="181">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91:B91"/>
    <mergeCell ref="A92:B92"/>
    <mergeCell ref="A93:B93"/>
    <mergeCell ref="A94:B94"/>
    <mergeCell ref="A95:B95"/>
    <mergeCell ref="A96:B96"/>
    <mergeCell ref="A81:B81"/>
    <mergeCell ref="A82:B82"/>
    <mergeCell ref="A83:B83"/>
    <mergeCell ref="A84:B84"/>
    <mergeCell ref="A85:C85"/>
    <mergeCell ref="C86:C95"/>
    <mergeCell ref="A87:B87"/>
    <mergeCell ref="A88:B88"/>
    <mergeCell ref="A89:B89"/>
    <mergeCell ref="A90:B90"/>
    <mergeCell ref="A97:B97"/>
    <mergeCell ref="A98:B98"/>
    <mergeCell ref="A99:B99"/>
    <mergeCell ref="C99:C116"/>
    <mergeCell ref="A100:B100"/>
    <mergeCell ref="A101:B101"/>
    <mergeCell ref="A102:B102"/>
    <mergeCell ref="A103:B103"/>
    <mergeCell ref="A104:B104"/>
    <mergeCell ref="A105:B105"/>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48:B148"/>
    <mergeCell ref="A149:B149"/>
    <mergeCell ref="A150:B150"/>
    <mergeCell ref="A151:B151"/>
    <mergeCell ref="A152:B152"/>
    <mergeCell ref="C152:D152"/>
    <mergeCell ref="A142:B142"/>
    <mergeCell ref="A143:B143"/>
    <mergeCell ref="A144:B144"/>
    <mergeCell ref="A145:B145"/>
    <mergeCell ref="A146:B146"/>
    <mergeCell ref="A147:B147"/>
    <mergeCell ref="A158:B158"/>
    <mergeCell ref="A159:B159"/>
    <mergeCell ref="A160:B160"/>
    <mergeCell ref="A161:B161"/>
    <mergeCell ref="A162:B162"/>
    <mergeCell ref="A163:B163"/>
    <mergeCell ref="A153:B153"/>
    <mergeCell ref="C153:C157"/>
    <mergeCell ref="A154:B154"/>
    <mergeCell ref="A155:B155"/>
    <mergeCell ref="A156:B156"/>
    <mergeCell ref="A157:B157"/>
    <mergeCell ref="A170:B170"/>
    <mergeCell ref="C172:D172"/>
    <mergeCell ref="C173:D173"/>
    <mergeCell ref="C174:D174"/>
    <mergeCell ref="C175:D175"/>
    <mergeCell ref="A176:C176"/>
    <mergeCell ref="A164:B164"/>
    <mergeCell ref="A165:B165"/>
    <mergeCell ref="A166:B166"/>
    <mergeCell ref="A167:C167"/>
    <mergeCell ref="A168:B168"/>
    <mergeCell ref="C168:C169"/>
    <mergeCell ref="A169:B169"/>
    <mergeCell ref="A184:D184"/>
    <mergeCell ref="A186:D186"/>
    <mergeCell ref="A187:D187"/>
    <mergeCell ref="A188:B188"/>
    <mergeCell ref="A189:B189"/>
    <mergeCell ref="A190:B190"/>
    <mergeCell ref="A177:C177"/>
    <mergeCell ref="A178:C178"/>
    <mergeCell ref="A179:C179"/>
    <mergeCell ref="A180:C180"/>
    <mergeCell ref="A181:C181"/>
    <mergeCell ref="A182:C182"/>
    <mergeCell ref="A197:D197"/>
    <mergeCell ref="A198:D198"/>
    <mergeCell ref="A199:D199"/>
    <mergeCell ref="A191:B191"/>
    <mergeCell ref="A192:B192"/>
    <mergeCell ref="A193:B193"/>
    <mergeCell ref="A194:D194"/>
    <mergeCell ref="A195:D195"/>
    <mergeCell ref="A196:D196"/>
  </mergeCells>
  <pageMargins left="0.59055118110236227" right="0.59055118110236227" top="0.19685039370078741" bottom="0.19685039370078741" header="0" footer="0"/>
  <pageSetup paperSize="9" scale="26" firstPageNumber="0" fitToHeight="5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I200"/>
  <sheetViews>
    <sheetView zoomScale="40" zoomScaleNormal="40" zoomScaleSheetLayoutView="50" workbookViewId="0">
      <pane ySplit="4" topLeftCell="A163"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4" width="26.7109375" style="83" customWidth="1"/>
    <col min="5" max="5" width="25.7109375" style="83" customWidth="1"/>
    <col min="6" max="6" width="37.28515625" style="82" customWidth="1"/>
    <col min="7" max="7" width="29.5703125" style="84" customWidth="1"/>
    <col min="8" max="8" width="34.85546875" style="84" customWidth="1"/>
    <col min="9" max="16384" width="9.140625" style="84"/>
  </cols>
  <sheetData>
    <row r="1" spans="1:8" s="4" customFormat="1" ht="50.1" customHeight="1" x14ac:dyDescent="0.2">
      <c r="A1" s="1"/>
      <c r="B1" s="2"/>
      <c r="C1" s="3" t="s">
        <v>0</v>
      </c>
      <c r="D1" s="3"/>
      <c r="E1" s="3"/>
      <c r="F1" s="2"/>
    </row>
    <row r="2" spans="1:8" s="10" customFormat="1" ht="50.1" customHeight="1" x14ac:dyDescent="0.2">
      <c r="A2" s="5" t="str">
        <f>Абакан_юр!A2</f>
        <v>Введен в действие с "01" апреля 2024 г.</v>
      </c>
      <c r="B2" s="6" t="s">
        <v>2</v>
      </c>
      <c r="C2" s="7" t="s">
        <v>212</v>
      </c>
      <c r="D2" s="7"/>
      <c r="E2" s="7"/>
      <c r="F2" s="127"/>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3"/>
      <c r="E3" s="13"/>
      <c r="F3" s="14"/>
    </row>
    <row r="4" spans="1:8" s="20" customFormat="1" ht="50.1" customHeight="1" thickBot="1" x14ac:dyDescent="0.25">
      <c r="A4" s="128" t="s">
        <v>5</v>
      </c>
      <c r="B4" s="129" t="s">
        <v>6</v>
      </c>
      <c r="C4" s="130" t="s">
        <v>7</v>
      </c>
      <c r="D4" s="577" t="s">
        <v>8</v>
      </c>
      <c r="E4" s="577"/>
      <c r="F4" s="577"/>
      <c r="G4" s="577"/>
      <c r="H4" s="578"/>
    </row>
    <row r="5" spans="1:8" s="23" customFormat="1" ht="50.1" customHeight="1" thickBot="1" x14ac:dyDescent="0.25">
      <c r="A5" s="362" t="s">
        <v>9</v>
      </c>
      <c r="B5" s="363"/>
      <c r="C5" s="21"/>
      <c r="D5" s="21"/>
      <c r="E5" s="131"/>
      <c r="F5" s="131"/>
      <c r="G5" s="131"/>
      <c r="H5" s="132"/>
    </row>
    <row r="6" spans="1:8" s="137" customFormat="1" ht="24.75" customHeight="1" thickBot="1" x14ac:dyDescent="0.25">
      <c r="A6" s="133"/>
      <c r="B6" s="134"/>
      <c r="C6" s="134"/>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7" s="382">
        <f>F7*1.2</f>
        <v>4824</v>
      </c>
      <c r="E7" s="383">
        <f>F7*1.1</f>
        <v>4422</v>
      </c>
      <c r="F7" s="383">
        <v>4020</v>
      </c>
      <c r="G7" s="383">
        <f>F7*0.75</f>
        <v>3015</v>
      </c>
      <c r="H7" s="384">
        <f>F7*0.5</f>
        <v>2010</v>
      </c>
    </row>
    <row r="8" spans="1:8" s="16" customFormat="1" ht="132" customHeight="1" x14ac:dyDescent="0.2">
      <c r="A8" s="462"/>
      <c r="B8" s="456"/>
      <c r="C8" s="456"/>
      <c r="D8" s="354"/>
      <c r="E8" s="355"/>
      <c r="F8" s="355"/>
      <c r="G8" s="355"/>
      <c r="H8" s="356"/>
    </row>
    <row r="9" spans="1:8" s="16" customFormat="1" ht="12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 s="354"/>
      <c r="E9" s="355"/>
      <c r="F9" s="355"/>
      <c r="G9" s="355"/>
      <c r="H9" s="356"/>
    </row>
    <row r="10" spans="1:8" s="16" customFormat="1" ht="242.2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0" s="374"/>
      <c r="E10" s="375"/>
      <c r="F10" s="375"/>
      <c r="G10" s="375"/>
      <c r="H10" s="376"/>
    </row>
    <row r="11" spans="1:8" s="16" customFormat="1" ht="24.95" customHeight="1" thickBot="1" x14ac:dyDescent="0.25">
      <c r="A11" s="133"/>
      <c r="B11" s="134"/>
      <c r="C11" s="134"/>
      <c r="D11" s="135" t="s">
        <v>171</v>
      </c>
      <c r="E11" s="111" t="s">
        <v>172</v>
      </c>
      <c r="F11" s="135" t="s">
        <v>173</v>
      </c>
      <c r="G11" s="111" t="s">
        <v>174</v>
      </c>
      <c r="H11" s="136" t="s">
        <v>175</v>
      </c>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2" s="611">
        <f>F12*1.2</f>
        <v>6033.5999999999995</v>
      </c>
      <c r="E12" s="611">
        <f>F12*1.1</f>
        <v>5530.8</v>
      </c>
      <c r="F12" s="602">
        <v>5028</v>
      </c>
      <c r="G12" s="602">
        <f>F12*0.75</f>
        <v>3771</v>
      </c>
      <c r="H12" s="605">
        <f>F12*0.5</f>
        <v>2514</v>
      </c>
    </row>
    <row r="13" spans="1:8" s="16" customFormat="1" ht="132" customHeight="1" x14ac:dyDescent="0.2">
      <c r="A13" s="452"/>
      <c r="B13" s="456"/>
      <c r="C13" s="456"/>
      <c r="D13" s="612"/>
      <c r="E13" s="612"/>
      <c r="F13" s="603"/>
      <c r="G13" s="603"/>
      <c r="H13" s="60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 s="612"/>
      <c r="E14" s="612"/>
      <c r="F14" s="603"/>
      <c r="G14" s="603"/>
      <c r="H14" s="60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5" s="612"/>
      <c r="E15" s="612"/>
      <c r="F15" s="603"/>
      <c r="G15" s="603"/>
      <c r="H15" s="60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 s="613"/>
      <c r="E16" s="613"/>
      <c r="F16" s="604"/>
      <c r="G16" s="604"/>
      <c r="H16" s="607"/>
    </row>
    <row r="17" spans="1:8" s="16" customFormat="1" ht="24.95" customHeight="1" thickBot="1" x14ac:dyDescent="0.25">
      <c r="A17" s="590"/>
      <c r="B17" s="591"/>
      <c r="C17" s="591"/>
      <c r="D17" s="591"/>
      <c r="E17" s="591"/>
      <c r="F17" s="591"/>
      <c r="G17" s="591"/>
      <c r="H17" s="614"/>
    </row>
    <row r="18" spans="1:8" s="16" customFormat="1" ht="112.5" customHeight="1" x14ac:dyDescent="0.2">
      <c r="A18" s="439" t="s">
        <v>17</v>
      </c>
      <c r="B18" s="138" t="s">
        <v>18</v>
      </c>
      <c r="C18" s="120"/>
      <c r="D18" s="465">
        <v>1008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"2ГИС.АЛЬМЕТЬЕВСК"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21" s="471"/>
      <c r="E21" s="472"/>
      <c r="F21" s="472"/>
      <c r="G21" s="472"/>
      <c r="H21" s="473"/>
    </row>
    <row r="22" spans="1:8" s="16" customFormat="1" ht="24.95" customHeight="1" thickBot="1" x14ac:dyDescent="0.25">
      <c r="A22" s="590"/>
      <c r="B22" s="591"/>
      <c r="C22" s="591"/>
      <c r="D22" s="591"/>
      <c r="E22" s="591"/>
      <c r="F22" s="591"/>
      <c r="G22" s="591"/>
      <c r="H22" s="614"/>
    </row>
    <row r="23" spans="1:8" s="16" customFormat="1" ht="50.1" customHeight="1" x14ac:dyDescent="0.2">
      <c r="A23" s="439" t="s">
        <v>22</v>
      </c>
      <c r="B23" s="615" t="s">
        <v>23</v>
      </c>
      <c r="C23" s="616"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23" s="479">
        <v>60</v>
      </c>
      <c r="E23" s="445"/>
      <c r="F23" s="445"/>
      <c r="G23" s="445"/>
      <c r="H23" s="446"/>
    </row>
    <row r="24" spans="1:8" s="16" customFormat="1" ht="94.5" customHeight="1" x14ac:dyDescent="0.2">
      <c r="A24" s="439"/>
      <c r="B24" s="476"/>
      <c r="C24" s="478"/>
      <c r="D24" s="480"/>
      <c r="E24" s="447"/>
      <c r="F24" s="447"/>
      <c r="G24" s="447"/>
      <c r="H24" s="448"/>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25" s="481"/>
      <c r="E25" s="449"/>
      <c r="F25" s="449"/>
      <c r="G25" s="449"/>
      <c r="H25" s="450"/>
    </row>
    <row r="26" spans="1:8" s="16" customFormat="1" ht="24.95" customHeight="1" thickBot="1" x14ac:dyDescent="0.25">
      <c r="A26" s="590"/>
      <c r="B26" s="591"/>
      <c r="C26" s="591"/>
      <c r="D26" s="591"/>
      <c r="E26" s="591"/>
      <c r="F26" s="591"/>
      <c r="G26" s="591"/>
      <c r="H26" s="614"/>
    </row>
    <row r="27" spans="1:8" s="16" customFormat="1" ht="50.1" customHeight="1" x14ac:dyDescent="0.2">
      <c r="A27" s="439" t="s">
        <v>24</v>
      </c>
      <c r="B27" s="599" t="s">
        <v>27</v>
      </c>
      <c r="C27" s="599"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7" s="611">
        <f>F27*1.2</f>
        <v>6753.5999999999995</v>
      </c>
      <c r="E27" s="611">
        <f>F27*1.1</f>
        <v>6190.8</v>
      </c>
      <c r="F27" s="602">
        <v>5628</v>
      </c>
      <c r="G27" s="602">
        <f>F27*0.75</f>
        <v>4221</v>
      </c>
      <c r="H27" s="605">
        <f>F27*0.5</f>
        <v>2814</v>
      </c>
    </row>
    <row r="28" spans="1:8" s="16" customFormat="1" ht="99.95" customHeight="1" x14ac:dyDescent="0.2">
      <c r="A28" s="439"/>
      <c r="B28" s="456"/>
      <c r="C28" s="456"/>
      <c r="D28" s="612"/>
      <c r="E28" s="612"/>
      <c r="F28" s="603"/>
      <c r="G28" s="603"/>
      <c r="H28" s="60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29" s="612"/>
      <c r="E29" s="612"/>
      <c r="F29" s="603"/>
      <c r="G29" s="603"/>
      <c r="H29" s="606"/>
    </row>
    <row r="30" spans="1:8" s="16" customFormat="1" ht="156.75" customHeight="1" thickBot="1" x14ac:dyDescent="0.25">
      <c r="A30" s="439"/>
      <c r="B30" s="139" t="s">
        <v>13</v>
      </c>
      <c r="C30" s="14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0" s="612"/>
      <c r="E30" s="612"/>
      <c r="F30" s="603"/>
      <c r="G30" s="603"/>
      <c r="H30" s="606"/>
    </row>
    <row r="31" spans="1:8" s="16" customFormat="1" ht="24.95" customHeight="1" thickBot="1" x14ac:dyDescent="0.25">
      <c r="A31" s="590"/>
      <c r="B31" s="591"/>
      <c r="C31" s="591"/>
      <c r="D31" s="591"/>
      <c r="E31" s="591"/>
      <c r="F31" s="591"/>
      <c r="G31" s="591"/>
      <c r="H31" s="614"/>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2" s="536">
        <f>F32*1.2</f>
        <v>8452.7999999999993</v>
      </c>
      <c r="E32" s="611">
        <f>F32*1.1</f>
        <v>7748.4000000000005</v>
      </c>
      <c r="F32" s="602">
        <v>7044</v>
      </c>
      <c r="G32" s="602">
        <f>F32*0.75</f>
        <v>5283</v>
      </c>
      <c r="H32" s="605">
        <f>F32*0.5</f>
        <v>3522</v>
      </c>
    </row>
    <row r="33" spans="1:8" s="16" customFormat="1" ht="99.95" customHeight="1" x14ac:dyDescent="0.2">
      <c r="A33" s="439"/>
      <c r="B33" s="456"/>
      <c r="C33" s="456"/>
      <c r="D33" s="537"/>
      <c r="E33" s="612"/>
      <c r="F33" s="603"/>
      <c r="G33" s="603"/>
      <c r="H33" s="60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34" s="537"/>
      <c r="E34" s="612"/>
      <c r="F34" s="603"/>
      <c r="G34" s="603"/>
      <c r="H34" s="60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5" s="537"/>
      <c r="E35" s="612"/>
      <c r="F35" s="603"/>
      <c r="G35" s="603"/>
      <c r="H35" s="606"/>
    </row>
    <row r="36" spans="1:8" s="16" customFormat="1" ht="92.25" customHeight="1" thickBot="1" x14ac:dyDescent="0.25">
      <c r="A36" s="439"/>
      <c r="B36" s="57" t="s">
        <v>16</v>
      </c>
      <c r="C36" s="14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36" s="610"/>
      <c r="E36" s="613"/>
      <c r="F36" s="604"/>
      <c r="G36" s="604"/>
      <c r="H36" s="607"/>
    </row>
    <row r="37" spans="1:8" s="16" customFormat="1" ht="24.95" customHeight="1" thickBot="1" x14ac:dyDescent="0.25">
      <c r="A37" s="590"/>
      <c r="B37" s="591"/>
      <c r="C37" s="591"/>
      <c r="D37" s="592"/>
      <c r="E37" s="592"/>
      <c r="F37" s="592"/>
      <c r="G37" s="592"/>
      <c r="H37" s="593"/>
    </row>
    <row r="38" spans="1:8" s="16" customFormat="1" ht="125.1" customHeight="1" x14ac:dyDescent="0.2">
      <c r="A38" s="439" t="s">
        <v>28</v>
      </c>
      <c r="B38" s="138" t="s">
        <v>29</v>
      </c>
      <c r="C38" s="120"/>
      <c r="D38" s="465">
        <v>1440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"2ГИС.АЛЬМЕТЬЕВСК"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"2ГИС.АЛЬМЕТЬЕВСК"; Электронный справочник "2ГИС.АЛЬМЕТЬЕВСК" (мобильная версия 2ГИС 4.0 и выше)</v>
      </c>
      <c r="D41" s="471"/>
      <c r="E41" s="472"/>
      <c r="F41" s="472"/>
      <c r="G41" s="472"/>
      <c r="H41" s="473"/>
    </row>
    <row r="42" spans="1:8" s="16" customFormat="1" ht="24.95" customHeight="1" thickBot="1" x14ac:dyDescent="0.25">
      <c r="A42" s="590"/>
      <c r="B42" s="591"/>
      <c r="C42" s="591"/>
      <c r="D42" s="592"/>
      <c r="E42" s="592"/>
      <c r="F42" s="592"/>
      <c r="G42" s="592"/>
      <c r="H42" s="593"/>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v>
      </c>
      <c r="D43" s="479">
        <v>60</v>
      </c>
      <c r="E43" s="445"/>
      <c r="F43" s="445"/>
      <c r="G43" s="445"/>
      <c r="H43" s="446"/>
    </row>
    <row r="44" spans="1:8" s="16" customFormat="1" ht="69.75" customHeight="1" x14ac:dyDescent="0.2">
      <c r="A44" s="439"/>
      <c r="B44" s="476"/>
      <c r="C44" s="478"/>
      <c r="D44" s="480"/>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5" s="480"/>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46" s="481"/>
      <c r="E46" s="449"/>
      <c r="F46" s="449"/>
      <c r="G46" s="449"/>
      <c r="H46" s="450"/>
    </row>
    <row r="47" spans="1:8" s="16" customFormat="1" ht="24.95" customHeight="1" thickBot="1" x14ac:dyDescent="0.25">
      <c r="A47" s="590"/>
      <c r="B47" s="591"/>
      <c r="C47" s="591"/>
      <c r="D47" s="592"/>
      <c r="E47" s="592"/>
      <c r="F47" s="592"/>
      <c r="G47" s="592"/>
      <c r="H47" s="593"/>
    </row>
    <row r="48" spans="1:8" s="16" customFormat="1" ht="50.1" customHeight="1" x14ac:dyDescent="0.2">
      <c r="A48" s="461" t="s">
        <v>31</v>
      </c>
      <c r="B48" s="455" t="s">
        <v>213</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48" s="536">
        <f>F48*1.2</f>
        <v>5788.8</v>
      </c>
      <c r="E48" s="611">
        <f>F48*1.1</f>
        <v>5306.4000000000005</v>
      </c>
      <c r="F48" s="602">
        <v>4824</v>
      </c>
      <c r="G48" s="602">
        <f>F48*0.75</f>
        <v>3618</v>
      </c>
      <c r="H48" s="605">
        <f>F48*0.5</f>
        <v>2412</v>
      </c>
    </row>
    <row r="49" spans="1:8" s="16" customFormat="1" ht="71.099999999999994" customHeight="1" outlineLevel="1" x14ac:dyDescent="0.2">
      <c r="A49" s="462"/>
      <c r="B49" s="456"/>
      <c r="C49" s="456"/>
      <c r="D49" s="537"/>
      <c r="E49" s="612"/>
      <c r="F49" s="603"/>
      <c r="G49" s="603"/>
      <c r="H49" s="606"/>
    </row>
    <row r="50" spans="1:8" s="16" customFormat="1" ht="71.099999999999994" customHeight="1" outlineLevel="1" thickBot="1" x14ac:dyDescent="0.25">
      <c r="A50" s="462"/>
      <c r="B50" s="24" t="s">
        <v>33</v>
      </c>
      <c r="C5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0" s="537"/>
      <c r="E50" s="612"/>
      <c r="F50" s="603"/>
      <c r="G50" s="603"/>
      <c r="H50" s="606"/>
    </row>
    <row r="51" spans="1:8" s="16" customFormat="1" ht="108.95" customHeight="1" outlineLevel="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1" s="537"/>
      <c r="E51" s="612"/>
      <c r="F51" s="603"/>
      <c r="G51" s="603"/>
      <c r="H51" s="606"/>
    </row>
    <row r="52" spans="1:8" s="16" customFormat="1" ht="173.1" customHeight="1" outlineLevel="1" thickBot="1" x14ac:dyDescent="0.25">
      <c r="A52" s="464"/>
      <c r="B52" s="26" t="s">
        <v>34</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2" s="610"/>
      <c r="E52" s="613"/>
      <c r="F52" s="604"/>
      <c r="G52" s="604"/>
      <c r="H52" s="607"/>
    </row>
    <row r="53" spans="1:8" s="16" customFormat="1" ht="17.45" customHeight="1" outlineLevel="1" thickBot="1" x14ac:dyDescent="0.25">
      <c r="A53" s="590"/>
      <c r="B53" s="591"/>
      <c r="C53" s="591"/>
      <c r="D53" s="592"/>
      <c r="E53" s="592"/>
      <c r="F53" s="592"/>
      <c r="G53" s="592"/>
      <c r="H53" s="593"/>
    </row>
    <row r="54" spans="1:8" s="16" customFormat="1" ht="131.1" customHeight="1" outlineLevel="1" x14ac:dyDescent="0.2">
      <c r="A54" s="451" t="s">
        <v>35</v>
      </c>
      <c r="B54" s="455" t="s">
        <v>213</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4" s="536">
        <f>F54*1.2</f>
        <v>7243.2</v>
      </c>
      <c r="E54" s="611">
        <f>F54*1.1</f>
        <v>6639.6</v>
      </c>
      <c r="F54" s="602">
        <v>6036</v>
      </c>
      <c r="G54" s="602">
        <f>F54*0.75</f>
        <v>4527</v>
      </c>
      <c r="H54" s="605">
        <f>F54*0.5</f>
        <v>3018</v>
      </c>
    </row>
    <row r="55" spans="1:8" s="16" customFormat="1" ht="21" outlineLevel="1" x14ac:dyDescent="0.2">
      <c r="A55" s="452"/>
      <c r="B55" s="456"/>
      <c r="C55" s="456"/>
      <c r="D55" s="537"/>
      <c r="E55" s="612"/>
      <c r="F55" s="603"/>
      <c r="G55" s="603"/>
      <c r="H55" s="606"/>
    </row>
    <row r="56" spans="1:8" s="16" customFormat="1" ht="143.44999999999999" customHeight="1" outlineLevel="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56" s="537"/>
      <c r="E56" s="612"/>
      <c r="F56" s="603"/>
      <c r="G56" s="603"/>
      <c r="H56" s="606"/>
    </row>
    <row r="57" spans="1:8" s="16" customFormat="1" ht="144" customHeight="1" outlineLevel="1" thickBot="1" x14ac:dyDescent="0.25">
      <c r="A57" s="452"/>
      <c r="B57" s="26" t="s">
        <v>34</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7" s="537"/>
      <c r="E57" s="612"/>
      <c r="F57" s="603"/>
      <c r="G57" s="603"/>
      <c r="H57" s="606"/>
    </row>
    <row r="58" spans="1:8" s="16" customFormat="1" ht="93.95" customHeight="1" outlineLevel="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58" s="610"/>
      <c r="E58" s="613"/>
      <c r="F58" s="604"/>
      <c r="G58" s="604"/>
      <c r="H58" s="607"/>
    </row>
    <row r="59" spans="1:8" s="16" customFormat="1" ht="15.95" customHeight="1" outlineLevel="1" thickBot="1" x14ac:dyDescent="0.25">
      <c r="A59" s="590"/>
      <c r="B59" s="591"/>
      <c r="C59" s="591"/>
      <c r="D59" s="592"/>
      <c r="E59" s="592"/>
      <c r="F59" s="592"/>
      <c r="G59" s="592"/>
      <c r="H59" s="593"/>
    </row>
    <row r="60" spans="1:8" s="16" customFormat="1" ht="63.95" customHeight="1" outlineLevel="1" x14ac:dyDescent="0.2">
      <c r="A60" s="438" t="s">
        <v>37</v>
      </c>
      <c r="B60" s="608" t="s">
        <v>23</v>
      </c>
      <c r="C60" s="44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60" s="479">
        <v>60</v>
      </c>
      <c r="E60" s="445"/>
      <c r="F60" s="445"/>
      <c r="G60" s="445"/>
      <c r="H60" s="446"/>
    </row>
    <row r="61" spans="1:8" s="16" customFormat="1" ht="37.5" customHeight="1" outlineLevel="1" x14ac:dyDescent="0.2">
      <c r="A61" s="439"/>
      <c r="B61" s="609"/>
      <c r="C61" s="442"/>
      <c r="D61" s="480"/>
      <c r="E61" s="447"/>
      <c r="F61" s="447"/>
      <c r="G61" s="447"/>
      <c r="H61" s="448"/>
    </row>
    <row r="62" spans="1:8" s="16" customFormat="1" ht="164.1" customHeight="1" outlineLevel="1" thickBot="1" x14ac:dyDescent="0.25">
      <c r="A62" s="440"/>
      <c r="B62" s="26" t="s">
        <v>34</v>
      </c>
      <c r="C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62" s="481"/>
      <c r="E62" s="449"/>
      <c r="F62" s="449"/>
      <c r="G62" s="449"/>
      <c r="H62" s="450"/>
    </row>
    <row r="63" spans="1:8" s="16" customFormat="1" ht="14.1" customHeight="1" outlineLevel="1" thickBot="1" x14ac:dyDescent="0.25">
      <c r="A63" s="590"/>
      <c r="B63" s="591"/>
      <c r="C63" s="592"/>
      <c r="D63" s="592"/>
      <c r="E63" s="592"/>
      <c r="F63" s="592"/>
      <c r="G63" s="592"/>
      <c r="H63" s="593"/>
    </row>
    <row r="64" spans="1:8" s="16" customFormat="1" ht="37.5" customHeight="1" outlineLevel="1" thickBot="1" x14ac:dyDescent="0.25">
      <c r="A64" s="594" t="s">
        <v>38</v>
      </c>
      <c r="B64" s="595"/>
      <c r="C64" s="144"/>
      <c r="D64" s="596" t="str">
        <f>"от "&amp;MIN(F65:F84)&amp;" до "&amp;MAX(F65:F84)</f>
        <v>от 0 до 0</v>
      </c>
      <c r="E64" s="596"/>
      <c r="F64" s="596"/>
      <c r="G64" s="596"/>
      <c r="H64" s="597"/>
    </row>
    <row r="65" spans="1:8" s="16" customFormat="1" ht="37.5" customHeight="1" outlineLevel="1" x14ac:dyDescent="0.2">
      <c r="A65" s="429" t="s">
        <v>39</v>
      </c>
      <c r="B65" s="598"/>
      <c r="C65" s="455"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65" s="601">
        <v>1002</v>
      </c>
      <c r="E65" s="433"/>
      <c r="F65" s="433"/>
      <c r="G65" s="433"/>
      <c r="H65" s="433"/>
    </row>
    <row r="66" spans="1:8" s="16" customFormat="1" ht="37.5" customHeight="1" outlineLevel="1" x14ac:dyDescent="0.2">
      <c r="A66" s="419" t="s">
        <v>40</v>
      </c>
      <c r="B66" s="586"/>
      <c r="C66" s="599"/>
      <c r="D66" s="361">
        <v>2004</v>
      </c>
      <c r="E66" s="355"/>
      <c r="F66" s="355"/>
      <c r="G66" s="355"/>
      <c r="H66" s="355"/>
    </row>
    <row r="67" spans="1:8" s="16" customFormat="1" ht="37.5" customHeight="1" outlineLevel="1" x14ac:dyDescent="0.2">
      <c r="A67" s="419" t="s">
        <v>41</v>
      </c>
      <c r="B67" s="586"/>
      <c r="C67" s="599"/>
      <c r="D67" s="361">
        <v>3006</v>
      </c>
      <c r="E67" s="355"/>
      <c r="F67" s="355"/>
      <c r="G67" s="355"/>
      <c r="H67" s="355"/>
    </row>
    <row r="68" spans="1:8" s="16" customFormat="1" ht="37.5" customHeight="1" outlineLevel="1" x14ac:dyDescent="0.2">
      <c r="A68" s="419" t="s">
        <v>42</v>
      </c>
      <c r="B68" s="586"/>
      <c r="C68" s="599"/>
      <c r="D68" s="361">
        <v>4008</v>
      </c>
      <c r="E68" s="355"/>
      <c r="F68" s="355"/>
      <c r="G68" s="355"/>
      <c r="H68" s="355"/>
    </row>
    <row r="69" spans="1:8" s="16" customFormat="1" ht="37.5" customHeight="1" outlineLevel="1" x14ac:dyDescent="0.2">
      <c r="A69" s="419" t="s">
        <v>43</v>
      </c>
      <c r="B69" s="586"/>
      <c r="C69" s="599"/>
      <c r="D69" s="361">
        <v>5010</v>
      </c>
      <c r="E69" s="355"/>
      <c r="F69" s="355"/>
      <c r="G69" s="355"/>
      <c r="H69" s="355"/>
    </row>
    <row r="70" spans="1:8" s="16" customFormat="1" ht="50.1" customHeight="1" thickBot="1" x14ac:dyDescent="0.25">
      <c r="A70" s="419" t="s">
        <v>44</v>
      </c>
      <c r="B70" s="586"/>
      <c r="C70" s="599"/>
      <c r="D70" s="371">
        <v>6012</v>
      </c>
      <c r="E70" s="372"/>
      <c r="F70" s="372"/>
      <c r="G70" s="372"/>
      <c r="H70" s="372"/>
    </row>
    <row r="71" spans="1:8" s="16" customFormat="1" ht="159" customHeight="1" x14ac:dyDescent="0.2">
      <c r="A71" s="419" t="s">
        <v>45</v>
      </c>
      <c r="B71" s="586"/>
      <c r="C71" s="599"/>
      <c r="D71" s="382">
        <v>7014</v>
      </c>
      <c r="E71" s="383"/>
      <c r="F71" s="383"/>
      <c r="G71" s="383"/>
      <c r="H71" s="384"/>
    </row>
    <row r="72" spans="1:8" s="16" customFormat="1" ht="37.5" customHeight="1" x14ac:dyDescent="0.2">
      <c r="A72" s="419" t="s">
        <v>46</v>
      </c>
      <c r="B72" s="586"/>
      <c r="C72" s="599"/>
      <c r="D72" s="354">
        <v>8016</v>
      </c>
      <c r="E72" s="355"/>
      <c r="F72" s="355"/>
      <c r="G72" s="355"/>
      <c r="H72" s="356"/>
    </row>
    <row r="73" spans="1:8" s="16" customFormat="1" ht="37.5" customHeight="1" x14ac:dyDescent="0.2">
      <c r="A73" s="419" t="s">
        <v>47</v>
      </c>
      <c r="B73" s="586"/>
      <c r="C73" s="599"/>
      <c r="D73" s="354">
        <v>9018</v>
      </c>
      <c r="E73" s="355"/>
      <c r="F73" s="355"/>
      <c r="G73" s="355"/>
      <c r="H73" s="356"/>
    </row>
    <row r="74" spans="1:8" s="16" customFormat="1" ht="37.5" customHeight="1" x14ac:dyDescent="0.2">
      <c r="A74" s="419" t="s">
        <v>48</v>
      </c>
      <c r="B74" s="586"/>
      <c r="C74" s="599"/>
      <c r="D74" s="354">
        <v>10020</v>
      </c>
      <c r="E74" s="355"/>
      <c r="F74" s="355"/>
      <c r="G74" s="355"/>
      <c r="H74" s="356"/>
    </row>
    <row r="75" spans="1:8" s="16" customFormat="1" ht="37.5" customHeight="1" x14ac:dyDescent="0.2">
      <c r="A75" s="419" t="s">
        <v>49</v>
      </c>
      <c r="B75" s="586"/>
      <c r="C75" s="599"/>
      <c r="D75" s="354">
        <v>11022</v>
      </c>
      <c r="E75" s="355"/>
      <c r="F75" s="355"/>
      <c r="G75" s="355"/>
      <c r="H75" s="356"/>
    </row>
    <row r="76" spans="1:8" s="16" customFormat="1" ht="37.5" customHeight="1" x14ac:dyDescent="0.2">
      <c r="A76" s="419" t="s">
        <v>50</v>
      </c>
      <c r="B76" s="586"/>
      <c r="C76" s="599"/>
      <c r="D76" s="354">
        <v>12024</v>
      </c>
      <c r="E76" s="355"/>
      <c r="F76" s="355"/>
      <c r="G76" s="355"/>
      <c r="H76" s="356"/>
    </row>
    <row r="77" spans="1:8" s="16" customFormat="1" ht="37.5" customHeight="1" x14ac:dyDescent="0.2">
      <c r="A77" s="419" t="s">
        <v>51</v>
      </c>
      <c r="B77" s="586"/>
      <c r="C77" s="599"/>
      <c r="D77" s="354">
        <v>13026</v>
      </c>
      <c r="E77" s="355"/>
      <c r="F77" s="355"/>
      <c r="G77" s="355"/>
      <c r="H77" s="356"/>
    </row>
    <row r="78" spans="1:8" s="16" customFormat="1" ht="37.5" customHeight="1" x14ac:dyDescent="0.2">
      <c r="A78" s="419" t="s">
        <v>52</v>
      </c>
      <c r="B78" s="586"/>
      <c r="C78" s="599"/>
      <c r="D78" s="354">
        <v>14028</v>
      </c>
      <c r="E78" s="355"/>
      <c r="F78" s="355"/>
      <c r="G78" s="355"/>
      <c r="H78" s="356"/>
    </row>
    <row r="79" spans="1:8" s="16" customFormat="1" ht="37.5" customHeight="1" x14ac:dyDescent="0.2">
      <c r="A79" s="419" t="s">
        <v>53</v>
      </c>
      <c r="B79" s="586"/>
      <c r="C79" s="599"/>
      <c r="D79" s="354">
        <v>15030</v>
      </c>
      <c r="E79" s="355"/>
      <c r="F79" s="355"/>
      <c r="G79" s="355"/>
      <c r="H79" s="356"/>
    </row>
    <row r="80" spans="1:8" s="16" customFormat="1" ht="37.5" customHeight="1" x14ac:dyDescent="0.2">
      <c r="A80" s="419" t="s">
        <v>54</v>
      </c>
      <c r="B80" s="586"/>
      <c r="C80" s="599"/>
      <c r="D80" s="354">
        <v>16032</v>
      </c>
      <c r="E80" s="355"/>
      <c r="F80" s="355"/>
      <c r="G80" s="355"/>
      <c r="H80" s="356"/>
    </row>
    <row r="81" spans="1:9" s="16" customFormat="1" ht="27" customHeight="1" x14ac:dyDescent="0.2">
      <c r="A81" s="419" t="s">
        <v>55</v>
      </c>
      <c r="B81" s="586"/>
      <c r="C81" s="599"/>
      <c r="D81" s="354">
        <v>17034</v>
      </c>
      <c r="E81" s="355"/>
      <c r="F81" s="355"/>
      <c r="G81" s="355"/>
      <c r="H81" s="356"/>
    </row>
    <row r="82" spans="1:9" s="16" customFormat="1" ht="117.75" customHeight="1" x14ac:dyDescent="0.2">
      <c r="A82" s="419" t="s">
        <v>56</v>
      </c>
      <c r="B82" s="586"/>
      <c r="C82" s="599"/>
      <c r="D82" s="354">
        <v>18036</v>
      </c>
      <c r="E82" s="355"/>
      <c r="F82" s="355"/>
      <c r="G82" s="355"/>
      <c r="H82" s="356"/>
    </row>
    <row r="83" spans="1:9" s="23" customFormat="1" ht="50.1" customHeight="1" x14ac:dyDescent="0.2">
      <c r="A83" s="419" t="s">
        <v>57</v>
      </c>
      <c r="B83" s="586"/>
      <c r="C83" s="599"/>
      <c r="D83" s="354">
        <v>19038</v>
      </c>
      <c r="E83" s="355"/>
      <c r="F83" s="355"/>
      <c r="G83" s="355"/>
      <c r="H83" s="356"/>
    </row>
    <row r="84" spans="1:9" s="16" customFormat="1" ht="24.95" customHeight="1" thickBot="1" x14ac:dyDescent="0.25">
      <c r="A84" s="419" t="s">
        <v>58</v>
      </c>
      <c r="B84" s="586"/>
      <c r="C84" s="600"/>
      <c r="D84" s="374">
        <v>20040</v>
      </c>
      <c r="E84" s="375"/>
      <c r="F84" s="375"/>
      <c r="G84" s="375"/>
      <c r="H84" s="376"/>
    </row>
    <row r="85" spans="1:9" s="16" customFormat="1" ht="50.1" customHeight="1" thickBot="1" x14ac:dyDescent="0.25">
      <c r="A85" s="411" t="s">
        <v>59</v>
      </c>
      <c r="B85" s="412"/>
      <c r="C85" s="412"/>
      <c r="D85" s="587" t="str">
        <f>"от "&amp;MIN(F86:F95)&amp;" до "&amp;MAX(F86:F95)</f>
        <v>от 0 до 0</v>
      </c>
      <c r="E85" s="588"/>
      <c r="F85" s="588"/>
      <c r="G85" s="588"/>
      <c r="H85" s="589"/>
    </row>
    <row r="86" spans="1:9" s="16" customFormat="1" ht="174" customHeight="1" x14ac:dyDescent="0.2">
      <c r="A86" s="65" t="s">
        <v>60</v>
      </c>
      <c r="B86" s="66" t="s">
        <v>13</v>
      </c>
      <c r="C86" s="145"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86" s="382">
        <v>1008</v>
      </c>
      <c r="E86" s="383"/>
      <c r="F86" s="383"/>
      <c r="G86" s="383"/>
      <c r="H86" s="384"/>
    </row>
    <row r="87" spans="1:9" s="16" customFormat="1" ht="50.1" customHeight="1" x14ac:dyDescent="0.2">
      <c r="A87" s="573" t="s">
        <v>61</v>
      </c>
      <c r="B87" s="574"/>
      <c r="C87" s="579"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87" s="354">
        <v>120</v>
      </c>
      <c r="E87" s="355"/>
      <c r="F87" s="355"/>
      <c r="G87" s="355"/>
      <c r="H87" s="356"/>
    </row>
    <row r="88" spans="1:9" s="16" customFormat="1" ht="50.1" customHeight="1" x14ac:dyDescent="0.2">
      <c r="A88" s="573" t="s">
        <v>62</v>
      </c>
      <c r="B88" s="574"/>
      <c r="C88" s="580"/>
      <c r="D88" s="354">
        <v>708</v>
      </c>
      <c r="E88" s="355"/>
      <c r="F88" s="355"/>
      <c r="G88" s="355"/>
      <c r="H88" s="356"/>
    </row>
    <row r="89" spans="1:9" s="16" customFormat="1" ht="50.1" customHeight="1" x14ac:dyDescent="0.2">
      <c r="A89" s="582" t="s">
        <v>63</v>
      </c>
      <c r="B89" s="583"/>
      <c r="C89" s="580"/>
      <c r="D89" s="354">
        <v>594</v>
      </c>
      <c r="E89" s="355"/>
      <c r="F89" s="355"/>
      <c r="G89" s="355"/>
      <c r="H89" s="356"/>
    </row>
    <row r="90" spans="1:9" s="16" customFormat="1" ht="50.1" customHeight="1" x14ac:dyDescent="0.2">
      <c r="A90" s="584" t="s">
        <v>64</v>
      </c>
      <c r="B90" s="585"/>
      <c r="C90" s="580"/>
      <c r="D90" s="354">
        <v>1716</v>
      </c>
      <c r="E90" s="355"/>
      <c r="F90" s="355"/>
      <c r="G90" s="355"/>
      <c r="H90" s="356"/>
    </row>
    <row r="91" spans="1:9" s="16" customFormat="1" ht="50.1" customHeight="1" x14ac:dyDescent="0.2">
      <c r="A91" s="573" t="s">
        <v>65</v>
      </c>
      <c r="B91" s="574"/>
      <c r="C91" s="580"/>
      <c r="D91" s="354">
        <v>120</v>
      </c>
      <c r="E91" s="355"/>
      <c r="F91" s="355"/>
      <c r="G91" s="355"/>
      <c r="H91" s="356"/>
    </row>
    <row r="92" spans="1:9" s="16" customFormat="1" ht="50.1" customHeight="1" x14ac:dyDescent="0.2">
      <c r="A92" s="573" t="s">
        <v>66</v>
      </c>
      <c r="B92" s="574"/>
      <c r="C92" s="580"/>
      <c r="D92" s="354">
        <v>120</v>
      </c>
      <c r="E92" s="355"/>
      <c r="F92" s="355"/>
      <c r="G92" s="355"/>
      <c r="H92" s="356"/>
      <c r="I92" s="146"/>
    </row>
    <row r="93" spans="1:9" s="16" customFormat="1" ht="50.1" customHeight="1" x14ac:dyDescent="0.2">
      <c r="A93" s="573" t="s">
        <v>67</v>
      </c>
      <c r="B93" s="574"/>
      <c r="C93" s="580"/>
      <c r="D93" s="354">
        <v>240</v>
      </c>
      <c r="E93" s="355"/>
      <c r="F93" s="355"/>
      <c r="G93" s="355"/>
      <c r="H93" s="356"/>
      <c r="I93" s="146"/>
    </row>
    <row r="94" spans="1:9" s="16" customFormat="1" ht="50.1" customHeight="1" x14ac:dyDescent="0.2">
      <c r="A94" s="573" t="s">
        <v>68</v>
      </c>
      <c r="B94" s="574"/>
      <c r="C94" s="580"/>
      <c r="D94" s="354">
        <v>360</v>
      </c>
      <c r="E94" s="355"/>
      <c r="F94" s="355"/>
      <c r="G94" s="355"/>
      <c r="H94" s="356"/>
    </row>
    <row r="95" spans="1:9" s="16" customFormat="1" ht="50.1" customHeight="1" thickBot="1" x14ac:dyDescent="0.25">
      <c r="A95" s="575" t="s">
        <v>69</v>
      </c>
      <c r="B95" s="576"/>
      <c r="C95" s="581"/>
      <c r="D95" s="374">
        <v>2010</v>
      </c>
      <c r="E95" s="375"/>
      <c r="F95" s="375"/>
      <c r="G95" s="375"/>
      <c r="H95" s="376"/>
    </row>
    <row r="96" spans="1:9" s="16" customFormat="1" ht="50.1" customHeight="1" thickBot="1" x14ac:dyDescent="0.25">
      <c r="A96" s="411"/>
      <c r="B96" s="412"/>
      <c r="C96" s="412"/>
      <c r="D96" s="577" t="s">
        <v>70</v>
      </c>
      <c r="E96" s="577"/>
      <c r="F96" s="577"/>
      <c r="G96" s="577"/>
      <c r="H96" s="578"/>
    </row>
    <row r="97" spans="1:8" s="16" customFormat="1" ht="141.75" customHeight="1" thickBot="1" x14ac:dyDescent="0.25">
      <c r="A97" s="416" t="s">
        <v>71</v>
      </c>
      <c r="B97" s="417"/>
      <c r="C97" s="6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97" s="562">
        <v>30</v>
      </c>
      <c r="E97" s="563"/>
      <c r="F97" s="563"/>
      <c r="G97" s="563"/>
      <c r="H97" s="564"/>
    </row>
    <row r="98" spans="1:8" s="16" customFormat="1" ht="50.1" customHeight="1" thickBot="1" x14ac:dyDescent="0.25">
      <c r="A98" s="362" t="s">
        <v>72</v>
      </c>
      <c r="B98" s="363"/>
      <c r="C98" s="21"/>
      <c r="D98" s="364" t="str">
        <f>"от "&amp;MIN(D100,F120:F136)&amp;" до "&amp;MAX(D100,F120:F136)</f>
        <v>от 3060 до 3060</v>
      </c>
      <c r="E98" s="364"/>
      <c r="F98" s="364"/>
      <c r="G98" s="364"/>
      <c r="H98" s="365"/>
    </row>
    <row r="99" spans="1:8" s="16" customFormat="1" ht="50.1" customHeight="1" thickBot="1" x14ac:dyDescent="0.25">
      <c r="A99" s="518"/>
      <c r="B99" s="519"/>
      <c r="C99" s="519"/>
      <c r="D99" s="401"/>
      <c r="E99" s="401"/>
      <c r="F99" s="401"/>
      <c r="G99" s="401"/>
      <c r="H99" s="565"/>
    </row>
    <row r="100" spans="1:8" s="16" customFormat="1" ht="50.1" customHeight="1" thickBot="1" x14ac:dyDescent="0.25">
      <c r="A100" s="566" t="s">
        <v>73</v>
      </c>
      <c r="B100" s="567"/>
      <c r="C100"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"2ГИС.АЛЬМЕТЬЕВСК" (версия для ПК); Интернет-площадка 2gis.kz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http://api.2gis.kz/</v>
      </c>
      <c r="D100" s="570">
        <v>3060</v>
      </c>
      <c r="E100" s="571"/>
      <c r="F100" s="571"/>
      <c r="G100" s="571"/>
      <c r="H100" s="572"/>
    </row>
    <row r="101" spans="1:8" s="16" customFormat="1" ht="50.1" customHeight="1" x14ac:dyDescent="0.2">
      <c r="A101" s="393" t="s">
        <v>74</v>
      </c>
      <c r="B101" s="394"/>
      <c r="C101" s="405"/>
      <c r="D101" s="559" t="s">
        <v>75</v>
      </c>
      <c r="E101" s="560"/>
      <c r="F101" s="560"/>
      <c r="G101" s="560"/>
      <c r="H101" s="561"/>
    </row>
    <row r="102" spans="1:8" s="16" customFormat="1" ht="50.1" customHeight="1" x14ac:dyDescent="0.2">
      <c r="A102" s="385" t="s">
        <v>76</v>
      </c>
      <c r="B102" s="386"/>
      <c r="C102" s="405"/>
      <c r="D102" s="354">
        <f>D100/4</f>
        <v>765</v>
      </c>
      <c r="E102" s="355"/>
      <c r="F102" s="355"/>
      <c r="G102" s="355"/>
      <c r="H102" s="356"/>
    </row>
    <row r="103" spans="1:8" s="16" customFormat="1" ht="62.45" customHeight="1" x14ac:dyDescent="0.2">
      <c r="A103" s="385" t="s">
        <v>77</v>
      </c>
      <c r="B103" s="386"/>
      <c r="C103" s="405"/>
      <c r="D103" s="354">
        <f>D100/5</f>
        <v>612</v>
      </c>
      <c r="E103" s="355"/>
      <c r="F103" s="355"/>
      <c r="G103" s="355"/>
      <c r="H103" s="356"/>
    </row>
    <row r="104" spans="1:8" s="16" customFormat="1" ht="24.95" customHeight="1" x14ac:dyDescent="0.2">
      <c r="A104" s="385" t="s">
        <v>78</v>
      </c>
      <c r="B104" s="386"/>
      <c r="C104" s="405"/>
      <c r="D104" s="354">
        <f>D100/6</f>
        <v>510</v>
      </c>
      <c r="E104" s="355"/>
      <c r="F104" s="355"/>
      <c r="G104" s="355"/>
      <c r="H104" s="356"/>
    </row>
    <row r="105" spans="1:8" s="16" customFormat="1" ht="50.1" customHeight="1" x14ac:dyDescent="0.2">
      <c r="A105" s="385" t="s">
        <v>79</v>
      </c>
      <c r="B105" s="386"/>
      <c r="C105" s="405"/>
      <c r="D105" s="354">
        <f>D100/7</f>
        <v>437.14285714285717</v>
      </c>
      <c r="E105" s="355"/>
      <c r="F105" s="355"/>
      <c r="G105" s="355"/>
      <c r="H105" s="356"/>
    </row>
    <row r="106" spans="1:8" s="16" customFormat="1" ht="50.1" customHeight="1" x14ac:dyDescent="0.2">
      <c r="A106" s="385" t="s">
        <v>80</v>
      </c>
      <c r="B106" s="386"/>
      <c r="C106" s="405"/>
      <c r="D106" s="354">
        <f>D100/8</f>
        <v>382.5</v>
      </c>
      <c r="E106" s="355"/>
      <c r="F106" s="355"/>
      <c r="G106" s="355"/>
      <c r="H106" s="356"/>
    </row>
    <row r="107" spans="1:8" s="16" customFormat="1" ht="50.1" customHeight="1" x14ac:dyDescent="0.2">
      <c r="A107" s="385" t="s">
        <v>81</v>
      </c>
      <c r="B107" s="386"/>
      <c r="C107" s="405"/>
      <c r="D107" s="354">
        <f>D100/9</f>
        <v>340</v>
      </c>
      <c r="E107" s="355"/>
      <c r="F107" s="355"/>
      <c r="G107" s="355"/>
      <c r="H107" s="356"/>
    </row>
    <row r="108" spans="1:8" s="16" customFormat="1" ht="50.1" customHeight="1" x14ac:dyDescent="0.2">
      <c r="A108" s="385" t="s">
        <v>82</v>
      </c>
      <c r="B108" s="386"/>
      <c r="C108" s="405"/>
      <c r="D108" s="354">
        <f>D100/10</f>
        <v>306</v>
      </c>
      <c r="E108" s="355"/>
      <c r="F108" s="355"/>
      <c r="G108" s="355"/>
      <c r="H108" s="356"/>
    </row>
    <row r="109" spans="1:8" s="16" customFormat="1" ht="50.1" customHeight="1" thickBot="1" x14ac:dyDescent="0.25">
      <c r="A109" s="389" t="s">
        <v>83</v>
      </c>
      <c r="B109" s="390"/>
      <c r="C109" s="405"/>
      <c r="D109" s="556">
        <v>4560</v>
      </c>
      <c r="E109" s="557"/>
      <c r="F109" s="557"/>
      <c r="G109" s="557"/>
      <c r="H109" s="558"/>
    </row>
    <row r="110" spans="1:8" s="16" customFormat="1" ht="50.1" customHeight="1" thickBot="1" x14ac:dyDescent="0.25">
      <c r="A110" s="393" t="s">
        <v>74</v>
      </c>
      <c r="B110" s="394"/>
      <c r="C110" s="405"/>
      <c r="D110" s="559" t="s">
        <v>75</v>
      </c>
      <c r="E110" s="560"/>
      <c r="F110" s="560"/>
      <c r="G110" s="560"/>
      <c r="H110" s="561"/>
    </row>
    <row r="111" spans="1:8" s="16" customFormat="1" ht="50.1" customHeight="1" x14ac:dyDescent="0.2">
      <c r="A111" s="554" t="s">
        <v>76</v>
      </c>
      <c r="B111" s="555"/>
      <c r="C111" s="568"/>
      <c r="D111" s="354">
        <v>1140</v>
      </c>
      <c r="E111" s="355"/>
      <c r="F111" s="355"/>
      <c r="G111" s="355"/>
      <c r="H111" s="356"/>
    </row>
    <row r="112" spans="1:8" s="16" customFormat="1" ht="50.1" customHeight="1" x14ac:dyDescent="0.2">
      <c r="A112" s="551" t="s">
        <v>77</v>
      </c>
      <c r="B112" s="552"/>
      <c r="C112" s="568"/>
      <c r="D112" s="354">
        <v>912</v>
      </c>
      <c r="E112" s="355"/>
      <c r="F112" s="355"/>
      <c r="G112" s="355"/>
      <c r="H112" s="356"/>
    </row>
    <row r="113" spans="1:8" s="16" customFormat="1" ht="50.1" customHeight="1" x14ac:dyDescent="0.2">
      <c r="A113" s="551" t="s">
        <v>78</v>
      </c>
      <c r="B113" s="552"/>
      <c r="C113" s="568"/>
      <c r="D113" s="354">
        <v>760</v>
      </c>
      <c r="E113" s="355"/>
      <c r="F113" s="355"/>
      <c r="G113" s="355"/>
      <c r="H113" s="356"/>
    </row>
    <row r="114" spans="1:8" s="16" customFormat="1" ht="50.1" customHeight="1" x14ac:dyDescent="0.2">
      <c r="A114" s="551" t="s">
        <v>79</v>
      </c>
      <c r="B114" s="552"/>
      <c r="C114" s="568"/>
      <c r="D114" s="354">
        <v>651.42857142857144</v>
      </c>
      <c r="E114" s="355"/>
      <c r="F114" s="355"/>
      <c r="G114" s="355"/>
      <c r="H114" s="356"/>
    </row>
    <row r="115" spans="1:8" s="16" customFormat="1" ht="62.25" customHeight="1" x14ac:dyDescent="0.2">
      <c r="A115" s="551" t="s">
        <v>80</v>
      </c>
      <c r="B115" s="552"/>
      <c r="C115" s="568"/>
      <c r="D115" s="354">
        <v>570</v>
      </c>
      <c r="E115" s="355"/>
      <c r="F115" s="355"/>
      <c r="G115" s="355"/>
      <c r="H115" s="356"/>
    </row>
    <row r="116" spans="1:8" s="16" customFormat="1" ht="62.25" customHeight="1" x14ac:dyDescent="0.2">
      <c r="A116" s="551" t="s">
        <v>81</v>
      </c>
      <c r="B116" s="552"/>
      <c r="C116" s="568"/>
      <c r="D116" s="354">
        <v>506.66666666666663</v>
      </c>
      <c r="E116" s="355"/>
      <c r="F116" s="355"/>
      <c r="G116" s="355"/>
      <c r="H116" s="356"/>
    </row>
    <row r="117" spans="1:8" s="16" customFormat="1" ht="59.25" customHeight="1" thickBot="1" x14ac:dyDescent="0.25">
      <c r="A117" s="551" t="s">
        <v>82</v>
      </c>
      <c r="B117" s="552"/>
      <c r="C117" s="569"/>
      <c r="D117" s="354">
        <v>456</v>
      </c>
      <c r="E117" s="355"/>
      <c r="F117" s="355"/>
      <c r="G117" s="355"/>
      <c r="H117" s="356"/>
    </row>
    <row r="118" spans="1:8" s="16" customFormat="1" ht="59.25" customHeight="1" thickBot="1" x14ac:dyDescent="0.25">
      <c r="A118" s="524" t="s">
        <v>84</v>
      </c>
      <c r="B118" s="553"/>
      <c r="C118" s="14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18" s="482">
        <v>5004</v>
      </c>
      <c r="E118" s="375"/>
      <c r="F118" s="375"/>
      <c r="G118" s="375"/>
      <c r="H118" s="376"/>
    </row>
    <row r="119" spans="1:8" s="16" customFormat="1" ht="75" customHeight="1" thickBot="1" x14ac:dyDescent="0.25">
      <c r="A119" s="357"/>
      <c r="B119" s="358"/>
      <c r="C119" s="56"/>
      <c r="D119" s="401"/>
      <c r="E119" s="401"/>
      <c r="F119" s="401"/>
      <c r="G119" s="401"/>
      <c r="H119" s="401"/>
    </row>
    <row r="120" spans="1:8" s="16" customFormat="1" ht="75" customHeight="1" x14ac:dyDescent="0.2">
      <c r="A120" s="352" t="s">
        <v>85</v>
      </c>
      <c r="B120" s="353"/>
      <c r="C120" s="72" t="str">
        <f>"Интернет-площадка 2gis.ru на основе Cправочника организаций "&amp;$C$2&amp;""</f>
        <v>Интернет-площадка 2gis.ru на основе Cправочника организаций "2ГИС.АЛЬМЕТЬЕВСК"</v>
      </c>
      <c r="D120" s="382">
        <v>5460</v>
      </c>
      <c r="E120" s="383"/>
      <c r="F120" s="383"/>
      <c r="G120" s="383"/>
      <c r="H120" s="384"/>
    </row>
    <row r="121" spans="1:8" s="16" customFormat="1" ht="50.1" customHeight="1" x14ac:dyDescent="0.2">
      <c r="A121" s="352" t="s">
        <v>86</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1" s="354">
        <v>1008</v>
      </c>
      <c r="E121" s="355"/>
      <c r="F121" s="355"/>
      <c r="G121" s="355"/>
      <c r="H121" s="356"/>
    </row>
    <row r="122" spans="1:8" s="16" customFormat="1" ht="102" customHeight="1" x14ac:dyDescent="0.2">
      <c r="A122" s="352" t="s">
        <v>87</v>
      </c>
      <c r="B122" s="353"/>
      <c r="C122" s="73"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2" s="354">
        <v>6018</v>
      </c>
      <c r="E122" s="355"/>
      <c r="F122" s="355"/>
      <c r="G122" s="355"/>
      <c r="H122" s="356"/>
    </row>
    <row r="123" spans="1:8" s="16" customFormat="1" ht="102" customHeight="1" x14ac:dyDescent="0.2">
      <c r="A123" s="352" t="s">
        <v>88</v>
      </c>
      <c r="B123" s="353"/>
      <c r="C123" s="73" t="str">
        <f>"Интернет-площадка 2gis.ru на основе Cправочника организаций "&amp;$C$2&amp;""</f>
        <v>Интернет-площадка 2gis.ru на основе Cправочника организаций "2ГИС.АЛЬМЕТЬЕВСК"</v>
      </c>
      <c r="D123" s="354">
        <v>7524</v>
      </c>
      <c r="E123" s="355"/>
      <c r="F123" s="355"/>
      <c r="G123" s="355"/>
      <c r="H123" s="356"/>
    </row>
    <row r="124" spans="1:8" s="16" customFormat="1" ht="126" customHeight="1" x14ac:dyDescent="0.2">
      <c r="A124" s="352" t="s">
        <v>89</v>
      </c>
      <c r="B124" s="353"/>
      <c r="C124" s="73" t="str">
        <f>"Интернет-площадка 2gis.ru на основе Cправочника организаций "&amp;$C$2&amp;""</f>
        <v>Интернет-площадка 2gis.ru на основе Cправочника организаций "2ГИС.АЛЬМЕТЬЕВСК"</v>
      </c>
      <c r="D124" s="354">
        <v>9028.7999999999993</v>
      </c>
      <c r="E124" s="355"/>
      <c r="F124" s="355"/>
      <c r="G124" s="355"/>
      <c r="H124" s="356"/>
    </row>
    <row r="125" spans="1:8" ht="146.25" customHeight="1" x14ac:dyDescent="0.2">
      <c r="A125" s="352" t="s">
        <v>90</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5" s="354">
        <v>1008</v>
      </c>
      <c r="E125" s="355"/>
      <c r="F125" s="355"/>
      <c r="G125" s="355"/>
      <c r="H125" s="356"/>
    </row>
    <row r="126" spans="1:8" ht="146.25" customHeight="1" x14ac:dyDescent="0.2">
      <c r="A126" s="352" t="s">
        <v>91</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6" s="354">
        <v>1008</v>
      </c>
      <c r="E126" s="355"/>
      <c r="F126" s="355"/>
      <c r="G126" s="355"/>
      <c r="H126" s="356"/>
    </row>
    <row r="127" spans="1:8" s="16" customFormat="1" ht="50.1" customHeight="1" x14ac:dyDescent="0.2">
      <c r="A127" s="352" t="s">
        <v>92</v>
      </c>
      <c r="B127" s="353"/>
      <c r="C127" s="73"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27" s="354">
        <v>7020</v>
      </c>
      <c r="E127" s="355"/>
      <c r="F127" s="355"/>
      <c r="G127" s="355"/>
      <c r="H127" s="356"/>
    </row>
    <row r="128" spans="1:8" s="16" customFormat="1" ht="50.1" customHeight="1" x14ac:dyDescent="0.2">
      <c r="A128" s="352" t="s">
        <v>93</v>
      </c>
      <c r="B128" s="353"/>
      <c r="C128"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28" s="354">
        <v>7002</v>
      </c>
      <c r="E128" s="355"/>
      <c r="F128" s="355"/>
      <c r="G128" s="355"/>
      <c r="H128" s="356"/>
    </row>
    <row r="129" spans="1:8" s="16" customFormat="1" ht="21" x14ac:dyDescent="0.2">
      <c r="A129" s="352" t="s">
        <v>94</v>
      </c>
      <c r="B129" s="353"/>
      <c r="C129" s="73" t="s">
        <v>95</v>
      </c>
      <c r="D129" s="354">
        <v>504</v>
      </c>
      <c r="E129" s="355"/>
      <c r="F129" s="355"/>
      <c r="G129" s="355"/>
      <c r="H129" s="356"/>
    </row>
    <row r="130" spans="1:8" s="16" customFormat="1" ht="63" x14ac:dyDescent="0.2">
      <c r="A130" s="352" t="s">
        <v>96</v>
      </c>
      <c r="B130" s="353"/>
      <c r="C13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0" s="354">
        <v>1770</v>
      </c>
      <c r="E130" s="355"/>
      <c r="F130" s="355"/>
      <c r="G130" s="355"/>
      <c r="H130" s="356"/>
    </row>
    <row r="131" spans="1:8" s="16" customFormat="1" ht="63" x14ac:dyDescent="0.2">
      <c r="A131" s="352" t="s">
        <v>97</v>
      </c>
      <c r="B131" s="353"/>
      <c r="C131" s="73" t="str">
        <f t="shared" ref="C131:C13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1" s="517">
        <v>1416</v>
      </c>
      <c r="E131" s="398"/>
      <c r="F131" s="398"/>
      <c r="G131" s="398"/>
      <c r="H131" s="399"/>
    </row>
    <row r="132" spans="1:8" s="16" customFormat="1" ht="63" x14ac:dyDescent="0.2">
      <c r="A132" s="352" t="s">
        <v>98</v>
      </c>
      <c r="B132" s="353"/>
      <c r="C132" s="73"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2" s="517">
        <v>1182</v>
      </c>
      <c r="E132" s="398"/>
      <c r="F132" s="398"/>
      <c r="G132" s="398"/>
      <c r="H132" s="399"/>
    </row>
    <row r="133" spans="1:8" s="16" customFormat="1" ht="63" x14ac:dyDescent="0.2">
      <c r="A133" s="352" t="s">
        <v>99</v>
      </c>
      <c r="B133" s="353"/>
      <c r="C133" s="73" t="str">
        <f t="shared" si="1"/>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3" s="517">
        <v>708</v>
      </c>
      <c r="E133" s="398"/>
      <c r="F133" s="398"/>
      <c r="G133" s="398"/>
      <c r="H133" s="399"/>
    </row>
    <row r="134" spans="1:8" s="16" customFormat="1" ht="63" x14ac:dyDescent="0.2">
      <c r="A134" s="352" t="s">
        <v>100</v>
      </c>
      <c r="B134" s="353" t="s">
        <v>100</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4" s="517">
        <v>5016</v>
      </c>
      <c r="E134" s="398"/>
      <c r="F134" s="398"/>
      <c r="G134" s="398"/>
      <c r="H134" s="399"/>
    </row>
    <row r="135" spans="1:8" s="16" customFormat="1" ht="63" x14ac:dyDescent="0.2">
      <c r="A135" s="352" t="s">
        <v>101</v>
      </c>
      <c r="B135" s="353" t="s">
        <v>101</v>
      </c>
      <c r="C135"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35" s="517">
        <v>4500</v>
      </c>
      <c r="E135" s="398"/>
      <c r="F135" s="398"/>
      <c r="G135" s="398"/>
      <c r="H135" s="399"/>
    </row>
    <row r="136" spans="1:8" s="16" customFormat="1" ht="75" customHeight="1" x14ac:dyDescent="0.2">
      <c r="A136" s="352" t="s">
        <v>102</v>
      </c>
      <c r="B136" s="353"/>
      <c r="C136" s="73"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36" s="517">
        <v>1536</v>
      </c>
      <c r="E136" s="398"/>
      <c r="F136" s="398"/>
      <c r="G136" s="398"/>
      <c r="H136" s="399"/>
    </row>
    <row r="137" spans="1:8" s="16" customFormat="1" ht="128.25" customHeight="1" x14ac:dyDescent="0.2">
      <c r="A137" s="352" t="s">
        <v>16</v>
      </c>
      <c r="B137" s="353"/>
      <c r="C137" s="1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7" s="517">
        <v>1008</v>
      </c>
      <c r="E137" s="398"/>
      <c r="F137" s="398"/>
      <c r="G137" s="398"/>
      <c r="H137" s="399"/>
    </row>
    <row r="138" spans="1:8" s="16" customFormat="1" ht="120.75" customHeight="1" x14ac:dyDescent="0.2">
      <c r="A138" s="352" t="s">
        <v>103</v>
      </c>
      <c r="B138" s="353"/>
      <c r="C138" s="1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8" s="517">
        <v>100002</v>
      </c>
      <c r="E138" s="398"/>
      <c r="F138" s="398"/>
      <c r="G138" s="398"/>
      <c r="H138" s="399"/>
    </row>
    <row r="139" spans="1:8" s="16" customFormat="1" ht="98.25" customHeight="1" x14ac:dyDescent="0.2">
      <c r="A139" s="352" t="s">
        <v>104</v>
      </c>
      <c r="B139" s="353"/>
      <c r="C139" s="1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39" s="517">
        <v>5850</v>
      </c>
      <c r="E139" s="398"/>
      <c r="F139" s="398"/>
      <c r="G139" s="398"/>
      <c r="H139" s="399"/>
    </row>
    <row r="140" spans="1:8" s="16" customFormat="1" ht="102.75" customHeight="1" x14ac:dyDescent="0.2">
      <c r="A140" s="377" t="s">
        <v>105</v>
      </c>
      <c r="B140" s="378"/>
      <c r="C140" s="14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"2ГИС.АЛЬМЕТЬЕВСК" (версия для ПК); 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Интернет-площадки и Веб-приложения на основе Cправочника организаций "2ГИС.АЛЬМЕТЬЕВСК", http://api.2gis.ru/</v>
      </c>
      <c r="D140" s="517">
        <v>5220</v>
      </c>
      <c r="E140" s="398"/>
      <c r="F140" s="398"/>
      <c r="G140" s="398"/>
      <c r="H140" s="399"/>
    </row>
    <row r="141" spans="1:8" s="16" customFormat="1" ht="50.1" customHeight="1" x14ac:dyDescent="0.2">
      <c r="A141" s="377" t="s">
        <v>106</v>
      </c>
      <c r="B141" s="378"/>
      <c r="C141"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41" s="517">
        <v>6510</v>
      </c>
      <c r="E141" s="398"/>
      <c r="F141" s="398"/>
      <c r="G141" s="398"/>
      <c r="H141" s="399"/>
    </row>
    <row r="142" spans="1:8" s="16" customFormat="1" ht="50.1" customHeight="1" x14ac:dyDescent="0.2">
      <c r="A142" s="352" t="s">
        <v>107</v>
      </c>
      <c r="B142" s="353"/>
      <c r="C142" s="73" t="str">
        <f>"Интернет-площадка 2gis.ru на основе Cправочника организаций "&amp;$C$2&amp;""</f>
        <v>Интернет-площадка 2gis.ru на основе Cправочника организаций "2ГИС.АЛЬМЕТЬЕВСК"</v>
      </c>
      <c r="D142" s="517">
        <v>7680</v>
      </c>
      <c r="E142" s="398"/>
      <c r="F142" s="398"/>
      <c r="G142" s="398"/>
      <c r="H142" s="399"/>
    </row>
    <row r="143" spans="1:8" s="16" customFormat="1" ht="50.1" customHeight="1" x14ac:dyDescent="0.2">
      <c r="A143" s="352" t="s">
        <v>108</v>
      </c>
      <c r="B143" s="353"/>
      <c r="C143" s="73" t="str">
        <f t="shared" ref="C143:C152" si="2">"Электронный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43" s="517">
        <v>1440</v>
      </c>
      <c r="E143" s="398"/>
      <c r="F143" s="398"/>
      <c r="G143" s="398"/>
      <c r="H143" s="399"/>
    </row>
    <row r="144" spans="1:8" s="16" customFormat="1" ht="50.1" customHeight="1" x14ac:dyDescent="0.2">
      <c r="A144" s="352" t="s">
        <v>109</v>
      </c>
      <c r="B144" s="353"/>
      <c r="C144" s="73" t="str">
        <f t="shared" si="2"/>
        <v>Электронный справочник на основе Справочника организаций "2ГИС.АЛЬМЕТЬЕВСК" (версия для ПК)</v>
      </c>
      <c r="D144" s="517">
        <v>8520</v>
      </c>
      <c r="E144" s="398"/>
      <c r="F144" s="398"/>
      <c r="G144" s="398"/>
      <c r="H144" s="399"/>
    </row>
    <row r="145" spans="1:8" s="16" customFormat="1" ht="50.1" customHeight="1" x14ac:dyDescent="0.2">
      <c r="A145" s="352" t="s">
        <v>110</v>
      </c>
      <c r="B145" s="353"/>
      <c r="C145" s="73" t="str">
        <f>"Интернет-площадка 2gis.ru на основе Cправочника организаций "&amp;$C$2&amp;""</f>
        <v>Интернет-площадка 2gis.ru на основе Cправочника организаций "2ГИС.АЛЬМЕТЬЕВСК"</v>
      </c>
      <c r="D145" s="517">
        <v>10560</v>
      </c>
      <c r="E145" s="398"/>
      <c r="F145" s="398"/>
      <c r="G145" s="398"/>
      <c r="H145" s="399"/>
    </row>
    <row r="146" spans="1:8" s="16" customFormat="1" ht="50.1" customHeight="1" x14ac:dyDescent="0.2">
      <c r="A146" s="352" t="s">
        <v>111</v>
      </c>
      <c r="B146" s="353"/>
      <c r="C146" s="73" t="str">
        <f>"Интернет-площадка 2gis.ru на основе Cправочника организаций "&amp;$C$2&amp;""</f>
        <v>Интернет-площадка 2gis.ru на основе Cправочника организаций "2ГИС.АЛЬМЕТЬЕВСК"</v>
      </c>
      <c r="D146" s="517">
        <v>12672</v>
      </c>
      <c r="E146" s="398"/>
      <c r="F146" s="398"/>
      <c r="G146" s="398"/>
      <c r="H146" s="399"/>
    </row>
    <row r="147" spans="1:8" s="16" customFormat="1" ht="50.1" customHeight="1" x14ac:dyDescent="0.2">
      <c r="A147" s="352" t="s">
        <v>112</v>
      </c>
      <c r="B147" s="353"/>
      <c r="C147" s="73" t="str">
        <f t="shared" si="2"/>
        <v>Электронный справочник на основе Справочника организаций "2ГИС.АЛЬМЕТЬЕВСК" (версия для ПК)</v>
      </c>
      <c r="D147" s="517">
        <v>1440</v>
      </c>
      <c r="E147" s="398"/>
      <c r="F147" s="398"/>
      <c r="G147" s="398"/>
      <c r="H147" s="399"/>
    </row>
    <row r="148" spans="1:8" s="16" customFormat="1" ht="50.1" customHeight="1" x14ac:dyDescent="0.2">
      <c r="A148" s="352" t="s">
        <v>113</v>
      </c>
      <c r="B148" s="353"/>
      <c r="C148" s="73" t="str">
        <f t="shared" si="2"/>
        <v>Электронный справочник на основе Справочника организаций "2ГИС.АЛЬМЕТЬЕВСК" (версия для ПК)</v>
      </c>
      <c r="D148" s="517">
        <v>1440</v>
      </c>
      <c r="E148" s="398"/>
      <c r="F148" s="398"/>
      <c r="G148" s="398"/>
      <c r="H148" s="399"/>
    </row>
    <row r="149" spans="1:8" s="16" customFormat="1" ht="55.5" customHeight="1" x14ac:dyDescent="0.2">
      <c r="A149" s="352" t="s">
        <v>114</v>
      </c>
      <c r="B149" s="353"/>
      <c r="C149" s="73" t="str">
        <f t="shared" si="2"/>
        <v>Электронный справочник на основе Справочника организаций "2ГИС.АЛЬМЕТЬЕВСК" (версия для ПК)</v>
      </c>
      <c r="D149" s="517">
        <v>9840</v>
      </c>
      <c r="E149" s="398"/>
      <c r="F149" s="398"/>
      <c r="G149" s="398"/>
      <c r="H149" s="399"/>
    </row>
    <row r="150" spans="1:8" s="16" customFormat="1" ht="50.1" customHeight="1" x14ac:dyDescent="0.2">
      <c r="A150" s="352" t="s">
        <v>115</v>
      </c>
      <c r="B150" s="353"/>
      <c r="C150" s="73" t="s">
        <v>95</v>
      </c>
      <c r="D150" s="517">
        <v>720</v>
      </c>
      <c r="E150" s="398"/>
      <c r="F150" s="398"/>
      <c r="G150" s="398"/>
      <c r="H150" s="399"/>
    </row>
    <row r="151" spans="1:8" s="16" customFormat="1" ht="126" customHeight="1" x14ac:dyDescent="0.2">
      <c r="A151" s="352" t="s">
        <v>116</v>
      </c>
      <c r="B151" s="353"/>
      <c r="C15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"2ГИС.АЛЬМЕТЬЕВСК" (мобильная версия 2ГИС 4.0 и выше); Интернет-площадка 2gis.ru на основе Cправочника организаций "2ГИС.АЛЬМЕТЬЕВСК"</v>
      </c>
      <c r="D151" s="517">
        <v>7080</v>
      </c>
      <c r="E151" s="398"/>
      <c r="F151" s="398"/>
      <c r="G151" s="398"/>
      <c r="H151" s="399"/>
    </row>
    <row r="152" spans="1:8" s="16" customFormat="1" ht="126" customHeight="1" thickBot="1" x14ac:dyDescent="0.25">
      <c r="A152" s="352" t="s">
        <v>117</v>
      </c>
      <c r="B152" s="353"/>
      <c r="C152" s="73" t="str">
        <f t="shared" si="2"/>
        <v>Электронный справочник на основе Справочника организаций "2ГИС.АЛЬМЕТЬЕВСК" (версия для ПК)</v>
      </c>
      <c r="D152" s="516">
        <v>2160</v>
      </c>
      <c r="E152" s="409"/>
      <c r="F152" s="409"/>
      <c r="G152" s="409"/>
      <c r="H152" s="410"/>
    </row>
    <row r="153" spans="1:8" s="16" customFormat="1" ht="24" thickBot="1" x14ac:dyDescent="0.25">
      <c r="A153" s="362" t="s">
        <v>118</v>
      </c>
      <c r="B153" s="363"/>
      <c r="C153" s="543"/>
      <c r="D153" s="546"/>
      <c r="E153" s="546"/>
      <c r="F153" s="546"/>
      <c r="G153" s="546"/>
      <c r="H153" s="547"/>
    </row>
    <row r="154" spans="1:8" ht="34.5" customHeight="1" x14ac:dyDescent="0.2">
      <c r="A154" s="352" t="s">
        <v>119</v>
      </c>
      <c r="B154" s="353"/>
      <c r="C154" s="548" t="str">
        <f>"Электронный справочник на основе Справочника организаций "&amp;$C$2&amp;" (мобильная версия)"</f>
        <v>Электронный справочник на основе Справочника организаций "2ГИС.АЛЬМЕТЬЕВСК" (мобильная версия)</v>
      </c>
      <c r="D154" s="382">
        <v>4500</v>
      </c>
      <c r="E154" s="383"/>
      <c r="F154" s="383"/>
      <c r="G154" s="383"/>
      <c r="H154" s="384"/>
    </row>
    <row r="155" spans="1:8" s="87" customFormat="1" ht="34.5" customHeight="1" x14ac:dyDescent="0.2">
      <c r="A155" s="352" t="s">
        <v>120</v>
      </c>
      <c r="B155" s="353"/>
      <c r="C155" s="549"/>
      <c r="D155" s="354">
        <v>3000</v>
      </c>
      <c r="E155" s="355"/>
      <c r="F155" s="355"/>
      <c r="G155" s="355"/>
      <c r="H155" s="356"/>
    </row>
    <row r="156" spans="1:8" s="87" customFormat="1" ht="34.5" customHeight="1" x14ac:dyDescent="0.2">
      <c r="A156" s="369" t="s">
        <v>121</v>
      </c>
      <c r="B156" s="370"/>
      <c r="C156" s="549"/>
      <c r="D156" s="354">
        <v>1500</v>
      </c>
      <c r="E156" s="355"/>
      <c r="F156" s="355"/>
      <c r="G156" s="355"/>
      <c r="H156" s="356"/>
    </row>
    <row r="157" spans="1:8" s="87" customFormat="1" ht="34.5" customHeight="1" x14ac:dyDescent="0.2">
      <c r="A157" s="369" t="s">
        <v>122</v>
      </c>
      <c r="B157" s="370"/>
      <c r="C157" s="549"/>
      <c r="D157" s="354">
        <v>150</v>
      </c>
      <c r="E157" s="355"/>
      <c r="F157" s="355"/>
      <c r="G157" s="355"/>
      <c r="H157" s="356"/>
    </row>
    <row r="158" spans="1:8" s="82" customFormat="1" ht="34.5" customHeight="1" thickBot="1" x14ac:dyDescent="0.25">
      <c r="A158" s="369" t="s">
        <v>123</v>
      </c>
      <c r="B158" s="370"/>
      <c r="C158" s="550"/>
      <c r="D158" s="374">
        <v>510</v>
      </c>
      <c r="E158" s="375"/>
      <c r="F158" s="375"/>
      <c r="G158" s="375"/>
      <c r="H158" s="376"/>
    </row>
    <row r="159" spans="1:8" s="91" customFormat="1" ht="24" thickBot="1" x14ac:dyDescent="0.25">
      <c r="A159" s="362" t="s">
        <v>124</v>
      </c>
      <c r="B159" s="363"/>
      <c r="C159" s="543"/>
      <c r="D159" s="544"/>
      <c r="E159" s="544"/>
      <c r="F159" s="544"/>
      <c r="G159" s="544"/>
      <c r="H159" s="545"/>
    </row>
    <row r="160" spans="1:8" s="91" customFormat="1" ht="79.5" customHeight="1" x14ac:dyDescent="0.2">
      <c r="A160" s="352" t="s">
        <v>214</v>
      </c>
      <c r="B160" s="353"/>
      <c r="C16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60" s="382">
        <v>3750</v>
      </c>
      <c r="E160" s="383"/>
      <c r="F160" s="383"/>
      <c r="G160" s="383"/>
      <c r="H160" s="384"/>
    </row>
    <row r="161" spans="1:8" s="91" customFormat="1" ht="79.5" customHeight="1" x14ac:dyDescent="0.2">
      <c r="A161" s="352" t="s">
        <v>126</v>
      </c>
      <c r="B161" s="353"/>
      <c r="C161" s="73" t="str">
        <f>"Интернет-площадка 2gis.ru на основе Cправочника организаций "&amp;$C$2&amp;""</f>
        <v>Интернет-площадка 2gis.ru на основе Cправочника организаций "2ГИС.АЛЬМЕТЬЕВСК"</v>
      </c>
      <c r="D161" s="354">
        <v>3750</v>
      </c>
      <c r="E161" s="355"/>
      <c r="F161" s="355"/>
      <c r="G161" s="355"/>
      <c r="H161" s="356"/>
    </row>
    <row r="162" spans="1:8" s="91" customFormat="1" ht="79.5" customHeight="1" x14ac:dyDescent="0.2">
      <c r="A162" s="352" t="s">
        <v>127</v>
      </c>
      <c r="B162" s="353"/>
      <c r="C162" s="73"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2" s="354">
        <v>1476</v>
      </c>
      <c r="E162" s="355"/>
      <c r="F162" s="355"/>
      <c r="G162" s="355"/>
      <c r="H162" s="356"/>
    </row>
    <row r="163" spans="1:8" s="91" customFormat="1" ht="79.5" customHeight="1" x14ac:dyDescent="0.2">
      <c r="A163" s="352" t="s">
        <v>215</v>
      </c>
      <c r="B163" s="353"/>
      <c r="C163"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"2ГИС.АЛЬМЕТЬЕВСК" (мобильная версия 2ГИС 4.0 и выше)</v>
      </c>
      <c r="D163" s="354">
        <v>5280</v>
      </c>
      <c r="E163" s="355"/>
      <c r="F163" s="355"/>
      <c r="G163" s="355"/>
      <c r="H163" s="356"/>
    </row>
    <row r="164" spans="1:8" s="91" customFormat="1" ht="79.5" customHeight="1" x14ac:dyDescent="0.2">
      <c r="A164" s="352" t="s">
        <v>199</v>
      </c>
      <c r="B164" s="353"/>
      <c r="C164" s="149" t="str">
        <f>"Интернет-площадка 2gis.ru на основе Cправочника организаций "&amp;$C$2&amp;""</f>
        <v>Интернет-площадка 2gis.ru на основе Cправочника организаций "2ГИС.АЛЬМЕТЬЕВСК"</v>
      </c>
      <c r="D164" s="354">
        <v>5280</v>
      </c>
      <c r="E164" s="355"/>
      <c r="F164" s="355"/>
      <c r="G164" s="355"/>
      <c r="H164" s="356"/>
    </row>
    <row r="165" spans="1:8" s="91" customFormat="1" ht="79.5" customHeight="1" x14ac:dyDescent="0.2">
      <c r="A165" s="352" t="s">
        <v>130</v>
      </c>
      <c r="B165" s="353"/>
      <c r="C165" s="73" t="str">
        <f>"Электронный справочник на основе Справочника организаций "&amp;$C$2&amp;" (версия для ПК)"</f>
        <v>Электронный справочник на основе Справочника организаций "2ГИС.АЛЬМЕТЬЕВСК" (версия для ПК)</v>
      </c>
      <c r="D165" s="354">
        <v>2160</v>
      </c>
      <c r="E165" s="355"/>
      <c r="F165" s="355"/>
      <c r="G165" s="355"/>
      <c r="H165" s="356"/>
    </row>
    <row r="166" spans="1:8" s="98" customFormat="1" ht="79.5" customHeight="1" x14ac:dyDescent="0.2">
      <c r="A166" s="352" t="s">
        <v>131</v>
      </c>
      <c r="B166" s="353"/>
      <c r="C166" s="80" t="str">
        <f>C161</f>
        <v>Интернет-площадка 2gis.ru на основе Cправочника организаций "2ГИС.АЛЬМЕТЬЕВСК"</v>
      </c>
      <c r="D166" s="354">
        <v>2892</v>
      </c>
      <c r="E166" s="355"/>
      <c r="F166" s="355"/>
      <c r="G166" s="355"/>
      <c r="H166" s="356"/>
    </row>
    <row r="167" spans="1:8" ht="79.5" customHeight="1" thickBot="1" x14ac:dyDescent="0.25">
      <c r="A167" s="352" t="s">
        <v>132</v>
      </c>
      <c r="B167" s="353"/>
      <c r="C167" s="1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"2ГИС.АЛЬМЕТЬЕВСК"; электронный справочник на основе Справочника организаций "2ГИС.АЛЬМЕТЬЕВСК" (мобильная версия 2ГИС 4.0 и выше)</v>
      </c>
      <c r="D167" s="374">
        <v>2334</v>
      </c>
      <c r="E167" s="375"/>
      <c r="F167" s="375"/>
      <c r="G167" s="375"/>
      <c r="H167" s="376"/>
    </row>
    <row r="168" spans="1:8" s="98" customFormat="1" ht="12" customHeight="1" thickBot="1" x14ac:dyDescent="0.25">
      <c r="A168" s="518"/>
      <c r="B168" s="519"/>
      <c r="C168" s="401"/>
      <c r="D168" s="542"/>
      <c r="E168" s="542"/>
      <c r="F168" s="542"/>
      <c r="G168" s="542"/>
      <c r="H168" s="542"/>
    </row>
    <row r="169" spans="1:8" s="100" customFormat="1" ht="50.1" customHeight="1" x14ac:dyDescent="0.2">
      <c r="A169" s="81"/>
      <c r="B169" s="82"/>
      <c r="C169" s="83"/>
      <c r="D169" s="83"/>
      <c r="E169" s="83"/>
      <c r="F169" s="82"/>
      <c r="G169" s="84"/>
    </row>
    <row r="170" spans="1:8" s="102" customFormat="1" ht="50.1" customHeight="1" x14ac:dyDescent="0.2">
      <c r="A170" s="85"/>
      <c r="B170" s="86" t="s">
        <v>133</v>
      </c>
      <c r="C170" s="349" t="s">
        <v>216</v>
      </c>
      <c r="D170" s="349"/>
      <c r="E170" s="349"/>
      <c r="F170" s="349"/>
      <c r="G170" s="84"/>
    </row>
    <row r="171" spans="1:8" ht="79.5" customHeight="1" x14ac:dyDescent="0.2">
      <c r="A171" s="85"/>
      <c r="B171" s="87"/>
      <c r="C171" s="541" t="s">
        <v>217</v>
      </c>
      <c r="D171" s="541"/>
      <c r="E171" s="541"/>
      <c r="F171" s="348"/>
    </row>
    <row r="172" spans="1:8" ht="50.1" customHeight="1" x14ac:dyDescent="0.2">
      <c r="A172" s="85"/>
      <c r="B172" s="87"/>
      <c r="C172" s="541" t="s">
        <v>218</v>
      </c>
      <c r="D172" s="541"/>
      <c r="E172" s="541"/>
      <c r="F172" s="348"/>
      <c r="G172" s="98"/>
    </row>
    <row r="173" spans="1:8" ht="50.1" customHeight="1" x14ac:dyDescent="0.2">
      <c r="C173" s="348"/>
      <c r="D173" s="348"/>
      <c r="E173" s="348"/>
      <c r="F173" s="348"/>
    </row>
    <row r="174" spans="1:8" ht="23.25" x14ac:dyDescent="0.2">
      <c r="A174" s="347" t="str">
        <f>Абакан_юр!A174</f>
        <v>По соглашению сторон в качестве валюты платежа могут выступать украинские гривны, в этом случае курс следующий: 1 руб. = 0,4395 гривен</v>
      </c>
      <c r="B174" s="347"/>
      <c r="C174" s="347"/>
      <c r="D174" s="93"/>
      <c r="E174" s="93"/>
      <c r="F174" s="89"/>
    </row>
    <row r="175" spans="1:8" ht="23.25" x14ac:dyDescent="0.2">
      <c r="A175" s="347" t="str">
        <f>Абакан_юр!A175</f>
        <v>По соглашению сторон в качестве валюты платежа могут выступать дирхамы ОАЭ, в этом случае курс следующий: 1 руб. = 0,0414 дирхам</v>
      </c>
      <c r="B175" s="347"/>
      <c r="C175" s="347"/>
      <c r="D175" s="93"/>
      <c r="E175" s="93"/>
      <c r="F175" s="89"/>
      <c r="G175" s="16"/>
    </row>
    <row r="176" spans="1:8" ht="23.25" x14ac:dyDescent="0.2">
      <c r="A176" s="347" t="str">
        <f>Абакан_юр!A176</f>
        <v>По соглашению сторон в качестве валюты платежа могут выступать доллары США, в этом случае курс следующий: 1 руб. = 0,0113 доллара</v>
      </c>
      <c r="B176" s="347"/>
      <c r="C176" s="347"/>
      <c r="D176" s="93"/>
      <c r="E176" s="93"/>
      <c r="F176" s="89"/>
    </row>
    <row r="177" spans="1:7" ht="23.25" x14ac:dyDescent="0.2">
      <c r="A177" s="347" t="str">
        <f>Абакан_юр!A177</f>
        <v>По соглашению сторон в качестве валюты платежа могут выступать евро, в этом случае курс следующий: 1 руб. = 0,0104 евро</v>
      </c>
      <c r="B177" s="347"/>
      <c r="C177" s="347"/>
      <c r="D177" s="93"/>
      <c r="E177" s="93"/>
      <c r="F177" s="89"/>
    </row>
    <row r="178" spans="1:7" ht="23.25" x14ac:dyDescent="0.2">
      <c r="A178" s="347" t="str">
        <f>Абакан_юр!A178</f>
        <v>По соглашению сторон в качестве валюты платежа могут выступать чешские кроны, в этом случае курс следующий: 1 руб. = 0,2610 крона</v>
      </c>
      <c r="B178" s="347"/>
      <c r="C178" s="347"/>
      <c r="D178" s="93"/>
      <c r="E178" s="93"/>
      <c r="F178" s="89"/>
      <c r="G178" s="109"/>
    </row>
    <row r="179" spans="1:7" ht="23.25" x14ac:dyDescent="0.2">
      <c r="A179" s="347" t="str">
        <f>Абакан_юр!A179</f>
        <v>По соглашению сторон в качестве валюты платежа могут выступать киргизские сомы, в этом случае курс следующий: 1 руб. = 1,0094 сом</v>
      </c>
      <c r="B179" s="347"/>
      <c r="C179" s="347"/>
      <c r="D179" s="93"/>
      <c r="E179" s="93"/>
      <c r="F179" s="89"/>
    </row>
    <row r="180" spans="1:7" s="98" customFormat="1" ht="23.25" x14ac:dyDescent="0.2">
      <c r="A180"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0" s="347"/>
      <c r="C180" s="347"/>
      <c r="D180" s="93"/>
      <c r="E180" s="93"/>
      <c r="F180" s="89"/>
      <c r="G180" s="84"/>
    </row>
    <row r="181" spans="1:7" ht="23.25" x14ac:dyDescent="0.2">
      <c r="A181" s="93"/>
      <c r="B181" s="93"/>
      <c r="C181" s="94"/>
      <c r="D181" s="94"/>
      <c r="E181" s="94"/>
      <c r="F181" s="95"/>
    </row>
    <row r="182" spans="1:7" ht="39" customHeight="1" x14ac:dyDescent="0.2">
      <c r="A182" s="339" t="s">
        <v>145</v>
      </c>
      <c r="B182" s="339"/>
      <c r="C182" s="339"/>
      <c r="D182" s="339"/>
      <c r="E182" s="339"/>
      <c r="F182" s="339"/>
    </row>
    <row r="183" spans="1:7" ht="63.75" customHeight="1" thickBot="1" x14ac:dyDescent="0.25">
      <c r="A183" s="340" t="s">
        <v>146</v>
      </c>
      <c r="B183" s="340"/>
      <c r="C183" s="340"/>
      <c r="D183" s="340"/>
      <c r="E183" s="340"/>
      <c r="F183" s="340"/>
    </row>
    <row r="184" spans="1:7" ht="20.25" customHeight="1" thickBot="1" x14ac:dyDescent="0.25">
      <c r="A184" s="341" t="s">
        <v>147</v>
      </c>
      <c r="B184" s="342"/>
      <c r="C184" s="342"/>
      <c r="D184" s="540"/>
      <c r="E184" s="540"/>
      <c r="F184" s="343"/>
    </row>
    <row r="185" spans="1:7" s="109" customFormat="1" ht="114.75" customHeight="1" thickBot="1" x14ac:dyDescent="0.25">
      <c r="A185" s="538" t="s">
        <v>148</v>
      </c>
      <c r="B185" s="539"/>
      <c r="C185" s="103" t="s">
        <v>149</v>
      </c>
      <c r="D185" s="152"/>
      <c r="E185" s="152"/>
      <c r="F185" s="153" t="s">
        <v>150</v>
      </c>
      <c r="G185" s="84"/>
    </row>
    <row r="186" spans="1:7" ht="21" x14ac:dyDescent="0.2">
      <c r="A186" s="337" t="s">
        <v>207</v>
      </c>
      <c r="B186" s="338"/>
      <c r="C186" s="331" t="s">
        <v>208</v>
      </c>
      <c r="D186" s="106"/>
      <c r="E186" s="106"/>
      <c r="F186" s="154">
        <v>2190</v>
      </c>
    </row>
    <row r="187" spans="1:7" ht="21" x14ac:dyDescent="0.2">
      <c r="A187" s="337" t="s">
        <v>209</v>
      </c>
      <c r="B187" s="338"/>
      <c r="C187" s="331"/>
      <c r="D187" s="106"/>
      <c r="E187" s="106"/>
      <c r="F187" s="154">
        <v>1590</v>
      </c>
    </row>
    <row r="188" spans="1:7" ht="21" x14ac:dyDescent="0.2">
      <c r="A188" s="337" t="s">
        <v>210</v>
      </c>
      <c r="B188" s="338"/>
      <c r="C188" s="331"/>
      <c r="D188" s="106"/>
      <c r="E188" s="106"/>
      <c r="F188" s="154">
        <v>1440</v>
      </c>
    </row>
    <row r="189" spans="1:7" ht="21.75" thickBot="1" x14ac:dyDescent="0.25">
      <c r="A189" s="337" t="s">
        <v>211</v>
      </c>
      <c r="B189" s="338"/>
      <c r="C189" s="331"/>
      <c r="D189" s="106"/>
      <c r="E189" s="106"/>
      <c r="F189" s="154">
        <v>1290</v>
      </c>
    </row>
    <row r="190" spans="1:7" ht="105" x14ac:dyDescent="0.2">
      <c r="A190" s="333" t="s">
        <v>151</v>
      </c>
      <c r="B190" s="334"/>
      <c r="C190" s="105" t="s">
        <v>152</v>
      </c>
      <c r="D190" s="155"/>
      <c r="E190" s="155"/>
      <c r="F190" s="156" t="s">
        <v>153</v>
      </c>
    </row>
    <row r="191" spans="1:7" ht="105" x14ac:dyDescent="0.2">
      <c r="A191" s="337" t="s">
        <v>154</v>
      </c>
      <c r="B191" s="338"/>
      <c r="C191" s="106" t="s">
        <v>155</v>
      </c>
      <c r="D191" s="157"/>
      <c r="E191" s="157"/>
      <c r="F191" s="158" t="s">
        <v>156</v>
      </c>
    </row>
    <row r="192" spans="1:7" ht="105" x14ac:dyDescent="0.2">
      <c r="A192" s="330" t="s">
        <v>157</v>
      </c>
      <c r="B192" s="331"/>
      <c r="C192" s="106" t="s">
        <v>158</v>
      </c>
      <c r="D192" s="157"/>
      <c r="E192" s="157"/>
      <c r="F192" s="158" t="s">
        <v>156</v>
      </c>
    </row>
    <row r="193" spans="1:6" ht="105" x14ac:dyDescent="0.2">
      <c r="A193" s="330" t="s">
        <v>160</v>
      </c>
      <c r="B193" s="331"/>
      <c r="C193" s="106" t="s">
        <v>161</v>
      </c>
      <c r="D193" s="106"/>
      <c r="E193" s="106"/>
      <c r="F193" s="106" t="s">
        <v>156</v>
      </c>
    </row>
    <row r="194" spans="1:6" ht="231" x14ac:dyDescent="0.2">
      <c r="A194" s="330" t="s">
        <v>162</v>
      </c>
      <c r="B194" s="331"/>
      <c r="C194" s="106" t="s">
        <v>163</v>
      </c>
      <c r="D194" s="106"/>
      <c r="E194" s="106"/>
      <c r="F194" s="106" t="s">
        <v>156</v>
      </c>
    </row>
    <row r="195" spans="1:6" ht="23.25" x14ac:dyDescent="0.2">
      <c r="A195" s="329" t="s">
        <v>164</v>
      </c>
      <c r="B195" s="329"/>
      <c r="C195" s="329"/>
      <c r="D195" s="329"/>
      <c r="E195" s="329"/>
      <c r="F195" s="329"/>
    </row>
    <row r="196" spans="1:6" ht="23.25" x14ac:dyDescent="0.2">
      <c r="A196" s="329" t="s">
        <v>165</v>
      </c>
      <c r="B196" s="329"/>
      <c r="C196" s="329"/>
      <c r="D196" s="329"/>
      <c r="E196" s="329"/>
      <c r="F196" s="329"/>
    </row>
    <row r="197" spans="1:6" ht="21" x14ac:dyDescent="0.2">
      <c r="A197"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493"/>
      <c r="C197" s="493"/>
      <c r="D197" s="493"/>
      <c r="E197" s="493"/>
      <c r="F197" s="493"/>
    </row>
    <row r="198" spans="1:6" ht="21" x14ac:dyDescent="0.2">
      <c r="A198" s="339" t="s">
        <v>167</v>
      </c>
      <c r="B198" s="339"/>
      <c r="C198" s="339"/>
      <c r="D198" s="339"/>
      <c r="E198" s="339"/>
      <c r="F198" s="339"/>
    </row>
    <row r="199" spans="1:6" ht="23.25" x14ac:dyDescent="0.2">
      <c r="A199" s="329" t="s">
        <v>168</v>
      </c>
      <c r="B199" s="329"/>
      <c r="C199" s="329"/>
      <c r="D199" s="329"/>
      <c r="E199" s="329"/>
      <c r="F199" s="329"/>
    </row>
    <row r="200" spans="1:6" ht="21" x14ac:dyDescent="0.2">
      <c r="A200" s="493" t="s">
        <v>169</v>
      </c>
      <c r="B200" s="493"/>
      <c r="C200" s="493"/>
      <c r="D200" s="493"/>
      <c r="E200" s="493"/>
      <c r="F200" s="493"/>
    </row>
  </sheetData>
  <sheetProtection selectLockedCells="1" selectUnlockedCells="1"/>
  <mergeCells count="321">
    <mergeCell ref="D4:H4"/>
    <mergeCell ref="A5:B5"/>
    <mergeCell ref="A7:A10"/>
    <mergeCell ref="B7:B8"/>
    <mergeCell ref="C7:C8"/>
    <mergeCell ref="D7:D10"/>
    <mergeCell ref="E7:E10"/>
    <mergeCell ref="F7:F10"/>
    <mergeCell ref="G7:G10"/>
    <mergeCell ref="H7:H10"/>
    <mergeCell ref="A22:H22"/>
    <mergeCell ref="A23:A25"/>
    <mergeCell ref="B23:B24"/>
    <mergeCell ref="C23:C24"/>
    <mergeCell ref="D23:H25"/>
    <mergeCell ref="A26:H26"/>
    <mergeCell ref="G12:G16"/>
    <mergeCell ref="H12:H16"/>
    <mergeCell ref="A17:H17"/>
    <mergeCell ref="A18:A21"/>
    <mergeCell ref="D18:H21"/>
    <mergeCell ref="C19:C20"/>
    <mergeCell ref="A12:A16"/>
    <mergeCell ref="B12:B13"/>
    <mergeCell ref="C12:C13"/>
    <mergeCell ref="D12:D16"/>
    <mergeCell ref="E12:E16"/>
    <mergeCell ref="F12:F16"/>
    <mergeCell ref="H32:H36"/>
    <mergeCell ref="A37:H37"/>
    <mergeCell ref="A38:A41"/>
    <mergeCell ref="D38:H41"/>
    <mergeCell ref="C39:C40"/>
    <mergeCell ref="A42:H42"/>
    <mergeCell ref="G27:G30"/>
    <mergeCell ref="H27:H30"/>
    <mergeCell ref="A31:H31"/>
    <mergeCell ref="A32:A36"/>
    <mergeCell ref="B32:B33"/>
    <mergeCell ref="C32:C33"/>
    <mergeCell ref="D32:D36"/>
    <mergeCell ref="E32:E36"/>
    <mergeCell ref="F32:F36"/>
    <mergeCell ref="G32:G36"/>
    <mergeCell ref="A27:A30"/>
    <mergeCell ref="B27:B28"/>
    <mergeCell ref="C27:C28"/>
    <mergeCell ref="D27:D30"/>
    <mergeCell ref="E27:E30"/>
    <mergeCell ref="F27:F30"/>
    <mergeCell ref="A43:A46"/>
    <mergeCell ref="B43:B44"/>
    <mergeCell ref="C43:C44"/>
    <mergeCell ref="D43:H46"/>
    <mergeCell ref="A47:H47"/>
    <mergeCell ref="A48:A52"/>
    <mergeCell ref="B48:B49"/>
    <mergeCell ref="C48:C49"/>
    <mergeCell ref="D48:D52"/>
    <mergeCell ref="E48:E52"/>
    <mergeCell ref="G54:G58"/>
    <mergeCell ref="H54:H58"/>
    <mergeCell ref="A59:H59"/>
    <mergeCell ref="A60:A62"/>
    <mergeCell ref="B60:B61"/>
    <mergeCell ref="C60:C61"/>
    <mergeCell ref="D60:H62"/>
    <mergeCell ref="F48:F52"/>
    <mergeCell ref="G48:G52"/>
    <mergeCell ref="H48:H52"/>
    <mergeCell ref="A53:H53"/>
    <mergeCell ref="A54:A58"/>
    <mergeCell ref="B54:B55"/>
    <mergeCell ref="C54:C55"/>
    <mergeCell ref="D54:D58"/>
    <mergeCell ref="E54:E58"/>
    <mergeCell ref="F54:F58"/>
    <mergeCell ref="A63:H63"/>
    <mergeCell ref="A64:B64"/>
    <mergeCell ref="D64:H64"/>
    <mergeCell ref="A65:B65"/>
    <mergeCell ref="C65:C84"/>
    <mergeCell ref="D65:H65"/>
    <mergeCell ref="A66:B66"/>
    <mergeCell ref="D66:H66"/>
    <mergeCell ref="A67:B67"/>
    <mergeCell ref="D67:H67"/>
    <mergeCell ref="A71:B71"/>
    <mergeCell ref="D71:H71"/>
    <mergeCell ref="A72:B72"/>
    <mergeCell ref="D72:H72"/>
    <mergeCell ref="A73:B73"/>
    <mergeCell ref="D73:H73"/>
    <mergeCell ref="A68:B68"/>
    <mergeCell ref="D68:H68"/>
    <mergeCell ref="A69:B69"/>
    <mergeCell ref="D69:H69"/>
    <mergeCell ref="A70:B70"/>
    <mergeCell ref="D70:H70"/>
    <mergeCell ref="A77:B77"/>
    <mergeCell ref="D77:H77"/>
    <mergeCell ref="A78:B78"/>
    <mergeCell ref="D78:H78"/>
    <mergeCell ref="A79:B79"/>
    <mergeCell ref="D79:H79"/>
    <mergeCell ref="A74:B74"/>
    <mergeCell ref="D74:H74"/>
    <mergeCell ref="A75:B75"/>
    <mergeCell ref="D75:H75"/>
    <mergeCell ref="A76:B76"/>
    <mergeCell ref="D76:H76"/>
    <mergeCell ref="A83:B83"/>
    <mergeCell ref="D83:H83"/>
    <mergeCell ref="A84:B84"/>
    <mergeCell ref="D84:H84"/>
    <mergeCell ref="A85:C85"/>
    <mergeCell ref="D85:H85"/>
    <mergeCell ref="A80:B80"/>
    <mergeCell ref="D80:H80"/>
    <mergeCell ref="A81:B81"/>
    <mergeCell ref="D81:H81"/>
    <mergeCell ref="A82:B82"/>
    <mergeCell ref="D82:H82"/>
    <mergeCell ref="D86:H86"/>
    <mergeCell ref="A87:B87"/>
    <mergeCell ref="C87:C95"/>
    <mergeCell ref="D87:H87"/>
    <mergeCell ref="A88:B88"/>
    <mergeCell ref="D88:H88"/>
    <mergeCell ref="A89:B89"/>
    <mergeCell ref="D89:H89"/>
    <mergeCell ref="A90:B90"/>
    <mergeCell ref="D90:H90"/>
    <mergeCell ref="A94:B94"/>
    <mergeCell ref="D94:H94"/>
    <mergeCell ref="A95:B95"/>
    <mergeCell ref="D95:H95"/>
    <mergeCell ref="A96:C96"/>
    <mergeCell ref="D96:H96"/>
    <mergeCell ref="A91:B91"/>
    <mergeCell ref="D91:H91"/>
    <mergeCell ref="A92:B92"/>
    <mergeCell ref="D92:H92"/>
    <mergeCell ref="A93:B93"/>
    <mergeCell ref="D93:H93"/>
    <mergeCell ref="A102:B102"/>
    <mergeCell ref="D102:H102"/>
    <mergeCell ref="A103:B103"/>
    <mergeCell ref="D103:H103"/>
    <mergeCell ref="A104:B104"/>
    <mergeCell ref="D104:H104"/>
    <mergeCell ref="A97:B97"/>
    <mergeCell ref="D97:H97"/>
    <mergeCell ref="A98:B98"/>
    <mergeCell ref="D98:H98"/>
    <mergeCell ref="A99:H99"/>
    <mergeCell ref="A100:B100"/>
    <mergeCell ref="C100:C117"/>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D157:H157"/>
    <mergeCell ref="A158:B158"/>
    <mergeCell ref="D158:H158"/>
    <mergeCell ref="A159:B159"/>
    <mergeCell ref="C159:H159"/>
    <mergeCell ref="A160:B160"/>
    <mergeCell ref="D160:H160"/>
    <mergeCell ref="A153:B153"/>
    <mergeCell ref="C153:H153"/>
    <mergeCell ref="A154:B154"/>
    <mergeCell ref="C154:C158"/>
    <mergeCell ref="D154:H154"/>
    <mergeCell ref="A155:B155"/>
    <mergeCell ref="D155:H155"/>
    <mergeCell ref="A156:B156"/>
    <mergeCell ref="D156:H156"/>
    <mergeCell ref="A157:B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C172:F172"/>
    <mergeCell ref="C173:F173"/>
    <mergeCell ref="A174:C174"/>
    <mergeCell ref="A175:C175"/>
    <mergeCell ref="A176:C176"/>
    <mergeCell ref="A177:C177"/>
    <mergeCell ref="A167:B167"/>
    <mergeCell ref="D167:H167"/>
    <mergeCell ref="A168:B168"/>
    <mergeCell ref="C168:H168"/>
    <mergeCell ref="C170:F170"/>
    <mergeCell ref="C171:F171"/>
    <mergeCell ref="A185:B185"/>
    <mergeCell ref="A186:B186"/>
    <mergeCell ref="C186:C189"/>
    <mergeCell ref="A187:B187"/>
    <mergeCell ref="A188:B188"/>
    <mergeCell ref="A189:B189"/>
    <mergeCell ref="A178:C178"/>
    <mergeCell ref="A179:C179"/>
    <mergeCell ref="A180:C180"/>
    <mergeCell ref="A182:F182"/>
    <mergeCell ref="A183:F183"/>
    <mergeCell ref="A184:F184"/>
    <mergeCell ref="A196:F196"/>
    <mergeCell ref="A197:F197"/>
    <mergeCell ref="A198:F198"/>
    <mergeCell ref="A199:F199"/>
    <mergeCell ref="A200:F200"/>
    <mergeCell ref="A190:B190"/>
    <mergeCell ref="A191:B191"/>
    <mergeCell ref="A192:B192"/>
    <mergeCell ref="A193:B193"/>
    <mergeCell ref="A194:B194"/>
    <mergeCell ref="A195:F195"/>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zoomScale="40" zoomScaleNormal="40" zoomScaleSheetLayoutView="40" workbookViewId="0">
      <pane ySplit="4" topLeftCell="A52"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511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33"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7" s="382">
        <f>F7*1.2</f>
        <v>7560</v>
      </c>
      <c r="E7" s="383">
        <f>F7*1.1</f>
        <v>6930.0000000000009</v>
      </c>
      <c r="F7" s="383">
        <v>6300</v>
      </c>
      <c r="G7" s="383">
        <f>F7*0.75</f>
        <v>4725</v>
      </c>
      <c r="H7" s="384">
        <f>F7*0.5</f>
        <v>3150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2" s="457">
        <f>F12*1.2</f>
        <v>8424</v>
      </c>
      <c r="E12" s="383">
        <f>F12*1.1</f>
        <v>7722.0000000000009</v>
      </c>
      <c r="F12" s="383">
        <v>7020</v>
      </c>
      <c r="G12" s="383">
        <f>F12*0.75</f>
        <v>5265</v>
      </c>
      <c r="H12" s="384">
        <f>F12*0.5</f>
        <v>3510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1062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"2ГИС.КАМЕНСК-УРАЛЬСКИЙ"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23" s="527">
        <v>210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7" s="382">
        <f>F27*1.2</f>
        <v>10584</v>
      </c>
      <c r="E27" s="383">
        <f>F27*1.1</f>
        <v>9702</v>
      </c>
      <c r="F27" s="383">
        <v>8820</v>
      </c>
      <c r="G27" s="383">
        <f>F27*0.75</f>
        <v>6615</v>
      </c>
      <c r="H27" s="384">
        <f>F27*0.5</f>
        <v>4410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2" s="457">
        <f>F32*1.2</f>
        <v>11793.6</v>
      </c>
      <c r="E32" s="383">
        <f>F32*1.1</f>
        <v>10810.800000000001</v>
      </c>
      <c r="F32" s="383">
        <v>9828</v>
      </c>
      <c r="G32" s="383">
        <f>F32*0.75</f>
        <v>7371</v>
      </c>
      <c r="H32" s="384">
        <f>F32*0.5</f>
        <v>4914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1560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"2ГИС.КАМЕНСК-УРАЛЬСКИЙ"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"2ГИС.КАМЕНСК-УРАЛЬСКИЙ"; Электронный справочник "2ГИС.КАМЕНСК-УРАЛЬСКИЙ"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v>
      </c>
      <c r="D43" s="465">
        <v>300</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48" s="382">
        <f>F48*1.2</f>
        <v>9072</v>
      </c>
      <c r="E48" s="383">
        <f>F48*1.1</f>
        <v>8316</v>
      </c>
      <c r="F48" s="383">
        <v>7560</v>
      </c>
      <c r="G48" s="383">
        <f>F48*0.75</f>
        <v>5670</v>
      </c>
      <c r="H48" s="384">
        <f>F48*0.5</f>
        <v>3780</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4" s="457">
        <f>F54*1.2</f>
        <v>10108.799999999999</v>
      </c>
      <c r="E54" s="383">
        <f>F54*1.1</f>
        <v>9266.4000000000015</v>
      </c>
      <c r="F54" s="383">
        <v>8424</v>
      </c>
      <c r="G54" s="383">
        <f>F54*0.75</f>
        <v>6318</v>
      </c>
      <c r="H54" s="384">
        <f>F54*0.5</f>
        <v>4212</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60" s="527">
        <v>210</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708 до 14160</v>
      </c>
      <c r="E64" s="422"/>
      <c r="F64" s="422"/>
      <c r="G64" s="422"/>
      <c r="H64" s="423"/>
    </row>
    <row r="65" spans="1:8" ht="37.5" customHeight="1" outlineLevel="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65" s="432">
        <v>708</v>
      </c>
      <c r="E65" s="433"/>
      <c r="F65" s="433"/>
      <c r="G65" s="433"/>
      <c r="H65" s="434"/>
    </row>
    <row r="66" spans="1:8" ht="37.5" customHeight="1" outlineLevel="1" x14ac:dyDescent="0.2">
      <c r="A66" s="419" t="s">
        <v>40</v>
      </c>
      <c r="B66" s="420"/>
      <c r="C66" s="431"/>
      <c r="D66" s="354">
        <v>1416</v>
      </c>
      <c r="E66" s="355"/>
      <c r="F66" s="355"/>
      <c r="G66" s="355"/>
      <c r="H66" s="356"/>
    </row>
    <row r="67" spans="1:8" ht="37.5" customHeight="1" outlineLevel="1" x14ac:dyDescent="0.2">
      <c r="A67" s="419" t="s">
        <v>41</v>
      </c>
      <c r="B67" s="420"/>
      <c r="C67" s="431"/>
      <c r="D67" s="354">
        <v>2124</v>
      </c>
      <c r="E67" s="355"/>
      <c r="F67" s="355"/>
      <c r="G67" s="355"/>
      <c r="H67" s="356"/>
    </row>
    <row r="68" spans="1:8" ht="37.5" customHeight="1" outlineLevel="1" x14ac:dyDescent="0.2">
      <c r="A68" s="419" t="s">
        <v>42</v>
      </c>
      <c r="B68" s="420"/>
      <c r="C68" s="431"/>
      <c r="D68" s="354">
        <v>2832</v>
      </c>
      <c r="E68" s="355"/>
      <c r="F68" s="355"/>
      <c r="G68" s="355"/>
      <c r="H68" s="356"/>
    </row>
    <row r="69" spans="1:8" ht="37.5" customHeight="1" outlineLevel="1" x14ac:dyDescent="0.2">
      <c r="A69" s="419" t="s">
        <v>43</v>
      </c>
      <c r="B69" s="420"/>
      <c r="C69" s="431"/>
      <c r="D69" s="354">
        <v>3540</v>
      </c>
      <c r="E69" s="355"/>
      <c r="F69" s="355"/>
      <c r="G69" s="355"/>
      <c r="H69" s="356"/>
    </row>
    <row r="70" spans="1:8" ht="37.5" customHeight="1" outlineLevel="1" x14ac:dyDescent="0.2">
      <c r="A70" s="419" t="s">
        <v>44</v>
      </c>
      <c r="B70" s="420"/>
      <c r="C70" s="431"/>
      <c r="D70" s="354">
        <v>4248</v>
      </c>
      <c r="E70" s="355"/>
      <c r="F70" s="355"/>
      <c r="G70" s="355"/>
      <c r="H70" s="356"/>
    </row>
    <row r="71" spans="1:8" ht="37.5" customHeight="1" outlineLevel="1" x14ac:dyDescent="0.2">
      <c r="A71" s="419" t="s">
        <v>45</v>
      </c>
      <c r="B71" s="420"/>
      <c r="C71" s="431"/>
      <c r="D71" s="354">
        <v>4956</v>
      </c>
      <c r="E71" s="355"/>
      <c r="F71" s="355"/>
      <c r="G71" s="355"/>
      <c r="H71" s="356"/>
    </row>
    <row r="72" spans="1:8" ht="37.5" customHeight="1" outlineLevel="1" x14ac:dyDescent="0.2">
      <c r="A72" s="419" t="s">
        <v>46</v>
      </c>
      <c r="B72" s="420"/>
      <c r="C72" s="431"/>
      <c r="D72" s="354">
        <v>5664</v>
      </c>
      <c r="E72" s="355"/>
      <c r="F72" s="355"/>
      <c r="G72" s="355"/>
      <c r="H72" s="356"/>
    </row>
    <row r="73" spans="1:8" ht="37.5" customHeight="1" outlineLevel="1" x14ac:dyDescent="0.2">
      <c r="A73" s="419" t="s">
        <v>47</v>
      </c>
      <c r="B73" s="420"/>
      <c r="C73" s="431"/>
      <c r="D73" s="354">
        <v>6372</v>
      </c>
      <c r="E73" s="355"/>
      <c r="F73" s="355"/>
      <c r="G73" s="355"/>
      <c r="H73" s="356"/>
    </row>
    <row r="74" spans="1:8" ht="37.5" customHeight="1" outlineLevel="1" x14ac:dyDescent="0.2">
      <c r="A74" s="419" t="s">
        <v>48</v>
      </c>
      <c r="B74" s="420"/>
      <c r="C74" s="431"/>
      <c r="D74" s="354">
        <v>7080</v>
      </c>
      <c r="E74" s="355"/>
      <c r="F74" s="355"/>
      <c r="G74" s="355"/>
      <c r="H74" s="356"/>
    </row>
    <row r="75" spans="1:8" ht="37.5" customHeight="1" outlineLevel="1" x14ac:dyDescent="0.2">
      <c r="A75" s="419" t="s">
        <v>49</v>
      </c>
      <c r="B75" s="420"/>
      <c r="C75" s="431"/>
      <c r="D75" s="354">
        <v>7788</v>
      </c>
      <c r="E75" s="355"/>
      <c r="F75" s="355"/>
      <c r="G75" s="355"/>
      <c r="H75" s="356"/>
    </row>
    <row r="76" spans="1:8" ht="37.5" customHeight="1" outlineLevel="1" x14ac:dyDescent="0.2">
      <c r="A76" s="419" t="s">
        <v>50</v>
      </c>
      <c r="B76" s="420"/>
      <c r="C76" s="431"/>
      <c r="D76" s="354">
        <v>8496</v>
      </c>
      <c r="E76" s="355"/>
      <c r="F76" s="355"/>
      <c r="G76" s="355"/>
      <c r="H76" s="356"/>
    </row>
    <row r="77" spans="1:8" ht="37.5" customHeight="1" outlineLevel="1" x14ac:dyDescent="0.2">
      <c r="A77" s="419" t="s">
        <v>51</v>
      </c>
      <c r="B77" s="420"/>
      <c r="C77" s="431"/>
      <c r="D77" s="354">
        <v>9204</v>
      </c>
      <c r="E77" s="355"/>
      <c r="F77" s="355"/>
      <c r="G77" s="355"/>
      <c r="H77" s="356"/>
    </row>
    <row r="78" spans="1:8" ht="37.5" customHeight="1" outlineLevel="1" x14ac:dyDescent="0.2">
      <c r="A78" s="419" t="s">
        <v>52</v>
      </c>
      <c r="B78" s="420"/>
      <c r="C78" s="431"/>
      <c r="D78" s="354">
        <v>9912</v>
      </c>
      <c r="E78" s="355"/>
      <c r="F78" s="355"/>
      <c r="G78" s="355"/>
      <c r="H78" s="356"/>
    </row>
    <row r="79" spans="1:8" ht="37.5" customHeight="1" outlineLevel="1" x14ac:dyDescent="0.2">
      <c r="A79" s="419" t="s">
        <v>53</v>
      </c>
      <c r="B79" s="420"/>
      <c r="C79" s="431"/>
      <c r="D79" s="354">
        <v>10620</v>
      </c>
      <c r="E79" s="355"/>
      <c r="F79" s="355"/>
      <c r="G79" s="355"/>
      <c r="H79" s="356"/>
    </row>
    <row r="80" spans="1:8" ht="37.5" customHeight="1" outlineLevel="1" x14ac:dyDescent="0.2">
      <c r="A80" s="419" t="s">
        <v>54</v>
      </c>
      <c r="B80" s="420"/>
      <c r="C80" s="431"/>
      <c r="D80" s="354">
        <v>11328</v>
      </c>
      <c r="E80" s="355"/>
      <c r="F80" s="355"/>
      <c r="G80" s="355"/>
      <c r="H80" s="356"/>
    </row>
    <row r="81" spans="1:8" ht="37.5" customHeight="1" outlineLevel="1" x14ac:dyDescent="0.2">
      <c r="A81" s="419" t="s">
        <v>55</v>
      </c>
      <c r="B81" s="420"/>
      <c r="C81" s="431"/>
      <c r="D81" s="354">
        <v>12036</v>
      </c>
      <c r="E81" s="355"/>
      <c r="F81" s="355"/>
      <c r="G81" s="355"/>
      <c r="H81" s="356"/>
    </row>
    <row r="82" spans="1:8" ht="37.5" customHeight="1" outlineLevel="1" x14ac:dyDescent="0.2">
      <c r="A82" s="419" t="s">
        <v>56</v>
      </c>
      <c r="B82" s="420"/>
      <c r="C82" s="431"/>
      <c r="D82" s="354">
        <v>12744</v>
      </c>
      <c r="E82" s="355"/>
      <c r="F82" s="355"/>
      <c r="G82" s="355"/>
      <c r="H82" s="356"/>
    </row>
    <row r="83" spans="1:8" ht="37.5" customHeight="1" outlineLevel="1" x14ac:dyDescent="0.2">
      <c r="A83" s="419" t="s">
        <v>57</v>
      </c>
      <c r="B83" s="420"/>
      <c r="C83" s="431"/>
      <c r="D83" s="354">
        <v>13452</v>
      </c>
      <c r="E83" s="355"/>
      <c r="F83" s="355"/>
      <c r="G83" s="355"/>
      <c r="H83" s="356"/>
    </row>
    <row r="84" spans="1:8" ht="37.5" customHeight="1" outlineLevel="1" thickBot="1" x14ac:dyDescent="0.25">
      <c r="A84" s="419" t="s">
        <v>58</v>
      </c>
      <c r="B84" s="420"/>
      <c r="C84" s="431"/>
      <c r="D84" s="354">
        <v>14160</v>
      </c>
      <c r="E84" s="355"/>
      <c r="F84" s="355"/>
      <c r="G84" s="355"/>
      <c r="H84" s="356"/>
    </row>
    <row r="85" spans="1:8" ht="50.1" customHeight="1" thickBot="1" x14ac:dyDescent="0.25">
      <c r="A85" s="411" t="s">
        <v>59</v>
      </c>
      <c r="B85" s="412"/>
      <c r="C85" s="412"/>
      <c r="D85" s="421" t="str">
        <f>"от "&amp;MIN(D86:D95)&amp;" до "&amp;MAX(D86:D95)</f>
        <v>от 240 до 3954</v>
      </c>
      <c r="E85" s="422"/>
      <c r="F85" s="422"/>
      <c r="G85" s="422"/>
      <c r="H85" s="423"/>
    </row>
    <row r="86" spans="1:8" ht="151.5" x14ac:dyDescent="0.2">
      <c r="A86" s="65" t="s">
        <v>60</v>
      </c>
      <c r="B86" s="66" t="s">
        <v>13</v>
      </c>
      <c r="C86" s="6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86" s="424">
        <v>600</v>
      </c>
      <c r="E86" s="424"/>
      <c r="F86" s="424"/>
      <c r="G86" s="424"/>
      <c r="H86" s="425"/>
    </row>
    <row r="87" spans="1:8" ht="37.5" customHeight="1" x14ac:dyDescent="0.2">
      <c r="A87" s="377" t="s">
        <v>61</v>
      </c>
      <c r="B87" s="418"/>
      <c r="C87" s="426"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87" s="398">
        <v>354</v>
      </c>
      <c r="E87" s="398"/>
      <c r="F87" s="398"/>
      <c r="G87" s="398"/>
      <c r="H87" s="399"/>
    </row>
    <row r="88" spans="1:8" ht="37.5" customHeight="1" x14ac:dyDescent="0.2">
      <c r="A88" s="377" t="s">
        <v>62</v>
      </c>
      <c r="B88" s="418"/>
      <c r="C88" s="427"/>
      <c r="D88" s="398">
        <v>1242</v>
      </c>
      <c r="E88" s="398"/>
      <c r="F88" s="398"/>
      <c r="G88" s="398"/>
      <c r="H88" s="399"/>
    </row>
    <row r="89" spans="1:8" ht="37.5" customHeight="1" x14ac:dyDescent="0.2">
      <c r="A89" s="377" t="s">
        <v>63</v>
      </c>
      <c r="B89" s="418"/>
      <c r="C89" s="427"/>
      <c r="D89" s="398">
        <v>1122</v>
      </c>
      <c r="E89" s="398"/>
      <c r="F89" s="398"/>
      <c r="G89" s="398"/>
      <c r="H89" s="399"/>
    </row>
    <row r="90" spans="1:8" ht="37.5" customHeight="1" x14ac:dyDescent="0.2">
      <c r="A90" s="352" t="s">
        <v>64</v>
      </c>
      <c r="B90" s="353"/>
      <c r="C90" s="427"/>
      <c r="D90" s="398">
        <v>768</v>
      </c>
      <c r="E90" s="398"/>
      <c r="F90" s="398"/>
      <c r="G90" s="398"/>
      <c r="H90" s="399"/>
    </row>
    <row r="91" spans="1:8" ht="37.5" customHeight="1" x14ac:dyDescent="0.2">
      <c r="A91" s="377" t="s">
        <v>65</v>
      </c>
      <c r="B91" s="418"/>
      <c r="C91" s="427"/>
      <c r="D91" s="398">
        <v>240</v>
      </c>
      <c r="E91" s="398"/>
      <c r="F91" s="398"/>
      <c r="G91" s="398"/>
      <c r="H91" s="399"/>
    </row>
    <row r="92" spans="1:8" ht="37.5" customHeight="1" x14ac:dyDescent="0.2">
      <c r="A92" s="377" t="s">
        <v>66</v>
      </c>
      <c r="B92" s="418"/>
      <c r="C92" s="427"/>
      <c r="D92" s="398">
        <v>240</v>
      </c>
      <c r="E92" s="398"/>
      <c r="F92" s="398"/>
      <c r="G92" s="398"/>
      <c r="H92" s="399"/>
    </row>
    <row r="93" spans="1:8" ht="37.5" customHeight="1" x14ac:dyDescent="0.2">
      <c r="A93" s="377" t="s">
        <v>67</v>
      </c>
      <c r="B93" s="418"/>
      <c r="C93" s="427"/>
      <c r="D93" s="398">
        <v>480</v>
      </c>
      <c r="E93" s="398"/>
      <c r="F93" s="398"/>
      <c r="G93" s="398"/>
      <c r="H93" s="399"/>
    </row>
    <row r="94" spans="1:8" ht="37.5" customHeight="1" x14ac:dyDescent="0.2">
      <c r="A94" s="377" t="s">
        <v>68</v>
      </c>
      <c r="B94" s="418"/>
      <c r="C94" s="427"/>
      <c r="D94" s="398">
        <v>720</v>
      </c>
      <c r="E94" s="398"/>
      <c r="F94" s="398"/>
      <c r="G94" s="398"/>
      <c r="H94" s="399"/>
    </row>
    <row r="95" spans="1:8" ht="37.5" customHeight="1" thickBot="1" x14ac:dyDescent="0.25">
      <c r="A95" s="407" t="s">
        <v>69</v>
      </c>
      <c r="B95" s="408"/>
      <c r="C95" s="428"/>
      <c r="D95" s="409">
        <v>3954</v>
      </c>
      <c r="E95" s="409"/>
      <c r="F95" s="409"/>
      <c r="G95" s="409"/>
      <c r="H95" s="410"/>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96" s="375">
        <v>30</v>
      </c>
      <c r="E96" s="375"/>
      <c r="F96" s="375"/>
      <c r="G96" s="375"/>
      <c r="H96" s="376"/>
    </row>
    <row r="97" spans="1:8" ht="50.1" customHeight="1" thickBot="1" x14ac:dyDescent="0.25">
      <c r="A97" s="362" t="s">
        <v>72</v>
      </c>
      <c r="B97" s="363"/>
      <c r="C97" s="21"/>
      <c r="D97" s="364" t="str">
        <f>"от "&amp;MIN(D99,D119:H120,F159,D121:H135)&amp;" до "&amp;MAX(D99,D119:H120,F159,D121:H135)</f>
        <v>от 504 до 6492</v>
      </c>
      <c r="E97" s="364"/>
      <c r="F97" s="364"/>
      <c r="G97" s="364"/>
      <c r="H97" s="365"/>
    </row>
    <row r="98" spans="1:8" ht="21.75" thickBot="1" x14ac:dyDescent="0.25">
      <c r="A98" s="518"/>
      <c r="B98" s="519"/>
      <c r="C98" s="60"/>
      <c r="D98" s="520"/>
      <c r="E98" s="520"/>
      <c r="F98" s="520"/>
      <c r="G98" s="520"/>
      <c r="H98" s="521"/>
    </row>
    <row r="99" spans="1:8" ht="72"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"2ГИС.КАМЕНСК-УРАЛЬСКИЙ" (версия для ПК); Интернет-площадка 2gis.kz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http://api.2gis.kz/</v>
      </c>
      <c r="D99" s="391">
        <v>1500</v>
      </c>
      <c r="E99" s="391"/>
      <c r="F99" s="391"/>
      <c r="G99" s="391"/>
      <c r="H99" s="392"/>
    </row>
    <row r="100" spans="1:8" ht="72" customHeight="1" thickBot="1" x14ac:dyDescent="0.25">
      <c r="A100" s="393" t="s">
        <v>74</v>
      </c>
      <c r="B100" s="394"/>
      <c r="C100" s="405"/>
      <c r="D100" s="395" t="s">
        <v>75</v>
      </c>
      <c r="E100" s="396"/>
      <c r="F100" s="396"/>
      <c r="G100" s="396"/>
      <c r="H100" s="397"/>
    </row>
    <row r="101" spans="1:8" ht="72" customHeight="1" x14ac:dyDescent="0.2">
      <c r="A101" s="385" t="s">
        <v>76</v>
      </c>
      <c r="B101" s="386"/>
      <c r="C101" s="405"/>
      <c r="D101" s="398">
        <f>D99/4</f>
        <v>375</v>
      </c>
      <c r="E101" s="398"/>
      <c r="F101" s="398"/>
      <c r="G101" s="398"/>
      <c r="H101" s="399"/>
    </row>
    <row r="102" spans="1:8" ht="72" customHeight="1" x14ac:dyDescent="0.2">
      <c r="A102" s="385" t="s">
        <v>77</v>
      </c>
      <c r="B102" s="386"/>
      <c r="C102" s="405"/>
      <c r="D102" s="398">
        <f>D99/5</f>
        <v>300</v>
      </c>
      <c r="E102" s="398"/>
      <c r="F102" s="398"/>
      <c r="G102" s="398"/>
      <c r="H102" s="399"/>
    </row>
    <row r="103" spans="1:8" ht="72" customHeight="1" x14ac:dyDescent="0.2">
      <c r="A103" s="385" t="s">
        <v>78</v>
      </c>
      <c r="B103" s="386"/>
      <c r="C103" s="405"/>
      <c r="D103" s="398">
        <f>D99/6</f>
        <v>250</v>
      </c>
      <c r="E103" s="398"/>
      <c r="F103" s="398"/>
      <c r="G103" s="398"/>
      <c r="H103" s="399"/>
    </row>
    <row r="104" spans="1:8" ht="72" customHeight="1" x14ac:dyDescent="0.2">
      <c r="A104" s="385" t="s">
        <v>79</v>
      </c>
      <c r="B104" s="386"/>
      <c r="C104" s="405"/>
      <c r="D104" s="398">
        <f>D99/7</f>
        <v>214.28571428571428</v>
      </c>
      <c r="E104" s="398"/>
      <c r="F104" s="398"/>
      <c r="G104" s="398"/>
      <c r="H104" s="399"/>
    </row>
    <row r="105" spans="1:8" ht="72" customHeight="1" x14ac:dyDescent="0.2">
      <c r="A105" s="385" t="s">
        <v>80</v>
      </c>
      <c r="B105" s="386"/>
      <c r="C105" s="405"/>
      <c r="D105" s="398">
        <f>D99/8</f>
        <v>187.5</v>
      </c>
      <c r="E105" s="398"/>
      <c r="F105" s="398"/>
      <c r="G105" s="398"/>
      <c r="H105" s="399"/>
    </row>
    <row r="106" spans="1:8" ht="72" customHeight="1" x14ac:dyDescent="0.2">
      <c r="A106" s="385" t="s">
        <v>81</v>
      </c>
      <c r="B106" s="386"/>
      <c r="C106" s="405"/>
      <c r="D106" s="398">
        <f>D99/9</f>
        <v>166.66666666666666</v>
      </c>
      <c r="E106" s="398"/>
      <c r="F106" s="398"/>
      <c r="G106" s="398"/>
      <c r="H106" s="399"/>
    </row>
    <row r="107" spans="1:8" ht="72" customHeight="1" x14ac:dyDescent="0.2">
      <c r="A107" s="385" t="s">
        <v>82</v>
      </c>
      <c r="B107" s="386"/>
      <c r="C107" s="405"/>
      <c r="D107" s="398">
        <f>D99/10</f>
        <v>150</v>
      </c>
      <c r="E107" s="398"/>
      <c r="F107" s="398"/>
      <c r="G107" s="398"/>
      <c r="H107" s="399"/>
    </row>
    <row r="108" spans="1:8" ht="72" customHeight="1" thickBot="1" x14ac:dyDescent="0.25">
      <c r="A108" s="389" t="s">
        <v>83</v>
      </c>
      <c r="B108" s="390"/>
      <c r="C108" s="405"/>
      <c r="D108" s="391">
        <v>2520</v>
      </c>
      <c r="E108" s="391"/>
      <c r="F108" s="391"/>
      <c r="G108" s="391"/>
      <c r="H108" s="392"/>
    </row>
    <row r="109" spans="1:8" ht="72" customHeight="1" thickBot="1" x14ac:dyDescent="0.25">
      <c r="A109" s="393" t="s">
        <v>74</v>
      </c>
      <c r="B109" s="394"/>
      <c r="C109" s="405"/>
      <c r="D109" s="395" t="s">
        <v>75</v>
      </c>
      <c r="E109" s="396"/>
      <c r="F109" s="396"/>
      <c r="G109" s="396"/>
      <c r="H109" s="397"/>
    </row>
    <row r="110" spans="1:8" ht="72" customHeight="1" x14ac:dyDescent="0.2">
      <c r="A110" s="385" t="s">
        <v>76</v>
      </c>
      <c r="B110" s="386"/>
      <c r="C110" s="405"/>
      <c r="D110" s="398">
        <v>630</v>
      </c>
      <c r="E110" s="398"/>
      <c r="F110" s="398"/>
      <c r="G110" s="398"/>
      <c r="H110" s="399"/>
    </row>
    <row r="111" spans="1:8" ht="72" customHeight="1" x14ac:dyDescent="0.2">
      <c r="A111" s="385" t="s">
        <v>77</v>
      </c>
      <c r="B111" s="386"/>
      <c r="C111" s="405"/>
      <c r="D111" s="398">
        <v>504</v>
      </c>
      <c r="E111" s="398"/>
      <c r="F111" s="398"/>
      <c r="G111" s="398"/>
      <c r="H111" s="399"/>
    </row>
    <row r="112" spans="1:8" ht="72" customHeight="1" x14ac:dyDescent="0.2">
      <c r="A112" s="385" t="s">
        <v>78</v>
      </c>
      <c r="B112" s="386"/>
      <c r="C112" s="405"/>
      <c r="D112" s="398">
        <v>420</v>
      </c>
      <c r="E112" s="398"/>
      <c r="F112" s="398"/>
      <c r="G112" s="398"/>
      <c r="H112" s="399"/>
    </row>
    <row r="113" spans="1:8" ht="72" customHeight="1" x14ac:dyDescent="0.2">
      <c r="A113" s="385" t="s">
        <v>79</v>
      </c>
      <c r="B113" s="386"/>
      <c r="C113" s="405"/>
      <c r="D113" s="398">
        <v>360</v>
      </c>
      <c r="E113" s="398"/>
      <c r="F113" s="398"/>
      <c r="G113" s="398"/>
      <c r="H113" s="399"/>
    </row>
    <row r="114" spans="1:8" ht="72" customHeight="1" x14ac:dyDescent="0.2">
      <c r="A114" s="385" t="s">
        <v>80</v>
      </c>
      <c r="B114" s="386"/>
      <c r="C114" s="405"/>
      <c r="D114" s="398">
        <v>315</v>
      </c>
      <c r="E114" s="398"/>
      <c r="F114" s="398"/>
      <c r="G114" s="398"/>
      <c r="H114" s="399"/>
    </row>
    <row r="115" spans="1:8" ht="72" customHeight="1" x14ac:dyDescent="0.2">
      <c r="A115" s="385" t="s">
        <v>81</v>
      </c>
      <c r="B115" s="386"/>
      <c r="C115" s="405"/>
      <c r="D115" s="398">
        <v>280</v>
      </c>
      <c r="E115" s="398"/>
      <c r="F115" s="398"/>
      <c r="G115" s="398"/>
      <c r="H115" s="399"/>
    </row>
    <row r="116" spans="1:8" ht="72" customHeight="1" thickBot="1" x14ac:dyDescent="0.25">
      <c r="A116" s="385" t="s">
        <v>82</v>
      </c>
      <c r="B116" s="386"/>
      <c r="C116" s="406"/>
      <c r="D116" s="398">
        <v>252</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17" s="374">
        <v>10008</v>
      </c>
      <c r="E117" s="375"/>
      <c r="F117" s="375"/>
      <c r="G117" s="375"/>
      <c r="H117" s="376"/>
    </row>
    <row r="118" spans="1:8" ht="21.75" thickBot="1" x14ac:dyDescent="0.25">
      <c r="A118" s="518"/>
      <c r="B118" s="519"/>
      <c r="C118" s="56"/>
      <c r="D118" s="520"/>
      <c r="E118" s="520"/>
      <c r="F118" s="520"/>
      <c r="G118" s="520"/>
      <c r="H118" s="521"/>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"2ГИС.КАМЕНСК-УРАЛЬСКИЙ"</v>
      </c>
      <c r="D119" s="382">
        <v>2478</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0" s="379">
        <v>1476</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1" s="354">
        <v>5016</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"2ГИС.КАМЕНСК-УРАЛЬСКИЙ"</v>
      </c>
      <c r="D122" s="354">
        <v>4896</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"2ГИС.КАМЕНСК-УРАЛЬСКИЙ"</v>
      </c>
      <c r="D123" s="354">
        <v>5875.2</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4" s="354">
        <v>1476</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5" s="354">
        <v>2010</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26" s="354">
        <v>6018</v>
      </c>
      <c r="E126" s="355"/>
      <c r="F126" s="355"/>
      <c r="G126" s="355"/>
      <c r="H126" s="356"/>
    </row>
    <row r="127" spans="1:8" ht="50.1" customHeight="1" x14ac:dyDescent="0.2">
      <c r="A127" s="352" t="s">
        <v>93</v>
      </c>
      <c r="B127" s="353"/>
      <c r="C127" s="74" t="str">
        <f>C159</f>
        <v>электронный справочник на основе Справочника организаций "2ГИС.КАМЕНСК-УРАЛЬСКИЙ" (мобильная версия 2ГИС 4.0 и выше)</v>
      </c>
      <c r="D127" s="354">
        <v>5010</v>
      </c>
      <c r="E127" s="355"/>
      <c r="F127" s="355"/>
      <c r="G127" s="355"/>
      <c r="H127" s="356"/>
    </row>
    <row r="128" spans="1:8" ht="50.1" customHeight="1" x14ac:dyDescent="0.2">
      <c r="A128" s="352" t="s">
        <v>94</v>
      </c>
      <c r="B128" s="353"/>
      <c r="C128" s="73" t="s">
        <v>95</v>
      </c>
      <c r="D128" s="354">
        <v>504</v>
      </c>
      <c r="E128" s="355"/>
      <c r="F128" s="355"/>
      <c r="G128" s="355"/>
      <c r="H128" s="356"/>
    </row>
    <row r="129" spans="1:8" ht="75.75"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29" s="354">
        <v>1770</v>
      </c>
      <c r="E129" s="355"/>
      <c r="F129" s="355"/>
      <c r="G129" s="355"/>
      <c r="H129" s="356"/>
    </row>
    <row r="130" spans="1:8" ht="75.75" customHeight="1" x14ac:dyDescent="0.2">
      <c r="A130" s="352" t="s">
        <v>97</v>
      </c>
      <c r="B130" s="353"/>
      <c r="C130" s="73" t="str">
        <f t="shared" ref="C130:C134"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0" s="354">
        <v>1416</v>
      </c>
      <c r="E130" s="355"/>
      <c r="F130" s="355"/>
      <c r="G130" s="355"/>
      <c r="H130" s="356"/>
    </row>
    <row r="131" spans="1:8" ht="75.75" customHeight="1" x14ac:dyDescent="0.2">
      <c r="A131" s="352" t="s">
        <v>98</v>
      </c>
      <c r="B131" s="353"/>
      <c r="C131" s="73"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1" s="354">
        <v>1182</v>
      </c>
      <c r="E131" s="355"/>
      <c r="F131" s="355"/>
      <c r="G131" s="355"/>
      <c r="H131" s="356"/>
    </row>
    <row r="132" spans="1:8" ht="75.75" customHeight="1" x14ac:dyDescent="0.2">
      <c r="A132" s="352" t="s">
        <v>99</v>
      </c>
      <c r="B132" s="353"/>
      <c r="C132" s="73"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2" s="354">
        <v>708</v>
      </c>
      <c r="E132" s="355"/>
      <c r="F132" s="355"/>
      <c r="G132" s="355"/>
      <c r="H132" s="356"/>
    </row>
    <row r="133" spans="1:8" ht="75.75" customHeight="1" x14ac:dyDescent="0.2">
      <c r="A133" s="352" t="s">
        <v>100</v>
      </c>
      <c r="B133" s="353" t="s">
        <v>100</v>
      </c>
      <c r="C133" s="73"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3" s="354">
        <v>6000</v>
      </c>
      <c r="E133" s="355"/>
      <c r="F133" s="355"/>
      <c r="G133" s="355"/>
      <c r="H133" s="356"/>
    </row>
    <row r="134" spans="1:8" ht="75.75" customHeight="1" x14ac:dyDescent="0.2">
      <c r="A134" s="352" t="s">
        <v>101</v>
      </c>
      <c r="B134" s="353" t="s">
        <v>101</v>
      </c>
      <c r="C134" s="73" t="str">
        <f t="shared" si="1"/>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34" s="354">
        <v>3000</v>
      </c>
      <c r="E134" s="355"/>
      <c r="F134" s="355"/>
      <c r="G134" s="355"/>
      <c r="H134" s="356"/>
    </row>
    <row r="135" spans="1:8" ht="50.1" customHeight="1" thickBot="1" x14ac:dyDescent="0.25">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35" s="354">
        <v>6492</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6" s="354">
        <v>600</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37" s="354">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8" s="354">
        <v>1515</v>
      </c>
      <c r="E138" s="355"/>
      <c r="F138" s="355"/>
      <c r="G138" s="355"/>
      <c r="H138" s="356"/>
    </row>
    <row r="139" spans="1:8" s="16" customFormat="1" ht="9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Интернет-площадки и Веб-приложения на основе Cправочника организаций "2ГИС.КАМЕНСК-УРАЛЬСКИЙ", http://api.2gis.ru/</v>
      </c>
      <c r="D139" s="354">
        <v>3000</v>
      </c>
      <c r="E139" s="355"/>
      <c r="F139" s="355"/>
      <c r="G139" s="355"/>
      <c r="H139" s="356"/>
    </row>
    <row r="140" spans="1:8" s="16" customFormat="1" ht="96" customHeight="1" x14ac:dyDescent="0.2">
      <c r="A140" s="377" t="s">
        <v>106</v>
      </c>
      <c r="B140" s="378"/>
      <c r="C14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40" s="354">
        <v>3000</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"2ГИС.КАМЕНСК-УРАЛЬСКИЙ"</v>
      </c>
      <c r="D141" s="354">
        <v>3480</v>
      </c>
      <c r="E141" s="355"/>
      <c r="F141" s="355"/>
      <c r="G141" s="355"/>
      <c r="H141" s="356"/>
    </row>
    <row r="142" spans="1:8" ht="50.1" customHeight="1" x14ac:dyDescent="0.2">
      <c r="A142" s="352" t="s">
        <v>108</v>
      </c>
      <c r="B142" s="353"/>
      <c r="C142" s="7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42" s="354">
        <v>2160</v>
      </c>
      <c r="E142" s="355"/>
      <c r="F142" s="355"/>
      <c r="G142" s="355"/>
      <c r="H142" s="356"/>
    </row>
    <row r="143" spans="1:8" ht="50.1" customHeight="1" x14ac:dyDescent="0.2">
      <c r="A143" s="352" t="s">
        <v>109</v>
      </c>
      <c r="B143" s="353"/>
      <c r="C143" s="73" t="str">
        <f t="shared" si="2"/>
        <v>Электронный справочник на основе Справочника организаций "2ГИС.КАМЕНСК-УРАЛЬСКИЙ" (версия для ПК)</v>
      </c>
      <c r="D143" s="354">
        <v>7080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"2ГИС.КАМЕНСК-УРАЛЬСКИЙ"</v>
      </c>
      <c r="D144" s="354">
        <v>6960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"2ГИС.КАМЕНСК-УРАЛЬСКИЙ"</v>
      </c>
      <c r="D145" s="354">
        <v>8352</v>
      </c>
      <c r="E145" s="355"/>
      <c r="F145" s="355"/>
      <c r="G145" s="355"/>
      <c r="H145" s="356"/>
    </row>
    <row r="146" spans="1:8" ht="50.1" customHeight="1" x14ac:dyDescent="0.2">
      <c r="A146" s="352" t="s">
        <v>112</v>
      </c>
      <c r="B146" s="353"/>
      <c r="C146" s="73" t="str">
        <f t="shared" si="2"/>
        <v>Электронный справочник на основе Справочника организаций "2ГИС.КАМЕНСК-УРАЛЬСКИЙ" (версия для ПК)</v>
      </c>
      <c r="D146" s="354">
        <v>2160</v>
      </c>
      <c r="E146" s="355"/>
      <c r="F146" s="355"/>
      <c r="G146" s="355"/>
      <c r="H146" s="356"/>
    </row>
    <row r="147" spans="1:8" ht="50.1" customHeight="1" x14ac:dyDescent="0.2">
      <c r="A147" s="352" t="s">
        <v>113</v>
      </c>
      <c r="B147" s="353"/>
      <c r="C147" s="73" t="str">
        <f t="shared" si="2"/>
        <v>Электронный справочник на основе Справочника организаций "2ГИС.КАМЕНСК-УРАЛЬСКИЙ" (версия для ПК)</v>
      </c>
      <c r="D147" s="354">
        <v>2880</v>
      </c>
      <c r="E147" s="355"/>
      <c r="F147" s="355"/>
      <c r="G147" s="355"/>
      <c r="H147" s="356"/>
    </row>
    <row r="148" spans="1:8" ht="50.1" customHeight="1" x14ac:dyDescent="0.2">
      <c r="A148" s="352" t="s">
        <v>114</v>
      </c>
      <c r="B148" s="353"/>
      <c r="C148" s="73" t="str">
        <f t="shared" si="2"/>
        <v>Электронный справочник на основе Справочника организаций "2ГИС.КАМЕНСК-УРАЛЬСКИЙ" (версия для ПК)</v>
      </c>
      <c r="D148" s="354">
        <v>8520</v>
      </c>
      <c r="E148" s="355"/>
      <c r="F148" s="355"/>
      <c r="G148" s="355"/>
      <c r="H148" s="356"/>
    </row>
    <row r="149" spans="1:8" ht="50.1" customHeight="1" x14ac:dyDescent="0.2">
      <c r="A149" s="352" t="s">
        <v>115</v>
      </c>
      <c r="B149" s="353"/>
      <c r="C149" s="73" t="s">
        <v>95</v>
      </c>
      <c r="D149" s="354">
        <v>720</v>
      </c>
      <c r="E149" s="355"/>
      <c r="F149" s="355"/>
      <c r="G149" s="355"/>
      <c r="H149" s="356"/>
    </row>
    <row r="150" spans="1:8" ht="74.25"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"2ГИС.КАМЕНСК-УРАЛЬСКИЙ" (мобильная версия 2ГИС 4.0 и выше); Интернет-площадка 2gis.ru на основе Cправочника организаций "2ГИС.КАМЕНСК-УРАЛЬСКИЙ"</v>
      </c>
      <c r="D150" s="354">
        <v>8400</v>
      </c>
      <c r="E150" s="355"/>
      <c r="F150" s="355"/>
      <c r="G150" s="355"/>
      <c r="H150" s="356"/>
    </row>
    <row r="151" spans="1:8" ht="50.1" customHeight="1" thickBot="1" x14ac:dyDescent="0.25">
      <c r="A151" s="352" t="s">
        <v>117</v>
      </c>
      <c r="B151" s="353"/>
      <c r="C151" s="73" t="str">
        <f t="shared" si="2"/>
        <v>Электронный справочник на основе Справочника организаций "2ГИС.КАМЕНСК-УРАЛЬСКИЙ" (версия для ПК)</v>
      </c>
      <c r="D151" s="374">
        <v>9120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"2ГИС.КАМЕНСК-УРАЛЬСКИЙ" (мобильная версия)</v>
      </c>
      <c r="D153" s="382">
        <v>2004</v>
      </c>
      <c r="E153" s="383"/>
      <c r="F153" s="383"/>
      <c r="G153" s="383"/>
      <c r="H153" s="384"/>
    </row>
    <row r="154" spans="1:8" s="16" customFormat="1" ht="50.1" customHeight="1" x14ac:dyDescent="0.2">
      <c r="A154" s="352" t="s">
        <v>120</v>
      </c>
      <c r="B154" s="353"/>
      <c r="C154" s="367"/>
      <c r="D154" s="354">
        <v>2004</v>
      </c>
      <c r="E154" s="355"/>
      <c r="F154" s="355"/>
      <c r="G154" s="355"/>
      <c r="H154" s="356"/>
    </row>
    <row r="155" spans="1:8" s="16" customFormat="1" ht="50.1" customHeight="1" x14ac:dyDescent="0.2">
      <c r="A155" s="369" t="s">
        <v>121</v>
      </c>
      <c r="B155" s="370"/>
      <c r="C155" s="367"/>
      <c r="D155" s="517">
        <v>1500</v>
      </c>
      <c r="E155" s="398"/>
      <c r="F155" s="398"/>
      <c r="G155" s="398"/>
      <c r="H155" s="399"/>
    </row>
    <row r="156" spans="1:8" s="16" customFormat="1" ht="50.1" customHeight="1" x14ac:dyDescent="0.2">
      <c r="A156" s="369" t="s">
        <v>122</v>
      </c>
      <c r="B156" s="370"/>
      <c r="C156" s="367"/>
      <c r="D156" s="517">
        <v>150</v>
      </c>
      <c r="E156" s="398"/>
      <c r="F156" s="398"/>
      <c r="G156" s="398"/>
      <c r="H156" s="399"/>
    </row>
    <row r="157" spans="1:8" s="16" customFormat="1" ht="50.1" customHeight="1" thickBot="1" x14ac:dyDescent="0.25">
      <c r="A157" s="369" t="s">
        <v>123</v>
      </c>
      <c r="B157" s="370"/>
      <c r="C157" s="368"/>
      <c r="D157" s="471">
        <v>510</v>
      </c>
      <c r="E157" s="472"/>
      <c r="F157" s="472"/>
      <c r="G157" s="472"/>
      <c r="H157" s="473"/>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59" s="77">
        <f>F159*1.2</f>
        <v>4320</v>
      </c>
      <c r="E159" s="78">
        <f>F159*1.1</f>
        <v>3960.0000000000005</v>
      </c>
      <c r="F159" s="78">
        <v>3600</v>
      </c>
      <c r="G159" s="78">
        <f>F159*0.75</f>
        <v>2700</v>
      </c>
      <c r="H159" s="79">
        <f>F159*0.5</f>
        <v>1800</v>
      </c>
    </row>
    <row r="160" spans="1:8"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"2ГИС.КАМЕНСК-УРАЛЬСКИЙ"</v>
      </c>
      <c r="D160" s="354">
        <v>1770</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1" s="354">
        <v>3780</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(мобильная версия 2ГИС 4.0 и выше)</v>
      </c>
      <c r="D162" s="77">
        <f>F162*1.2</f>
        <v>6048</v>
      </c>
      <c r="E162" s="78">
        <f>F162*1.1</f>
        <v>5544</v>
      </c>
      <c r="F162" s="78">
        <v>5040</v>
      </c>
      <c r="G162" s="78">
        <f>F162*0.75</f>
        <v>3780</v>
      </c>
      <c r="H162" s="79">
        <f>F162*0.5</f>
        <v>2520</v>
      </c>
    </row>
    <row r="163" spans="1:8"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"2ГИС.КАМЕНСК-УРАЛЬСКИЙ"</v>
      </c>
      <c r="D163" s="354">
        <v>2520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"2ГИС.КАМЕНСК-УРАЛЬСКИЙ" (версия для ПК)</v>
      </c>
      <c r="D164" s="354">
        <v>5400</v>
      </c>
      <c r="E164" s="355"/>
      <c r="F164" s="355"/>
      <c r="G164" s="355"/>
      <c r="H164" s="356"/>
    </row>
    <row r="165" spans="1:8" s="16" customFormat="1" ht="126" customHeight="1" thickBot="1" x14ac:dyDescent="0.25">
      <c r="A165" s="352" t="s">
        <v>131</v>
      </c>
      <c r="B165" s="353"/>
      <c r="C165" s="121" t="str">
        <f>C160</f>
        <v>Интернет-площадка 2gis.ru на основе Cправочника организаций "2ГИС.КАМЕНСК-УРАЛЬСКИЙ"</v>
      </c>
      <c r="D165" s="354">
        <v>1770</v>
      </c>
      <c r="E165" s="355"/>
      <c r="F165" s="355"/>
      <c r="G165" s="355"/>
      <c r="H165" s="356"/>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7"/>
      <c r="B167" s="507"/>
      <c r="C167" s="623"/>
      <c r="D167" s="507"/>
      <c r="E167" s="507"/>
      <c r="F167" s="507"/>
      <c r="G167" s="507"/>
      <c r="H167" s="508"/>
    </row>
    <row r="168" spans="1:8"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"2ГИС.КАМЕНСК-УРАЛЬСКИЙ" (версия для ПК); Интернет-площадка 2gis.ru на основе Cправочника организаций "2ГИС.КАМЕНСК-УРАЛЬСКИЙ"; Электронный справочник на основе Справочника организаций "2ГИС.КАМЕНСК-УРАЛЬСКИЙ" (мобильная версия 2ГИС 4.0 и выше)</v>
      </c>
      <c r="D168" s="382">
        <v>5460</v>
      </c>
      <c r="E168" s="383"/>
      <c r="F168" s="383"/>
      <c r="G168" s="383"/>
      <c r="H168" s="384"/>
    </row>
    <row r="169" spans="1:8" s="16" customFormat="1" ht="83.25" customHeight="1" thickBot="1" x14ac:dyDescent="0.25">
      <c r="A169" s="352" t="s">
        <v>202</v>
      </c>
      <c r="B169" s="353"/>
      <c r="C169" s="367"/>
      <c r="D169" s="354">
        <v>5460</v>
      </c>
      <c r="E169" s="355"/>
      <c r="F169" s="355"/>
      <c r="G169" s="355"/>
      <c r="H169" s="356"/>
    </row>
    <row r="170" spans="1:8" ht="21.75" thickBot="1" x14ac:dyDescent="0.25">
      <c r="A170" s="518"/>
      <c r="B170" s="519"/>
      <c r="C170" s="60"/>
      <c r="D170" s="520"/>
      <c r="E170" s="520"/>
      <c r="F170" s="520"/>
      <c r="G170" s="520"/>
      <c r="H170" s="521"/>
    </row>
    <row r="172" spans="1:8" ht="21" x14ac:dyDescent="0.2">
      <c r="A172" s="85"/>
      <c r="B172" s="86" t="s">
        <v>133</v>
      </c>
      <c r="C172" s="349" t="s">
        <v>512</v>
      </c>
      <c r="D172" s="349"/>
      <c r="E172" s="87"/>
      <c r="F172" s="87"/>
      <c r="G172" s="87"/>
      <c r="H172" s="87"/>
    </row>
    <row r="173" spans="1:8" ht="21" x14ac:dyDescent="0.2">
      <c r="A173" s="85"/>
      <c r="B173" s="87"/>
      <c r="C173" s="348" t="s">
        <v>513</v>
      </c>
      <c r="D173" s="348"/>
      <c r="E173" s="87"/>
      <c r="F173" s="87"/>
      <c r="G173" s="87"/>
      <c r="H173" s="87"/>
    </row>
    <row r="174" spans="1:8" ht="21" x14ac:dyDescent="0.2">
      <c r="A174" s="85"/>
      <c r="B174" s="87"/>
      <c r="C174" s="348" t="s">
        <v>514</v>
      </c>
      <c r="D174" s="348"/>
      <c r="E174" s="87"/>
      <c r="F174" s="87"/>
      <c r="G174" s="87"/>
      <c r="H174" s="87"/>
    </row>
    <row r="175" spans="1:8" ht="21" x14ac:dyDescent="0.2">
      <c r="C175" s="348"/>
      <c r="D175" s="348"/>
      <c r="E175" s="87"/>
      <c r="F175" s="87"/>
      <c r="G175" s="87"/>
      <c r="H175" s="82"/>
    </row>
    <row r="176" spans="1:8" ht="26.25" customHeight="1"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c r="E176" s="89"/>
      <c r="F176" s="90"/>
      <c r="G176" s="351"/>
      <c r="H176" s="351"/>
    </row>
    <row r="177" spans="1:8" ht="26.25" customHeight="1"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c r="E177" s="89"/>
      <c r="F177" s="90"/>
      <c r="G177" s="92"/>
      <c r="H177" s="92"/>
    </row>
    <row r="178" spans="1:8" ht="26.25" customHeight="1"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c r="E178" s="89"/>
      <c r="F178" s="90"/>
      <c r="G178" s="92"/>
      <c r="H178" s="92"/>
    </row>
    <row r="179" spans="1:8" ht="26.25" customHeight="1"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c r="E179" s="90"/>
      <c r="F179" s="90"/>
      <c r="G179" s="92"/>
      <c r="H179" s="92"/>
    </row>
    <row r="180" spans="1:8" ht="26.25" customHeight="1"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c r="E180" s="90"/>
      <c r="F180" s="90"/>
      <c r="G180" s="92"/>
      <c r="H180" s="92"/>
    </row>
    <row r="181" spans="1:8" ht="26.25" customHeight="1"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c r="E181" s="89"/>
      <c r="F181" s="90"/>
      <c r="G181" s="92"/>
      <c r="H181" s="92"/>
    </row>
    <row r="182" spans="1:8" ht="26.25" customHeight="1"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c r="E182" s="89"/>
      <c r="F182" s="90"/>
      <c r="G182" s="92"/>
      <c r="H182" s="92"/>
    </row>
    <row r="183" spans="1:8" ht="26.25" x14ac:dyDescent="0.2">
      <c r="A183" s="93"/>
      <c r="B183" s="93"/>
      <c r="C183" s="94"/>
      <c r="D183" s="95"/>
      <c r="E183" s="95"/>
      <c r="F183" s="96"/>
      <c r="G183" s="97"/>
      <c r="H183" s="97"/>
    </row>
    <row r="184" spans="1:8" ht="21" x14ac:dyDescent="0.2">
      <c r="A184" s="339" t="s">
        <v>144</v>
      </c>
      <c r="B184" s="339"/>
      <c r="C184" s="339"/>
      <c r="D184" s="339"/>
      <c r="E184" s="339"/>
      <c r="F184" s="339"/>
      <c r="G184" s="339"/>
      <c r="H184" s="339"/>
    </row>
    <row r="185" spans="1:8" ht="21" x14ac:dyDescent="0.2">
      <c r="A185" s="339" t="s">
        <v>145</v>
      </c>
      <c r="B185" s="339"/>
      <c r="C185" s="339"/>
      <c r="D185" s="339"/>
      <c r="E185" s="339"/>
      <c r="F185" s="339"/>
      <c r="G185" s="339"/>
      <c r="H185" s="339"/>
    </row>
    <row r="186" spans="1:8" ht="26.25" x14ac:dyDescent="0.2">
      <c r="A186" s="93"/>
      <c r="B186" s="93"/>
      <c r="C186" s="94"/>
      <c r="D186" s="95"/>
      <c r="E186" s="95"/>
      <c r="F186" s="96"/>
      <c r="G186" s="97"/>
      <c r="H186" s="97"/>
    </row>
    <row r="187" spans="1:8" ht="50.1" customHeight="1" thickBot="1" x14ac:dyDescent="0.25">
      <c r="A187" s="340" t="s">
        <v>146</v>
      </c>
      <c r="B187" s="340"/>
      <c r="C187" s="340"/>
      <c r="D187" s="340"/>
      <c r="E187" s="340"/>
      <c r="F187" s="99"/>
      <c r="G187" s="91"/>
      <c r="H187" s="100"/>
    </row>
    <row r="188" spans="1:8" ht="50.1" customHeight="1" thickBot="1" x14ac:dyDescent="0.25">
      <c r="A188" s="341" t="s">
        <v>147</v>
      </c>
      <c r="B188" s="342"/>
      <c r="C188" s="342"/>
      <c r="D188" s="342"/>
      <c r="E188" s="343"/>
      <c r="F188" s="101"/>
      <c r="H188" s="102"/>
    </row>
    <row r="189" spans="1:8" ht="96" customHeight="1" thickBot="1" x14ac:dyDescent="0.25">
      <c r="A189" s="344" t="s">
        <v>148</v>
      </c>
      <c r="B189" s="345"/>
      <c r="C189" s="103" t="s">
        <v>149</v>
      </c>
      <c r="D189" s="345" t="s">
        <v>150</v>
      </c>
      <c r="E189" s="346"/>
      <c r="F189" s="104"/>
      <c r="G189" s="104"/>
      <c r="H189" s="104"/>
    </row>
    <row r="190" spans="1:8" ht="126.75" customHeight="1" x14ac:dyDescent="0.2">
      <c r="A190" s="333" t="s">
        <v>151</v>
      </c>
      <c r="B190" s="334"/>
      <c r="C190" s="105" t="s">
        <v>152</v>
      </c>
      <c r="D190" s="335" t="s">
        <v>153</v>
      </c>
      <c r="E190" s="336"/>
      <c r="F190" s="104"/>
      <c r="G190" s="104"/>
      <c r="H190" s="104"/>
    </row>
    <row r="191" spans="1:8" ht="108" customHeight="1" x14ac:dyDescent="0.2">
      <c r="A191" s="337" t="s">
        <v>154</v>
      </c>
      <c r="B191" s="338"/>
      <c r="C191" s="106" t="s">
        <v>155</v>
      </c>
      <c r="D191" s="331" t="s">
        <v>156</v>
      </c>
      <c r="E191" s="332"/>
      <c r="F191" s="104"/>
      <c r="G191" s="104"/>
      <c r="H191" s="104"/>
    </row>
    <row r="192" spans="1:8" ht="134.25" customHeight="1" x14ac:dyDescent="0.2">
      <c r="A192" s="338" t="s">
        <v>157</v>
      </c>
      <c r="B192" s="338"/>
      <c r="C192" s="106" t="s">
        <v>158</v>
      </c>
      <c r="D192" s="331" t="s">
        <v>156</v>
      </c>
      <c r="E192" s="331"/>
      <c r="F192" s="104"/>
      <c r="G192" s="104"/>
      <c r="H192" s="104"/>
    </row>
    <row r="193" spans="1:8" s="82" customFormat="1" ht="125.25" customHeight="1" x14ac:dyDescent="0.2">
      <c r="A193" s="337" t="s">
        <v>160</v>
      </c>
      <c r="B193" s="338"/>
      <c r="C193" s="124" t="s">
        <v>161</v>
      </c>
      <c r="D193" s="338" t="s">
        <v>156</v>
      </c>
      <c r="E193" s="494"/>
      <c r="F193" s="101"/>
      <c r="G193" s="101"/>
      <c r="H193" s="101"/>
    </row>
    <row r="194" spans="1:8" s="98" customFormat="1" ht="222.75" customHeight="1" thickBot="1" x14ac:dyDescent="0.25">
      <c r="A194" s="617" t="s">
        <v>162</v>
      </c>
      <c r="B194" s="618"/>
      <c r="C194" s="125" t="s">
        <v>163</v>
      </c>
      <c r="D194" s="619" t="s">
        <v>156</v>
      </c>
      <c r="E194" s="620"/>
      <c r="F194" s="96"/>
      <c r="G194" s="97"/>
      <c r="H194" s="97"/>
    </row>
    <row r="195" spans="1:8" ht="24.95" customHeight="1" x14ac:dyDescent="0.2">
      <c r="A195" s="329" t="s">
        <v>164</v>
      </c>
      <c r="B195" s="329"/>
      <c r="C195" s="329"/>
      <c r="D195" s="329"/>
      <c r="E195" s="329"/>
      <c r="F195" s="329"/>
      <c r="G195" s="329"/>
      <c r="H195" s="329"/>
    </row>
    <row r="196" spans="1:8" ht="24.95" customHeight="1" x14ac:dyDescent="0.2">
      <c r="A196" s="329" t="s">
        <v>165</v>
      </c>
      <c r="B196" s="329"/>
      <c r="C196" s="329"/>
      <c r="D196" s="329"/>
      <c r="E196" s="329"/>
      <c r="F196" s="329"/>
      <c r="G196" s="329"/>
      <c r="H196" s="329"/>
    </row>
    <row r="197" spans="1:8" ht="183.75" customHeight="1" x14ac:dyDescent="0.2">
      <c r="A197"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39"/>
      <c r="C197" s="339"/>
      <c r="D197" s="339"/>
      <c r="E197" s="339"/>
      <c r="F197" s="339"/>
      <c r="G197" s="339"/>
      <c r="H197" s="339"/>
    </row>
    <row r="198" spans="1:8" ht="81" customHeight="1" x14ac:dyDescent="0.2">
      <c r="A198" s="339" t="s">
        <v>167</v>
      </c>
      <c r="B198" s="339"/>
      <c r="C198" s="339"/>
      <c r="D198" s="339"/>
      <c r="E198" s="339"/>
      <c r="F198" s="339"/>
      <c r="G198" s="339"/>
      <c r="H198" s="339"/>
    </row>
    <row r="199" spans="1:8" ht="23.25" x14ac:dyDescent="0.2">
      <c r="A199" s="329" t="s">
        <v>168</v>
      </c>
      <c r="B199" s="329"/>
      <c r="C199" s="329"/>
      <c r="D199" s="329"/>
      <c r="E199" s="329"/>
      <c r="F199" s="329"/>
      <c r="G199" s="329"/>
      <c r="H199" s="329"/>
    </row>
    <row r="200" spans="1:8" s="109" customFormat="1" ht="114.75" customHeight="1" x14ac:dyDescent="0.2">
      <c r="A200" s="339" t="s">
        <v>169</v>
      </c>
      <c r="B200" s="339"/>
      <c r="C200" s="339"/>
      <c r="D200" s="339"/>
      <c r="E200" s="339"/>
      <c r="F200" s="339"/>
      <c r="G200" s="339"/>
      <c r="H200" s="339"/>
    </row>
  </sheetData>
  <sheetProtection selectLockedCells="1" selectUnlockedCells="1"/>
  <mergeCells count="32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3:B163"/>
    <mergeCell ref="D163:H163"/>
    <mergeCell ref="A164:B164"/>
    <mergeCell ref="D164:H164"/>
    <mergeCell ref="A165:B165"/>
    <mergeCell ref="D165:H165"/>
    <mergeCell ref="A159:B159"/>
    <mergeCell ref="A160:B160"/>
    <mergeCell ref="D160:H160"/>
    <mergeCell ref="A161:B161"/>
    <mergeCell ref="D161:H161"/>
    <mergeCell ref="A162:B162"/>
    <mergeCell ref="A166:B166"/>
    <mergeCell ref="D166:H166"/>
    <mergeCell ref="A167:C167"/>
    <mergeCell ref="D167:H167"/>
    <mergeCell ref="A168:B168"/>
    <mergeCell ref="C168:C169"/>
    <mergeCell ref="D168:H168"/>
    <mergeCell ref="A169:B169"/>
    <mergeCell ref="D169:H169"/>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9"/>
  <sheetViews>
    <sheetView view="pageBreakPreview" zoomScale="40" zoomScaleNormal="60" zoomScaleSheetLayoutView="40" workbookViewId="0">
      <pane ySplit="4" topLeftCell="A62"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515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7" s="382">
        <f>F7*1.2</f>
        <v>11462.4</v>
      </c>
      <c r="E7" s="383">
        <f>F7*1.1</f>
        <v>10507.2</v>
      </c>
      <c r="F7" s="383">
        <v>9552</v>
      </c>
      <c r="G7" s="383">
        <f>F7*0.75</f>
        <v>7164</v>
      </c>
      <c r="H7" s="384">
        <f>F7*0.5</f>
        <v>4776</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2" s="457">
        <f>F12*1.2</f>
        <v>13118.4</v>
      </c>
      <c r="E12" s="383">
        <f>F12*1.1</f>
        <v>12025.2</v>
      </c>
      <c r="F12" s="383">
        <v>10932</v>
      </c>
      <c r="G12" s="383">
        <f>F12*0.75</f>
        <v>8199</v>
      </c>
      <c r="H12" s="384">
        <f>F12*0.5</f>
        <v>5466</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1680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"2ГИС.КЕМЕРОВО"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23" s="527">
        <v>300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7" s="382">
        <f>F27*1.2</f>
        <v>16056</v>
      </c>
      <c r="E27" s="383">
        <f>F27*1.1</f>
        <v>14718.000000000002</v>
      </c>
      <c r="F27" s="383">
        <v>13380</v>
      </c>
      <c r="G27" s="383">
        <f>F27*0.75</f>
        <v>10035</v>
      </c>
      <c r="H27" s="384">
        <f>F27*0.5</f>
        <v>6690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2" s="457">
        <f>F32*1.2</f>
        <v>18374.399999999998</v>
      </c>
      <c r="E32" s="383">
        <f>F32*1.1</f>
        <v>16843.2</v>
      </c>
      <c r="F32" s="383">
        <v>15312</v>
      </c>
      <c r="G32" s="383">
        <f>F32*0.75</f>
        <v>11484</v>
      </c>
      <c r="H32" s="384">
        <f>F32*0.5</f>
        <v>7656</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2400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"2ГИС.КЕМЕРОВО"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"2ГИС.КЕМЕРОВО"; Электронный справочник "2ГИС.КЕМЕРОВО"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3" s="445">
        <v>420</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46" s="449"/>
      <c r="E46" s="449"/>
      <c r="F46" s="449"/>
      <c r="G46" s="449"/>
      <c r="H46" s="450"/>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48" s="536">
        <f>F48*1.2</f>
        <v>5904</v>
      </c>
      <c r="E48" s="536">
        <f>F48*1.1</f>
        <v>5412</v>
      </c>
      <c r="F48" s="536">
        <v>4920</v>
      </c>
      <c r="G48" s="536">
        <f>F48*0.75</f>
        <v>3690</v>
      </c>
      <c r="H48" s="536">
        <f>F48*0.5</f>
        <v>2460</v>
      </c>
    </row>
    <row r="49" spans="1:8" s="16" customFormat="1" ht="99.95"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49" s="537"/>
      <c r="E49" s="537"/>
      <c r="F49" s="537"/>
      <c r="G49" s="537"/>
      <c r="H49" s="537"/>
    </row>
    <row r="50" spans="1:8" s="16" customFormat="1" ht="7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52" s="479">
        <v>300</v>
      </c>
      <c r="E52" s="445"/>
      <c r="F52" s="445"/>
      <c r="G52" s="445"/>
      <c r="H52" s="446"/>
    </row>
    <row r="53" spans="1:8" s="16" customFormat="1" ht="75" customHeight="1"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5" s="382">
        <f>F55*1.2</f>
        <v>11966.4</v>
      </c>
      <c r="E55" s="383">
        <f>F55*1.1</f>
        <v>10969.2</v>
      </c>
      <c r="F55" s="383">
        <v>9972</v>
      </c>
      <c r="G55" s="383">
        <f>F55*0.75</f>
        <v>7479</v>
      </c>
      <c r="H55" s="384">
        <f>F55*0.5</f>
        <v>4986</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1" s="457">
        <f>F61*1.2</f>
        <v>13694.4</v>
      </c>
      <c r="E61" s="383">
        <f>F61*1.1</f>
        <v>12553.2</v>
      </c>
      <c r="F61" s="383">
        <v>11412</v>
      </c>
      <c r="G61" s="383">
        <f>F61*0.75</f>
        <v>8559</v>
      </c>
      <c r="H61" s="384">
        <f>F61*0.5</f>
        <v>5706</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67" s="527">
        <v>300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69" s="531"/>
      <c r="E69" s="532"/>
      <c r="F69" s="532"/>
      <c r="G69" s="532"/>
      <c r="H69" s="533"/>
    </row>
    <row r="70" spans="1:8" s="16" customFormat="1" ht="24.95" customHeight="1" thickBot="1" x14ac:dyDescent="0.25">
      <c r="A70" s="40"/>
      <c r="B70" s="59"/>
      <c r="C70" s="60"/>
      <c r="D70" s="435"/>
      <c r="E70" s="436"/>
      <c r="F70" s="436"/>
      <c r="G70" s="436"/>
      <c r="H70" s="437"/>
    </row>
    <row r="71" spans="1:8" s="16" customFormat="1" ht="50.1" customHeight="1" thickBot="1" x14ac:dyDescent="0.25">
      <c r="A71" s="411" t="s">
        <v>38</v>
      </c>
      <c r="B71" s="412"/>
      <c r="C71" s="412"/>
      <c r="D71" s="421" t="str">
        <f>"от "&amp;MIN(D72:D91)&amp;" до "&amp;MAX(D72:D91)</f>
        <v>от 2040 до 77520</v>
      </c>
      <c r="E71" s="422"/>
      <c r="F71" s="422"/>
      <c r="G71" s="422"/>
      <c r="H71" s="423"/>
    </row>
    <row r="72" spans="1:8" s="16" customFormat="1" ht="37.5" customHeight="1" outlineLevel="1" x14ac:dyDescent="0.2">
      <c r="A72" s="429" t="s">
        <v>39</v>
      </c>
      <c r="B72" s="430"/>
      <c r="C72" s="431"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72" s="432">
        <v>2040</v>
      </c>
      <c r="E72" s="433"/>
      <c r="F72" s="433"/>
      <c r="G72" s="433"/>
      <c r="H72" s="434"/>
    </row>
    <row r="73" spans="1:8" s="16" customFormat="1" ht="37.5" customHeight="1" outlineLevel="1" x14ac:dyDescent="0.2">
      <c r="A73" s="419" t="s">
        <v>40</v>
      </c>
      <c r="B73" s="420"/>
      <c r="C73" s="431"/>
      <c r="D73" s="354">
        <v>4080</v>
      </c>
      <c r="E73" s="355"/>
      <c r="F73" s="355"/>
      <c r="G73" s="355"/>
      <c r="H73" s="356"/>
    </row>
    <row r="74" spans="1:8" s="16" customFormat="1" ht="37.5" customHeight="1" outlineLevel="1" x14ac:dyDescent="0.2">
      <c r="A74" s="419" t="s">
        <v>41</v>
      </c>
      <c r="B74" s="420"/>
      <c r="C74" s="431"/>
      <c r="D74" s="354">
        <v>8160</v>
      </c>
      <c r="E74" s="355"/>
      <c r="F74" s="355"/>
      <c r="G74" s="355"/>
      <c r="H74" s="356"/>
    </row>
    <row r="75" spans="1:8" s="16" customFormat="1" ht="37.5" customHeight="1" outlineLevel="1" x14ac:dyDescent="0.2">
      <c r="A75" s="419" t="s">
        <v>42</v>
      </c>
      <c r="B75" s="420"/>
      <c r="C75" s="431"/>
      <c r="D75" s="354">
        <v>12240</v>
      </c>
      <c r="E75" s="355"/>
      <c r="F75" s="355"/>
      <c r="G75" s="355"/>
      <c r="H75" s="356"/>
    </row>
    <row r="76" spans="1:8" s="16" customFormat="1" ht="37.5" customHeight="1" outlineLevel="1" x14ac:dyDescent="0.2">
      <c r="A76" s="419" t="s">
        <v>43</v>
      </c>
      <c r="B76" s="420"/>
      <c r="C76" s="431"/>
      <c r="D76" s="354">
        <v>16320</v>
      </c>
      <c r="E76" s="355"/>
      <c r="F76" s="355"/>
      <c r="G76" s="355"/>
      <c r="H76" s="356"/>
    </row>
    <row r="77" spans="1:8" s="16" customFormat="1" ht="37.5" customHeight="1" outlineLevel="1" x14ac:dyDescent="0.2">
      <c r="A77" s="419" t="s">
        <v>44</v>
      </c>
      <c r="B77" s="420"/>
      <c r="C77" s="431"/>
      <c r="D77" s="354">
        <v>20400</v>
      </c>
      <c r="E77" s="355"/>
      <c r="F77" s="355"/>
      <c r="G77" s="355"/>
      <c r="H77" s="356"/>
    </row>
    <row r="78" spans="1:8" s="16" customFormat="1" ht="37.5" customHeight="1" outlineLevel="1" x14ac:dyDescent="0.2">
      <c r="A78" s="419" t="s">
        <v>45</v>
      </c>
      <c r="B78" s="420"/>
      <c r="C78" s="431"/>
      <c r="D78" s="354">
        <v>24480</v>
      </c>
      <c r="E78" s="355"/>
      <c r="F78" s="355"/>
      <c r="G78" s="355"/>
      <c r="H78" s="356"/>
    </row>
    <row r="79" spans="1:8" s="16" customFormat="1" ht="37.5" customHeight="1" outlineLevel="1" x14ac:dyDescent="0.2">
      <c r="A79" s="419" t="s">
        <v>46</v>
      </c>
      <c r="B79" s="420"/>
      <c r="C79" s="431"/>
      <c r="D79" s="354">
        <v>28560</v>
      </c>
      <c r="E79" s="355"/>
      <c r="F79" s="355"/>
      <c r="G79" s="355"/>
      <c r="H79" s="356"/>
    </row>
    <row r="80" spans="1:8" s="16" customFormat="1" ht="37.5" customHeight="1" outlineLevel="1" x14ac:dyDescent="0.2">
      <c r="A80" s="419" t="s">
        <v>47</v>
      </c>
      <c r="B80" s="420"/>
      <c r="C80" s="431"/>
      <c r="D80" s="354">
        <v>32640</v>
      </c>
      <c r="E80" s="355"/>
      <c r="F80" s="355"/>
      <c r="G80" s="355"/>
      <c r="H80" s="356"/>
    </row>
    <row r="81" spans="1:8" s="16" customFormat="1" ht="37.5" customHeight="1" outlineLevel="1" x14ac:dyDescent="0.2">
      <c r="A81" s="419" t="s">
        <v>48</v>
      </c>
      <c r="B81" s="420"/>
      <c r="C81" s="431"/>
      <c r="D81" s="354">
        <v>36720</v>
      </c>
      <c r="E81" s="355"/>
      <c r="F81" s="355"/>
      <c r="G81" s="355"/>
      <c r="H81" s="356"/>
    </row>
    <row r="82" spans="1:8" s="16" customFormat="1" ht="37.5" customHeight="1" outlineLevel="1" x14ac:dyDescent="0.2">
      <c r="A82" s="419" t="s">
        <v>49</v>
      </c>
      <c r="B82" s="420"/>
      <c r="C82" s="431"/>
      <c r="D82" s="354">
        <v>40800</v>
      </c>
      <c r="E82" s="355"/>
      <c r="F82" s="355"/>
      <c r="G82" s="355"/>
      <c r="H82" s="356"/>
    </row>
    <row r="83" spans="1:8" s="16" customFormat="1" ht="37.5" customHeight="1" outlineLevel="1" x14ac:dyDescent="0.2">
      <c r="A83" s="419" t="s">
        <v>50</v>
      </c>
      <c r="B83" s="420"/>
      <c r="C83" s="431"/>
      <c r="D83" s="354">
        <v>44880</v>
      </c>
      <c r="E83" s="355"/>
      <c r="F83" s="355"/>
      <c r="G83" s="355"/>
      <c r="H83" s="356"/>
    </row>
    <row r="84" spans="1:8" s="16" customFormat="1" ht="37.5" customHeight="1" outlineLevel="1" x14ac:dyDescent="0.2">
      <c r="A84" s="419" t="s">
        <v>51</v>
      </c>
      <c r="B84" s="420"/>
      <c r="C84" s="431"/>
      <c r="D84" s="354">
        <v>48960</v>
      </c>
      <c r="E84" s="355"/>
      <c r="F84" s="355"/>
      <c r="G84" s="355"/>
      <c r="H84" s="356"/>
    </row>
    <row r="85" spans="1:8" s="16" customFormat="1" ht="37.5" customHeight="1" outlineLevel="1" x14ac:dyDescent="0.2">
      <c r="A85" s="419" t="s">
        <v>52</v>
      </c>
      <c r="B85" s="420"/>
      <c r="C85" s="431"/>
      <c r="D85" s="354">
        <v>53040</v>
      </c>
      <c r="E85" s="355"/>
      <c r="F85" s="355"/>
      <c r="G85" s="355"/>
      <c r="H85" s="356"/>
    </row>
    <row r="86" spans="1:8" s="16" customFormat="1" ht="37.5" customHeight="1" outlineLevel="1" x14ac:dyDescent="0.2">
      <c r="A86" s="419" t="s">
        <v>53</v>
      </c>
      <c r="B86" s="420"/>
      <c r="C86" s="431"/>
      <c r="D86" s="354">
        <v>57120</v>
      </c>
      <c r="E86" s="355"/>
      <c r="F86" s="355"/>
      <c r="G86" s="355"/>
      <c r="H86" s="356"/>
    </row>
    <row r="87" spans="1:8" s="16" customFormat="1" ht="37.5" customHeight="1" outlineLevel="1" x14ac:dyDescent="0.2">
      <c r="A87" s="419" t="s">
        <v>54</v>
      </c>
      <c r="B87" s="420"/>
      <c r="C87" s="431"/>
      <c r="D87" s="354">
        <v>61200</v>
      </c>
      <c r="E87" s="355"/>
      <c r="F87" s="355"/>
      <c r="G87" s="355"/>
      <c r="H87" s="356"/>
    </row>
    <row r="88" spans="1:8" s="16" customFormat="1" ht="37.5" customHeight="1" outlineLevel="1" x14ac:dyDescent="0.2">
      <c r="A88" s="419" t="s">
        <v>55</v>
      </c>
      <c r="B88" s="420"/>
      <c r="C88" s="431"/>
      <c r="D88" s="354">
        <v>65280</v>
      </c>
      <c r="E88" s="355"/>
      <c r="F88" s="355"/>
      <c r="G88" s="355"/>
      <c r="H88" s="356"/>
    </row>
    <row r="89" spans="1:8" s="16" customFormat="1" ht="37.5" customHeight="1" outlineLevel="1" x14ac:dyDescent="0.2">
      <c r="A89" s="419" t="s">
        <v>56</v>
      </c>
      <c r="B89" s="420"/>
      <c r="C89" s="431"/>
      <c r="D89" s="354">
        <v>69360</v>
      </c>
      <c r="E89" s="355"/>
      <c r="F89" s="355"/>
      <c r="G89" s="355"/>
      <c r="H89" s="356"/>
    </row>
    <row r="90" spans="1:8" s="16" customFormat="1" ht="37.5" customHeight="1" outlineLevel="1" x14ac:dyDescent="0.2">
      <c r="A90" s="419" t="s">
        <v>57</v>
      </c>
      <c r="B90" s="420"/>
      <c r="C90" s="431"/>
      <c r="D90" s="354">
        <v>73440</v>
      </c>
      <c r="E90" s="355"/>
      <c r="F90" s="355"/>
      <c r="G90" s="355"/>
      <c r="H90" s="356"/>
    </row>
    <row r="91" spans="1:8" s="16" customFormat="1" ht="37.5" customHeight="1" outlineLevel="1" thickBot="1" x14ac:dyDescent="0.25">
      <c r="A91" s="419" t="s">
        <v>58</v>
      </c>
      <c r="B91" s="420"/>
      <c r="C91" s="431"/>
      <c r="D91" s="354">
        <v>77520</v>
      </c>
      <c r="E91" s="355"/>
      <c r="F91" s="355"/>
      <c r="G91" s="355"/>
      <c r="H91" s="356"/>
    </row>
    <row r="92" spans="1:8" s="16" customFormat="1" ht="50.1" customHeight="1" thickBot="1" x14ac:dyDescent="0.25">
      <c r="A92" s="411" t="s">
        <v>59</v>
      </c>
      <c r="B92" s="412"/>
      <c r="C92" s="412"/>
      <c r="D92" s="421" t="str">
        <f>"от "&amp;MIN(D93:D102)&amp;" до "&amp;MAX(D93:D102)</f>
        <v>от 300 до 7800</v>
      </c>
      <c r="E92" s="422"/>
      <c r="F92" s="422"/>
      <c r="G92" s="422"/>
      <c r="H92" s="423"/>
    </row>
    <row r="93" spans="1:8" s="16" customFormat="1" ht="150.75" customHeight="1" x14ac:dyDescent="0.2">
      <c r="A93" s="65" t="s">
        <v>60</v>
      </c>
      <c r="B93" s="66" t="s">
        <v>13</v>
      </c>
      <c r="C93" s="69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93" s="432">
        <v>1380</v>
      </c>
      <c r="E93" s="433"/>
      <c r="F93" s="433"/>
      <c r="G93" s="433"/>
      <c r="H93" s="434"/>
    </row>
    <row r="94" spans="1:8" s="16" customFormat="1" ht="37.5" customHeight="1" x14ac:dyDescent="0.2">
      <c r="A94" s="369" t="s">
        <v>61</v>
      </c>
      <c r="B94" s="370"/>
      <c r="C94" s="427"/>
      <c r="D94" s="354">
        <v>480</v>
      </c>
      <c r="E94" s="355"/>
      <c r="F94" s="355"/>
      <c r="G94" s="355"/>
      <c r="H94" s="356"/>
    </row>
    <row r="95" spans="1:8" s="16" customFormat="1" ht="37.5" customHeight="1" x14ac:dyDescent="0.2">
      <c r="A95" s="624" t="s">
        <v>62</v>
      </c>
      <c r="B95" s="381"/>
      <c r="C95" s="427"/>
      <c r="D95" s="354">
        <v>7800</v>
      </c>
      <c r="E95" s="355"/>
      <c r="F95" s="355"/>
      <c r="G95" s="355"/>
      <c r="H95" s="356"/>
    </row>
    <row r="96" spans="1:8" s="16" customFormat="1" ht="37.5" customHeight="1" x14ac:dyDescent="0.2">
      <c r="A96" s="680" t="s">
        <v>63</v>
      </c>
      <c r="B96" s="681"/>
      <c r="C96" s="427"/>
      <c r="D96" s="354">
        <v>1500</v>
      </c>
      <c r="E96" s="355"/>
      <c r="F96" s="355"/>
      <c r="G96" s="355"/>
      <c r="H96" s="356"/>
    </row>
    <row r="97" spans="1:8" s="16" customFormat="1" ht="37.5" customHeight="1" x14ac:dyDescent="0.2">
      <c r="A97" s="352" t="s">
        <v>64</v>
      </c>
      <c r="B97" s="353"/>
      <c r="C97" s="427"/>
      <c r="D97" s="354">
        <v>4500</v>
      </c>
      <c r="E97" s="355"/>
      <c r="F97" s="355"/>
      <c r="G97" s="355"/>
      <c r="H97" s="356"/>
    </row>
    <row r="98" spans="1:8" s="16" customFormat="1" ht="37.5" customHeight="1" x14ac:dyDescent="0.2">
      <c r="A98" s="352" t="s">
        <v>65</v>
      </c>
      <c r="B98" s="353"/>
      <c r="C98" s="427"/>
      <c r="D98" s="354">
        <v>300</v>
      </c>
      <c r="E98" s="355"/>
      <c r="F98" s="355"/>
      <c r="G98" s="355"/>
      <c r="H98" s="356"/>
    </row>
    <row r="99" spans="1:8" s="16" customFormat="1" ht="37.5" customHeight="1" x14ac:dyDescent="0.2">
      <c r="A99" s="352" t="s">
        <v>66</v>
      </c>
      <c r="B99" s="353"/>
      <c r="C99" s="427"/>
      <c r="D99" s="354">
        <v>300</v>
      </c>
      <c r="E99" s="355"/>
      <c r="F99" s="355"/>
      <c r="G99" s="355"/>
      <c r="H99" s="356"/>
    </row>
    <row r="100" spans="1:8" s="16" customFormat="1" ht="37.5" customHeight="1" x14ac:dyDescent="0.2">
      <c r="A100" s="352" t="s">
        <v>67</v>
      </c>
      <c r="B100" s="353"/>
      <c r="C100" s="427"/>
      <c r="D100" s="354">
        <v>600</v>
      </c>
      <c r="E100" s="355"/>
      <c r="F100" s="355"/>
      <c r="G100" s="355"/>
      <c r="H100" s="356"/>
    </row>
    <row r="101" spans="1:8" s="16" customFormat="1" ht="37.5" customHeight="1" x14ac:dyDescent="0.2">
      <c r="A101" s="352" t="s">
        <v>68</v>
      </c>
      <c r="B101" s="353"/>
      <c r="C101" s="427"/>
      <c r="D101" s="354">
        <v>900</v>
      </c>
      <c r="E101" s="355"/>
      <c r="F101" s="355"/>
      <c r="G101" s="355"/>
      <c r="H101" s="356"/>
    </row>
    <row r="102" spans="1:8" s="16" customFormat="1" ht="37.5" customHeight="1" thickBot="1" x14ac:dyDescent="0.25">
      <c r="A102" s="514" t="s">
        <v>69</v>
      </c>
      <c r="B102" s="515"/>
      <c r="C102" s="428"/>
      <c r="D102" s="379">
        <v>4800</v>
      </c>
      <c r="E102" s="372"/>
      <c r="F102" s="372"/>
      <c r="G102" s="372"/>
      <c r="H102" s="373"/>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03" s="375">
        <v>30</v>
      </c>
      <c r="E103" s="375"/>
      <c r="F103" s="375"/>
      <c r="G103" s="375"/>
      <c r="H103" s="376"/>
    </row>
    <row r="104" spans="1:8" s="23" customFormat="1" ht="49.5" customHeight="1" thickBot="1" x14ac:dyDescent="0.25">
      <c r="A104" s="362" t="s">
        <v>72</v>
      </c>
      <c r="B104" s="363"/>
      <c r="C104" s="21"/>
      <c r="D104" s="364" t="str">
        <f>"от "&amp;MIN(D106,D126:H127,F166,D128:H142)&amp;" до "&amp;MAX(D106,D126:H127,F166,D128:H142)</f>
        <v>от 510 до 25920</v>
      </c>
      <c r="E104" s="364"/>
      <c r="F104" s="364"/>
      <c r="G104" s="364"/>
      <c r="H104" s="365"/>
    </row>
    <row r="105" spans="1:8" s="16" customFormat="1" ht="24.95" customHeight="1" thickBot="1" x14ac:dyDescent="0.25">
      <c r="A105" s="518"/>
      <c r="B105" s="519"/>
      <c r="C105" s="60"/>
      <c r="D105" s="520"/>
      <c r="E105" s="520"/>
      <c r="F105" s="520"/>
      <c r="G105" s="520"/>
      <c r="H105" s="521"/>
    </row>
    <row r="106" spans="1:8" s="16" customFormat="1" ht="50.1"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"2ГИС.КЕМЕРОВО" (версия для ПК); Интернет-площадка 2gis.kz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http://api.2gis.kz/</v>
      </c>
      <c r="D106" s="391">
        <v>8424</v>
      </c>
      <c r="E106" s="391"/>
      <c r="F106" s="391"/>
      <c r="G106" s="391"/>
      <c r="H106" s="392"/>
    </row>
    <row r="107" spans="1:8" s="16" customFormat="1" ht="50.1" customHeight="1" thickBot="1" x14ac:dyDescent="0.25">
      <c r="A107" s="393" t="s">
        <v>74</v>
      </c>
      <c r="B107" s="394"/>
      <c r="C107" s="405"/>
      <c r="D107" s="395" t="s">
        <v>75</v>
      </c>
      <c r="E107" s="396"/>
      <c r="F107" s="396"/>
      <c r="G107" s="396"/>
      <c r="H107" s="397"/>
    </row>
    <row r="108" spans="1:8" s="16" customFormat="1" ht="50.1" customHeight="1" x14ac:dyDescent="0.2">
      <c r="A108" s="385" t="s">
        <v>76</v>
      </c>
      <c r="B108" s="386"/>
      <c r="C108" s="405"/>
      <c r="D108" s="398">
        <f>D106/4</f>
        <v>2106</v>
      </c>
      <c r="E108" s="398"/>
      <c r="F108" s="398"/>
      <c r="G108" s="398"/>
      <c r="H108" s="399"/>
    </row>
    <row r="109" spans="1:8" s="16" customFormat="1" ht="50.1" customHeight="1" x14ac:dyDescent="0.2">
      <c r="A109" s="385" t="s">
        <v>77</v>
      </c>
      <c r="B109" s="386"/>
      <c r="C109" s="405"/>
      <c r="D109" s="398">
        <f>D106/5</f>
        <v>1684.8</v>
      </c>
      <c r="E109" s="398"/>
      <c r="F109" s="398"/>
      <c r="G109" s="398"/>
      <c r="H109" s="399"/>
    </row>
    <row r="110" spans="1:8" s="16" customFormat="1" ht="50.1" customHeight="1" x14ac:dyDescent="0.2">
      <c r="A110" s="385" t="s">
        <v>78</v>
      </c>
      <c r="B110" s="386"/>
      <c r="C110" s="405"/>
      <c r="D110" s="398">
        <f>D106/6</f>
        <v>1404</v>
      </c>
      <c r="E110" s="398"/>
      <c r="F110" s="398"/>
      <c r="G110" s="398"/>
      <c r="H110" s="399"/>
    </row>
    <row r="111" spans="1:8" s="16" customFormat="1" ht="50.1" customHeight="1" x14ac:dyDescent="0.2">
      <c r="A111" s="385" t="s">
        <v>79</v>
      </c>
      <c r="B111" s="386"/>
      <c r="C111" s="405"/>
      <c r="D111" s="398">
        <f>D106/7</f>
        <v>1203.4285714285713</v>
      </c>
      <c r="E111" s="398"/>
      <c r="F111" s="398"/>
      <c r="G111" s="398"/>
      <c r="H111" s="399"/>
    </row>
    <row r="112" spans="1:8" s="16" customFormat="1" ht="50.1" customHeight="1" x14ac:dyDescent="0.2">
      <c r="A112" s="385" t="s">
        <v>80</v>
      </c>
      <c r="B112" s="386"/>
      <c r="C112" s="405"/>
      <c r="D112" s="398">
        <f>D106/8</f>
        <v>1053</v>
      </c>
      <c r="E112" s="398"/>
      <c r="F112" s="398"/>
      <c r="G112" s="398"/>
      <c r="H112" s="399"/>
    </row>
    <row r="113" spans="1:8" s="16" customFormat="1" ht="50.1" customHeight="1" x14ac:dyDescent="0.2">
      <c r="A113" s="385" t="s">
        <v>81</v>
      </c>
      <c r="B113" s="386"/>
      <c r="C113" s="405"/>
      <c r="D113" s="398">
        <f>D106/9</f>
        <v>936</v>
      </c>
      <c r="E113" s="398"/>
      <c r="F113" s="398"/>
      <c r="G113" s="398"/>
      <c r="H113" s="399"/>
    </row>
    <row r="114" spans="1:8" s="16" customFormat="1" ht="50.1" customHeight="1" x14ac:dyDescent="0.2">
      <c r="A114" s="385" t="s">
        <v>82</v>
      </c>
      <c r="B114" s="386"/>
      <c r="C114" s="405"/>
      <c r="D114" s="398">
        <f>D106/10</f>
        <v>842.4</v>
      </c>
      <c r="E114" s="398"/>
      <c r="F114" s="398"/>
      <c r="G114" s="398"/>
      <c r="H114" s="399"/>
    </row>
    <row r="115" spans="1:8" s="16" customFormat="1" ht="50.1" customHeight="1" thickBot="1" x14ac:dyDescent="0.25">
      <c r="A115" s="389" t="s">
        <v>83</v>
      </c>
      <c r="B115" s="390"/>
      <c r="C115" s="405"/>
      <c r="D115" s="391">
        <v>9720</v>
      </c>
      <c r="E115" s="391"/>
      <c r="F115" s="391"/>
      <c r="G115" s="391"/>
      <c r="H115" s="392"/>
    </row>
    <row r="116" spans="1:8" s="16" customFormat="1" ht="50.1" customHeight="1" thickBot="1" x14ac:dyDescent="0.25">
      <c r="A116" s="393" t="s">
        <v>74</v>
      </c>
      <c r="B116" s="394"/>
      <c r="C116" s="405"/>
      <c r="D116" s="395" t="s">
        <v>75</v>
      </c>
      <c r="E116" s="396"/>
      <c r="F116" s="396"/>
      <c r="G116" s="396"/>
      <c r="H116" s="397"/>
    </row>
    <row r="117" spans="1:8" s="16" customFormat="1" ht="50.1" customHeight="1" x14ac:dyDescent="0.2">
      <c r="A117" s="385" t="s">
        <v>76</v>
      </c>
      <c r="B117" s="386"/>
      <c r="C117" s="405"/>
      <c r="D117" s="398">
        <v>2430</v>
      </c>
      <c r="E117" s="398"/>
      <c r="F117" s="398"/>
      <c r="G117" s="398"/>
      <c r="H117" s="399"/>
    </row>
    <row r="118" spans="1:8" s="16" customFormat="1" ht="50.1" customHeight="1" x14ac:dyDescent="0.2">
      <c r="A118" s="385" t="s">
        <v>77</v>
      </c>
      <c r="B118" s="386"/>
      <c r="C118" s="405"/>
      <c r="D118" s="398">
        <v>1944</v>
      </c>
      <c r="E118" s="398"/>
      <c r="F118" s="398"/>
      <c r="G118" s="398"/>
      <c r="H118" s="399"/>
    </row>
    <row r="119" spans="1:8" s="16" customFormat="1" ht="50.1" customHeight="1" x14ac:dyDescent="0.2">
      <c r="A119" s="385" t="s">
        <v>78</v>
      </c>
      <c r="B119" s="386"/>
      <c r="C119" s="405"/>
      <c r="D119" s="398">
        <v>1620</v>
      </c>
      <c r="E119" s="398"/>
      <c r="F119" s="398"/>
      <c r="G119" s="398"/>
      <c r="H119" s="399"/>
    </row>
    <row r="120" spans="1:8" s="16" customFormat="1" ht="50.1" customHeight="1" x14ac:dyDescent="0.2">
      <c r="A120" s="385" t="s">
        <v>79</v>
      </c>
      <c r="B120" s="386"/>
      <c r="C120" s="405"/>
      <c r="D120" s="398">
        <v>1388.5714285714284</v>
      </c>
      <c r="E120" s="398"/>
      <c r="F120" s="398"/>
      <c r="G120" s="398"/>
      <c r="H120" s="399"/>
    </row>
    <row r="121" spans="1:8" s="16" customFormat="1" ht="50.1" customHeight="1" x14ac:dyDescent="0.2">
      <c r="A121" s="385" t="s">
        <v>80</v>
      </c>
      <c r="B121" s="386"/>
      <c r="C121" s="405"/>
      <c r="D121" s="398">
        <v>1215</v>
      </c>
      <c r="E121" s="398"/>
      <c r="F121" s="398"/>
      <c r="G121" s="398"/>
      <c r="H121" s="399"/>
    </row>
    <row r="122" spans="1:8" s="16" customFormat="1" ht="50.1" customHeight="1" x14ac:dyDescent="0.2">
      <c r="A122" s="385" t="s">
        <v>81</v>
      </c>
      <c r="B122" s="386"/>
      <c r="C122" s="405"/>
      <c r="D122" s="398">
        <v>1080</v>
      </c>
      <c r="E122" s="398"/>
      <c r="F122" s="398"/>
      <c r="G122" s="398"/>
      <c r="H122" s="399"/>
    </row>
    <row r="123" spans="1:8" s="16" customFormat="1" ht="50.1" customHeight="1" thickBot="1" x14ac:dyDescent="0.25">
      <c r="A123" s="385" t="s">
        <v>82</v>
      </c>
      <c r="B123" s="386"/>
      <c r="C123" s="406"/>
      <c r="D123" s="398">
        <v>972</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24" s="374">
        <v>10008</v>
      </c>
      <c r="E124" s="375"/>
      <c r="F124" s="375"/>
      <c r="G124" s="375"/>
      <c r="H124" s="376"/>
    </row>
    <row r="125" spans="1:8" s="16" customFormat="1" ht="24.95" customHeight="1" thickBot="1" x14ac:dyDescent="0.25">
      <c r="A125" s="518"/>
      <c r="B125" s="519"/>
      <c r="C125" s="56"/>
      <c r="D125" s="520"/>
      <c r="E125" s="520"/>
      <c r="F125" s="520"/>
      <c r="G125" s="520"/>
      <c r="H125" s="521"/>
    </row>
    <row r="126" spans="1:8" s="16" customFormat="1" ht="50.1" customHeight="1" x14ac:dyDescent="0.2">
      <c r="A126" s="352" t="s">
        <v>85</v>
      </c>
      <c r="B126" s="353"/>
      <c r="C126" s="118" t="str">
        <f>"Интернет-площадка 2gis.ru на основе Cправочника организаций "&amp;$C$2&amp;""</f>
        <v>Интернет-площадка 2gis.ru на основе Cправочника организаций "2ГИС.КЕМЕРОВО"</v>
      </c>
      <c r="D126" s="361">
        <v>7800</v>
      </c>
      <c r="E126" s="355"/>
      <c r="F126" s="355"/>
      <c r="G126" s="355"/>
      <c r="H126" s="356"/>
    </row>
    <row r="127" spans="1:8" s="16" customFormat="1" ht="50.1" customHeight="1" x14ac:dyDescent="0.2">
      <c r="A127" s="352" t="s">
        <v>86</v>
      </c>
      <c r="B127" s="353"/>
      <c r="C127"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7" s="361">
        <v>5280</v>
      </c>
      <c r="E127" s="355"/>
      <c r="F127" s="355"/>
      <c r="G127" s="355"/>
      <c r="H127" s="356"/>
    </row>
    <row r="128" spans="1:8" s="16" customFormat="1" ht="50.1" customHeight="1" x14ac:dyDescent="0.2">
      <c r="A128" s="352" t="s">
        <v>87</v>
      </c>
      <c r="B128" s="353"/>
      <c r="C128"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28" s="361">
        <v>18300</v>
      </c>
      <c r="E128" s="355"/>
      <c r="F128" s="355"/>
      <c r="G128" s="355"/>
      <c r="H128" s="356"/>
    </row>
    <row r="129" spans="1:8" s="16" customFormat="1" ht="50.1" customHeight="1" x14ac:dyDescent="0.2">
      <c r="A129" s="352" t="s">
        <v>88</v>
      </c>
      <c r="B129" s="353"/>
      <c r="C129" s="74" t="str">
        <f>"Интернет-площадка 2gis.ru на основе Cправочника организаций "&amp;$C$2&amp;""</f>
        <v>Интернет-площадка 2gis.ru на основе Cправочника организаций "2ГИС.КЕМЕРОВО"</v>
      </c>
      <c r="D129" s="361">
        <v>10800</v>
      </c>
      <c r="E129" s="355"/>
      <c r="F129" s="355"/>
      <c r="G129" s="355"/>
      <c r="H129" s="356"/>
    </row>
    <row r="130" spans="1:8" s="16" customFormat="1" ht="50.1" customHeight="1" x14ac:dyDescent="0.2">
      <c r="A130" s="352" t="s">
        <v>89</v>
      </c>
      <c r="B130" s="353"/>
      <c r="C130" s="74" t="str">
        <f>"Интернет-площадка 2gis.ru на основе Cправочника организаций "&amp;$C$2&amp;""</f>
        <v>Интернет-площадка 2gis.ru на основе Cправочника организаций "2ГИС.КЕМЕРОВО"</v>
      </c>
      <c r="D130" s="361">
        <v>12960</v>
      </c>
      <c r="E130" s="355"/>
      <c r="F130" s="355"/>
      <c r="G130" s="355"/>
      <c r="H130" s="356"/>
    </row>
    <row r="131" spans="1:8" s="16" customFormat="1" ht="50.1" customHeight="1" x14ac:dyDescent="0.2">
      <c r="A131" s="352" t="s">
        <v>90</v>
      </c>
      <c r="B131" s="353"/>
      <c r="C131"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1" s="361">
        <v>10200</v>
      </c>
      <c r="E131" s="355"/>
      <c r="F131" s="355"/>
      <c r="G131" s="355"/>
      <c r="H131" s="356"/>
    </row>
    <row r="132" spans="1:8" s="16" customFormat="1" ht="50.1" customHeight="1" x14ac:dyDescent="0.2">
      <c r="A132" s="352" t="s">
        <v>91</v>
      </c>
      <c r="B132" s="353"/>
      <c r="C132"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2" s="361">
        <v>6360</v>
      </c>
      <c r="E132" s="355"/>
      <c r="F132" s="355"/>
      <c r="G132" s="355"/>
      <c r="H132" s="356"/>
    </row>
    <row r="133" spans="1:8" s="16" customFormat="1" ht="50.1" customHeight="1" x14ac:dyDescent="0.2">
      <c r="A133" s="352" t="s">
        <v>92</v>
      </c>
      <c r="B133" s="353"/>
      <c r="C133"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33" s="517">
        <v>18300</v>
      </c>
      <c r="E133" s="398"/>
      <c r="F133" s="398"/>
      <c r="G133" s="398"/>
      <c r="H133" s="399"/>
    </row>
    <row r="134" spans="1:8" s="16" customFormat="1" ht="50.1" customHeight="1" x14ac:dyDescent="0.2">
      <c r="A134" s="352" t="s">
        <v>93</v>
      </c>
      <c r="B134" s="353"/>
      <c r="C134" s="74" t="str">
        <f>C166</f>
        <v>электронный справочник на основе Справочника организаций "2ГИС.КЕМЕРОВО" (мобильная версия 2ГИС 4.0 и выше)</v>
      </c>
      <c r="D134" s="517">
        <v>15000</v>
      </c>
      <c r="E134" s="398"/>
      <c r="F134" s="398"/>
      <c r="G134" s="398"/>
      <c r="H134" s="399"/>
    </row>
    <row r="135" spans="1:8" s="16" customFormat="1" ht="50.1" customHeight="1" x14ac:dyDescent="0.2">
      <c r="A135" s="352" t="s">
        <v>94</v>
      </c>
      <c r="B135" s="353"/>
      <c r="C135" s="74" t="s">
        <v>95</v>
      </c>
      <c r="D135" s="517">
        <v>510</v>
      </c>
      <c r="E135" s="398"/>
      <c r="F135" s="398"/>
      <c r="G135" s="398"/>
      <c r="H135" s="399"/>
    </row>
    <row r="136" spans="1:8" s="16" customFormat="1" ht="86.25" customHeight="1" x14ac:dyDescent="0.2">
      <c r="A136" s="352" t="s">
        <v>96</v>
      </c>
      <c r="B136" s="353"/>
      <c r="C13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6" s="361">
        <v>3720</v>
      </c>
      <c r="E136" s="355"/>
      <c r="F136" s="355"/>
      <c r="G136" s="355"/>
      <c r="H136" s="356"/>
    </row>
    <row r="137" spans="1:8" s="16" customFormat="1" ht="86.25" customHeight="1" x14ac:dyDescent="0.2">
      <c r="A137" s="352" t="s">
        <v>97</v>
      </c>
      <c r="B137" s="353"/>
      <c r="C137" s="74"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7" s="361">
        <v>2976</v>
      </c>
      <c r="E137" s="355"/>
      <c r="F137" s="355"/>
      <c r="G137" s="355"/>
      <c r="H137" s="356"/>
    </row>
    <row r="138" spans="1:8" s="16" customFormat="1" ht="86.25" customHeight="1" x14ac:dyDescent="0.2">
      <c r="A138" s="352" t="s">
        <v>98</v>
      </c>
      <c r="B138" s="353"/>
      <c r="C138" s="74"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8" s="361">
        <v>3120</v>
      </c>
      <c r="E138" s="355"/>
      <c r="F138" s="355"/>
      <c r="G138" s="355"/>
      <c r="H138" s="356"/>
    </row>
    <row r="139" spans="1:8" s="16" customFormat="1" ht="86.25" customHeight="1" x14ac:dyDescent="0.2">
      <c r="A139" s="352" t="s">
        <v>99</v>
      </c>
      <c r="B139" s="353"/>
      <c r="C139" s="74" t="str">
        <f t="shared" si="0"/>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39" s="361">
        <v>1488</v>
      </c>
      <c r="E139" s="355"/>
      <c r="F139" s="355"/>
      <c r="G139" s="355"/>
      <c r="H139" s="356"/>
    </row>
    <row r="140" spans="1:8" s="16" customFormat="1" ht="86.25" customHeight="1" x14ac:dyDescent="0.2">
      <c r="A140" s="352" t="s">
        <v>100</v>
      </c>
      <c r="B140" s="353" t="s">
        <v>100</v>
      </c>
      <c r="C14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0" s="361">
        <v>25920</v>
      </c>
      <c r="E140" s="355"/>
      <c r="F140" s="355"/>
      <c r="G140" s="355"/>
      <c r="H140" s="356"/>
    </row>
    <row r="141" spans="1:8" s="16" customFormat="1" ht="86.25" customHeight="1" x14ac:dyDescent="0.2">
      <c r="A141" s="352" t="s">
        <v>101</v>
      </c>
      <c r="B141" s="353" t="s">
        <v>101</v>
      </c>
      <c r="C14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41" s="361">
        <v>10008</v>
      </c>
      <c r="E141" s="355"/>
      <c r="F141" s="355"/>
      <c r="G141" s="355"/>
      <c r="H141" s="356"/>
    </row>
    <row r="142" spans="1:8" s="16" customFormat="1" ht="50.1" customHeight="1" thickBot="1" x14ac:dyDescent="0.25">
      <c r="A142" s="352" t="s">
        <v>102</v>
      </c>
      <c r="B142" s="353"/>
      <c r="C142"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42" s="361">
        <v>13800</v>
      </c>
      <c r="E142" s="355"/>
      <c r="F142" s="355"/>
      <c r="G142" s="355"/>
      <c r="H142" s="356"/>
    </row>
    <row r="143" spans="1:8" s="16" customFormat="1" ht="102" customHeight="1" thickBot="1" x14ac:dyDescent="0.25">
      <c r="A143" s="352" t="s">
        <v>16</v>
      </c>
      <c r="B143" s="353"/>
      <c r="C14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3" s="361">
        <v>1200</v>
      </c>
      <c r="E143" s="355"/>
      <c r="F143" s="355"/>
      <c r="G143" s="355"/>
      <c r="H143" s="356"/>
    </row>
    <row r="144" spans="1:8" s="16" customFormat="1" ht="102" customHeight="1" thickBot="1" x14ac:dyDescent="0.25">
      <c r="A144" s="352" t="s">
        <v>103</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44" s="361">
        <v>100002</v>
      </c>
      <c r="E144" s="355"/>
      <c r="F144" s="355"/>
      <c r="G144" s="355"/>
      <c r="H144" s="356"/>
    </row>
    <row r="145" spans="1:8" s="16" customFormat="1" ht="126" customHeight="1" x14ac:dyDescent="0.2">
      <c r="A145" s="352" t="s">
        <v>104</v>
      </c>
      <c r="B145" s="353"/>
      <c r="C14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5" s="361">
        <v>15000</v>
      </c>
      <c r="E145" s="355"/>
      <c r="F145" s="355"/>
      <c r="G145" s="355"/>
      <c r="H145" s="356"/>
    </row>
    <row r="146" spans="1:8" s="16" customFormat="1" ht="96" customHeight="1" x14ac:dyDescent="0.2">
      <c r="A146" s="352" t="s">
        <v>105</v>
      </c>
      <c r="B146" s="353"/>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Интернет-площадки и Веб-приложения на основе Cправочника организаций "2ГИС.КЕМЕРОВО", http://api.2gis.ru/</v>
      </c>
      <c r="D146" s="361">
        <v>9996</v>
      </c>
      <c r="E146" s="355"/>
      <c r="F146" s="355"/>
      <c r="G146" s="355"/>
      <c r="H146" s="356"/>
    </row>
    <row r="147" spans="1:8" s="16" customFormat="1" ht="96" customHeight="1" x14ac:dyDescent="0.2">
      <c r="A147" s="377" t="s">
        <v>106</v>
      </c>
      <c r="B147" s="378"/>
      <c r="C14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47" s="361">
        <v>10002</v>
      </c>
      <c r="E147" s="355"/>
      <c r="F147" s="355"/>
      <c r="G147" s="355"/>
      <c r="H147" s="356"/>
    </row>
    <row r="148" spans="1:8" s="16" customFormat="1" ht="50.1" customHeight="1" x14ac:dyDescent="0.2">
      <c r="A148" s="352" t="s">
        <v>107</v>
      </c>
      <c r="B148" s="353"/>
      <c r="C148" s="74" t="str">
        <f>"Интернет-площадка 2gis.ru на основе Cправочника организаций "&amp;$C$2&amp;""</f>
        <v>Интернет-площадка 2gis.ru на основе Cправочника организаций "2ГИС.КЕМЕРОВО"</v>
      </c>
      <c r="D148" s="361">
        <v>10920</v>
      </c>
      <c r="E148" s="355"/>
      <c r="F148" s="355"/>
      <c r="G148" s="355"/>
      <c r="H148" s="356"/>
    </row>
    <row r="149" spans="1:8" s="16" customFormat="1" ht="50.1" customHeight="1" x14ac:dyDescent="0.2">
      <c r="A149" s="352" t="s">
        <v>108</v>
      </c>
      <c r="B149" s="353"/>
      <c r="C149" s="74" t="str">
        <f>"Электронный справочник на основе Справочника организаций"&amp;$C$2&amp;" (версия для ПК)"</f>
        <v>Электронный справочник на основе Справочника организаций"2ГИС.КЕМЕРОВО" (версия для ПК)</v>
      </c>
      <c r="D149" s="361">
        <v>7440</v>
      </c>
      <c r="E149" s="355"/>
      <c r="F149" s="355"/>
      <c r="G149" s="355"/>
      <c r="H149" s="356"/>
    </row>
    <row r="150" spans="1:8" s="16" customFormat="1" ht="50.1" customHeight="1" x14ac:dyDescent="0.2">
      <c r="A150" s="352" t="s">
        <v>109</v>
      </c>
      <c r="B150" s="353"/>
      <c r="C150"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0" s="361">
        <v>25680</v>
      </c>
      <c r="E150" s="355"/>
      <c r="F150" s="355"/>
      <c r="G150" s="355"/>
      <c r="H150" s="356"/>
    </row>
    <row r="151" spans="1:8" s="16" customFormat="1" ht="50.1" customHeight="1" x14ac:dyDescent="0.2">
      <c r="A151" s="352" t="s">
        <v>110</v>
      </c>
      <c r="B151" s="353"/>
      <c r="C151" s="74" t="str">
        <f>"Интернет-площадка 2gis.ru на основе Cправочника организаций "&amp;$C$2&amp;""</f>
        <v>Интернет-площадка 2gis.ru на основе Cправочника организаций "2ГИС.КЕМЕРОВО"</v>
      </c>
      <c r="D151" s="361">
        <v>15120</v>
      </c>
      <c r="E151" s="355"/>
      <c r="F151" s="355"/>
      <c r="G151" s="355"/>
      <c r="H151" s="356"/>
    </row>
    <row r="152" spans="1:8" s="16" customFormat="1" ht="50.1" customHeight="1" x14ac:dyDescent="0.2">
      <c r="A152" s="352" t="s">
        <v>111</v>
      </c>
      <c r="B152" s="353"/>
      <c r="C152" s="74" t="str">
        <f>"Интернет-площадка 2gis.ru на основе Cправочника организаций "&amp;$C$2&amp;""</f>
        <v>Интернет-площадка 2gis.ru на основе Cправочника организаций "2ГИС.КЕМЕРОВО"</v>
      </c>
      <c r="D152" s="361">
        <v>18144</v>
      </c>
      <c r="E152" s="355"/>
      <c r="F152" s="355"/>
      <c r="G152" s="355"/>
      <c r="H152" s="356"/>
    </row>
    <row r="153" spans="1:8" s="16" customFormat="1" ht="50.1" customHeight="1" x14ac:dyDescent="0.2">
      <c r="A153" s="352" t="s">
        <v>112</v>
      </c>
      <c r="B153" s="353"/>
      <c r="C153"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3" s="361">
        <v>14280</v>
      </c>
      <c r="E153" s="355"/>
      <c r="F153" s="355"/>
      <c r="G153" s="355"/>
      <c r="H153" s="356"/>
    </row>
    <row r="154" spans="1:8" s="16" customFormat="1" ht="50.1" customHeight="1" x14ac:dyDescent="0.2">
      <c r="A154" s="352" t="s">
        <v>113</v>
      </c>
      <c r="B154" s="353"/>
      <c r="C154"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4" s="361">
        <v>9000</v>
      </c>
      <c r="E154" s="355"/>
      <c r="F154" s="355"/>
      <c r="G154" s="355"/>
      <c r="H154" s="356"/>
    </row>
    <row r="155" spans="1:8" s="16" customFormat="1" ht="50.1" customHeight="1" x14ac:dyDescent="0.2">
      <c r="A155" s="352" t="s">
        <v>114</v>
      </c>
      <c r="B155" s="353"/>
      <c r="C155"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5" s="361">
        <v>25680</v>
      </c>
      <c r="E155" s="355"/>
      <c r="F155" s="355"/>
      <c r="G155" s="355"/>
      <c r="H155" s="356"/>
    </row>
    <row r="156" spans="1:8" s="16" customFormat="1" ht="50.1" customHeight="1" x14ac:dyDescent="0.2">
      <c r="A156" s="352" t="s">
        <v>115</v>
      </c>
      <c r="B156" s="353"/>
      <c r="C156" s="74" t="s">
        <v>95</v>
      </c>
      <c r="D156" s="361">
        <v>720</v>
      </c>
      <c r="E156" s="355"/>
      <c r="F156" s="355"/>
      <c r="G156" s="355"/>
      <c r="H156" s="356"/>
    </row>
    <row r="157" spans="1:8" s="16" customFormat="1" ht="72" customHeight="1" x14ac:dyDescent="0.2">
      <c r="A157" s="352" t="s">
        <v>116</v>
      </c>
      <c r="B157" s="353"/>
      <c r="C15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"2ГИС.КЕМЕРОВО" (мобильная версия 2ГИС 4.0 и выше); Интернет-площадка 2gis.ru на основе Cправочника организаций "2ГИС.КЕМЕРОВО"</v>
      </c>
      <c r="D157" s="361">
        <v>36360</v>
      </c>
      <c r="E157" s="355"/>
      <c r="F157" s="355"/>
      <c r="G157" s="355"/>
      <c r="H157" s="356"/>
    </row>
    <row r="158" spans="1:8" s="16" customFormat="1" ht="50.1" customHeight="1" thickBot="1" x14ac:dyDescent="0.25">
      <c r="A158" s="352" t="s">
        <v>117</v>
      </c>
      <c r="B158" s="353"/>
      <c r="C158"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58" s="361">
        <v>19320</v>
      </c>
      <c r="E158" s="355"/>
      <c r="F158" s="355"/>
      <c r="G158" s="355"/>
      <c r="H158" s="356"/>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352" t="s">
        <v>119</v>
      </c>
      <c r="B160" s="353"/>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"2ГИС.КЕМЕРОВО" (мобильная версия)</v>
      </c>
      <c r="D160" s="361">
        <v>8004</v>
      </c>
      <c r="E160" s="355"/>
      <c r="F160" s="355"/>
      <c r="G160" s="355"/>
      <c r="H160" s="356"/>
    </row>
    <row r="161" spans="1:8" s="16" customFormat="1" ht="50.1" customHeight="1" x14ac:dyDescent="0.2">
      <c r="A161" s="352" t="s">
        <v>120</v>
      </c>
      <c r="B161" s="353"/>
      <c r="C161" s="367"/>
      <c r="D161" s="361">
        <v>12000</v>
      </c>
      <c r="E161" s="355"/>
      <c r="F161" s="355"/>
      <c r="G161" s="355"/>
      <c r="H161" s="356"/>
    </row>
    <row r="162" spans="1:8" s="16" customFormat="1" ht="50.1" customHeight="1" x14ac:dyDescent="0.2">
      <c r="A162" s="369" t="s">
        <v>121</v>
      </c>
      <c r="B162" s="370"/>
      <c r="C162" s="367"/>
      <c r="D162" s="517">
        <v>4500</v>
      </c>
      <c r="E162" s="398"/>
      <c r="F162" s="398"/>
      <c r="G162" s="398"/>
      <c r="H162" s="398"/>
    </row>
    <row r="163" spans="1:8" s="16" customFormat="1" ht="50.1" customHeight="1" x14ac:dyDescent="0.2">
      <c r="A163" s="369" t="s">
        <v>122</v>
      </c>
      <c r="B163" s="370"/>
      <c r="C163" s="367"/>
      <c r="D163" s="517">
        <v>450</v>
      </c>
      <c r="E163" s="398"/>
      <c r="F163" s="398"/>
      <c r="G163" s="398"/>
      <c r="H163" s="398"/>
    </row>
    <row r="164" spans="1:8" s="16" customFormat="1" ht="50.1" customHeight="1" thickBot="1" x14ac:dyDescent="0.25">
      <c r="A164" s="369" t="s">
        <v>123</v>
      </c>
      <c r="B164" s="370"/>
      <c r="C164" s="368"/>
      <c r="D164" s="471">
        <v>1125</v>
      </c>
      <c r="E164" s="472"/>
      <c r="F164" s="472"/>
      <c r="G164" s="472"/>
      <c r="H164" s="472"/>
    </row>
    <row r="165" spans="1:8" s="16" customFormat="1" ht="50.1" customHeight="1" thickBot="1" x14ac:dyDescent="0.25">
      <c r="A165" s="362" t="s">
        <v>124</v>
      </c>
      <c r="B165" s="363"/>
      <c r="C165" s="21"/>
      <c r="D165" s="364"/>
      <c r="E165" s="364"/>
      <c r="F165" s="364"/>
      <c r="G165" s="364"/>
      <c r="H165" s="365"/>
    </row>
    <row r="166" spans="1:8" s="16" customFormat="1" ht="50.1" customHeight="1" x14ac:dyDescent="0.2">
      <c r="A166" s="352" t="s">
        <v>125</v>
      </c>
      <c r="B166" s="353"/>
      <c r="C16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66" s="77">
        <f>F166*1.2</f>
        <v>5040</v>
      </c>
      <c r="E166" s="78">
        <f>F166*1.1</f>
        <v>4620</v>
      </c>
      <c r="F166" s="78">
        <v>4200</v>
      </c>
      <c r="G166" s="78">
        <f>F166*0.75</f>
        <v>3150</v>
      </c>
      <c r="H166" s="79">
        <f>F166*0.5</f>
        <v>2100</v>
      </c>
    </row>
    <row r="167" spans="1:8" s="16" customFormat="1" ht="50.1" customHeight="1" x14ac:dyDescent="0.2">
      <c r="A167" s="352" t="s">
        <v>126</v>
      </c>
      <c r="B167" s="353"/>
      <c r="C167" s="74" t="str">
        <f>"Интернет-площадка 2gis.ru на основе Cправочника организаций "&amp;$C$2&amp;""</f>
        <v>Интернет-площадка 2gis.ru на основе Cправочника организаций "2ГИС.КЕМЕРОВО"</v>
      </c>
      <c r="D167" s="354">
        <v>3060</v>
      </c>
      <c r="E167" s="355"/>
      <c r="F167" s="355"/>
      <c r="G167" s="355"/>
      <c r="H167" s="356"/>
    </row>
    <row r="168" spans="1:8" s="16" customFormat="1" ht="50.1" customHeight="1" x14ac:dyDescent="0.2">
      <c r="A168" s="352" t="s">
        <v>127</v>
      </c>
      <c r="B168" s="353"/>
      <c r="C168"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68" s="361">
        <v>6000</v>
      </c>
      <c r="E168" s="355"/>
      <c r="F168" s="355"/>
      <c r="G168" s="355"/>
      <c r="H168" s="356"/>
    </row>
    <row r="169" spans="1:8" s="16" customFormat="1" ht="50.1" customHeight="1" x14ac:dyDescent="0.2">
      <c r="A169" s="352" t="s">
        <v>198</v>
      </c>
      <c r="B169" s="353"/>
      <c r="C16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(мобильная версия 2ГИС 4.0 и выше)</v>
      </c>
      <c r="D169" s="77">
        <f>F169*1.2</f>
        <v>7056</v>
      </c>
      <c r="E169" s="78">
        <f>F169*1.1</f>
        <v>6468.0000000000009</v>
      </c>
      <c r="F169" s="78">
        <v>5880</v>
      </c>
      <c r="G169" s="78">
        <f>F169*0.75</f>
        <v>4410</v>
      </c>
      <c r="H169" s="79">
        <f>F169*0.5</f>
        <v>2940</v>
      </c>
    </row>
    <row r="170" spans="1:8" s="16" customFormat="1" ht="50.1" customHeight="1" x14ac:dyDescent="0.2">
      <c r="A170" s="352" t="s">
        <v>199</v>
      </c>
      <c r="B170" s="353"/>
      <c r="C170" s="74" t="str">
        <f>"Интернет-площадка 2gis.ru на основе Cправочника организаций "&amp;$C$2&amp;""</f>
        <v>Интернет-площадка 2gis.ru на основе Cправочника организаций "2ГИС.КЕМЕРОВО"</v>
      </c>
      <c r="D170" s="354">
        <v>4320</v>
      </c>
      <c r="E170" s="355"/>
      <c r="F170" s="355"/>
      <c r="G170" s="355"/>
      <c r="H170" s="356"/>
    </row>
    <row r="171" spans="1:8" s="16" customFormat="1" ht="50.1" customHeight="1" x14ac:dyDescent="0.2">
      <c r="A171" s="352" t="s">
        <v>130</v>
      </c>
      <c r="B171" s="353"/>
      <c r="C171" s="74" t="str">
        <f>"Электронный справочник на основе Справочника организаций "&amp;$C$2&amp;" (версия для ПК)"</f>
        <v>Электронный справочник на основе Справочника организаций "2ГИС.КЕМЕРОВО" (версия для ПК)</v>
      </c>
      <c r="D171" s="354">
        <v>8400</v>
      </c>
      <c r="E171" s="355"/>
      <c r="F171" s="355"/>
      <c r="G171" s="355"/>
      <c r="H171" s="356"/>
    </row>
    <row r="172" spans="1:8" s="16" customFormat="1" ht="126" customHeight="1" x14ac:dyDescent="0.2">
      <c r="A172" s="352" t="s">
        <v>131</v>
      </c>
      <c r="B172" s="353"/>
      <c r="C172" s="74" t="str">
        <f>"Интернет-площадка 2gis.ru на основе Cправочника организаций "&amp;$C$2&amp;""</f>
        <v>Интернет-площадка 2gis.ru на основе Cправочника организаций "2ГИС.КЕМЕРОВО"</v>
      </c>
      <c r="D172" s="77">
        <f>F172*1.2</f>
        <v>5040</v>
      </c>
      <c r="E172" s="78">
        <f>F172*1.1</f>
        <v>4620</v>
      </c>
      <c r="F172" s="78">
        <v>4200</v>
      </c>
      <c r="G172" s="78">
        <f>F172*0.75</f>
        <v>3150</v>
      </c>
      <c r="H172" s="79">
        <f>F172*0.5</f>
        <v>2100</v>
      </c>
    </row>
    <row r="173" spans="1:8" s="16" customFormat="1" ht="126" customHeight="1" thickBot="1" x14ac:dyDescent="0.25">
      <c r="A173" s="352" t="s">
        <v>132</v>
      </c>
      <c r="B173" s="353"/>
      <c r="C17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3" s="361">
        <v>5730</v>
      </c>
      <c r="E173" s="355"/>
      <c r="F173" s="355"/>
      <c r="G173" s="355"/>
      <c r="H173" s="356"/>
    </row>
    <row r="174" spans="1:8" ht="50.1" customHeight="1" thickBot="1" x14ac:dyDescent="0.25">
      <c r="A174" s="362" t="s">
        <v>200</v>
      </c>
      <c r="B174" s="363"/>
      <c r="C174" s="21"/>
      <c r="D174" s="364"/>
      <c r="E174" s="364"/>
      <c r="F174" s="364"/>
      <c r="G174" s="364"/>
      <c r="H174" s="365"/>
    </row>
    <row r="175" spans="1:8" s="20" customFormat="1" ht="30" customHeight="1" thickBot="1" x14ac:dyDescent="0.25">
      <c r="A175" s="507"/>
      <c r="B175" s="507"/>
      <c r="C175" s="623"/>
      <c r="D175" s="507"/>
      <c r="E175" s="507"/>
      <c r="F175" s="507"/>
      <c r="G175" s="507"/>
      <c r="H175" s="508"/>
    </row>
    <row r="176" spans="1:8" s="16" customFormat="1" ht="83.25" customHeight="1" thickBot="1" x14ac:dyDescent="0.25">
      <c r="A176" s="352" t="s">
        <v>201</v>
      </c>
      <c r="B176" s="353"/>
      <c r="C17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"2ГИС.КЕМЕРОВО" (версия для ПК); Интернет-площадка 2gis.ru на основе Cправочника организаций "2ГИС.КЕМЕРОВО"; Электронный справочник на основе Справочника организаций "2ГИС.КЕМЕРОВО" (мобильная версия 2ГИС 4.0 и выше)</v>
      </c>
      <c r="D176" s="382">
        <v>15420</v>
      </c>
      <c r="E176" s="383"/>
      <c r="F176" s="383"/>
      <c r="G176" s="383"/>
      <c r="H176" s="384"/>
    </row>
    <row r="177" spans="1:8" s="16" customFormat="1" ht="83.25" customHeight="1" thickBot="1" x14ac:dyDescent="0.25">
      <c r="A177" s="352" t="s">
        <v>202</v>
      </c>
      <c r="B177" s="353"/>
      <c r="C177" s="367"/>
      <c r="D177" s="382">
        <v>15420</v>
      </c>
      <c r="E177" s="383"/>
      <c r="F177" s="383"/>
      <c r="G177" s="383"/>
      <c r="H177" s="384"/>
    </row>
    <row r="178" spans="1:8" s="23" customFormat="1" ht="50.1" customHeight="1" thickBot="1" x14ac:dyDescent="0.25">
      <c r="A178" s="518"/>
      <c r="B178" s="519"/>
      <c r="C178" s="56"/>
      <c r="D178" s="520"/>
      <c r="E178" s="520"/>
      <c r="F178" s="520"/>
      <c r="G178" s="520"/>
      <c r="H178" s="521"/>
    </row>
    <row r="179" spans="1:8" s="20" customFormat="1" ht="26.25" x14ac:dyDescent="0.2">
      <c r="A179" s="81"/>
      <c r="B179" s="82"/>
      <c r="C179" s="83"/>
      <c r="D179" s="82"/>
      <c r="E179" s="82"/>
      <c r="F179" s="82"/>
      <c r="G179" s="82"/>
      <c r="H179" s="84"/>
    </row>
    <row r="180" spans="1:8" s="16" customFormat="1" ht="21" x14ac:dyDescent="0.2">
      <c r="A180" s="85"/>
      <c r="B180" s="86" t="s">
        <v>133</v>
      </c>
      <c r="C180" s="349" t="s">
        <v>516</v>
      </c>
      <c r="D180" s="349"/>
      <c r="E180" s="87"/>
      <c r="F180" s="87"/>
      <c r="G180" s="87"/>
      <c r="H180" s="87"/>
    </row>
    <row r="181" spans="1:8" s="16" customFormat="1" ht="21" x14ac:dyDescent="0.2">
      <c r="A181" s="85"/>
      <c r="B181" s="87"/>
      <c r="C181" s="348" t="s">
        <v>517</v>
      </c>
      <c r="D181" s="348"/>
      <c r="E181" s="87"/>
      <c r="F181" s="87"/>
      <c r="G181" s="87"/>
      <c r="H181" s="87"/>
    </row>
    <row r="182" spans="1:8" s="16" customFormat="1" ht="21" x14ac:dyDescent="0.2">
      <c r="A182" s="85"/>
      <c r="B182" s="87"/>
      <c r="C182" s="348" t="s">
        <v>518</v>
      </c>
      <c r="D182" s="348"/>
      <c r="E182" s="87"/>
      <c r="F182" s="87"/>
      <c r="G182" s="87"/>
      <c r="H182" s="87"/>
    </row>
    <row r="183" spans="1:8" s="16" customFormat="1" ht="21" x14ac:dyDescent="0.2">
      <c r="A183" s="81"/>
      <c r="B183" s="82"/>
      <c r="C183" s="348"/>
      <c r="D183" s="348"/>
      <c r="E183" s="87"/>
      <c r="F183" s="87"/>
      <c r="G183" s="87"/>
      <c r="H183" s="82"/>
    </row>
    <row r="184" spans="1:8" s="16" customFormat="1" ht="26.25" x14ac:dyDescent="0.2">
      <c r="A184" s="347" t="str">
        <f>Абакан_юр!A174</f>
        <v>По соглашению сторон в качестве валюты платежа могут выступать украинские гривны, в этом случае курс следующий: 1 руб. = 0,4395 гривен</v>
      </c>
      <c r="B184" s="347"/>
      <c r="C184" s="347"/>
      <c r="D184" s="89"/>
      <c r="E184" s="89"/>
      <c r="F184" s="90"/>
      <c r="G184" s="351"/>
      <c r="H184" s="351"/>
    </row>
    <row r="185" spans="1:8" s="16" customFormat="1" ht="26.25" x14ac:dyDescent="0.2">
      <c r="A185" s="347" t="str">
        <f>Абакан_юр!A175</f>
        <v>По соглашению сторон в качестве валюты платежа могут выступать дирхамы ОАЭ, в этом случае курс следующий: 1 руб. = 0,0414 дирхам</v>
      </c>
      <c r="B185" s="347"/>
      <c r="C185" s="347"/>
      <c r="D185" s="89"/>
      <c r="E185" s="89"/>
      <c r="F185" s="90"/>
      <c r="G185" s="92"/>
      <c r="H185" s="92"/>
    </row>
    <row r="186" spans="1:8" ht="12.6" customHeight="1" x14ac:dyDescent="0.2">
      <c r="A186" s="347" t="str">
        <f>Абакан_юр!A176</f>
        <v>По соглашению сторон в качестве валюты платежа могут выступать доллары США, в этом случае курс следующий: 1 руб. = 0,0113 доллара</v>
      </c>
      <c r="B186" s="347"/>
      <c r="C186" s="347"/>
      <c r="D186" s="89"/>
      <c r="E186" s="89"/>
      <c r="F186" s="90"/>
      <c r="G186" s="92"/>
      <c r="H186" s="92"/>
    </row>
    <row r="187" spans="1:8" s="87" customFormat="1" ht="24.95" customHeight="1" x14ac:dyDescent="0.2">
      <c r="A187" s="347" t="str">
        <f>Абакан_юр!A177</f>
        <v>По соглашению сторон в качестве валюты платежа могут выступать евро, в этом случае курс следующий: 1 руб. = 0,0104 евро</v>
      </c>
      <c r="B187" s="347"/>
      <c r="C187" s="347"/>
      <c r="D187" s="89"/>
      <c r="E187" s="90"/>
      <c r="F187" s="90"/>
      <c r="G187" s="92"/>
      <c r="H187" s="92"/>
    </row>
    <row r="188" spans="1:8" s="87" customFormat="1" ht="24.95" customHeight="1" x14ac:dyDescent="0.2">
      <c r="A188" s="347" t="str">
        <f>Абакан_юр!A178</f>
        <v>По соглашению сторон в качестве валюты платежа могут выступать чешские кроны, в этом случае курс следующий: 1 руб. = 0,2610 крона</v>
      </c>
      <c r="B188" s="347"/>
      <c r="C188" s="347"/>
      <c r="D188" s="89"/>
      <c r="E188" s="90"/>
      <c r="F188" s="90"/>
      <c r="G188" s="92"/>
      <c r="H188" s="92"/>
    </row>
    <row r="189" spans="1:8" s="87" customFormat="1" ht="24.95" customHeight="1" x14ac:dyDescent="0.2">
      <c r="A189" s="347" t="str">
        <f>Абакан_юр!A179</f>
        <v>По соглашению сторон в качестве валюты платежа могут выступать киргизские сомы, в этом случае курс следующий: 1 руб. = 1,0094 сом</v>
      </c>
      <c r="B189" s="347"/>
      <c r="C189" s="347"/>
      <c r="D189" s="89"/>
      <c r="E189" s="89"/>
      <c r="F189" s="90"/>
      <c r="G189" s="92"/>
      <c r="H189" s="92"/>
    </row>
    <row r="190" spans="1:8" s="82" customFormat="1" ht="12.6" customHeight="1" x14ac:dyDescent="0.2">
      <c r="A190"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0" s="347"/>
      <c r="C190" s="347"/>
      <c r="D190" s="89"/>
      <c r="E190" s="89"/>
      <c r="F190" s="90"/>
      <c r="G190" s="92"/>
      <c r="H190" s="92"/>
    </row>
    <row r="191" spans="1:8" s="91" customFormat="1" ht="24.95" customHeight="1" x14ac:dyDescent="0.2">
      <c r="A191" s="93"/>
      <c r="B191" s="93"/>
      <c r="C191" s="94"/>
      <c r="D191" s="95"/>
      <c r="E191" s="95"/>
      <c r="F191" s="96"/>
      <c r="G191" s="97"/>
      <c r="H191" s="97"/>
    </row>
    <row r="192" spans="1:8" s="91" customFormat="1" ht="24.95" customHeight="1" x14ac:dyDescent="0.2">
      <c r="A192" s="339" t="s">
        <v>144</v>
      </c>
      <c r="B192" s="339"/>
      <c r="C192" s="339"/>
      <c r="D192" s="339"/>
      <c r="E192" s="339"/>
      <c r="F192" s="339"/>
      <c r="G192" s="339"/>
      <c r="H192" s="339"/>
    </row>
    <row r="193" spans="1:8" s="91" customFormat="1" ht="24.95" customHeight="1" x14ac:dyDescent="0.2">
      <c r="A193" s="339" t="s">
        <v>145</v>
      </c>
      <c r="B193" s="339"/>
      <c r="C193" s="339"/>
      <c r="D193" s="339"/>
      <c r="E193" s="339"/>
      <c r="F193" s="339"/>
      <c r="G193" s="339"/>
      <c r="H193" s="339"/>
    </row>
    <row r="194" spans="1:8" s="91" customFormat="1" ht="24.95" customHeight="1" x14ac:dyDescent="0.2">
      <c r="A194" s="93"/>
      <c r="B194" s="93"/>
      <c r="C194" s="94"/>
      <c r="D194" s="95"/>
      <c r="E194" s="95"/>
      <c r="F194" s="96"/>
      <c r="G194" s="97"/>
      <c r="H194" s="97"/>
    </row>
    <row r="195" spans="1:8" s="91" customFormat="1" ht="24.95" customHeight="1" thickBot="1" x14ac:dyDescent="0.25">
      <c r="A195" s="340" t="s">
        <v>146</v>
      </c>
      <c r="B195" s="340"/>
      <c r="C195" s="340"/>
      <c r="D195" s="340"/>
      <c r="E195" s="340"/>
      <c r="F195" s="99"/>
      <c r="H195" s="100"/>
    </row>
    <row r="196" spans="1:8" s="91" customFormat="1" ht="24.95" customHeight="1" thickBot="1" x14ac:dyDescent="0.25">
      <c r="A196" s="341" t="s">
        <v>147</v>
      </c>
      <c r="B196" s="342"/>
      <c r="C196" s="342"/>
      <c r="D196" s="342"/>
      <c r="E196" s="343"/>
      <c r="F196" s="101"/>
      <c r="G196" s="82"/>
      <c r="H196" s="102"/>
    </row>
    <row r="197" spans="1:8" s="91" customFormat="1" ht="24.95" customHeight="1" thickBot="1" x14ac:dyDescent="0.25">
      <c r="A197" s="344" t="s">
        <v>148</v>
      </c>
      <c r="B197" s="345"/>
      <c r="C197" s="103" t="s">
        <v>149</v>
      </c>
      <c r="D197" s="345" t="s">
        <v>150</v>
      </c>
      <c r="E197" s="346"/>
      <c r="F197" s="104"/>
      <c r="G197" s="104"/>
      <c r="H197" s="104"/>
    </row>
    <row r="198" spans="1:8" s="98" customFormat="1" ht="12" customHeight="1" x14ac:dyDescent="0.2">
      <c r="A198" s="333" t="s">
        <v>207</v>
      </c>
      <c r="B198" s="334"/>
      <c r="C198" s="335" t="s">
        <v>208</v>
      </c>
      <c r="D198" s="641">
        <v>2190</v>
      </c>
      <c r="E198" s="336"/>
      <c r="F198" s="104"/>
      <c r="G198" s="104"/>
      <c r="H198" s="104"/>
    </row>
    <row r="199" spans="1:8" ht="24.95" customHeight="1" x14ac:dyDescent="0.2">
      <c r="A199" s="337" t="s">
        <v>209</v>
      </c>
      <c r="B199" s="338"/>
      <c r="C199" s="331"/>
      <c r="D199" s="640">
        <v>1590</v>
      </c>
      <c r="E199" s="332"/>
      <c r="F199" s="104"/>
      <c r="G199" s="104"/>
      <c r="H199" s="104"/>
    </row>
    <row r="200" spans="1:8" ht="24.95" customHeight="1" x14ac:dyDescent="0.2">
      <c r="A200" s="337" t="s">
        <v>210</v>
      </c>
      <c r="B200" s="338"/>
      <c r="C200" s="331"/>
      <c r="D200" s="640">
        <v>1440</v>
      </c>
      <c r="E200" s="332"/>
      <c r="F200" s="104"/>
      <c r="G200" s="104"/>
      <c r="H200" s="104"/>
    </row>
    <row r="201" spans="1:8" s="98" customFormat="1" ht="12" customHeight="1" thickBot="1" x14ac:dyDescent="0.25">
      <c r="A201" s="337" t="s">
        <v>211</v>
      </c>
      <c r="B201" s="338"/>
      <c r="C201" s="331"/>
      <c r="D201" s="640">
        <v>1290</v>
      </c>
      <c r="E201" s="332"/>
      <c r="F201" s="104"/>
      <c r="G201" s="104"/>
      <c r="H201" s="104"/>
    </row>
    <row r="202" spans="1:8" s="100" customFormat="1" ht="50.1" customHeight="1" x14ac:dyDescent="0.2">
      <c r="A202" s="333" t="s">
        <v>151</v>
      </c>
      <c r="B202" s="334"/>
      <c r="C202" s="105" t="s">
        <v>152</v>
      </c>
      <c r="D202" s="335" t="s">
        <v>153</v>
      </c>
      <c r="E202" s="336"/>
      <c r="F202" s="104"/>
      <c r="G202" s="104"/>
      <c r="H202" s="104"/>
    </row>
    <row r="203" spans="1:8" s="102" customFormat="1" ht="50.1" customHeight="1" x14ac:dyDescent="0.2">
      <c r="A203" s="650" t="s">
        <v>154</v>
      </c>
      <c r="B203" s="651"/>
      <c r="C203" s="178" t="s">
        <v>155</v>
      </c>
      <c r="D203" s="652" t="s">
        <v>156</v>
      </c>
      <c r="E203" s="653"/>
      <c r="F203" s="104"/>
      <c r="G203" s="104"/>
      <c r="H203" s="104"/>
    </row>
    <row r="204" spans="1:8" ht="99" customHeight="1" thickBot="1" x14ac:dyDescent="0.25">
      <c r="A204" s="495" t="s">
        <v>157</v>
      </c>
      <c r="B204" s="496"/>
      <c r="C204" s="125" t="s">
        <v>158</v>
      </c>
      <c r="D204" s="497" t="s">
        <v>156</v>
      </c>
      <c r="E204" s="498"/>
      <c r="F204" s="104"/>
      <c r="G204" s="104"/>
      <c r="H204" s="104"/>
    </row>
    <row r="205" spans="1:8" ht="50.1" customHeight="1" x14ac:dyDescent="0.2">
      <c r="A205" s="337" t="s">
        <v>160</v>
      </c>
      <c r="B205" s="338"/>
      <c r="C205" s="124" t="s">
        <v>161</v>
      </c>
      <c r="D205" s="338" t="s">
        <v>156</v>
      </c>
      <c r="E205" s="494"/>
      <c r="F205" s="101"/>
      <c r="G205" s="101"/>
      <c r="H205" s="101"/>
    </row>
    <row r="206" spans="1:8" ht="50.1" customHeight="1" thickBot="1" x14ac:dyDescent="0.25">
      <c r="A206" s="617" t="s">
        <v>162</v>
      </c>
      <c r="B206" s="618"/>
      <c r="C206" s="125" t="s">
        <v>163</v>
      </c>
      <c r="D206" s="619" t="s">
        <v>156</v>
      </c>
      <c r="E206" s="620"/>
      <c r="F206" s="96"/>
      <c r="G206" s="97"/>
      <c r="H206" s="97"/>
    </row>
    <row r="207" spans="1:8" ht="50.1" customHeight="1" x14ac:dyDescent="0.2">
      <c r="A207" s="329" t="s">
        <v>164</v>
      </c>
      <c r="B207" s="329"/>
      <c r="C207" s="329"/>
      <c r="D207" s="329"/>
      <c r="E207" s="329"/>
      <c r="F207" s="329"/>
      <c r="G207" s="329"/>
      <c r="H207" s="329"/>
    </row>
    <row r="208" spans="1:8" ht="50.1" customHeight="1" x14ac:dyDescent="0.2">
      <c r="A208" s="329" t="s">
        <v>165</v>
      </c>
      <c r="B208" s="329"/>
      <c r="C208" s="329"/>
      <c r="D208" s="329"/>
      <c r="E208" s="329"/>
      <c r="F208" s="329"/>
      <c r="G208" s="329"/>
      <c r="H208" s="329"/>
    </row>
    <row r="209" spans="1:8" ht="199.5" customHeight="1" x14ac:dyDescent="0.2">
      <c r="A209"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9" s="493"/>
      <c r="C209" s="493"/>
      <c r="D209" s="493"/>
      <c r="E209" s="493"/>
      <c r="F209" s="493"/>
      <c r="G209" s="493"/>
      <c r="H209" s="493"/>
    </row>
    <row r="210" spans="1:8" ht="86.25" customHeight="1" x14ac:dyDescent="0.2">
      <c r="A210" s="339" t="s">
        <v>167</v>
      </c>
      <c r="B210" s="339"/>
      <c r="C210" s="339"/>
      <c r="D210" s="339"/>
      <c r="E210" s="339"/>
      <c r="F210" s="339"/>
      <c r="G210" s="339"/>
      <c r="H210" s="339"/>
    </row>
    <row r="211" spans="1:8" ht="132.75" customHeight="1" x14ac:dyDescent="0.2">
      <c r="A211" s="329" t="s">
        <v>168</v>
      </c>
      <c r="B211" s="329"/>
      <c r="C211" s="329"/>
      <c r="D211" s="329"/>
      <c r="E211" s="329"/>
      <c r="F211" s="329"/>
      <c r="G211" s="329"/>
      <c r="H211" s="329"/>
    </row>
    <row r="212" spans="1:8" s="82" customFormat="1" ht="125.25" customHeight="1" x14ac:dyDescent="0.2">
      <c r="A212" s="339" t="s">
        <v>169</v>
      </c>
      <c r="B212" s="339"/>
      <c r="C212" s="339"/>
      <c r="D212" s="339"/>
      <c r="E212" s="339"/>
      <c r="F212" s="339"/>
      <c r="G212" s="339"/>
      <c r="H212" s="339"/>
    </row>
    <row r="213" spans="1:8" s="98" customFormat="1" ht="222.75" customHeight="1" x14ac:dyDescent="0.2">
      <c r="A213" s="81"/>
      <c r="B213" s="82"/>
      <c r="C213" s="83"/>
      <c r="D213" s="82"/>
      <c r="E213" s="82"/>
      <c r="F213" s="82"/>
      <c r="G213" s="82"/>
      <c r="H213" s="84"/>
    </row>
    <row r="214" spans="1:8" ht="24.95" customHeight="1" x14ac:dyDescent="0.2"/>
    <row r="215" spans="1:8" ht="24.95" customHeight="1" x14ac:dyDescent="0.2"/>
    <row r="216" spans="1:8" ht="188.25" customHeight="1" x14ac:dyDescent="0.2"/>
    <row r="217" spans="1:8" s="16" customFormat="1" ht="67.5" customHeight="1" x14ac:dyDescent="0.2">
      <c r="A217" s="81"/>
      <c r="B217" s="82"/>
      <c r="C217" s="83"/>
      <c r="D217" s="82"/>
      <c r="E217" s="82"/>
      <c r="F217" s="82"/>
      <c r="G217" s="82"/>
      <c r="H217" s="84"/>
    </row>
    <row r="218" spans="1:8" ht="24.95" customHeight="1" x14ac:dyDescent="0.2"/>
    <row r="219" spans="1:8" s="109" customFormat="1" ht="114.75" customHeight="1" x14ac:dyDescent="0.2">
      <c r="A219" s="81"/>
      <c r="B219" s="82"/>
      <c r="C219" s="83"/>
      <c r="D219" s="82"/>
      <c r="E219" s="82"/>
      <c r="F219" s="82"/>
      <c r="G219" s="82"/>
      <c r="H219" s="84"/>
    </row>
  </sheetData>
  <sheetProtection selectLockedCells="1" selectUnlockedCells="1"/>
  <mergeCells count="34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A101:B101"/>
    <mergeCell ref="D101:H101"/>
    <mergeCell ref="A102:B102"/>
    <mergeCell ref="D102:H102"/>
    <mergeCell ref="A103:B103"/>
    <mergeCell ref="D103:H103"/>
    <mergeCell ref="A98:B98"/>
    <mergeCell ref="D98:H98"/>
    <mergeCell ref="A99:B99"/>
    <mergeCell ref="D99:H99"/>
    <mergeCell ref="A100:B100"/>
    <mergeCell ref="D100:H100"/>
    <mergeCell ref="C93:C102"/>
    <mergeCell ref="D93:H93"/>
    <mergeCell ref="A94:B94"/>
    <mergeCell ref="D94:H94"/>
    <mergeCell ref="A95:B95"/>
    <mergeCell ref="D95:H95"/>
    <mergeCell ref="A96:B96"/>
    <mergeCell ref="D96:H96"/>
    <mergeCell ref="A97:B97"/>
    <mergeCell ref="D97:H97"/>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D164:H164"/>
    <mergeCell ref="A165:B165"/>
    <mergeCell ref="D165:H165"/>
    <mergeCell ref="A166:B166"/>
    <mergeCell ref="A167:B167"/>
    <mergeCell ref="D167:H167"/>
    <mergeCell ref="A160:B160"/>
    <mergeCell ref="C160:C164"/>
    <mergeCell ref="D160:H160"/>
    <mergeCell ref="A161:B161"/>
    <mergeCell ref="D161:H161"/>
    <mergeCell ref="A162:B162"/>
    <mergeCell ref="D162:H162"/>
    <mergeCell ref="A163:B163"/>
    <mergeCell ref="D163:H163"/>
    <mergeCell ref="A164:B164"/>
    <mergeCell ref="A172:B172"/>
    <mergeCell ref="A173:B173"/>
    <mergeCell ref="D173:H173"/>
    <mergeCell ref="A174:B174"/>
    <mergeCell ref="D174:H174"/>
    <mergeCell ref="A175:C175"/>
    <mergeCell ref="D175:H175"/>
    <mergeCell ref="A168:B168"/>
    <mergeCell ref="D168:H168"/>
    <mergeCell ref="A169:B169"/>
    <mergeCell ref="A170:B170"/>
    <mergeCell ref="D170:H170"/>
    <mergeCell ref="A171:B171"/>
    <mergeCell ref="D171:H171"/>
    <mergeCell ref="C180:D180"/>
    <mergeCell ref="C181:D181"/>
    <mergeCell ref="C182:D182"/>
    <mergeCell ref="C183:D183"/>
    <mergeCell ref="A184:C184"/>
    <mergeCell ref="G184:H184"/>
    <mergeCell ref="A176:B176"/>
    <mergeCell ref="C176:C177"/>
    <mergeCell ref="D176:H176"/>
    <mergeCell ref="A177:B177"/>
    <mergeCell ref="D177:H177"/>
    <mergeCell ref="A178:B178"/>
    <mergeCell ref="D178:H178"/>
    <mergeCell ref="A192:H192"/>
    <mergeCell ref="A193:H193"/>
    <mergeCell ref="A195:E195"/>
    <mergeCell ref="A196:E196"/>
    <mergeCell ref="A197:B197"/>
    <mergeCell ref="D197:E197"/>
    <mergeCell ref="A185:C185"/>
    <mergeCell ref="A186:C186"/>
    <mergeCell ref="A187:C187"/>
    <mergeCell ref="A188:C188"/>
    <mergeCell ref="A189:C189"/>
    <mergeCell ref="A190:C190"/>
    <mergeCell ref="A202:B202"/>
    <mergeCell ref="D202:E202"/>
    <mergeCell ref="A203:B203"/>
    <mergeCell ref="D203:E203"/>
    <mergeCell ref="A204:B204"/>
    <mergeCell ref="D204:E204"/>
    <mergeCell ref="A198:B198"/>
    <mergeCell ref="C198:C201"/>
    <mergeCell ref="D198:E198"/>
    <mergeCell ref="A199:B199"/>
    <mergeCell ref="D199:E199"/>
    <mergeCell ref="A200:B200"/>
    <mergeCell ref="D200:E200"/>
    <mergeCell ref="A201:B201"/>
    <mergeCell ref="D201:E201"/>
    <mergeCell ref="A209:H209"/>
    <mergeCell ref="A210:H210"/>
    <mergeCell ref="A211:H211"/>
    <mergeCell ref="A212:E212"/>
    <mergeCell ref="F212:H212"/>
    <mergeCell ref="A205:B205"/>
    <mergeCell ref="D205:E205"/>
    <mergeCell ref="A206:B206"/>
    <mergeCell ref="D206:E206"/>
    <mergeCell ref="A207:H207"/>
    <mergeCell ref="A208:H20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6"/>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4" width="32.7109375" style="82" customWidth="1"/>
    <col min="5" max="5" width="27" style="82" bestFit="1" customWidth="1"/>
    <col min="6" max="6" width="27" style="84" customWidth="1"/>
    <col min="7" max="8" width="27" style="84" bestFit="1" customWidth="1"/>
    <col min="9" max="16384" width="9.140625" style="84"/>
  </cols>
  <sheetData>
    <row r="1" spans="1:8" s="4" customFormat="1" ht="50.1" customHeight="1" x14ac:dyDescent="0.2">
      <c r="A1" s="1"/>
      <c r="B1" s="2"/>
      <c r="C1" s="3" t="s">
        <v>0</v>
      </c>
      <c r="D1" s="96"/>
      <c r="E1" s="96"/>
    </row>
    <row r="2" spans="1:8" s="10" customFormat="1" ht="50.1" customHeight="1" x14ac:dyDescent="0.2">
      <c r="A2" s="5" t="str">
        <f>Абакан_юр!A2</f>
        <v>Введен в действие с "01" апреля 2024 г.</v>
      </c>
      <c r="B2" s="6" t="s">
        <v>2</v>
      </c>
      <c r="C2" s="7" t="s">
        <v>519</v>
      </c>
      <c r="D2" s="186"/>
      <c r="E2" s="18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row>
    <row r="4" spans="1:8" s="20" customFormat="1" ht="50.1" customHeight="1" thickBot="1" x14ac:dyDescent="0.25">
      <c r="A4" s="17" t="s">
        <v>5</v>
      </c>
      <c r="B4" s="18" t="s">
        <v>6</v>
      </c>
      <c r="C4" s="19" t="s">
        <v>7</v>
      </c>
      <c r="D4" s="654" t="s">
        <v>8</v>
      </c>
      <c r="E4" s="577"/>
      <c r="F4" s="577"/>
      <c r="G4" s="577"/>
      <c r="H4" s="578"/>
    </row>
    <row r="5" spans="1:8" s="23" customFormat="1" ht="50.1" customHeight="1" thickBot="1" x14ac:dyDescent="0.25">
      <c r="A5" s="362" t="s">
        <v>9</v>
      </c>
      <c r="B5" s="363"/>
      <c r="C5" s="21"/>
      <c r="D5" s="544"/>
      <c r="E5" s="544"/>
      <c r="F5" s="544"/>
      <c r="G5" s="544"/>
      <c r="H5" s="544"/>
    </row>
    <row r="6" spans="1:8" ht="24" thickBot="1" x14ac:dyDescent="0.25">
      <c r="A6" s="160"/>
      <c r="B6" s="161"/>
      <c r="C6" s="162"/>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7" s="382">
        <f>F7*1.2</f>
        <v>7092</v>
      </c>
      <c r="E7" s="383">
        <f>F7*1.1</f>
        <v>6501.0000000000009</v>
      </c>
      <c r="F7" s="383">
        <v>5910</v>
      </c>
      <c r="G7" s="383">
        <f>F7*0.75</f>
        <v>4432.5</v>
      </c>
      <c r="H7" s="384">
        <f>F7*0.5</f>
        <v>2955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 s="457">
        <f>F12*1.2</f>
        <v>8712</v>
      </c>
      <c r="E12" s="383">
        <f>F12*1.1</f>
        <v>7986.0000000000009</v>
      </c>
      <c r="F12" s="383">
        <v>7260</v>
      </c>
      <c r="G12" s="383">
        <f>F12*0.75</f>
        <v>5445</v>
      </c>
      <c r="H12" s="384">
        <f>F12*0.5</f>
        <v>3630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1008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"2ГИС.КИРОВ"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23" s="527">
        <v>360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7" s="382">
        <f>F27*1.2</f>
        <v>9936</v>
      </c>
      <c r="E27" s="383">
        <f>F27*1.1</f>
        <v>9108</v>
      </c>
      <c r="F27" s="383">
        <v>8280</v>
      </c>
      <c r="G27" s="383">
        <f>F27*0.75</f>
        <v>6210</v>
      </c>
      <c r="H27" s="384">
        <f>F27*0.5</f>
        <v>4140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2" s="457">
        <f>F32*1.2</f>
        <v>12196.8</v>
      </c>
      <c r="E32" s="383">
        <f>F32*1.1</f>
        <v>11180.400000000001</v>
      </c>
      <c r="F32" s="383">
        <v>10164</v>
      </c>
      <c r="G32" s="383">
        <f>F32*0.75</f>
        <v>7623</v>
      </c>
      <c r="H32" s="384">
        <f>F32*0.5</f>
        <v>5082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1440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"2ГИС.КИРОВ"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"2ГИС.КИРОВ"; Электронный справочник "2ГИС.КИРОВ"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3" s="445">
        <v>504</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48" s="536">
        <f>F48*1.2</f>
        <v>288</v>
      </c>
      <c r="E48" s="536">
        <f>F48*1.1</f>
        <v>264</v>
      </c>
      <c r="F48" s="536">
        <v>240</v>
      </c>
      <c r="G48" s="536">
        <f>F48*0.75</f>
        <v>180</v>
      </c>
      <c r="H48" s="536">
        <f>F48*0.5</f>
        <v>120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52" s="479">
        <v>480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5" s="382">
        <f>F55*1.2</f>
        <v>7387.2</v>
      </c>
      <c r="E55" s="383">
        <f>F55*1.1</f>
        <v>6771.6</v>
      </c>
      <c r="F55" s="383">
        <v>6156</v>
      </c>
      <c r="G55" s="383">
        <f>F55*0.75</f>
        <v>4617</v>
      </c>
      <c r="H55" s="384">
        <f>F55*0.5</f>
        <v>3078</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1" s="457">
        <f>F61*1.2</f>
        <v>9072</v>
      </c>
      <c r="E61" s="383">
        <f>F61*1.1</f>
        <v>8316</v>
      </c>
      <c r="F61" s="383">
        <v>7560</v>
      </c>
      <c r="G61" s="383">
        <f>F61*0.75</f>
        <v>5670</v>
      </c>
      <c r="H61" s="384">
        <f>F61*0.5</f>
        <v>3780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67" s="527">
        <v>300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703" t="s">
        <v>38</v>
      </c>
      <c r="B71" s="704"/>
      <c r="C71" s="704"/>
      <c r="D71" s="596" t="str">
        <f>"от "&amp;MIN(D72:D91)&amp;" до "&amp;MAX(D72:D91)</f>
        <v>от 1296 до 25920</v>
      </c>
      <c r="E71" s="596"/>
      <c r="F71" s="596"/>
      <c r="G71" s="596"/>
      <c r="H71" s="597"/>
    </row>
    <row r="72" spans="1:8" ht="37.5" customHeight="1" outlineLevel="1" x14ac:dyDescent="0.2">
      <c r="A72" s="705" t="s">
        <v>39</v>
      </c>
      <c r="B72" s="706"/>
      <c r="C72" s="455"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72" s="512">
        <v>1296</v>
      </c>
      <c r="E72" s="512"/>
      <c r="F72" s="512"/>
      <c r="G72" s="512"/>
      <c r="H72" s="457"/>
    </row>
    <row r="73" spans="1:8" ht="37.5" customHeight="1" outlineLevel="1" x14ac:dyDescent="0.2">
      <c r="A73" s="419" t="s">
        <v>40</v>
      </c>
      <c r="B73" s="586"/>
      <c r="C73" s="599"/>
      <c r="D73" s="361">
        <v>2592</v>
      </c>
      <c r="E73" s="355"/>
      <c r="F73" s="355"/>
      <c r="G73" s="355"/>
      <c r="H73" s="355"/>
    </row>
    <row r="74" spans="1:8" ht="37.5" customHeight="1" outlineLevel="1" x14ac:dyDescent="0.2">
      <c r="A74" s="419" t="s">
        <v>41</v>
      </c>
      <c r="B74" s="586"/>
      <c r="C74" s="599"/>
      <c r="D74" s="361">
        <v>3888</v>
      </c>
      <c r="E74" s="355"/>
      <c r="F74" s="355"/>
      <c r="G74" s="355"/>
      <c r="H74" s="355"/>
    </row>
    <row r="75" spans="1:8" ht="37.5" customHeight="1" outlineLevel="1" x14ac:dyDescent="0.2">
      <c r="A75" s="419" t="s">
        <v>42</v>
      </c>
      <c r="B75" s="586"/>
      <c r="C75" s="599"/>
      <c r="D75" s="361">
        <v>5184</v>
      </c>
      <c r="E75" s="355"/>
      <c r="F75" s="355"/>
      <c r="G75" s="355"/>
      <c r="H75" s="355"/>
    </row>
    <row r="76" spans="1:8" ht="37.5" customHeight="1" outlineLevel="1" x14ac:dyDescent="0.2">
      <c r="A76" s="419" t="s">
        <v>43</v>
      </c>
      <c r="B76" s="586"/>
      <c r="C76" s="599"/>
      <c r="D76" s="361">
        <v>6480</v>
      </c>
      <c r="E76" s="355"/>
      <c r="F76" s="355"/>
      <c r="G76" s="355"/>
      <c r="H76" s="355"/>
    </row>
    <row r="77" spans="1:8" ht="37.5" customHeight="1" outlineLevel="1" x14ac:dyDescent="0.2">
      <c r="A77" s="419" t="s">
        <v>44</v>
      </c>
      <c r="B77" s="586"/>
      <c r="C77" s="599"/>
      <c r="D77" s="361">
        <v>7776</v>
      </c>
      <c r="E77" s="355"/>
      <c r="F77" s="355"/>
      <c r="G77" s="355"/>
      <c r="H77" s="355"/>
    </row>
    <row r="78" spans="1:8" ht="37.5" customHeight="1" outlineLevel="1" x14ac:dyDescent="0.2">
      <c r="A78" s="419" t="s">
        <v>45</v>
      </c>
      <c r="B78" s="586"/>
      <c r="C78" s="599"/>
      <c r="D78" s="361">
        <v>9072</v>
      </c>
      <c r="E78" s="355"/>
      <c r="F78" s="355"/>
      <c r="G78" s="355"/>
      <c r="H78" s="355"/>
    </row>
    <row r="79" spans="1:8" ht="37.5" customHeight="1" outlineLevel="1" x14ac:dyDescent="0.2">
      <c r="A79" s="419" t="s">
        <v>46</v>
      </c>
      <c r="B79" s="586"/>
      <c r="C79" s="599"/>
      <c r="D79" s="361">
        <v>10368</v>
      </c>
      <c r="E79" s="355"/>
      <c r="F79" s="355"/>
      <c r="G79" s="355"/>
      <c r="H79" s="355"/>
    </row>
    <row r="80" spans="1:8" ht="37.5" customHeight="1" outlineLevel="1" x14ac:dyDescent="0.2">
      <c r="A80" s="419" t="s">
        <v>47</v>
      </c>
      <c r="B80" s="586"/>
      <c r="C80" s="599"/>
      <c r="D80" s="361">
        <v>11664</v>
      </c>
      <c r="E80" s="355"/>
      <c r="F80" s="355"/>
      <c r="G80" s="355"/>
      <c r="H80" s="355"/>
    </row>
    <row r="81" spans="1:8" ht="37.5" customHeight="1" outlineLevel="1" x14ac:dyDescent="0.2">
      <c r="A81" s="419" t="s">
        <v>48</v>
      </c>
      <c r="B81" s="586"/>
      <c r="C81" s="599"/>
      <c r="D81" s="361">
        <v>12960</v>
      </c>
      <c r="E81" s="355"/>
      <c r="F81" s="355"/>
      <c r="G81" s="355"/>
      <c r="H81" s="355"/>
    </row>
    <row r="82" spans="1:8" ht="37.5" customHeight="1" outlineLevel="1" x14ac:dyDescent="0.2">
      <c r="A82" s="419" t="s">
        <v>49</v>
      </c>
      <c r="B82" s="586"/>
      <c r="C82" s="599"/>
      <c r="D82" s="361">
        <v>14256</v>
      </c>
      <c r="E82" s="355"/>
      <c r="F82" s="355"/>
      <c r="G82" s="355"/>
      <c r="H82" s="355"/>
    </row>
    <row r="83" spans="1:8" ht="37.5" customHeight="1" outlineLevel="1" x14ac:dyDescent="0.2">
      <c r="A83" s="419" t="s">
        <v>50</v>
      </c>
      <c r="B83" s="586"/>
      <c r="C83" s="599"/>
      <c r="D83" s="361">
        <v>15552</v>
      </c>
      <c r="E83" s="355"/>
      <c r="F83" s="355"/>
      <c r="G83" s="355"/>
      <c r="H83" s="355"/>
    </row>
    <row r="84" spans="1:8" ht="37.5" customHeight="1" outlineLevel="1" x14ac:dyDescent="0.2">
      <c r="A84" s="419" t="s">
        <v>51</v>
      </c>
      <c r="B84" s="586"/>
      <c r="C84" s="599"/>
      <c r="D84" s="361">
        <v>16848</v>
      </c>
      <c r="E84" s="355"/>
      <c r="F84" s="355"/>
      <c r="G84" s="355"/>
      <c r="H84" s="355"/>
    </row>
    <row r="85" spans="1:8" ht="37.5" customHeight="1" outlineLevel="1" x14ac:dyDescent="0.2">
      <c r="A85" s="419" t="s">
        <v>52</v>
      </c>
      <c r="B85" s="586"/>
      <c r="C85" s="599"/>
      <c r="D85" s="361">
        <v>18144</v>
      </c>
      <c r="E85" s="355"/>
      <c r="F85" s="355"/>
      <c r="G85" s="355"/>
      <c r="H85" s="355"/>
    </row>
    <row r="86" spans="1:8" ht="37.5" customHeight="1" outlineLevel="1" x14ac:dyDescent="0.2">
      <c r="A86" s="419" t="s">
        <v>53</v>
      </c>
      <c r="B86" s="586"/>
      <c r="C86" s="599"/>
      <c r="D86" s="361">
        <v>19440</v>
      </c>
      <c r="E86" s="355"/>
      <c r="F86" s="355"/>
      <c r="G86" s="355"/>
      <c r="H86" s="355"/>
    </row>
    <row r="87" spans="1:8" ht="37.5" customHeight="1" outlineLevel="1" x14ac:dyDescent="0.2">
      <c r="A87" s="419" t="s">
        <v>54</v>
      </c>
      <c r="B87" s="586"/>
      <c r="C87" s="599"/>
      <c r="D87" s="361">
        <v>20736</v>
      </c>
      <c r="E87" s="355"/>
      <c r="F87" s="355"/>
      <c r="G87" s="355"/>
      <c r="H87" s="355"/>
    </row>
    <row r="88" spans="1:8" ht="37.5" customHeight="1" outlineLevel="1" x14ac:dyDescent="0.2">
      <c r="A88" s="419" t="s">
        <v>55</v>
      </c>
      <c r="B88" s="586"/>
      <c r="C88" s="599"/>
      <c r="D88" s="361">
        <v>22032</v>
      </c>
      <c r="E88" s="355"/>
      <c r="F88" s="355"/>
      <c r="G88" s="355"/>
      <c r="H88" s="355"/>
    </row>
    <row r="89" spans="1:8" ht="37.5" customHeight="1" outlineLevel="1" x14ac:dyDescent="0.2">
      <c r="A89" s="419" t="s">
        <v>56</v>
      </c>
      <c r="B89" s="586"/>
      <c r="C89" s="599"/>
      <c r="D89" s="361">
        <v>23328</v>
      </c>
      <c r="E89" s="355"/>
      <c r="F89" s="355"/>
      <c r="G89" s="355"/>
      <c r="H89" s="355"/>
    </row>
    <row r="90" spans="1:8" ht="37.5" customHeight="1" outlineLevel="1" x14ac:dyDescent="0.2">
      <c r="A90" s="419" t="s">
        <v>57</v>
      </c>
      <c r="B90" s="586"/>
      <c r="C90" s="599"/>
      <c r="D90" s="361">
        <v>24624</v>
      </c>
      <c r="E90" s="355"/>
      <c r="F90" s="355"/>
      <c r="G90" s="355"/>
      <c r="H90" s="355"/>
    </row>
    <row r="91" spans="1:8" ht="37.5" customHeight="1" outlineLevel="1" x14ac:dyDescent="0.2">
      <c r="A91" s="419" t="s">
        <v>58</v>
      </c>
      <c r="B91" s="586"/>
      <c r="C91" s="599"/>
      <c r="D91" s="361">
        <v>25920</v>
      </c>
      <c r="E91" s="355"/>
      <c r="F91" s="355"/>
      <c r="G91" s="355"/>
      <c r="H91" s="355"/>
    </row>
    <row r="92" spans="1:8" ht="37.5" customHeight="1" outlineLevel="1" x14ac:dyDescent="0.2">
      <c r="A92" s="419" t="s">
        <v>181</v>
      </c>
      <c r="B92" s="420"/>
      <c r="C92" s="599"/>
      <c r="D92" s="361">
        <v>27216</v>
      </c>
      <c r="E92" s="355"/>
      <c r="F92" s="355"/>
      <c r="G92" s="355"/>
      <c r="H92" s="355"/>
    </row>
    <row r="93" spans="1:8" ht="37.5" customHeight="1" outlineLevel="1" x14ac:dyDescent="0.2">
      <c r="A93" s="419" t="s">
        <v>182</v>
      </c>
      <c r="B93" s="420"/>
      <c r="C93" s="599"/>
      <c r="D93" s="361">
        <v>28512</v>
      </c>
      <c r="E93" s="355"/>
      <c r="F93" s="355"/>
      <c r="G93" s="355"/>
      <c r="H93" s="355"/>
    </row>
    <row r="94" spans="1:8" ht="37.5" customHeight="1" outlineLevel="1" x14ac:dyDescent="0.2">
      <c r="A94" s="419" t="s">
        <v>183</v>
      </c>
      <c r="B94" s="420"/>
      <c r="C94" s="599"/>
      <c r="D94" s="361">
        <v>29808</v>
      </c>
      <c r="E94" s="355"/>
      <c r="F94" s="355"/>
      <c r="G94" s="355"/>
      <c r="H94" s="355"/>
    </row>
    <row r="95" spans="1:8" ht="37.5" customHeight="1" outlineLevel="1" x14ac:dyDescent="0.2">
      <c r="A95" s="419" t="s">
        <v>184</v>
      </c>
      <c r="B95" s="420"/>
      <c r="C95" s="599"/>
      <c r="D95" s="361">
        <v>31104</v>
      </c>
      <c r="E95" s="355"/>
      <c r="F95" s="355"/>
      <c r="G95" s="355"/>
      <c r="H95" s="355"/>
    </row>
    <row r="96" spans="1:8" ht="37.5" customHeight="1" outlineLevel="1" x14ac:dyDescent="0.2">
      <c r="A96" s="419" t="s">
        <v>185</v>
      </c>
      <c r="B96" s="420"/>
      <c r="C96" s="599"/>
      <c r="D96" s="361">
        <v>32400</v>
      </c>
      <c r="E96" s="355"/>
      <c r="F96" s="355"/>
      <c r="G96" s="355"/>
      <c r="H96" s="355"/>
    </row>
    <row r="97" spans="1:8" ht="37.5" customHeight="1" outlineLevel="1" x14ac:dyDescent="0.2">
      <c r="A97" s="419" t="s">
        <v>186</v>
      </c>
      <c r="B97" s="420"/>
      <c r="C97" s="599"/>
      <c r="D97" s="361">
        <v>33696</v>
      </c>
      <c r="E97" s="355"/>
      <c r="F97" s="355"/>
      <c r="G97" s="355"/>
      <c r="H97" s="355"/>
    </row>
    <row r="98" spans="1:8" ht="37.5" customHeight="1" outlineLevel="1" x14ac:dyDescent="0.2">
      <c r="A98" s="419" t="s">
        <v>187</v>
      </c>
      <c r="B98" s="420"/>
      <c r="C98" s="599"/>
      <c r="D98" s="361">
        <v>34992</v>
      </c>
      <c r="E98" s="355"/>
      <c r="F98" s="355"/>
      <c r="G98" s="355"/>
      <c r="H98" s="355"/>
    </row>
    <row r="99" spans="1:8" ht="37.5" customHeight="1" outlineLevel="1" x14ac:dyDescent="0.2">
      <c r="A99" s="419" t="s">
        <v>188</v>
      </c>
      <c r="B99" s="420"/>
      <c r="C99" s="599"/>
      <c r="D99" s="361">
        <v>36288</v>
      </c>
      <c r="E99" s="355"/>
      <c r="F99" s="355"/>
      <c r="G99" s="355"/>
      <c r="H99" s="355"/>
    </row>
    <row r="100" spans="1:8" ht="37.5" customHeight="1" outlineLevel="1" x14ac:dyDescent="0.2">
      <c r="A100" s="419" t="s">
        <v>189</v>
      </c>
      <c r="B100" s="420"/>
      <c r="C100" s="599"/>
      <c r="D100" s="361">
        <v>37584</v>
      </c>
      <c r="E100" s="355"/>
      <c r="F100" s="355"/>
      <c r="G100" s="355"/>
      <c r="H100" s="355"/>
    </row>
    <row r="101" spans="1:8" ht="37.5" customHeight="1" outlineLevel="1" x14ac:dyDescent="0.2">
      <c r="A101" s="419" t="s">
        <v>190</v>
      </c>
      <c r="B101" s="420"/>
      <c r="C101" s="599"/>
      <c r="D101" s="361">
        <v>38880</v>
      </c>
      <c r="E101" s="355"/>
      <c r="F101" s="355"/>
      <c r="G101" s="355"/>
      <c r="H101" s="355"/>
    </row>
    <row r="102" spans="1:8" ht="37.5" customHeight="1" outlineLevel="1" x14ac:dyDescent="0.2">
      <c r="A102" s="419" t="s">
        <v>191</v>
      </c>
      <c r="B102" s="420"/>
      <c r="C102" s="599"/>
      <c r="D102" s="361">
        <v>40176</v>
      </c>
      <c r="E102" s="355"/>
      <c r="F102" s="355"/>
      <c r="G102" s="355"/>
      <c r="H102" s="355"/>
    </row>
    <row r="103" spans="1:8" ht="37.5" customHeight="1" outlineLevel="1" x14ac:dyDescent="0.2">
      <c r="A103" s="419" t="s">
        <v>192</v>
      </c>
      <c r="B103" s="420"/>
      <c r="C103" s="599"/>
      <c r="D103" s="361">
        <v>41472</v>
      </c>
      <c r="E103" s="355"/>
      <c r="F103" s="355"/>
      <c r="G103" s="355"/>
      <c r="H103" s="355"/>
    </row>
    <row r="104" spans="1:8" ht="37.5" customHeight="1" outlineLevel="1" x14ac:dyDescent="0.2">
      <c r="A104" s="419" t="s">
        <v>193</v>
      </c>
      <c r="B104" s="420"/>
      <c r="C104" s="599"/>
      <c r="D104" s="361">
        <v>42768</v>
      </c>
      <c r="E104" s="355"/>
      <c r="F104" s="355"/>
      <c r="G104" s="355"/>
      <c r="H104" s="355"/>
    </row>
    <row r="105" spans="1:8" ht="37.5" customHeight="1" outlineLevel="1" x14ac:dyDescent="0.2">
      <c r="A105" s="419" t="s">
        <v>194</v>
      </c>
      <c r="B105" s="420"/>
      <c r="C105" s="599"/>
      <c r="D105" s="361">
        <v>44064</v>
      </c>
      <c r="E105" s="355"/>
      <c r="F105" s="355"/>
      <c r="G105" s="355"/>
      <c r="H105" s="355"/>
    </row>
    <row r="106" spans="1:8" ht="37.5" customHeight="1" outlineLevel="1" x14ac:dyDescent="0.2">
      <c r="A106" s="419" t="s">
        <v>195</v>
      </c>
      <c r="B106" s="420"/>
      <c r="C106" s="599"/>
      <c r="D106" s="361">
        <v>45360</v>
      </c>
      <c r="E106" s="355"/>
      <c r="F106" s="355"/>
      <c r="G106" s="355"/>
      <c r="H106" s="355"/>
    </row>
    <row r="107" spans="1:8" ht="37.5" customHeight="1" outlineLevel="1" x14ac:dyDescent="0.2">
      <c r="A107" s="419" t="s">
        <v>235</v>
      </c>
      <c r="B107" s="420"/>
      <c r="C107" s="599"/>
      <c r="D107" s="361">
        <v>46656</v>
      </c>
      <c r="E107" s="355"/>
      <c r="F107" s="355"/>
      <c r="G107" s="355"/>
      <c r="H107" s="355"/>
    </row>
    <row r="108" spans="1:8" ht="37.5" customHeight="1" outlineLevel="1" x14ac:dyDescent="0.2">
      <c r="A108" s="419" t="s">
        <v>236</v>
      </c>
      <c r="B108" s="420"/>
      <c r="C108" s="599"/>
      <c r="D108" s="361">
        <v>47952</v>
      </c>
      <c r="E108" s="355"/>
      <c r="F108" s="355"/>
      <c r="G108" s="355"/>
      <c r="H108" s="355"/>
    </row>
    <row r="109" spans="1:8" ht="37.5" customHeight="1" outlineLevel="1" x14ac:dyDescent="0.2">
      <c r="A109" s="419" t="s">
        <v>237</v>
      </c>
      <c r="B109" s="420"/>
      <c r="C109" s="599"/>
      <c r="D109" s="361">
        <v>49248</v>
      </c>
      <c r="E109" s="355"/>
      <c r="F109" s="355"/>
      <c r="G109" s="355"/>
      <c r="H109" s="355"/>
    </row>
    <row r="110" spans="1:8" ht="37.5" customHeight="1" outlineLevel="1" x14ac:dyDescent="0.2">
      <c r="A110" s="419" t="s">
        <v>238</v>
      </c>
      <c r="B110" s="420"/>
      <c r="C110" s="599"/>
      <c r="D110" s="361">
        <v>50544</v>
      </c>
      <c r="E110" s="355"/>
      <c r="F110" s="355"/>
      <c r="G110" s="355"/>
      <c r="H110" s="355"/>
    </row>
    <row r="111" spans="1:8" ht="37.5" customHeight="1" outlineLevel="1" thickBot="1" x14ac:dyDescent="0.25">
      <c r="A111" s="419" t="s">
        <v>239</v>
      </c>
      <c r="B111" s="420"/>
      <c r="C111" s="600"/>
      <c r="D111" s="361">
        <v>51840</v>
      </c>
      <c r="E111" s="355"/>
      <c r="F111" s="355"/>
      <c r="G111" s="355"/>
      <c r="H111" s="355"/>
    </row>
    <row r="112" spans="1:8" ht="50.1" customHeight="1" thickBot="1" x14ac:dyDescent="0.25">
      <c r="A112" s="411" t="s">
        <v>59</v>
      </c>
      <c r="B112" s="412"/>
      <c r="C112" s="412"/>
      <c r="D112" s="596" t="str">
        <f>"от "&amp;MIN(D113:D122)&amp;" до "&amp;MAX(D113:D122)</f>
        <v>от 240 до 5016</v>
      </c>
      <c r="E112" s="596"/>
      <c r="F112" s="596"/>
      <c r="G112" s="596"/>
      <c r="H112" s="597"/>
    </row>
    <row r="113" spans="1:8" ht="151.5" x14ac:dyDescent="0.2">
      <c r="A113" s="65" t="s">
        <v>60</v>
      </c>
      <c r="B113" s="66" t="s">
        <v>13</v>
      </c>
      <c r="C113" s="120"/>
      <c r="D113" s="433">
        <v>630</v>
      </c>
      <c r="E113" s="433"/>
      <c r="F113" s="433"/>
      <c r="G113" s="433"/>
      <c r="H113" s="433"/>
    </row>
    <row r="114" spans="1:8" ht="37.5" customHeight="1" x14ac:dyDescent="0.2">
      <c r="A114" s="573" t="s">
        <v>61</v>
      </c>
      <c r="B114" s="574"/>
      <c r="C114" s="426"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14" s="355">
        <v>270</v>
      </c>
      <c r="E114" s="355"/>
      <c r="F114" s="355"/>
      <c r="G114" s="355"/>
      <c r="H114" s="355"/>
    </row>
    <row r="115" spans="1:8" ht="37.5" customHeight="1" x14ac:dyDescent="0.2">
      <c r="A115" s="573" t="s">
        <v>62</v>
      </c>
      <c r="B115" s="574"/>
      <c r="C115" s="427"/>
      <c r="D115" s="355">
        <v>2538</v>
      </c>
      <c r="E115" s="355"/>
      <c r="F115" s="355"/>
      <c r="G115" s="355"/>
      <c r="H115" s="355"/>
    </row>
    <row r="116" spans="1:8" ht="37.5" customHeight="1" x14ac:dyDescent="0.2">
      <c r="A116" s="582" t="s">
        <v>63</v>
      </c>
      <c r="B116" s="583"/>
      <c r="C116" s="427"/>
      <c r="D116" s="355">
        <v>1008</v>
      </c>
      <c r="E116" s="355"/>
      <c r="F116" s="355"/>
      <c r="G116" s="355"/>
      <c r="H116" s="355"/>
    </row>
    <row r="117" spans="1:8" ht="37.5" customHeight="1" x14ac:dyDescent="0.2">
      <c r="A117" s="584" t="s">
        <v>64</v>
      </c>
      <c r="B117" s="585"/>
      <c r="C117" s="427"/>
      <c r="D117" s="355">
        <v>1536</v>
      </c>
      <c r="E117" s="355"/>
      <c r="F117" s="355"/>
      <c r="G117" s="355"/>
      <c r="H117" s="355"/>
    </row>
    <row r="118" spans="1:8" ht="37.5" customHeight="1" x14ac:dyDescent="0.2">
      <c r="A118" s="573" t="s">
        <v>65</v>
      </c>
      <c r="B118" s="574"/>
      <c r="C118" s="427"/>
      <c r="D118" s="355">
        <v>240</v>
      </c>
      <c r="E118" s="355"/>
      <c r="F118" s="355"/>
      <c r="G118" s="355"/>
      <c r="H118" s="355"/>
    </row>
    <row r="119" spans="1:8" ht="37.5" customHeight="1" x14ac:dyDescent="0.2">
      <c r="A119" s="573" t="s">
        <v>66</v>
      </c>
      <c r="B119" s="574"/>
      <c r="C119" s="427"/>
      <c r="D119" s="355">
        <v>240</v>
      </c>
      <c r="E119" s="355"/>
      <c r="F119" s="355"/>
      <c r="G119" s="355"/>
      <c r="H119" s="355"/>
    </row>
    <row r="120" spans="1:8" ht="37.5" customHeight="1" x14ac:dyDescent="0.2">
      <c r="A120" s="573" t="s">
        <v>67</v>
      </c>
      <c r="B120" s="574"/>
      <c r="C120" s="427"/>
      <c r="D120" s="355">
        <v>480</v>
      </c>
      <c r="E120" s="355"/>
      <c r="F120" s="355"/>
      <c r="G120" s="355"/>
      <c r="H120" s="355"/>
    </row>
    <row r="121" spans="1:8" ht="37.5" customHeight="1" x14ac:dyDescent="0.2">
      <c r="A121" s="573" t="s">
        <v>68</v>
      </c>
      <c r="B121" s="574"/>
      <c r="C121" s="427"/>
      <c r="D121" s="355">
        <v>720</v>
      </c>
      <c r="E121" s="355"/>
      <c r="F121" s="355"/>
      <c r="G121" s="355"/>
      <c r="H121" s="355"/>
    </row>
    <row r="122" spans="1:8" ht="37.5" customHeight="1" thickBot="1" x14ac:dyDescent="0.25">
      <c r="A122" s="575" t="s">
        <v>69</v>
      </c>
      <c r="B122" s="576"/>
      <c r="C122" s="428"/>
      <c r="D122" s="355">
        <v>5016</v>
      </c>
      <c r="E122" s="355"/>
      <c r="F122" s="355"/>
      <c r="G122" s="355"/>
      <c r="H122" s="355"/>
    </row>
    <row r="123" spans="1:8" s="16" customFormat="1" ht="117.75" customHeight="1" thickBot="1" x14ac:dyDescent="0.25">
      <c r="A123" s="524" t="s">
        <v>71</v>
      </c>
      <c r="B123" s="525"/>
      <c r="C12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23" s="375">
        <v>30</v>
      </c>
      <c r="E123" s="375"/>
      <c r="F123" s="375"/>
      <c r="G123" s="375"/>
      <c r="H123" s="376"/>
    </row>
    <row r="124" spans="1:8" ht="50.1" customHeight="1" thickBot="1" x14ac:dyDescent="0.25">
      <c r="A124" s="362" t="s">
        <v>72</v>
      </c>
      <c r="B124" s="363"/>
      <c r="C124" s="21"/>
      <c r="D124" s="702" t="str">
        <f>"от "&amp;MIN(D126,D146:H147,F186,D148:H162)&amp;" до "&amp;MAX(D126,D146:H147,F186,D148:H162)</f>
        <v>от 690 до 6492</v>
      </c>
      <c r="E124" s="364"/>
      <c r="F124" s="364"/>
      <c r="G124" s="364"/>
      <c r="H124" s="365"/>
    </row>
    <row r="125" spans="1:8" ht="21.75" thickBot="1" x14ac:dyDescent="0.25">
      <c r="A125" s="518"/>
      <c r="B125" s="519"/>
      <c r="C125" s="60"/>
      <c r="D125" s="701"/>
      <c r="E125" s="520"/>
      <c r="F125" s="520"/>
      <c r="G125" s="520"/>
      <c r="H125" s="521"/>
    </row>
    <row r="126" spans="1:8" ht="61.5" customHeight="1" thickBot="1" x14ac:dyDescent="0.25">
      <c r="A126" s="389" t="s">
        <v>73</v>
      </c>
      <c r="B126" s="390"/>
      <c r="C12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"2ГИС.КИРОВ" (версия для ПК); Интернет-площадка 2gis.kz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http://api.2gis.kz/</v>
      </c>
      <c r="D126" s="391">
        <v>4920</v>
      </c>
      <c r="E126" s="391"/>
      <c r="F126" s="391"/>
      <c r="G126" s="391"/>
      <c r="H126" s="392"/>
    </row>
    <row r="127" spans="1:8" ht="61.5" customHeight="1" thickBot="1" x14ac:dyDescent="0.25">
      <c r="A127" s="393" t="s">
        <v>74</v>
      </c>
      <c r="B127" s="394"/>
      <c r="C127" s="405"/>
      <c r="D127" s="395" t="s">
        <v>75</v>
      </c>
      <c r="E127" s="396"/>
      <c r="F127" s="396"/>
      <c r="G127" s="396"/>
      <c r="H127" s="397"/>
    </row>
    <row r="128" spans="1:8" ht="61.5" customHeight="1" x14ac:dyDescent="0.2">
      <c r="A128" s="385" t="s">
        <v>76</v>
      </c>
      <c r="B128" s="386"/>
      <c r="C128" s="405"/>
      <c r="D128" s="398">
        <f>D126/4</f>
        <v>1230</v>
      </c>
      <c r="E128" s="398"/>
      <c r="F128" s="398"/>
      <c r="G128" s="398"/>
      <c r="H128" s="399"/>
    </row>
    <row r="129" spans="1:8" ht="61.5" customHeight="1" x14ac:dyDescent="0.2">
      <c r="A129" s="385" t="s">
        <v>77</v>
      </c>
      <c r="B129" s="386"/>
      <c r="C129" s="405"/>
      <c r="D129" s="398">
        <f>D126/5</f>
        <v>984</v>
      </c>
      <c r="E129" s="398"/>
      <c r="F129" s="398"/>
      <c r="G129" s="398"/>
      <c r="H129" s="399"/>
    </row>
    <row r="130" spans="1:8" ht="61.5" customHeight="1" x14ac:dyDescent="0.2">
      <c r="A130" s="385" t="s">
        <v>78</v>
      </c>
      <c r="B130" s="386"/>
      <c r="C130" s="405"/>
      <c r="D130" s="398">
        <f>D126/6</f>
        <v>820</v>
      </c>
      <c r="E130" s="398"/>
      <c r="F130" s="398"/>
      <c r="G130" s="398"/>
      <c r="H130" s="399"/>
    </row>
    <row r="131" spans="1:8" ht="61.5" customHeight="1" x14ac:dyDescent="0.2">
      <c r="A131" s="385" t="s">
        <v>79</v>
      </c>
      <c r="B131" s="386"/>
      <c r="C131" s="405"/>
      <c r="D131" s="398">
        <f>D126/7</f>
        <v>702.85714285714289</v>
      </c>
      <c r="E131" s="398"/>
      <c r="F131" s="398"/>
      <c r="G131" s="398"/>
      <c r="H131" s="399"/>
    </row>
    <row r="132" spans="1:8" ht="61.5" customHeight="1" x14ac:dyDescent="0.2">
      <c r="A132" s="385" t="s">
        <v>80</v>
      </c>
      <c r="B132" s="386"/>
      <c r="C132" s="405"/>
      <c r="D132" s="398">
        <f>D126/8</f>
        <v>615</v>
      </c>
      <c r="E132" s="398"/>
      <c r="F132" s="398"/>
      <c r="G132" s="398"/>
      <c r="H132" s="399"/>
    </row>
    <row r="133" spans="1:8" ht="61.5" customHeight="1" x14ac:dyDescent="0.2">
      <c r="A133" s="385" t="s">
        <v>81</v>
      </c>
      <c r="B133" s="386"/>
      <c r="C133" s="405"/>
      <c r="D133" s="398">
        <f>D126/9</f>
        <v>546.66666666666663</v>
      </c>
      <c r="E133" s="398"/>
      <c r="F133" s="398"/>
      <c r="G133" s="398"/>
      <c r="H133" s="399"/>
    </row>
    <row r="134" spans="1:8" ht="61.5" customHeight="1" x14ac:dyDescent="0.2">
      <c r="A134" s="385" t="s">
        <v>82</v>
      </c>
      <c r="B134" s="386"/>
      <c r="C134" s="405"/>
      <c r="D134" s="398">
        <f>D126/10</f>
        <v>492</v>
      </c>
      <c r="E134" s="398"/>
      <c r="F134" s="398"/>
      <c r="G134" s="398"/>
      <c r="H134" s="399"/>
    </row>
    <row r="135" spans="1:8" ht="61.5" customHeight="1" thickBot="1" x14ac:dyDescent="0.25">
      <c r="A135" s="389" t="s">
        <v>83</v>
      </c>
      <c r="B135" s="390"/>
      <c r="C135" s="405"/>
      <c r="D135" s="391">
        <v>7320</v>
      </c>
      <c r="E135" s="391"/>
      <c r="F135" s="391"/>
      <c r="G135" s="391"/>
      <c r="H135" s="392"/>
    </row>
    <row r="136" spans="1:8" ht="61.5" customHeight="1" thickBot="1" x14ac:dyDescent="0.25">
      <c r="A136" s="393" t="s">
        <v>74</v>
      </c>
      <c r="B136" s="394"/>
      <c r="C136" s="405"/>
      <c r="D136" s="395" t="s">
        <v>75</v>
      </c>
      <c r="E136" s="396"/>
      <c r="F136" s="396"/>
      <c r="G136" s="396"/>
      <c r="H136" s="397"/>
    </row>
    <row r="137" spans="1:8" ht="61.5" customHeight="1" x14ac:dyDescent="0.2">
      <c r="A137" s="385" t="s">
        <v>76</v>
      </c>
      <c r="B137" s="386"/>
      <c r="C137" s="405"/>
      <c r="D137" s="398">
        <v>1830</v>
      </c>
      <c r="E137" s="398"/>
      <c r="F137" s="398"/>
      <c r="G137" s="398"/>
      <c r="H137" s="399"/>
    </row>
    <row r="138" spans="1:8" ht="61.5" customHeight="1" x14ac:dyDescent="0.2">
      <c r="A138" s="385" t="s">
        <v>77</v>
      </c>
      <c r="B138" s="386"/>
      <c r="C138" s="405"/>
      <c r="D138" s="398">
        <v>1464</v>
      </c>
      <c r="E138" s="398"/>
      <c r="F138" s="398"/>
      <c r="G138" s="398"/>
      <c r="H138" s="399"/>
    </row>
    <row r="139" spans="1:8" ht="61.5" customHeight="1" x14ac:dyDescent="0.2">
      <c r="A139" s="385" t="s">
        <v>78</v>
      </c>
      <c r="B139" s="386"/>
      <c r="C139" s="405"/>
      <c r="D139" s="398">
        <v>1220</v>
      </c>
      <c r="E139" s="398"/>
      <c r="F139" s="398"/>
      <c r="G139" s="398"/>
      <c r="H139" s="399"/>
    </row>
    <row r="140" spans="1:8" ht="61.5" customHeight="1" x14ac:dyDescent="0.2">
      <c r="A140" s="385" t="s">
        <v>79</v>
      </c>
      <c r="B140" s="386"/>
      <c r="C140" s="405"/>
      <c r="D140" s="398">
        <v>1045.7142857142858</v>
      </c>
      <c r="E140" s="398"/>
      <c r="F140" s="398"/>
      <c r="G140" s="398"/>
      <c r="H140" s="399"/>
    </row>
    <row r="141" spans="1:8" ht="61.5" customHeight="1" x14ac:dyDescent="0.2">
      <c r="A141" s="385" t="s">
        <v>80</v>
      </c>
      <c r="B141" s="386"/>
      <c r="C141" s="405"/>
      <c r="D141" s="398">
        <v>915</v>
      </c>
      <c r="E141" s="398"/>
      <c r="F141" s="398"/>
      <c r="G141" s="398"/>
      <c r="H141" s="399"/>
    </row>
    <row r="142" spans="1:8" ht="61.5" customHeight="1" x14ac:dyDescent="0.2">
      <c r="A142" s="385" t="s">
        <v>81</v>
      </c>
      <c r="B142" s="386"/>
      <c r="C142" s="405"/>
      <c r="D142" s="398">
        <v>813.33333333333337</v>
      </c>
      <c r="E142" s="398"/>
      <c r="F142" s="398"/>
      <c r="G142" s="398"/>
      <c r="H142" s="399"/>
    </row>
    <row r="143" spans="1:8" ht="61.5" customHeight="1" thickBot="1" x14ac:dyDescent="0.25">
      <c r="A143" s="385" t="s">
        <v>82</v>
      </c>
      <c r="B143" s="386"/>
      <c r="C143" s="406"/>
      <c r="D143" s="398">
        <v>732</v>
      </c>
      <c r="E143" s="398"/>
      <c r="F143" s="398"/>
      <c r="G143" s="398"/>
      <c r="H143" s="399"/>
    </row>
    <row r="144" spans="1:8" s="16" customFormat="1" ht="62.45" customHeight="1" thickBot="1" x14ac:dyDescent="0.25">
      <c r="A144" s="380" t="s">
        <v>84</v>
      </c>
      <c r="B144" s="381"/>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44" s="372">
        <v>10008</v>
      </c>
      <c r="E144" s="372"/>
      <c r="F144" s="372"/>
      <c r="G144" s="372"/>
      <c r="H144" s="372"/>
    </row>
    <row r="145" spans="1:8" ht="21.75" thickBot="1" x14ac:dyDescent="0.25">
      <c r="A145" s="357"/>
      <c r="B145" s="358"/>
      <c r="C145" s="56"/>
      <c r="D145" s="701"/>
      <c r="E145" s="520"/>
      <c r="F145" s="520"/>
      <c r="G145" s="520"/>
      <c r="H145" s="521"/>
    </row>
    <row r="146" spans="1:8" ht="50.1" customHeight="1" x14ac:dyDescent="0.2">
      <c r="A146" s="352" t="s">
        <v>85</v>
      </c>
      <c r="B146" s="353"/>
      <c r="C146" s="118" t="str">
        <f>"Интернет-площадка 2gis.ru на основе Cправочника организаций "&amp;$C$2&amp;""</f>
        <v>Интернет-площадка 2gis.ru на основе Cправочника организаций "2ГИС.КИРОВ"</v>
      </c>
      <c r="D146" s="361">
        <v>2400</v>
      </c>
      <c r="E146" s="355"/>
      <c r="F146" s="355"/>
      <c r="G146" s="355"/>
      <c r="H146" s="356"/>
    </row>
    <row r="147" spans="1:8" ht="50.1" customHeight="1" x14ac:dyDescent="0.2">
      <c r="A147" s="352" t="s">
        <v>86</v>
      </c>
      <c r="B147" s="353"/>
      <c r="C147" s="74"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7" s="361">
        <v>1536</v>
      </c>
      <c r="E147" s="355"/>
      <c r="F147" s="355"/>
      <c r="G147" s="355"/>
      <c r="H147" s="356"/>
    </row>
    <row r="148" spans="1:8" ht="50.1" customHeight="1" x14ac:dyDescent="0.2">
      <c r="A148" s="352" t="s">
        <v>87</v>
      </c>
      <c r="B148" s="353"/>
      <c r="C148" s="74"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48" s="361">
        <v>5016</v>
      </c>
      <c r="E148" s="355"/>
      <c r="F148" s="355"/>
      <c r="G148" s="355"/>
      <c r="H148" s="356"/>
    </row>
    <row r="149" spans="1:8" ht="50.1" customHeight="1" x14ac:dyDescent="0.2">
      <c r="A149" s="352" t="s">
        <v>88</v>
      </c>
      <c r="B149" s="353"/>
      <c r="C149" s="74" t="str">
        <f>"Интернет-площадка 2gis.ru на основе Cправочника организаций "&amp;$C$2&amp;""</f>
        <v>Интернет-площадка 2gis.ru на основе Cправочника организаций "2ГИС.КИРОВ"</v>
      </c>
      <c r="D149" s="361">
        <v>3690</v>
      </c>
      <c r="E149" s="355"/>
      <c r="F149" s="355"/>
      <c r="G149" s="355"/>
      <c r="H149" s="356"/>
    </row>
    <row r="150" spans="1:8" ht="50.1" customHeight="1" x14ac:dyDescent="0.2">
      <c r="A150" s="352" t="s">
        <v>89</v>
      </c>
      <c r="B150" s="353"/>
      <c r="C150" s="74" t="str">
        <f>"Интернет-площадка 2gis.ru на основе Cправочника организаций "&amp;$C$2&amp;""</f>
        <v>Интернет-площадка 2gis.ru на основе Cправочника организаций "2ГИС.КИРОВ"</v>
      </c>
      <c r="D150" s="361">
        <v>4428</v>
      </c>
      <c r="E150" s="355"/>
      <c r="F150" s="355"/>
      <c r="G150" s="355"/>
      <c r="H150" s="356"/>
    </row>
    <row r="151" spans="1:8" ht="50.1" customHeight="1" x14ac:dyDescent="0.2">
      <c r="A151" s="352" t="s">
        <v>90</v>
      </c>
      <c r="B151" s="353"/>
      <c r="C151" s="74"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1" s="361">
        <v>2478</v>
      </c>
      <c r="E151" s="355"/>
      <c r="F151" s="355"/>
      <c r="G151" s="355"/>
      <c r="H151" s="356"/>
    </row>
    <row r="152" spans="1:8" ht="50.1" customHeight="1" x14ac:dyDescent="0.2">
      <c r="A152" s="352" t="s">
        <v>91</v>
      </c>
      <c r="B152" s="353"/>
      <c r="C152" s="74"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2" s="361">
        <v>2010</v>
      </c>
      <c r="E152" s="355"/>
      <c r="F152" s="355"/>
      <c r="G152" s="355"/>
      <c r="H152" s="356"/>
    </row>
    <row r="153" spans="1:8" ht="50.1" customHeight="1" x14ac:dyDescent="0.2">
      <c r="A153" s="352" t="s">
        <v>92</v>
      </c>
      <c r="B153" s="353"/>
      <c r="C153" s="74"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53" s="361">
        <v>6492</v>
      </c>
      <c r="E153" s="355"/>
      <c r="F153" s="355"/>
      <c r="G153" s="355"/>
      <c r="H153" s="356"/>
    </row>
    <row r="154" spans="1:8" ht="50.1" customHeight="1" x14ac:dyDescent="0.2">
      <c r="A154" s="352" t="s">
        <v>93</v>
      </c>
      <c r="B154" s="353"/>
      <c r="C154" s="74" t="str">
        <f>C147</f>
        <v>Электронный справочник на основе Справочника организаций "2ГИС.КИРОВ" (версия для ПК)</v>
      </c>
      <c r="D154" s="361">
        <v>4140</v>
      </c>
      <c r="E154" s="355"/>
      <c r="F154" s="355"/>
      <c r="G154" s="355"/>
      <c r="H154" s="356"/>
    </row>
    <row r="155" spans="1:8" ht="50.1" customHeight="1" x14ac:dyDescent="0.2">
      <c r="A155" s="352" t="s">
        <v>94</v>
      </c>
      <c r="B155" s="353"/>
      <c r="C155" s="74" t="s">
        <v>95</v>
      </c>
      <c r="D155" s="361">
        <v>690</v>
      </c>
      <c r="E155" s="355"/>
      <c r="F155" s="355"/>
      <c r="G155" s="355"/>
      <c r="H155" s="356"/>
    </row>
    <row r="156" spans="1:8" ht="77.25" customHeight="1" x14ac:dyDescent="0.2">
      <c r="A156" s="352" t="s">
        <v>96</v>
      </c>
      <c r="B156" s="353"/>
      <c r="C15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6" s="361">
        <v>1770</v>
      </c>
      <c r="E156" s="355"/>
      <c r="F156" s="355"/>
      <c r="G156" s="355"/>
      <c r="H156" s="356"/>
    </row>
    <row r="157" spans="1:8" ht="77.25" customHeight="1" x14ac:dyDescent="0.2">
      <c r="A157" s="352" t="s">
        <v>97</v>
      </c>
      <c r="B157" s="353"/>
      <c r="C157" s="74"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7" s="361">
        <v>1416</v>
      </c>
      <c r="E157" s="355"/>
      <c r="F157" s="355"/>
      <c r="G157" s="355"/>
      <c r="H157" s="356"/>
    </row>
    <row r="158" spans="1:8" ht="77.25" customHeight="1" x14ac:dyDescent="0.2">
      <c r="A158" s="352" t="s">
        <v>98</v>
      </c>
      <c r="B158" s="353"/>
      <c r="C158" s="74"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8" s="361">
        <v>1182</v>
      </c>
      <c r="E158" s="355"/>
      <c r="F158" s="355"/>
      <c r="G158" s="355"/>
      <c r="H158" s="356"/>
    </row>
    <row r="159" spans="1:8" ht="77.25" customHeight="1" x14ac:dyDescent="0.2">
      <c r="A159" s="352" t="s">
        <v>99</v>
      </c>
      <c r="B159" s="353"/>
      <c r="C159" s="74" t="str">
        <f t="shared" si="0"/>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59" s="361">
        <v>708</v>
      </c>
      <c r="E159" s="355"/>
      <c r="F159" s="355"/>
      <c r="G159" s="355"/>
      <c r="H159" s="356"/>
    </row>
    <row r="160" spans="1:8" ht="77.25" customHeight="1" x14ac:dyDescent="0.2">
      <c r="A160" s="352" t="s">
        <v>100</v>
      </c>
      <c r="B160" s="353" t="s">
        <v>100</v>
      </c>
      <c r="C16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0" s="361">
        <v>6492</v>
      </c>
      <c r="E160" s="355"/>
      <c r="F160" s="355"/>
      <c r="G160" s="355"/>
      <c r="H160" s="356"/>
    </row>
    <row r="161" spans="1:8" ht="77.25" customHeight="1" x14ac:dyDescent="0.2">
      <c r="A161" s="352" t="s">
        <v>101</v>
      </c>
      <c r="B161" s="353" t="s">
        <v>101</v>
      </c>
      <c r="C16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61" s="361">
        <v>3000</v>
      </c>
      <c r="E161" s="355"/>
      <c r="F161" s="355"/>
      <c r="G161" s="355"/>
      <c r="H161" s="356"/>
    </row>
    <row r="162" spans="1:8" ht="50.1" customHeight="1" thickBot="1" x14ac:dyDescent="0.25">
      <c r="A162" s="352" t="s">
        <v>102</v>
      </c>
      <c r="B162" s="353"/>
      <c r="C162" s="74"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2" s="361">
        <v>2478</v>
      </c>
      <c r="E162" s="355"/>
      <c r="F162" s="355"/>
      <c r="G162" s="355"/>
      <c r="H162" s="356"/>
    </row>
    <row r="163" spans="1:8" s="16" customFormat="1" ht="102" customHeight="1" thickBot="1" x14ac:dyDescent="0.25">
      <c r="A163" s="352" t="s">
        <v>16</v>
      </c>
      <c r="B163" s="353"/>
      <c r="C16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3" s="361">
        <v>630</v>
      </c>
      <c r="E163" s="355"/>
      <c r="F163" s="355"/>
      <c r="G163" s="355"/>
      <c r="H163" s="356"/>
    </row>
    <row r="164" spans="1:8" s="16" customFormat="1" ht="102" customHeight="1" thickBot="1" x14ac:dyDescent="0.25">
      <c r="A164" s="352" t="s">
        <v>103</v>
      </c>
      <c r="B164" s="353"/>
      <c r="C16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64" s="361">
        <v>100002</v>
      </c>
      <c r="E164" s="355"/>
      <c r="F164" s="355"/>
      <c r="G164" s="355"/>
      <c r="H164" s="356"/>
    </row>
    <row r="165" spans="1:8" s="16" customFormat="1" ht="126" customHeight="1" x14ac:dyDescent="0.2">
      <c r="A165" s="352" t="s">
        <v>104</v>
      </c>
      <c r="B165" s="353"/>
      <c r="C16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5" s="361">
        <v>3990</v>
      </c>
      <c r="E165" s="355"/>
      <c r="F165" s="355"/>
      <c r="G165" s="355"/>
      <c r="H165" s="356"/>
    </row>
    <row r="166" spans="1:8" s="16" customFormat="1" ht="96" customHeight="1" x14ac:dyDescent="0.2">
      <c r="A166" s="377" t="s">
        <v>105</v>
      </c>
      <c r="B166" s="378"/>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"2ГИС.КИРОВ"; Электронный справочник на основе Справочника организаций "2ГИС.КИРОВ" (мобильная версия); Интернет-площадки и Веб-приложения на основе Cправочника организаций "2ГИС.КИРОВ", http://api.2gis.ru/</v>
      </c>
      <c r="D166" s="361">
        <v>3000</v>
      </c>
      <c r="E166" s="355"/>
      <c r="F166" s="355"/>
      <c r="G166" s="355"/>
      <c r="H166" s="356"/>
    </row>
    <row r="167" spans="1:8" s="16" customFormat="1" ht="96" customHeight="1" x14ac:dyDescent="0.2">
      <c r="A167" s="377" t="s">
        <v>106</v>
      </c>
      <c r="B167" s="378"/>
      <c r="C16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67" s="361">
        <v>5010</v>
      </c>
      <c r="E167" s="355"/>
      <c r="F167" s="355"/>
      <c r="G167" s="355"/>
      <c r="H167" s="356"/>
    </row>
    <row r="168" spans="1:8" ht="50.1" customHeight="1" x14ac:dyDescent="0.2">
      <c r="A168" s="352" t="s">
        <v>107</v>
      </c>
      <c r="B168" s="353"/>
      <c r="C168" s="74" t="str">
        <f>"Интернет-площадка 2gis.ru на основе Cправочника организаций "&amp;$C$2&amp;""</f>
        <v>Интернет-площадка 2gis.ru на основе Cправочника организаций "2ГИС.КИРОВ"</v>
      </c>
      <c r="D168" s="361">
        <v>3360</v>
      </c>
      <c r="E168" s="355"/>
      <c r="F168" s="355"/>
      <c r="G168" s="355"/>
      <c r="H168" s="356"/>
    </row>
    <row r="169" spans="1:8" ht="50.1" customHeight="1" x14ac:dyDescent="0.2">
      <c r="A169" s="352" t="s">
        <v>108</v>
      </c>
      <c r="B169" s="353"/>
      <c r="C169" s="74"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69" s="361">
        <v>2160</v>
      </c>
      <c r="E169" s="355"/>
      <c r="F169" s="355"/>
      <c r="G169" s="355"/>
      <c r="H169" s="356"/>
    </row>
    <row r="170" spans="1:8" ht="50.1" customHeight="1" x14ac:dyDescent="0.2">
      <c r="A170" s="352" t="s">
        <v>109</v>
      </c>
      <c r="B170" s="353"/>
      <c r="C170" s="74" t="str">
        <f t="shared" si="1"/>
        <v>Электронный справочник на основе Справочника организаций "2ГИС.КИРОВ" (версия для ПК)</v>
      </c>
      <c r="D170" s="361">
        <v>7080</v>
      </c>
      <c r="E170" s="355"/>
      <c r="F170" s="355"/>
      <c r="G170" s="355"/>
      <c r="H170" s="356"/>
    </row>
    <row r="171" spans="1:8" ht="50.1" customHeight="1" x14ac:dyDescent="0.2">
      <c r="A171" s="352" t="s">
        <v>110</v>
      </c>
      <c r="B171" s="353"/>
      <c r="C171" s="74" t="str">
        <f>"Интернет-площадка 2gis.ru на основе Cправочника организаций "&amp;$C$2&amp;""</f>
        <v>Интернет-площадка 2gis.ru на основе Cправочника организаций "2ГИС.КИРОВ"</v>
      </c>
      <c r="D171" s="361">
        <v>5280</v>
      </c>
      <c r="E171" s="355"/>
      <c r="F171" s="355"/>
      <c r="G171" s="355"/>
      <c r="H171" s="356"/>
    </row>
    <row r="172" spans="1:8" ht="50.1" customHeight="1" x14ac:dyDescent="0.2">
      <c r="A172" s="352" t="s">
        <v>111</v>
      </c>
      <c r="B172" s="353"/>
      <c r="C172" s="74" t="str">
        <f>"Интернет-площадка 2gis.ru на основе Cправочника организаций "&amp;$C$2&amp;""</f>
        <v>Интернет-площадка 2gis.ru на основе Cправочника организаций "2ГИС.КИРОВ"</v>
      </c>
      <c r="D172" s="361">
        <v>6336</v>
      </c>
      <c r="E172" s="355"/>
      <c r="F172" s="355"/>
      <c r="G172" s="355"/>
      <c r="H172" s="356"/>
    </row>
    <row r="173" spans="1:8" ht="50.1" customHeight="1" x14ac:dyDescent="0.2">
      <c r="A173" s="352" t="s">
        <v>112</v>
      </c>
      <c r="B173" s="353"/>
      <c r="C173" s="74" t="str">
        <f t="shared" si="1"/>
        <v>Электронный справочник на основе Справочника организаций "2ГИС.КИРОВ" (версия для ПК)</v>
      </c>
      <c r="D173" s="361">
        <v>3480</v>
      </c>
      <c r="E173" s="355"/>
      <c r="F173" s="355"/>
      <c r="G173" s="355"/>
      <c r="H173" s="356"/>
    </row>
    <row r="174" spans="1:8" ht="50.1" customHeight="1" x14ac:dyDescent="0.2">
      <c r="A174" s="352" t="s">
        <v>113</v>
      </c>
      <c r="B174" s="353"/>
      <c r="C174" s="74" t="str">
        <f t="shared" si="1"/>
        <v>Электронный справочник на основе Справочника организаций "2ГИС.КИРОВ" (версия для ПК)</v>
      </c>
      <c r="D174" s="361">
        <v>2880</v>
      </c>
      <c r="E174" s="355"/>
      <c r="F174" s="355"/>
      <c r="G174" s="355"/>
      <c r="H174" s="356"/>
    </row>
    <row r="175" spans="1:8" ht="50.1" customHeight="1" x14ac:dyDescent="0.2">
      <c r="A175" s="352" t="s">
        <v>114</v>
      </c>
      <c r="B175" s="353"/>
      <c r="C175" s="74" t="str">
        <f t="shared" si="1"/>
        <v>Электронный справочник на основе Справочника организаций "2ГИС.КИРОВ" (версия для ПК)</v>
      </c>
      <c r="D175" s="361">
        <v>9120</v>
      </c>
      <c r="E175" s="355"/>
      <c r="F175" s="355"/>
      <c r="G175" s="355"/>
      <c r="H175" s="356"/>
    </row>
    <row r="176" spans="1:8" ht="50.1" customHeight="1" x14ac:dyDescent="0.2">
      <c r="A176" s="352" t="s">
        <v>115</v>
      </c>
      <c r="B176" s="353"/>
      <c r="C176" s="74" t="s">
        <v>95</v>
      </c>
      <c r="D176" s="361">
        <v>1080</v>
      </c>
      <c r="E176" s="355"/>
      <c r="F176" s="355"/>
      <c r="G176" s="355"/>
      <c r="H176" s="356"/>
    </row>
    <row r="177" spans="1:8" ht="69.75" customHeight="1" x14ac:dyDescent="0.2">
      <c r="A177" s="352" t="s">
        <v>116</v>
      </c>
      <c r="B177" s="353"/>
      <c r="C17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"2ГИС.КИРОВ" (мобильная версия 2ГИС 4.0 и выше); Интернет-площадка 2gis.ru на основе Cправочника организаций "2ГИС.КИРОВ"</v>
      </c>
      <c r="D177" s="361">
        <v>9120</v>
      </c>
      <c r="E177" s="355"/>
      <c r="F177" s="355"/>
      <c r="G177" s="355"/>
      <c r="H177" s="356"/>
    </row>
    <row r="178" spans="1:8" ht="50.1" customHeight="1" thickBot="1" x14ac:dyDescent="0.25">
      <c r="A178" s="369" t="s">
        <v>117</v>
      </c>
      <c r="B178" s="370"/>
      <c r="C178" s="58" t="str">
        <f t="shared" si="1"/>
        <v>Электронный справочник на основе Справочника организаций "2ГИС.КИРОВ" (версия для ПК)</v>
      </c>
      <c r="D178" s="371">
        <v>3480</v>
      </c>
      <c r="E178" s="372"/>
      <c r="F178" s="372"/>
      <c r="G178" s="372"/>
      <c r="H178" s="373"/>
    </row>
    <row r="179" spans="1:8" s="23" customFormat="1" ht="50.1" customHeight="1" thickBot="1" x14ac:dyDescent="0.25">
      <c r="A179" s="362" t="s">
        <v>118</v>
      </c>
      <c r="B179" s="363"/>
      <c r="C179" s="21"/>
      <c r="D179" s="364"/>
      <c r="E179" s="364"/>
      <c r="F179" s="364"/>
      <c r="G179" s="364"/>
      <c r="H179" s="365"/>
    </row>
    <row r="180" spans="1:8" s="16" customFormat="1" ht="50.1" customHeight="1" x14ac:dyDescent="0.2">
      <c r="A180" s="352" t="s">
        <v>119</v>
      </c>
      <c r="B180" s="353"/>
      <c r="C18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"2ГИС.КИРОВ" (мобильная версия)</v>
      </c>
      <c r="D180" s="361">
        <v>3000</v>
      </c>
      <c r="E180" s="355"/>
      <c r="F180" s="355"/>
      <c r="G180" s="355"/>
      <c r="H180" s="356"/>
    </row>
    <row r="181" spans="1:8" s="16" customFormat="1" ht="50.1" customHeight="1" x14ac:dyDescent="0.2">
      <c r="A181" s="352" t="s">
        <v>120</v>
      </c>
      <c r="B181" s="353"/>
      <c r="C181" s="367"/>
      <c r="D181" s="361">
        <v>3000</v>
      </c>
      <c r="E181" s="355"/>
      <c r="F181" s="355"/>
      <c r="G181" s="355"/>
      <c r="H181" s="356"/>
    </row>
    <row r="182" spans="1:8" s="16" customFormat="1" ht="50.1" customHeight="1" x14ac:dyDescent="0.2">
      <c r="A182" s="369" t="s">
        <v>121</v>
      </c>
      <c r="B182" s="370"/>
      <c r="C182" s="367"/>
      <c r="D182" s="517">
        <v>1500</v>
      </c>
      <c r="E182" s="398"/>
      <c r="F182" s="398"/>
      <c r="G182" s="398"/>
      <c r="H182" s="398"/>
    </row>
    <row r="183" spans="1:8" s="16" customFormat="1" ht="50.1" customHeight="1" x14ac:dyDescent="0.2">
      <c r="A183" s="369" t="s">
        <v>122</v>
      </c>
      <c r="B183" s="370"/>
      <c r="C183" s="367"/>
      <c r="D183" s="517">
        <v>150</v>
      </c>
      <c r="E183" s="398"/>
      <c r="F183" s="398"/>
      <c r="G183" s="398"/>
      <c r="H183" s="398"/>
    </row>
    <row r="184" spans="1:8" s="16" customFormat="1" ht="50.1" customHeight="1" thickBot="1" x14ac:dyDescent="0.25">
      <c r="A184" s="369" t="s">
        <v>123</v>
      </c>
      <c r="B184" s="370"/>
      <c r="C184" s="368"/>
      <c r="D184" s="471">
        <v>510</v>
      </c>
      <c r="E184" s="472"/>
      <c r="F184" s="472"/>
      <c r="G184" s="472"/>
      <c r="H184" s="472"/>
    </row>
    <row r="185" spans="1:8" s="16" customFormat="1" ht="50.1" customHeight="1" thickBot="1" x14ac:dyDescent="0.25">
      <c r="A185" s="362" t="s">
        <v>124</v>
      </c>
      <c r="B185" s="363"/>
      <c r="C185" s="21"/>
      <c r="D185" s="364"/>
      <c r="E185" s="364"/>
      <c r="F185" s="364"/>
      <c r="G185" s="364"/>
      <c r="H185" s="365"/>
    </row>
    <row r="186" spans="1:8" ht="50.1" customHeight="1" x14ac:dyDescent="0.2">
      <c r="A186" s="352" t="s">
        <v>125</v>
      </c>
      <c r="B186" s="353"/>
      <c r="C18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86" s="77">
        <f>F186*1.2</f>
        <v>4176</v>
      </c>
      <c r="E186" s="78">
        <f>F186*1.1</f>
        <v>3828.0000000000005</v>
      </c>
      <c r="F186" s="78">
        <v>3480</v>
      </c>
      <c r="G186" s="78">
        <f>F186*0.75</f>
        <v>2610</v>
      </c>
      <c r="H186" s="79">
        <f>F186*0.5</f>
        <v>1740</v>
      </c>
    </row>
    <row r="187" spans="1:8" ht="50.1" customHeight="1" x14ac:dyDescent="0.2">
      <c r="A187" s="352" t="s">
        <v>126</v>
      </c>
      <c r="B187" s="353"/>
      <c r="C187" s="74" t="str">
        <f>"Интернет-площадка 2gis.ru на основе Cправочника организаций "&amp;$C$2&amp;""</f>
        <v>Интернет-площадка 2gis.ru на основе Cправочника организаций "2ГИС.КИРОВ"</v>
      </c>
      <c r="D187" s="361">
        <v>1500</v>
      </c>
      <c r="E187" s="355"/>
      <c r="F187" s="355"/>
      <c r="G187" s="355"/>
      <c r="H187" s="356"/>
    </row>
    <row r="188" spans="1:8" ht="50.1" customHeight="1" x14ac:dyDescent="0.2">
      <c r="A188" s="352" t="s">
        <v>127</v>
      </c>
      <c r="B188" s="353"/>
      <c r="C188" s="74"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88" s="361">
        <v>1536</v>
      </c>
      <c r="E188" s="355"/>
      <c r="F188" s="355"/>
      <c r="G188" s="355"/>
      <c r="H188" s="356"/>
    </row>
    <row r="189" spans="1:8" ht="50.1" customHeight="1" x14ac:dyDescent="0.2">
      <c r="A189" s="352" t="s">
        <v>198</v>
      </c>
      <c r="B189" s="353"/>
      <c r="C18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(мобильная версия 2ГИС 4.0 и выше)</v>
      </c>
      <c r="D189" s="77">
        <f>F189*1.2</f>
        <v>5904</v>
      </c>
      <c r="E189" s="78">
        <f>F189*1.1</f>
        <v>5412</v>
      </c>
      <c r="F189" s="78">
        <v>4920</v>
      </c>
      <c r="G189" s="78">
        <f>F189*0.75</f>
        <v>3690</v>
      </c>
      <c r="H189" s="79">
        <f>F189*0.5</f>
        <v>2460</v>
      </c>
    </row>
    <row r="190" spans="1:8" ht="50.1" customHeight="1" x14ac:dyDescent="0.2">
      <c r="A190" s="352" t="s">
        <v>199</v>
      </c>
      <c r="B190" s="353"/>
      <c r="C190" s="58" t="str">
        <f>"Интернет-площадка 2gis.ru на основе Cправочника организаций "&amp;$C$2&amp;""</f>
        <v>Интернет-площадка 2gis.ru на основе Cправочника организаций "2ГИС.КИРОВ"</v>
      </c>
      <c r="D190" s="361">
        <v>2160</v>
      </c>
      <c r="E190" s="355"/>
      <c r="F190" s="355"/>
      <c r="G190" s="355"/>
      <c r="H190" s="356"/>
    </row>
    <row r="191" spans="1:8" ht="50.1" customHeight="1" x14ac:dyDescent="0.2">
      <c r="A191" s="352" t="s">
        <v>130</v>
      </c>
      <c r="B191" s="353"/>
      <c r="C191" s="74" t="str">
        <f>"Электронный справочник на основе Справочника организаций "&amp;$C$2&amp;" (версия для ПК)"</f>
        <v>Электронный справочник на основе Справочника организаций "2ГИС.КИРОВ" (версия для ПК)</v>
      </c>
      <c r="D191" s="361">
        <v>2160</v>
      </c>
      <c r="E191" s="355"/>
      <c r="F191" s="355"/>
      <c r="G191" s="355"/>
      <c r="H191" s="356"/>
    </row>
    <row r="192" spans="1:8" s="16" customFormat="1" ht="126" customHeight="1" thickBot="1" x14ac:dyDescent="0.25">
      <c r="A192" s="352" t="s">
        <v>131</v>
      </c>
      <c r="B192" s="353"/>
      <c r="C192" s="80" t="str">
        <f>C187</f>
        <v>Интернет-площадка 2gis.ru на основе Cправочника организаций "2ГИС.КИРОВ"</v>
      </c>
      <c r="D192" s="77">
        <f>F192*1.2</f>
        <v>2988</v>
      </c>
      <c r="E192" s="78">
        <f>F192*1.1</f>
        <v>2739</v>
      </c>
      <c r="F192" s="78">
        <v>2490</v>
      </c>
      <c r="G192" s="78">
        <f>F192*0.75</f>
        <v>1867.5</v>
      </c>
      <c r="H192" s="79">
        <f>F192*0.5</f>
        <v>1245</v>
      </c>
    </row>
    <row r="193" spans="1:8" ht="50.1" customHeight="1" thickBot="1" x14ac:dyDescent="0.25">
      <c r="A193" s="362" t="s">
        <v>200</v>
      </c>
      <c r="B193" s="363"/>
      <c r="C193" s="364"/>
      <c r="D193" s="364"/>
      <c r="E193" s="364"/>
      <c r="F193" s="364"/>
      <c r="G193" s="364"/>
      <c r="H193" s="365"/>
    </row>
    <row r="194" spans="1:8" s="20" customFormat="1" ht="30" customHeight="1" thickBot="1" x14ac:dyDescent="0.25">
      <c r="A194" s="506"/>
      <c r="B194" s="507"/>
      <c r="C194" s="623"/>
      <c r="D194" s="507"/>
      <c r="E194" s="507"/>
      <c r="F194" s="507"/>
      <c r="G194" s="507"/>
      <c r="H194" s="508"/>
    </row>
    <row r="195" spans="1:8" s="16" customFormat="1" ht="185.25" customHeight="1" x14ac:dyDescent="0.2">
      <c r="A195" s="352" t="s">
        <v>201</v>
      </c>
      <c r="B195" s="353"/>
      <c r="C19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"2ГИС.КИРОВ" (версия для ПК); Интернет-площадка 2gis.ru на основе Cправочника организаций "2ГИС.КИРОВ"; Электронный справочник на основе Справочника организаций "2ГИС.КИРОВ" (мобильная версия 2ГИС 4.0 и выше)</v>
      </c>
      <c r="D195" s="382">
        <v>6720</v>
      </c>
      <c r="E195" s="383"/>
      <c r="F195" s="383"/>
      <c r="G195" s="383"/>
      <c r="H195" s="384"/>
    </row>
    <row r="196" spans="1:8" s="16" customFormat="1" ht="83.25" customHeight="1" thickBot="1" x14ac:dyDescent="0.25">
      <c r="A196" s="352" t="s">
        <v>202</v>
      </c>
      <c r="B196" s="353"/>
      <c r="C196" s="367"/>
      <c r="D196" s="354">
        <v>6720</v>
      </c>
      <c r="E196" s="355"/>
      <c r="F196" s="355"/>
      <c r="G196" s="355"/>
      <c r="H196" s="356"/>
    </row>
    <row r="197" spans="1:8" ht="21.75" thickBot="1" x14ac:dyDescent="0.25">
      <c r="A197" s="518"/>
      <c r="B197" s="519"/>
      <c r="C197" s="243"/>
      <c r="D197" s="520"/>
      <c r="E197" s="520"/>
      <c r="F197" s="520"/>
      <c r="G197" s="520"/>
      <c r="H197" s="521"/>
    </row>
    <row r="199" spans="1:8" ht="21" x14ac:dyDescent="0.2">
      <c r="A199" s="85"/>
      <c r="B199" s="86" t="s">
        <v>133</v>
      </c>
      <c r="C199" s="349" t="s">
        <v>490</v>
      </c>
      <c r="D199" s="349"/>
      <c r="E199" s="244"/>
    </row>
    <row r="200" spans="1:8" ht="21" x14ac:dyDescent="0.2">
      <c r="A200" s="85"/>
      <c r="B200" s="87"/>
      <c r="C200" s="541" t="s">
        <v>491</v>
      </c>
      <c r="D200" s="348"/>
      <c r="E200" s="122"/>
    </row>
    <row r="201" spans="1:8" ht="21" x14ac:dyDescent="0.2">
      <c r="A201" s="85"/>
      <c r="B201" s="87"/>
      <c r="C201" s="348" t="s">
        <v>492</v>
      </c>
      <c r="D201" s="348"/>
      <c r="E201" s="122"/>
    </row>
    <row r="202" spans="1:8" ht="21" x14ac:dyDescent="0.2">
      <c r="C202" s="348"/>
      <c r="D202" s="348"/>
      <c r="E202" s="122"/>
    </row>
    <row r="203" spans="1:8" ht="23.25" x14ac:dyDescent="0.2">
      <c r="A203" s="347" t="str">
        <f>Абакан_юр!A174</f>
        <v>По соглашению сторон в качестве валюты платежа могут выступать украинские гривны, в этом случае курс следующий: 1 руб. = 0,4395 гривен</v>
      </c>
      <c r="B203" s="347"/>
      <c r="C203" s="347"/>
      <c r="D203" s="89"/>
      <c r="E203" s="89"/>
    </row>
    <row r="204" spans="1:8" ht="23.25" x14ac:dyDescent="0.2">
      <c r="A204" s="347" t="str">
        <f>Абакан_юр!A175</f>
        <v>По соглашению сторон в качестве валюты платежа могут выступать дирхамы ОАЭ, в этом случае курс следующий: 1 руб. = 0,0414 дирхам</v>
      </c>
      <c r="B204" s="347"/>
      <c r="C204" s="347"/>
      <c r="D204" s="89"/>
      <c r="E204" s="89"/>
    </row>
    <row r="205" spans="1:8" ht="23.25" x14ac:dyDescent="0.2">
      <c r="A205" s="347" t="str">
        <f>Абакан_юр!A176</f>
        <v>По соглашению сторон в качестве валюты платежа могут выступать доллары США, в этом случае курс следующий: 1 руб. = 0,0113 доллара</v>
      </c>
      <c r="B205" s="347"/>
      <c r="C205" s="347"/>
      <c r="D205" s="89"/>
      <c r="E205" s="89"/>
    </row>
    <row r="206" spans="1:8" ht="23.25" x14ac:dyDescent="0.2">
      <c r="A206" s="347" t="str">
        <f>Абакан_юр!A177</f>
        <v>По соглашению сторон в качестве валюты платежа могут выступать евро, в этом случае курс следующий: 1 руб. = 0,0104 евро</v>
      </c>
      <c r="B206" s="347"/>
      <c r="C206" s="347"/>
      <c r="D206" s="89"/>
      <c r="E206" s="89"/>
    </row>
    <row r="207" spans="1:8" ht="23.25" x14ac:dyDescent="0.2">
      <c r="A207" s="347" t="str">
        <f>Абакан_юр!A178</f>
        <v>По соглашению сторон в качестве валюты платежа могут выступать чешские кроны, в этом случае курс следующий: 1 руб. = 0,2610 крона</v>
      </c>
      <c r="B207" s="347"/>
      <c r="C207" s="347"/>
      <c r="D207" s="89"/>
      <c r="E207" s="89"/>
    </row>
    <row r="208" spans="1:8" ht="23.25" x14ac:dyDescent="0.2">
      <c r="A208" s="347" t="str">
        <f>Абакан_юр!A179</f>
        <v>По соглашению сторон в качестве валюты платежа могут выступать киргизские сомы, в этом случае курс следующий: 1 руб. = 1,0094 сом</v>
      </c>
      <c r="B208" s="347"/>
      <c r="C208" s="347"/>
      <c r="D208" s="89"/>
      <c r="E208" s="89"/>
    </row>
    <row r="209" spans="1:8" ht="23.25" x14ac:dyDescent="0.2">
      <c r="A209"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9" s="347"/>
      <c r="C209" s="347"/>
      <c r="D209" s="89"/>
      <c r="E209" s="89"/>
    </row>
    <row r="210" spans="1:8" ht="23.25" x14ac:dyDescent="0.2">
      <c r="A210" s="93"/>
      <c r="B210" s="93"/>
      <c r="C210" s="94"/>
      <c r="D210" s="95"/>
      <c r="E210" s="95"/>
    </row>
    <row r="211" spans="1:8" ht="21" x14ac:dyDescent="0.2">
      <c r="A211" s="339" t="s">
        <v>145</v>
      </c>
      <c r="B211" s="339"/>
      <c r="C211" s="339"/>
      <c r="D211" s="339"/>
      <c r="E211" s="245"/>
    </row>
    <row r="212" spans="1:8" ht="23.25" x14ac:dyDescent="0.2">
      <c r="A212" s="93"/>
      <c r="B212" s="93"/>
      <c r="C212" s="94"/>
      <c r="D212" s="95"/>
      <c r="E212" s="95"/>
    </row>
    <row r="213" spans="1:8" ht="50.1" customHeight="1" thickBot="1" x14ac:dyDescent="0.25">
      <c r="A213" s="700" t="s">
        <v>146</v>
      </c>
      <c r="B213" s="700"/>
      <c r="C213" s="700"/>
      <c r="D213" s="700"/>
      <c r="E213" s="246"/>
    </row>
    <row r="214" spans="1:8" ht="50.1" customHeight="1" thickBot="1" x14ac:dyDescent="0.25">
      <c r="A214" s="499" t="s">
        <v>147</v>
      </c>
      <c r="B214" s="500"/>
      <c r="C214" s="500"/>
      <c r="D214" s="500"/>
      <c r="E214" s="501"/>
    </row>
    <row r="215" spans="1:8" ht="81" customHeight="1" thickBot="1" x14ac:dyDescent="0.25">
      <c r="A215" s="344" t="s">
        <v>148</v>
      </c>
      <c r="B215" s="345"/>
      <c r="C215" s="103" t="s">
        <v>149</v>
      </c>
      <c r="D215" s="345" t="s">
        <v>150</v>
      </c>
      <c r="E215" s="346"/>
    </row>
    <row r="216" spans="1:8" ht="123.75" customHeight="1" x14ac:dyDescent="0.2">
      <c r="A216" s="333" t="s">
        <v>151</v>
      </c>
      <c r="B216" s="334"/>
      <c r="C216" s="105" t="s">
        <v>152</v>
      </c>
      <c r="D216" s="698" t="s">
        <v>153</v>
      </c>
      <c r="E216" s="699"/>
    </row>
    <row r="217" spans="1:8" ht="73.5" customHeight="1" x14ac:dyDescent="0.2">
      <c r="A217" s="337" t="s">
        <v>154</v>
      </c>
      <c r="B217" s="338"/>
      <c r="C217" s="106" t="s">
        <v>155</v>
      </c>
      <c r="D217" s="331" t="s">
        <v>156</v>
      </c>
      <c r="E217" s="332"/>
    </row>
    <row r="218" spans="1:8" ht="180" customHeight="1" thickBot="1" x14ac:dyDescent="0.25">
      <c r="A218" s="495" t="s">
        <v>157</v>
      </c>
      <c r="B218" s="496"/>
      <c r="C218" s="125" t="s">
        <v>158</v>
      </c>
      <c r="D218" s="497" t="s">
        <v>156</v>
      </c>
      <c r="E218" s="498"/>
    </row>
    <row r="219" spans="1:8" s="82" customFormat="1" ht="125.25" customHeight="1" x14ac:dyDescent="0.2">
      <c r="A219" s="337" t="s">
        <v>160</v>
      </c>
      <c r="B219" s="338"/>
      <c r="C219" s="124" t="s">
        <v>161</v>
      </c>
      <c r="D219" s="338" t="s">
        <v>156</v>
      </c>
      <c r="E219" s="494"/>
      <c r="F219" s="101"/>
      <c r="G219" s="101"/>
      <c r="H219" s="101"/>
    </row>
    <row r="220" spans="1:8" s="98" customFormat="1" ht="222.75" customHeight="1" thickBot="1" x14ac:dyDescent="0.25">
      <c r="A220" s="617" t="s">
        <v>162</v>
      </c>
      <c r="B220" s="618"/>
      <c r="C220" s="125" t="s">
        <v>163</v>
      </c>
      <c r="D220" s="619" t="s">
        <v>156</v>
      </c>
      <c r="E220" s="620"/>
      <c r="F220" s="96"/>
      <c r="G220" s="97"/>
      <c r="H220" s="97"/>
    </row>
    <row r="221" spans="1:8" ht="24.95" customHeight="1" x14ac:dyDescent="0.2">
      <c r="A221" s="329" t="s">
        <v>164</v>
      </c>
      <c r="B221" s="329"/>
      <c r="C221" s="329"/>
      <c r="D221" s="329"/>
      <c r="E221" s="329"/>
      <c r="F221" s="329"/>
      <c r="G221" s="329"/>
      <c r="H221" s="329"/>
    </row>
    <row r="222" spans="1:8" ht="24.95" customHeight="1" x14ac:dyDescent="0.2">
      <c r="A222" s="329" t="s">
        <v>165</v>
      </c>
      <c r="B222" s="329"/>
      <c r="C222" s="329"/>
      <c r="D222" s="329"/>
      <c r="E222" s="329"/>
      <c r="F222" s="329"/>
      <c r="G222" s="329"/>
      <c r="H222" s="329"/>
    </row>
    <row r="223" spans="1:8" ht="182.25" customHeight="1" x14ac:dyDescent="0.2">
      <c r="A223"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3" s="493"/>
      <c r="C223" s="493"/>
      <c r="D223" s="493"/>
      <c r="E223" s="493"/>
      <c r="F223" s="493"/>
      <c r="G223" s="493"/>
      <c r="H223" s="493"/>
    </row>
    <row r="224" spans="1:8" s="16" customFormat="1" ht="86.25" customHeight="1" x14ac:dyDescent="0.2">
      <c r="A224" s="339" t="s">
        <v>167</v>
      </c>
      <c r="B224" s="339"/>
      <c r="C224" s="339"/>
      <c r="D224" s="339"/>
      <c r="E224" s="339"/>
      <c r="F224" s="339"/>
      <c r="G224" s="339"/>
      <c r="H224" s="339"/>
    </row>
    <row r="225" spans="1:8" ht="24.95" customHeight="1" x14ac:dyDescent="0.2">
      <c r="A225" s="329" t="s">
        <v>168</v>
      </c>
      <c r="B225" s="329"/>
      <c r="C225" s="329"/>
      <c r="D225" s="329"/>
      <c r="E225" s="329"/>
      <c r="F225" s="329"/>
      <c r="G225" s="329"/>
      <c r="H225" s="329"/>
    </row>
    <row r="226" spans="1:8" s="109" customFormat="1" ht="114.75" customHeight="1" x14ac:dyDescent="0.2">
      <c r="A226" s="339" t="s">
        <v>169</v>
      </c>
      <c r="B226" s="339"/>
      <c r="C226" s="339"/>
      <c r="D226" s="339"/>
      <c r="E226" s="339"/>
      <c r="F226" s="339"/>
      <c r="G226" s="339"/>
      <c r="H226" s="339"/>
    </row>
  </sheetData>
  <sheetProtection selectLockedCells="1" selectUnlockedCells="1"/>
  <mergeCells count="376">
    <mergeCell ref="D4:H4"/>
    <mergeCell ref="A5:B5"/>
    <mergeCell ref="D5:H5"/>
    <mergeCell ref="A7:A10"/>
    <mergeCell ref="B7:B8"/>
    <mergeCell ref="C7:C8"/>
    <mergeCell ref="D7:D10"/>
    <mergeCell ref="E7:E10"/>
    <mergeCell ref="F7:F10"/>
    <mergeCell ref="G7:G10"/>
    <mergeCell ref="A18:A21"/>
    <mergeCell ref="D18:H21"/>
    <mergeCell ref="C19:C20"/>
    <mergeCell ref="D22:H22"/>
    <mergeCell ref="A23:A25"/>
    <mergeCell ref="B23:B24"/>
    <mergeCell ref="C23:C24"/>
    <mergeCell ref="D23:H25"/>
    <mergeCell ref="H7:H10"/>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C193:H193"/>
    <mergeCell ref="A203:C203"/>
    <mergeCell ref="A204:C204"/>
    <mergeCell ref="A205:C205"/>
    <mergeCell ref="A206:C206"/>
    <mergeCell ref="A207:C207"/>
    <mergeCell ref="A208:C208"/>
    <mergeCell ref="A197:B197"/>
    <mergeCell ref="D197:H197"/>
    <mergeCell ref="C199:D199"/>
    <mergeCell ref="C200:D200"/>
    <mergeCell ref="C201:D201"/>
    <mergeCell ref="C202:D202"/>
    <mergeCell ref="A216:B216"/>
    <mergeCell ref="D216:E216"/>
    <mergeCell ref="A217:B217"/>
    <mergeCell ref="D217:E217"/>
    <mergeCell ref="A218:B218"/>
    <mergeCell ref="D218:E218"/>
    <mergeCell ref="A209:C209"/>
    <mergeCell ref="A211:D211"/>
    <mergeCell ref="A213:D213"/>
    <mergeCell ref="A214:E214"/>
    <mergeCell ref="A215:B215"/>
    <mergeCell ref="D215:E215"/>
    <mergeCell ref="A223:H223"/>
    <mergeCell ref="A224:H224"/>
    <mergeCell ref="A225:H225"/>
    <mergeCell ref="A226:E226"/>
    <mergeCell ref="F226:H226"/>
    <mergeCell ref="A219:B219"/>
    <mergeCell ref="D219:E219"/>
    <mergeCell ref="A220:B220"/>
    <mergeCell ref="D220:E220"/>
    <mergeCell ref="A221:H221"/>
    <mergeCell ref="A222:H22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520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7" s="382">
        <f>F7*1.2</f>
        <v>6004.8</v>
      </c>
      <c r="E7" s="383">
        <f>F7*1.1</f>
        <v>5504.4000000000005</v>
      </c>
      <c r="F7" s="383">
        <v>5004</v>
      </c>
      <c r="G7" s="383">
        <f>F7*0.75</f>
        <v>3753</v>
      </c>
      <c r="H7" s="384">
        <f>F7*0.5</f>
        <v>2502</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2" s="457">
        <f>F12*1.2</f>
        <v>6602.4</v>
      </c>
      <c r="E12" s="383">
        <f>F12*1.1</f>
        <v>6052.2000000000007</v>
      </c>
      <c r="F12" s="383">
        <v>5502</v>
      </c>
      <c r="G12" s="383">
        <f>F12*0.75</f>
        <v>4126.5</v>
      </c>
      <c r="H12" s="384">
        <f>F12*0.5</f>
        <v>2751</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1272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"2ГИС.КОГАЛЫМ"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23" s="527">
        <v>150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7" s="382">
        <f>F27*1.2</f>
        <v>8409.6</v>
      </c>
      <c r="E27" s="383">
        <f>F27*1.1</f>
        <v>7708.8</v>
      </c>
      <c r="F27" s="383">
        <v>7008</v>
      </c>
      <c r="G27" s="383">
        <f>F27*0.75</f>
        <v>5256</v>
      </c>
      <c r="H27" s="384">
        <f>F27*0.5</f>
        <v>3504</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2" s="457">
        <f>F32*1.2</f>
        <v>9244.7999999999993</v>
      </c>
      <c r="E32" s="383">
        <f>F32*1.1</f>
        <v>8474.4000000000015</v>
      </c>
      <c r="F32" s="383">
        <v>7704</v>
      </c>
      <c r="G32" s="383">
        <f>F32*0.75</f>
        <v>5778</v>
      </c>
      <c r="H32" s="384">
        <f>F32*0.5</f>
        <v>3852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1800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"2ГИС.КОГАЛЫМ"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"2ГИС.КОГАЛЫМ"; Электронный справочник "2ГИС.КОГАЛЫМ"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3" s="465">
        <v>216</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46" s="471"/>
      <c r="E46" s="472"/>
      <c r="F46" s="472"/>
      <c r="G46" s="472"/>
      <c r="H46" s="473"/>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48" s="536">
        <f>F48*1.2</f>
        <v>5400</v>
      </c>
      <c r="E48" s="536">
        <f>F48*1.1</f>
        <v>4950</v>
      </c>
      <c r="F48" s="536">
        <v>4500</v>
      </c>
      <c r="G48" s="536">
        <f>F48*0.75</f>
        <v>3375</v>
      </c>
      <c r="H48" s="536">
        <f>F48*0.5</f>
        <v>2250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52" s="479">
        <v>180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5" s="382">
        <f>F55*1.2</f>
        <v>7207.2</v>
      </c>
      <c r="E55" s="383">
        <f>F55*1.1</f>
        <v>6606.6</v>
      </c>
      <c r="F55" s="383">
        <v>6006</v>
      </c>
      <c r="G55" s="383">
        <f>F55*0.75</f>
        <v>4504.5</v>
      </c>
      <c r="H55" s="384">
        <f>F55*0.5</f>
        <v>3003</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1" s="457">
        <f>F61*1.2</f>
        <v>7927.2</v>
      </c>
      <c r="E61" s="383">
        <f>F61*1.1</f>
        <v>7266.6</v>
      </c>
      <c r="F61" s="383">
        <v>6606</v>
      </c>
      <c r="G61" s="383">
        <f>F61*0.75</f>
        <v>4954.5</v>
      </c>
      <c r="H61" s="384">
        <f>F61*0.5</f>
        <v>3303</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67" s="527">
        <v>150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21.75" thickBot="1" x14ac:dyDescent="0.25">
      <c r="A71" s="40"/>
      <c r="B71" s="59"/>
      <c r="C71" s="60"/>
      <c r="D71" s="435"/>
      <c r="E71" s="436"/>
      <c r="F71" s="436"/>
      <c r="G71" s="436"/>
      <c r="H71" s="437"/>
    </row>
    <row r="72" spans="1:8" ht="50.1" customHeight="1" thickBot="1" x14ac:dyDescent="0.25">
      <c r="A72" s="411" t="s">
        <v>38</v>
      </c>
      <c r="B72" s="412"/>
      <c r="C72" s="412"/>
      <c r="D72" s="421" t="str">
        <f>"от "&amp;MIN(D73:D92)&amp;" до "&amp;MAX(D73:D92)</f>
        <v>от 750 до 15000</v>
      </c>
      <c r="E72" s="422"/>
      <c r="F72" s="422"/>
      <c r="G72" s="422"/>
      <c r="H72" s="423"/>
    </row>
    <row r="73" spans="1:8" ht="37.5" customHeight="1" x14ac:dyDescent="0.2">
      <c r="A73" s="429" t="s">
        <v>39</v>
      </c>
      <c r="B73" s="430"/>
      <c r="C73" s="431"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73" s="432">
        <v>750</v>
      </c>
      <c r="E73" s="433"/>
      <c r="F73" s="433"/>
      <c r="G73" s="433"/>
      <c r="H73" s="434"/>
    </row>
    <row r="74" spans="1:8" ht="37.5" customHeight="1" x14ac:dyDescent="0.2">
      <c r="A74" s="419" t="s">
        <v>40</v>
      </c>
      <c r="B74" s="420"/>
      <c r="C74" s="431"/>
      <c r="D74" s="354">
        <v>1500</v>
      </c>
      <c r="E74" s="355"/>
      <c r="F74" s="355"/>
      <c r="G74" s="355"/>
      <c r="H74" s="356"/>
    </row>
    <row r="75" spans="1:8" ht="37.5" customHeight="1" x14ac:dyDescent="0.2">
      <c r="A75" s="419" t="s">
        <v>41</v>
      </c>
      <c r="B75" s="420"/>
      <c r="C75" s="431"/>
      <c r="D75" s="354">
        <v>2250</v>
      </c>
      <c r="E75" s="355"/>
      <c r="F75" s="355"/>
      <c r="G75" s="355"/>
      <c r="H75" s="356"/>
    </row>
    <row r="76" spans="1:8" ht="37.5" customHeight="1" x14ac:dyDescent="0.2">
      <c r="A76" s="419" t="s">
        <v>42</v>
      </c>
      <c r="B76" s="420"/>
      <c r="C76" s="431"/>
      <c r="D76" s="354">
        <v>3000</v>
      </c>
      <c r="E76" s="355"/>
      <c r="F76" s="355"/>
      <c r="G76" s="355"/>
      <c r="H76" s="356"/>
    </row>
    <row r="77" spans="1:8" ht="37.5" customHeight="1" x14ac:dyDescent="0.2">
      <c r="A77" s="419" t="s">
        <v>43</v>
      </c>
      <c r="B77" s="420"/>
      <c r="C77" s="431"/>
      <c r="D77" s="354">
        <v>3750</v>
      </c>
      <c r="E77" s="355"/>
      <c r="F77" s="355"/>
      <c r="G77" s="355"/>
      <c r="H77" s="356"/>
    </row>
    <row r="78" spans="1:8" ht="37.5" customHeight="1" x14ac:dyDescent="0.2">
      <c r="A78" s="419" t="s">
        <v>44</v>
      </c>
      <c r="B78" s="420"/>
      <c r="C78" s="431"/>
      <c r="D78" s="354">
        <v>4500</v>
      </c>
      <c r="E78" s="355"/>
      <c r="F78" s="355"/>
      <c r="G78" s="355"/>
      <c r="H78" s="356"/>
    </row>
    <row r="79" spans="1:8" ht="37.5" customHeight="1" x14ac:dyDescent="0.2">
      <c r="A79" s="419" t="s">
        <v>45</v>
      </c>
      <c r="B79" s="420"/>
      <c r="C79" s="431"/>
      <c r="D79" s="354">
        <v>5250</v>
      </c>
      <c r="E79" s="355"/>
      <c r="F79" s="355"/>
      <c r="G79" s="355"/>
      <c r="H79" s="356"/>
    </row>
    <row r="80" spans="1:8" ht="37.5" customHeight="1" x14ac:dyDescent="0.2">
      <c r="A80" s="419" t="s">
        <v>46</v>
      </c>
      <c r="B80" s="420"/>
      <c r="C80" s="431"/>
      <c r="D80" s="354">
        <v>6000</v>
      </c>
      <c r="E80" s="355"/>
      <c r="F80" s="355"/>
      <c r="G80" s="355"/>
      <c r="H80" s="356"/>
    </row>
    <row r="81" spans="1:8" ht="37.5" customHeight="1" x14ac:dyDescent="0.2">
      <c r="A81" s="419" t="s">
        <v>47</v>
      </c>
      <c r="B81" s="420"/>
      <c r="C81" s="431"/>
      <c r="D81" s="354">
        <v>6750</v>
      </c>
      <c r="E81" s="355"/>
      <c r="F81" s="355"/>
      <c r="G81" s="355"/>
      <c r="H81" s="356"/>
    </row>
    <row r="82" spans="1:8" ht="37.5" customHeight="1" x14ac:dyDescent="0.2">
      <c r="A82" s="419" t="s">
        <v>48</v>
      </c>
      <c r="B82" s="420"/>
      <c r="C82" s="431"/>
      <c r="D82" s="354">
        <v>7500</v>
      </c>
      <c r="E82" s="355"/>
      <c r="F82" s="355"/>
      <c r="G82" s="355"/>
      <c r="H82" s="356"/>
    </row>
    <row r="83" spans="1:8" ht="37.5" customHeight="1" x14ac:dyDescent="0.2">
      <c r="A83" s="419" t="s">
        <v>49</v>
      </c>
      <c r="B83" s="420"/>
      <c r="C83" s="431"/>
      <c r="D83" s="354">
        <v>8250</v>
      </c>
      <c r="E83" s="355"/>
      <c r="F83" s="355"/>
      <c r="G83" s="355"/>
      <c r="H83" s="356"/>
    </row>
    <row r="84" spans="1:8" ht="37.5" customHeight="1" x14ac:dyDescent="0.2">
      <c r="A84" s="419" t="s">
        <v>50</v>
      </c>
      <c r="B84" s="420"/>
      <c r="C84" s="431"/>
      <c r="D84" s="354">
        <v>9000</v>
      </c>
      <c r="E84" s="355"/>
      <c r="F84" s="355"/>
      <c r="G84" s="355"/>
      <c r="H84" s="356"/>
    </row>
    <row r="85" spans="1:8" ht="37.5" customHeight="1" x14ac:dyDescent="0.2">
      <c r="A85" s="419" t="s">
        <v>51</v>
      </c>
      <c r="B85" s="420"/>
      <c r="C85" s="431"/>
      <c r="D85" s="354">
        <v>9750</v>
      </c>
      <c r="E85" s="355"/>
      <c r="F85" s="355"/>
      <c r="G85" s="355"/>
      <c r="H85" s="356"/>
    </row>
    <row r="86" spans="1:8" ht="37.5" customHeight="1" x14ac:dyDescent="0.2">
      <c r="A86" s="419" t="s">
        <v>52</v>
      </c>
      <c r="B86" s="420"/>
      <c r="C86" s="431"/>
      <c r="D86" s="354">
        <v>10500</v>
      </c>
      <c r="E86" s="355"/>
      <c r="F86" s="355"/>
      <c r="G86" s="355"/>
      <c r="H86" s="356"/>
    </row>
    <row r="87" spans="1:8" ht="37.5" customHeight="1" x14ac:dyDescent="0.2">
      <c r="A87" s="419" t="s">
        <v>53</v>
      </c>
      <c r="B87" s="420"/>
      <c r="C87" s="431"/>
      <c r="D87" s="354">
        <v>11250</v>
      </c>
      <c r="E87" s="355"/>
      <c r="F87" s="355"/>
      <c r="G87" s="355"/>
      <c r="H87" s="356"/>
    </row>
    <row r="88" spans="1:8" ht="37.5" customHeight="1" x14ac:dyDescent="0.2">
      <c r="A88" s="419" t="s">
        <v>54</v>
      </c>
      <c r="B88" s="420"/>
      <c r="C88" s="431"/>
      <c r="D88" s="354">
        <v>12000</v>
      </c>
      <c r="E88" s="355"/>
      <c r="F88" s="355"/>
      <c r="G88" s="355"/>
      <c r="H88" s="356"/>
    </row>
    <row r="89" spans="1:8" ht="37.5" customHeight="1" x14ac:dyDescent="0.2">
      <c r="A89" s="419" t="s">
        <v>55</v>
      </c>
      <c r="B89" s="420"/>
      <c r="C89" s="431"/>
      <c r="D89" s="354">
        <v>12750</v>
      </c>
      <c r="E89" s="355"/>
      <c r="F89" s="355"/>
      <c r="G89" s="355"/>
      <c r="H89" s="356"/>
    </row>
    <row r="90" spans="1:8" ht="37.5" customHeight="1" x14ac:dyDescent="0.2">
      <c r="A90" s="419" t="s">
        <v>56</v>
      </c>
      <c r="B90" s="420"/>
      <c r="C90" s="431"/>
      <c r="D90" s="354">
        <v>13500</v>
      </c>
      <c r="E90" s="355"/>
      <c r="F90" s="355"/>
      <c r="G90" s="355"/>
      <c r="H90" s="356"/>
    </row>
    <row r="91" spans="1:8" ht="37.5" customHeight="1" x14ac:dyDescent="0.2">
      <c r="A91" s="419" t="s">
        <v>57</v>
      </c>
      <c r="B91" s="420"/>
      <c r="C91" s="431"/>
      <c r="D91" s="354">
        <v>14250</v>
      </c>
      <c r="E91" s="355"/>
      <c r="F91" s="355"/>
      <c r="G91" s="355"/>
      <c r="H91" s="356"/>
    </row>
    <row r="92" spans="1:8" ht="37.5" customHeight="1" thickBot="1" x14ac:dyDescent="0.25">
      <c r="A92" s="419" t="s">
        <v>58</v>
      </c>
      <c r="B92" s="420"/>
      <c r="C92" s="431"/>
      <c r="D92" s="354">
        <v>15000</v>
      </c>
      <c r="E92" s="355"/>
      <c r="F92" s="355"/>
      <c r="G92" s="355"/>
      <c r="H92" s="356"/>
    </row>
    <row r="93" spans="1:8" ht="50.1" customHeight="1" thickBot="1" x14ac:dyDescent="0.25">
      <c r="A93" s="411" t="s">
        <v>59</v>
      </c>
      <c r="B93" s="412"/>
      <c r="C93" s="412"/>
      <c r="D93" s="421" t="str">
        <f>"от "&amp;MIN(D94:D103)&amp;" до "&amp;MAX(D94:D103)</f>
        <v>от 216 до 1848</v>
      </c>
      <c r="E93" s="422"/>
      <c r="F93" s="422"/>
      <c r="G93" s="422"/>
      <c r="H93" s="423"/>
    </row>
    <row r="94" spans="1:8" ht="151.5" x14ac:dyDescent="0.2">
      <c r="A94" s="65" t="s">
        <v>60</v>
      </c>
      <c r="B94" s="66" t="s">
        <v>13</v>
      </c>
      <c r="C94" s="67" t="str">
        <f t="shared" ref="C94"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94" s="424">
        <v>600</v>
      </c>
      <c r="E94" s="424"/>
      <c r="F94" s="424"/>
      <c r="G94" s="424"/>
      <c r="H94" s="425"/>
    </row>
    <row r="95" spans="1:8" ht="37.5" customHeight="1" x14ac:dyDescent="0.2">
      <c r="A95" s="377" t="s">
        <v>61</v>
      </c>
      <c r="B95" s="418"/>
      <c r="C95" s="426"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95" s="398">
        <v>216</v>
      </c>
      <c r="E95" s="398"/>
      <c r="F95" s="398"/>
      <c r="G95" s="398"/>
      <c r="H95" s="399"/>
    </row>
    <row r="96" spans="1:8" ht="37.5" customHeight="1" x14ac:dyDescent="0.2">
      <c r="A96" s="377" t="s">
        <v>62</v>
      </c>
      <c r="B96" s="418"/>
      <c r="C96" s="427"/>
      <c r="D96" s="398">
        <v>1848</v>
      </c>
      <c r="E96" s="398"/>
      <c r="F96" s="398"/>
      <c r="G96" s="398"/>
      <c r="H96" s="399"/>
    </row>
    <row r="97" spans="1:8" ht="37.5" customHeight="1" x14ac:dyDescent="0.2">
      <c r="A97" s="377" t="s">
        <v>63</v>
      </c>
      <c r="B97" s="418"/>
      <c r="C97" s="427"/>
      <c r="D97" s="398">
        <v>852</v>
      </c>
      <c r="E97" s="398"/>
      <c r="F97" s="398"/>
      <c r="G97" s="398"/>
      <c r="H97" s="399"/>
    </row>
    <row r="98" spans="1:8" ht="37.5" customHeight="1" x14ac:dyDescent="0.2">
      <c r="A98" s="352" t="s">
        <v>64</v>
      </c>
      <c r="B98" s="353"/>
      <c r="C98" s="427"/>
      <c r="D98" s="398">
        <v>1212</v>
      </c>
      <c r="E98" s="398"/>
      <c r="F98" s="398"/>
      <c r="G98" s="398"/>
      <c r="H98" s="399"/>
    </row>
    <row r="99" spans="1:8" ht="37.5" customHeight="1" x14ac:dyDescent="0.2">
      <c r="A99" s="377" t="s">
        <v>65</v>
      </c>
      <c r="B99" s="418"/>
      <c r="C99" s="427"/>
      <c r="D99" s="398">
        <v>288</v>
      </c>
      <c r="E99" s="398"/>
      <c r="F99" s="398"/>
      <c r="G99" s="398"/>
      <c r="H99" s="399"/>
    </row>
    <row r="100" spans="1:8" ht="37.5" customHeight="1" x14ac:dyDescent="0.2">
      <c r="A100" s="377" t="s">
        <v>66</v>
      </c>
      <c r="B100" s="418"/>
      <c r="C100" s="427"/>
      <c r="D100" s="398">
        <v>288</v>
      </c>
      <c r="E100" s="398"/>
      <c r="F100" s="398"/>
      <c r="G100" s="398"/>
      <c r="H100" s="399"/>
    </row>
    <row r="101" spans="1:8" ht="37.5" customHeight="1" x14ac:dyDescent="0.2">
      <c r="A101" s="377" t="s">
        <v>67</v>
      </c>
      <c r="B101" s="418"/>
      <c r="C101" s="427"/>
      <c r="D101" s="398">
        <v>576</v>
      </c>
      <c r="E101" s="398"/>
      <c r="F101" s="398"/>
      <c r="G101" s="398"/>
      <c r="H101" s="399"/>
    </row>
    <row r="102" spans="1:8" ht="37.5" customHeight="1" x14ac:dyDescent="0.2">
      <c r="A102" s="377" t="s">
        <v>68</v>
      </c>
      <c r="B102" s="418"/>
      <c r="C102" s="427"/>
      <c r="D102" s="398">
        <v>864</v>
      </c>
      <c r="E102" s="398"/>
      <c r="F102" s="398"/>
      <c r="G102" s="398"/>
      <c r="H102" s="399"/>
    </row>
    <row r="103" spans="1:8" ht="37.5" customHeight="1" thickBot="1" x14ac:dyDescent="0.25">
      <c r="A103" s="407" t="s">
        <v>69</v>
      </c>
      <c r="B103" s="408"/>
      <c r="C103" s="428"/>
      <c r="D103" s="409">
        <v>1140</v>
      </c>
      <c r="E103" s="409"/>
      <c r="F103" s="409"/>
      <c r="G103" s="409"/>
      <c r="H103" s="410"/>
    </row>
    <row r="104" spans="1:8" s="16" customFormat="1" ht="117.75" customHeight="1" thickBot="1" x14ac:dyDescent="0.25">
      <c r="A104" s="524" t="s">
        <v>71</v>
      </c>
      <c r="B104" s="525"/>
      <c r="C104"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04" s="375">
        <v>30</v>
      </c>
      <c r="E104" s="375"/>
      <c r="F104" s="375"/>
      <c r="G104" s="375"/>
      <c r="H104" s="376"/>
    </row>
    <row r="105" spans="1:8" ht="50.1" customHeight="1" thickBot="1" x14ac:dyDescent="0.25">
      <c r="A105" s="362" t="s">
        <v>72</v>
      </c>
      <c r="B105" s="363"/>
      <c r="C105" s="21"/>
      <c r="D105" s="364" t="str">
        <f>"от "&amp;MIN(D107,D127:H128,F167,D129:H143)&amp;" до "&amp;MAX(D107,D127:H128,F167,D129:H143)</f>
        <v>от 612 до 4950</v>
      </c>
      <c r="E105" s="364"/>
      <c r="F105" s="364"/>
      <c r="G105" s="364"/>
      <c r="H105" s="365"/>
    </row>
    <row r="106" spans="1:8" ht="21.75" thickBot="1" x14ac:dyDescent="0.25">
      <c r="A106" s="518"/>
      <c r="B106" s="519"/>
      <c r="C106" s="60"/>
      <c r="D106" s="520"/>
      <c r="E106" s="520"/>
      <c r="F106" s="520"/>
      <c r="G106" s="520"/>
      <c r="H106" s="521"/>
    </row>
    <row r="107" spans="1:8" ht="63" customHeight="1" thickBot="1" x14ac:dyDescent="0.25">
      <c r="A107" s="389" t="s">
        <v>73</v>
      </c>
      <c r="B107" s="390"/>
      <c r="C107"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"2ГИС.КОГАЛЫМ" (версия для ПК); Интернет-площадка 2gis.kz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http://api.2gis.kz/</v>
      </c>
      <c r="D107" s="391">
        <v>1320</v>
      </c>
      <c r="E107" s="391"/>
      <c r="F107" s="391"/>
      <c r="G107" s="391"/>
      <c r="H107" s="392"/>
    </row>
    <row r="108" spans="1:8" ht="63" customHeight="1" thickBot="1" x14ac:dyDescent="0.25">
      <c r="A108" s="393" t="s">
        <v>74</v>
      </c>
      <c r="B108" s="394"/>
      <c r="C108" s="405"/>
      <c r="D108" s="395" t="s">
        <v>75</v>
      </c>
      <c r="E108" s="396"/>
      <c r="F108" s="396"/>
      <c r="G108" s="396"/>
      <c r="H108" s="397"/>
    </row>
    <row r="109" spans="1:8" ht="63" customHeight="1" x14ac:dyDescent="0.2">
      <c r="A109" s="385" t="s">
        <v>76</v>
      </c>
      <c r="B109" s="386"/>
      <c r="C109" s="405"/>
      <c r="D109" s="398">
        <f>D107/4</f>
        <v>330</v>
      </c>
      <c r="E109" s="398"/>
      <c r="F109" s="398"/>
      <c r="G109" s="398"/>
      <c r="H109" s="399"/>
    </row>
    <row r="110" spans="1:8" ht="63" customHeight="1" x14ac:dyDescent="0.2">
      <c r="A110" s="385" t="s">
        <v>77</v>
      </c>
      <c r="B110" s="386"/>
      <c r="C110" s="405"/>
      <c r="D110" s="398">
        <f>D107/5</f>
        <v>264</v>
      </c>
      <c r="E110" s="398"/>
      <c r="F110" s="398"/>
      <c r="G110" s="398"/>
      <c r="H110" s="399"/>
    </row>
    <row r="111" spans="1:8" ht="63" customHeight="1" x14ac:dyDescent="0.2">
      <c r="A111" s="385" t="s">
        <v>78</v>
      </c>
      <c r="B111" s="386"/>
      <c r="C111" s="405"/>
      <c r="D111" s="398">
        <f>D107/6</f>
        <v>220</v>
      </c>
      <c r="E111" s="398"/>
      <c r="F111" s="398"/>
      <c r="G111" s="398"/>
      <c r="H111" s="399"/>
    </row>
    <row r="112" spans="1:8" ht="63" customHeight="1" x14ac:dyDescent="0.2">
      <c r="A112" s="385" t="s">
        <v>79</v>
      </c>
      <c r="B112" s="386"/>
      <c r="C112" s="405"/>
      <c r="D112" s="398">
        <f>D107/7</f>
        <v>188.57142857142858</v>
      </c>
      <c r="E112" s="398"/>
      <c r="F112" s="398"/>
      <c r="G112" s="398"/>
      <c r="H112" s="399"/>
    </row>
    <row r="113" spans="1:8" ht="63" customHeight="1" x14ac:dyDescent="0.2">
      <c r="A113" s="385" t="s">
        <v>80</v>
      </c>
      <c r="B113" s="386"/>
      <c r="C113" s="405"/>
      <c r="D113" s="398">
        <f>D107/8</f>
        <v>165</v>
      </c>
      <c r="E113" s="398"/>
      <c r="F113" s="398"/>
      <c r="G113" s="398"/>
      <c r="H113" s="399"/>
    </row>
    <row r="114" spans="1:8" ht="63" customHeight="1" x14ac:dyDescent="0.2">
      <c r="A114" s="385" t="s">
        <v>81</v>
      </c>
      <c r="B114" s="386"/>
      <c r="C114" s="405"/>
      <c r="D114" s="398">
        <f>D107/9</f>
        <v>146.66666666666666</v>
      </c>
      <c r="E114" s="398"/>
      <c r="F114" s="398"/>
      <c r="G114" s="398"/>
      <c r="H114" s="399"/>
    </row>
    <row r="115" spans="1:8" ht="63" customHeight="1" x14ac:dyDescent="0.2">
      <c r="A115" s="385" t="s">
        <v>82</v>
      </c>
      <c r="B115" s="386"/>
      <c r="C115" s="405"/>
      <c r="D115" s="398">
        <f>D107/10</f>
        <v>132</v>
      </c>
      <c r="E115" s="398"/>
      <c r="F115" s="398"/>
      <c r="G115" s="398"/>
      <c r="H115" s="399"/>
    </row>
    <row r="116" spans="1:8" ht="63" customHeight="1" thickBot="1" x14ac:dyDescent="0.25">
      <c r="A116" s="389" t="s">
        <v>83</v>
      </c>
      <c r="B116" s="390"/>
      <c r="C116" s="405"/>
      <c r="D116" s="391">
        <v>2328</v>
      </c>
      <c r="E116" s="391"/>
      <c r="F116" s="391"/>
      <c r="G116" s="391"/>
      <c r="H116" s="392"/>
    </row>
    <row r="117" spans="1:8" ht="63" customHeight="1" thickBot="1" x14ac:dyDescent="0.25">
      <c r="A117" s="393" t="s">
        <v>74</v>
      </c>
      <c r="B117" s="394"/>
      <c r="C117" s="405"/>
      <c r="D117" s="395" t="s">
        <v>75</v>
      </c>
      <c r="E117" s="396"/>
      <c r="F117" s="396"/>
      <c r="G117" s="396"/>
      <c r="H117" s="397"/>
    </row>
    <row r="118" spans="1:8" ht="63" customHeight="1" x14ac:dyDescent="0.2">
      <c r="A118" s="385" t="s">
        <v>76</v>
      </c>
      <c r="B118" s="386"/>
      <c r="C118" s="405"/>
      <c r="D118" s="398">
        <v>582</v>
      </c>
      <c r="E118" s="398"/>
      <c r="F118" s="398"/>
      <c r="G118" s="398"/>
      <c r="H118" s="399"/>
    </row>
    <row r="119" spans="1:8" ht="63" customHeight="1" x14ac:dyDescent="0.2">
      <c r="A119" s="385" t="s">
        <v>77</v>
      </c>
      <c r="B119" s="386"/>
      <c r="C119" s="405"/>
      <c r="D119" s="398">
        <v>465.59999999999997</v>
      </c>
      <c r="E119" s="398"/>
      <c r="F119" s="398"/>
      <c r="G119" s="398"/>
      <c r="H119" s="399"/>
    </row>
    <row r="120" spans="1:8" ht="63" customHeight="1" x14ac:dyDescent="0.2">
      <c r="A120" s="385" t="s">
        <v>78</v>
      </c>
      <c r="B120" s="386"/>
      <c r="C120" s="405"/>
      <c r="D120" s="398">
        <v>387.99999999999994</v>
      </c>
      <c r="E120" s="398"/>
      <c r="F120" s="398"/>
      <c r="G120" s="398"/>
      <c r="H120" s="399"/>
    </row>
    <row r="121" spans="1:8" ht="63" customHeight="1" x14ac:dyDescent="0.2">
      <c r="A121" s="385" t="s">
        <v>79</v>
      </c>
      <c r="B121" s="386"/>
      <c r="C121" s="405"/>
      <c r="D121" s="398">
        <v>332.57142857142861</v>
      </c>
      <c r="E121" s="398"/>
      <c r="F121" s="398"/>
      <c r="G121" s="398"/>
      <c r="H121" s="399"/>
    </row>
    <row r="122" spans="1:8" ht="63" customHeight="1" x14ac:dyDescent="0.2">
      <c r="A122" s="385" t="s">
        <v>80</v>
      </c>
      <c r="B122" s="386"/>
      <c r="C122" s="405"/>
      <c r="D122" s="398">
        <v>291</v>
      </c>
      <c r="E122" s="398"/>
      <c r="F122" s="398"/>
      <c r="G122" s="398"/>
      <c r="H122" s="399"/>
    </row>
    <row r="123" spans="1:8" ht="63" customHeight="1" x14ac:dyDescent="0.2">
      <c r="A123" s="385" t="s">
        <v>81</v>
      </c>
      <c r="B123" s="386"/>
      <c r="C123" s="405"/>
      <c r="D123" s="398">
        <v>258.66666666666663</v>
      </c>
      <c r="E123" s="398"/>
      <c r="F123" s="398"/>
      <c r="G123" s="398"/>
      <c r="H123" s="399"/>
    </row>
    <row r="124" spans="1:8" ht="63" customHeight="1" thickBot="1" x14ac:dyDescent="0.25">
      <c r="A124" s="385" t="s">
        <v>82</v>
      </c>
      <c r="B124" s="386"/>
      <c r="C124" s="406"/>
      <c r="D124" s="398">
        <v>232.79999999999998</v>
      </c>
      <c r="E124" s="398"/>
      <c r="F124" s="398"/>
      <c r="G124" s="398"/>
      <c r="H124" s="399"/>
    </row>
    <row r="125" spans="1:8" s="16" customFormat="1" ht="62.45" customHeight="1" thickBot="1" x14ac:dyDescent="0.25">
      <c r="A125" s="380" t="s">
        <v>84</v>
      </c>
      <c r="B125" s="381"/>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25" s="374">
        <v>10008</v>
      </c>
      <c r="E125" s="375"/>
      <c r="F125" s="375"/>
      <c r="G125" s="375"/>
      <c r="H125" s="376"/>
    </row>
    <row r="126" spans="1:8" ht="21.75" thickBot="1" x14ac:dyDescent="0.25">
      <c r="A126" s="518"/>
      <c r="B126" s="519"/>
      <c r="C126" s="56"/>
      <c r="D126" s="520"/>
      <c r="E126" s="520"/>
      <c r="F126" s="520"/>
      <c r="G126" s="520"/>
      <c r="H126" s="521"/>
    </row>
    <row r="127" spans="1:8" ht="50.1" customHeight="1" x14ac:dyDescent="0.2">
      <c r="A127" s="352" t="s">
        <v>85</v>
      </c>
      <c r="B127" s="353"/>
      <c r="C127" s="72" t="str">
        <f>"Интернет-площадка 2gis.ru на основе Cправочника организаций "&amp;$C$2&amp;""</f>
        <v>Интернет-площадка 2gis.ru на основе Cправочника организаций "2ГИС.КОГАЛЫМ"</v>
      </c>
      <c r="D127" s="382">
        <v>1350</v>
      </c>
      <c r="E127" s="383"/>
      <c r="F127" s="383"/>
      <c r="G127" s="383"/>
      <c r="H127" s="384"/>
    </row>
    <row r="128" spans="1:8" ht="50.1" customHeight="1" x14ac:dyDescent="0.2">
      <c r="A128" s="352" t="s">
        <v>86</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8" s="379">
        <v>996</v>
      </c>
      <c r="E128" s="372"/>
      <c r="F128" s="372"/>
      <c r="G128" s="372"/>
      <c r="H128" s="373"/>
    </row>
    <row r="129" spans="1:8" ht="50.1" customHeight="1" x14ac:dyDescent="0.2">
      <c r="A129" s="352" t="s">
        <v>87</v>
      </c>
      <c r="B129" s="353"/>
      <c r="C129" s="7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29" s="354">
        <v>852</v>
      </c>
      <c r="E129" s="355"/>
      <c r="F129" s="355"/>
      <c r="G129" s="355"/>
      <c r="H129" s="356"/>
    </row>
    <row r="130" spans="1:8" ht="50.1" customHeight="1" x14ac:dyDescent="0.2">
      <c r="A130" s="352" t="s">
        <v>88</v>
      </c>
      <c r="B130" s="353"/>
      <c r="C130" s="73" t="str">
        <f>"Интернет-площадка 2gis.ru на основе Cправочника организаций "&amp;$C$2&amp;""</f>
        <v>Интернет-площадка 2gis.ru на основе Cправочника организаций "2ГИС.КОГАЛЫМ"</v>
      </c>
      <c r="D130" s="354">
        <v>3150</v>
      </c>
      <c r="E130" s="355"/>
      <c r="F130" s="355"/>
      <c r="G130" s="355"/>
      <c r="H130" s="356"/>
    </row>
    <row r="131" spans="1:8" ht="50.1" customHeight="1" x14ac:dyDescent="0.2">
      <c r="A131" s="352" t="s">
        <v>89</v>
      </c>
      <c r="B131" s="353"/>
      <c r="C131" s="73" t="str">
        <f>"Интернет-площадка 2gis.ru на основе Cправочника организаций "&amp;$C$2&amp;""</f>
        <v>Интернет-площадка 2gis.ru на основе Cправочника организаций "2ГИС.КОГАЛЫМ"</v>
      </c>
      <c r="D131" s="354">
        <v>3780</v>
      </c>
      <c r="E131" s="355"/>
      <c r="F131" s="355"/>
      <c r="G131" s="355"/>
      <c r="H131" s="356"/>
    </row>
    <row r="132" spans="1:8" ht="50.1" customHeight="1" x14ac:dyDescent="0.2">
      <c r="A132" s="352" t="s">
        <v>90</v>
      </c>
      <c r="B132" s="353"/>
      <c r="C132" s="7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2" s="354">
        <v>852</v>
      </c>
      <c r="E132" s="355"/>
      <c r="F132" s="355"/>
      <c r="G132" s="355"/>
      <c r="H132" s="356"/>
    </row>
    <row r="133" spans="1:8" ht="50.1" customHeight="1" x14ac:dyDescent="0.2">
      <c r="A133" s="352" t="s">
        <v>91</v>
      </c>
      <c r="B133" s="353"/>
      <c r="C133" s="7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3" s="354">
        <v>852</v>
      </c>
      <c r="E133" s="355"/>
      <c r="F133" s="355"/>
      <c r="G133" s="355"/>
      <c r="H133" s="356"/>
    </row>
    <row r="134" spans="1:8" ht="50.1" customHeight="1" x14ac:dyDescent="0.2">
      <c r="A134" s="352" t="s">
        <v>92</v>
      </c>
      <c r="B134" s="353"/>
      <c r="C134" s="7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34" s="354">
        <v>852</v>
      </c>
      <c r="E134" s="355"/>
      <c r="F134" s="355"/>
      <c r="G134" s="355"/>
      <c r="H134" s="356"/>
    </row>
    <row r="135" spans="1:8" ht="50.1" customHeight="1" x14ac:dyDescent="0.2">
      <c r="A135" s="352" t="s">
        <v>93</v>
      </c>
      <c r="B135" s="353"/>
      <c r="C135" s="74" t="str">
        <f>C167</f>
        <v>электронный справочник на основе Справочника организаций "2ГИС.КОГАЛЫМ" (мобильная версия 2ГИС 4.0 и выше)</v>
      </c>
      <c r="D135" s="354">
        <v>2016</v>
      </c>
      <c r="E135" s="355"/>
      <c r="F135" s="355"/>
      <c r="G135" s="355"/>
      <c r="H135" s="356"/>
    </row>
    <row r="136" spans="1:8" ht="50.1" customHeight="1" x14ac:dyDescent="0.2">
      <c r="A136" s="352" t="s">
        <v>94</v>
      </c>
      <c r="B136" s="353"/>
      <c r="C136" s="73" t="s">
        <v>95</v>
      </c>
      <c r="D136" s="354">
        <v>612</v>
      </c>
      <c r="E136" s="355"/>
      <c r="F136" s="355"/>
      <c r="G136" s="355"/>
      <c r="H136" s="356"/>
    </row>
    <row r="137" spans="1:8" ht="75" customHeight="1" x14ac:dyDescent="0.2">
      <c r="A137" s="352" t="s">
        <v>96</v>
      </c>
      <c r="B137" s="353"/>
      <c r="C13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7" s="354">
        <v>1590</v>
      </c>
      <c r="E137" s="355"/>
      <c r="F137" s="355"/>
      <c r="G137" s="355"/>
      <c r="H137" s="356"/>
    </row>
    <row r="138" spans="1:8" ht="75" customHeight="1" x14ac:dyDescent="0.2">
      <c r="A138" s="352" t="s">
        <v>97</v>
      </c>
      <c r="B138" s="353"/>
      <c r="C138" s="73" t="str">
        <f t="shared" ref="C138: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8" s="354">
        <v>1272</v>
      </c>
      <c r="E138" s="355"/>
      <c r="F138" s="355"/>
      <c r="G138" s="355"/>
      <c r="H138" s="356"/>
    </row>
    <row r="139" spans="1:8" ht="75" customHeight="1" x14ac:dyDescent="0.2">
      <c r="A139" s="352" t="s">
        <v>98</v>
      </c>
      <c r="B139" s="353"/>
      <c r="C139" s="73"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39" s="354">
        <v>1050</v>
      </c>
      <c r="E139" s="355"/>
      <c r="F139" s="355"/>
      <c r="G139" s="355"/>
      <c r="H139" s="356"/>
    </row>
    <row r="140" spans="1:8" ht="75" customHeight="1" x14ac:dyDescent="0.2">
      <c r="A140" s="352" t="s">
        <v>99</v>
      </c>
      <c r="B140" s="353"/>
      <c r="C140" s="73"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0" s="354">
        <v>840</v>
      </c>
      <c r="E140" s="355"/>
      <c r="F140" s="355"/>
      <c r="G140" s="355"/>
      <c r="H140" s="356"/>
    </row>
    <row r="141" spans="1:8" ht="75" customHeight="1" x14ac:dyDescent="0.2">
      <c r="A141" s="352" t="s">
        <v>100</v>
      </c>
      <c r="B141" s="353" t="s">
        <v>100</v>
      </c>
      <c r="C141" s="73"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1" s="354">
        <v>4950</v>
      </c>
      <c r="E141" s="355"/>
      <c r="F141" s="355"/>
      <c r="G141" s="355"/>
      <c r="H141" s="356"/>
    </row>
    <row r="142" spans="1:8" ht="75" customHeight="1" x14ac:dyDescent="0.2">
      <c r="A142" s="352" t="s">
        <v>101</v>
      </c>
      <c r="B142" s="353" t="s">
        <v>101</v>
      </c>
      <c r="C142" s="73" t="str">
        <f t="shared" si="1"/>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42" s="354">
        <v>1500</v>
      </c>
      <c r="E142" s="355"/>
      <c r="F142" s="355"/>
      <c r="G142" s="355"/>
      <c r="H142" s="356"/>
    </row>
    <row r="143" spans="1:8" ht="50.1" customHeight="1" thickBot="1" x14ac:dyDescent="0.25">
      <c r="A143" s="352" t="s">
        <v>102</v>
      </c>
      <c r="B143" s="353"/>
      <c r="C143" s="7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43" s="354">
        <v>720</v>
      </c>
      <c r="E143" s="355"/>
      <c r="F143" s="355"/>
      <c r="G143" s="355"/>
      <c r="H143" s="356"/>
    </row>
    <row r="144" spans="1:8" s="16" customFormat="1" ht="102" customHeight="1" thickBot="1" x14ac:dyDescent="0.25">
      <c r="A144" s="352" t="s">
        <v>16</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4" s="354">
        <v>600</v>
      </c>
      <c r="E144" s="355"/>
      <c r="F144" s="355"/>
      <c r="G144" s="355"/>
      <c r="H144" s="356"/>
    </row>
    <row r="145" spans="1:8" s="16" customFormat="1" ht="102" customHeight="1" thickBot="1" x14ac:dyDescent="0.25">
      <c r="A145" s="352" t="s">
        <v>103</v>
      </c>
      <c r="B145" s="353"/>
      <c r="C145"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45" s="354">
        <v>100002</v>
      </c>
      <c r="E145" s="355"/>
      <c r="F145" s="355"/>
      <c r="G145" s="355"/>
      <c r="H145" s="356"/>
    </row>
    <row r="146" spans="1:8" s="16" customFormat="1" ht="126" customHeight="1" x14ac:dyDescent="0.2">
      <c r="A146" s="352" t="s">
        <v>104</v>
      </c>
      <c r="B146" s="353"/>
      <c r="C146"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6" s="354">
        <v>2040</v>
      </c>
      <c r="E146" s="355"/>
      <c r="F146" s="355"/>
      <c r="G146" s="355"/>
      <c r="H146" s="356"/>
    </row>
    <row r="147" spans="1:8" s="16" customFormat="1" ht="96" customHeight="1" x14ac:dyDescent="0.2">
      <c r="A147" s="377" t="s">
        <v>105</v>
      </c>
      <c r="B147" s="378"/>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Интернет-площадки и Веб-приложения на основе Cправочника организаций "2ГИС.КОГАЛЫМ", http://api.2gis.ru/</v>
      </c>
      <c r="D147" s="354">
        <v>1005</v>
      </c>
      <c r="E147" s="355"/>
      <c r="F147" s="355"/>
      <c r="G147" s="355"/>
      <c r="H147" s="356"/>
    </row>
    <row r="148" spans="1:8" s="16" customFormat="1" ht="96" customHeight="1" x14ac:dyDescent="0.2">
      <c r="A148" s="377" t="s">
        <v>106</v>
      </c>
      <c r="B148" s="378"/>
      <c r="C148"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48" s="354">
        <v>2004</v>
      </c>
      <c r="E148" s="355"/>
      <c r="F148" s="355"/>
      <c r="G148" s="355"/>
      <c r="H148" s="356"/>
    </row>
    <row r="149" spans="1:8" ht="50.1" customHeight="1" x14ac:dyDescent="0.2">
      <c r="A149" s="352" t="s">
        <v>107</v>
      </c>
      <c r="B149" s="353"/>
      <c r="C149" s="73" t="str">
        <f>"Интернет-площадка 2gis.ru на основе Cправочника организаций "&amp;$C$2&amp;""</f>
        <v>Интернет-площадка 2gis.ru на основе Cправочника организаций "2ГИС.КОГАЛЫМ"</v>
      </c>
      <c r="D149" s="354">
        <v>1920</v>
      </c>
      <c r="E149" s="355"/>
      <c r="F149" s="355"/>
      <c r="G149" s="355"/>
      <c r="H149" s="356"/>
    </row>
    <row r="150" spans="1:8" ht="50.1" customHeight="1" x14ac:dyDescent="0.2">
      <c r="A150" s="352" t="s">
        <v>108</v>
      </c>
      <c r="B150" s="353"/>
      <c r="C150" s="73" t="str">
        <f t="shared" ref="C150:C159" si="2">"Электронный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50" s="354">
        <v>1440</v>
      </c>
      <c r="E150" s="355"/>
      <c r="F150" s="355"/>
      <c r="G150" s="355"/>
      <c r="H150" s="356"/>
    </row>
    <row r="151" spans="1:8" ht="50.1" customHeight="1" x14ac:dyDescent="0.2">
      <c r="A151" s="352" t="s">
        <v>109</v>
      </c>
      <c r="B151" s="353"/>
      <c r="C151" s="73" t="str">
        <f t="shared" si="2"/>
        <v>Электронный справочник на основе Справочника организаций "2ГИС.КОГАЛЫМ" (версия для ПК)</v>
      </c>
      <c r="D151" s="354">
        <v>1200</v>
      </c>
      <c r="E151" s="355"/>
      <c r="F151" s="355"/>
      <c r="G151" s="355"/>
      <c r="H151" s="356"/>
    </row>
    <row r="152" spans="1:8" ht="50.1" customHeight="1" x14ac:dyDescent="0.2">
      <c r="A152" s="352" t="s">
        <v>110</v>
      </c>
      <c r="B152" s="353"/>
      <c r="C152" s="73" t="str">
        <f>"Интернет-площадка 2gis.ru на основе Cправочника организаций "&amp;$C$2&amp;""</f>
        <v>Интернет-площадка 2gis.ru на основе Cправочника организаций "2ГИС.КОГАЛЫМ"</v>
      </c>
      <c r="D152" s="354">
        <v>4440</v>
      </c>
      <c r="E152" s="355"/>
      <c r="F152" s="355"/>
      <c r="G152" s="355"/>
      <c r="H152" s="356"/>
    </row>
    <row r="153" spans="1:8" ht="50.1" customHeight="1" x14ac:dyDescent="0.2">
      <c r="A153" s="352" t="s">
        <v>111</v>
      </c>
      <c r="B153" s="353"/>
      <c r="C153" s="73" t="str">
        <f>"Интернет-площадка 2gis.ru на основе Cправочника организаций "&amp;$C$2&amp;""</f>
        <v>Интернет-площадка 2gis.ru на основе Cправочника организаций "2ГИС.КОГАЛЫМ"</v>
      </c>
      <c r="D153" s="354">
        <v>5328</v>
      </c>
      <c r="E153" s="355"/>
      <c r="F153" s="355"/>
      <c r="G153" s="355"/>
      <c r="H153" s="356"/>
    </row>
    <row r="154" spans="1:8" ht="50.1" customHeight="1" x14ac:dyDescent="0.2">
      <c r="A154" s="352" t="s">
        <v>112</v>
      </c>
      <c r="B154" s="353"/>
      <c r="C154" s="73" t="str">
        <f t="shared" si="2"/>
        <v>Электронный справочник на основе Справочника организаций "2ГИС.КОГАЛЫМ" (версия для ПК)</v>
      </c>
      <c r="D154" s="354">
        <v>1200</v>
      </c>
      <c r="E154" s="355"/>
      <c r="F154" s="355"/>
      <c r="G154" s="355"/>
      <c r="H154" s="356"/>
    </row>
    <row r="155" spans="1:8" ht="50.1" customHeight="1" x14ac:dyDescent="0.2">
      <c r="A155" s="352" t="s">
        <v>113</v>
      </c>
      <c r="B155" s="353"/>
      <c r="C155" s="73" t="str">
        <f t="shared" si="2"/>
        <v>Электронный справочник на основе Справочника организаций "2ГИС.КОГАЛЫМ" (версия для ПК)</v>
      </c>
      <c r="D155" s="354">
        <v>1200</v>
      </c>
      <c r="E155" s="355"/>
      <c r="F155" s="355"/>
      <c r="G155" s="355"/>
      <c r="H155" s="356"/>
    </row>
    <row r="156" spans="1:8" ht="50.1" customHeight="1" x14ac:dyDescent="0.2">
      <c r="A156" s="352" t="s">
        <v>114</v>
      </c>
      <c r="B156" s="353"/>
      <c r="C156" s="73" t="str">
        <f t="shared" si="2"/>
        <v>Электронный справочник на основе Справочника организаций "2ГИС.КОГАЛЫМ" (версия для ПК)</v>
      </c>
      <c r="D156" s="354">
        <v>1200</v>
      </c>
      <c r="E156" s="355"/>
      <c r="F156" s="355"/>
      <c r="G156" s="355"/>
      <c r="H156" s="356"/>
    </row>
    <row r="157" spans="1:8" ht="50.1" customHeight="1" x14ac:dyDescent="0.2">
      <c r="A157" s="352" t="s">
        <v>115</v>
      </c>
      <c r="B157" s="353"/>
      <c r="C157" s="73" t="s">
        <v>95</v>
      </c>
      <c r="D157" s="354">
        <v>960</v>
      </c>
      <c r="E157" s="355"/>
      <c r="F157" s="355"/>
      <c r="G157" s="355"/>
      <c r="H157" s="356"/>
    </row>
    <row r="158" spans="1:8" ht="75" customHeight="1" x14ac:dyDescent="0.2">
      <c r="A158" s="352" t="s">
        <v>116</v>
      </c>
      <c r="B158" s="353"/>
      <c r="C158"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"2ГИС.КОГАЛЫМ" (мобильная версия 2ГИС 4.0 и выше); Интернет-площадка 2gis.ru на основе Cправочника организаций "2ГИС.КОГАЛЫМ"</v>
      </c>
      <c r="D158" s="354">
        <v>6960</v>
      </c>
      <c r="E158" s="355"/>
      <c r="F158" s="355"/>
      <c r="G158" s="355"/>
      <c r="H158" s="356"/>
    </row>
    <row r="159" spans="1:8" ht="50.1" customHeight="1" thickBot="1" x14ac:dyDescent="0.25">
      <c r="A159" s="352" t="s">
        <v>117</v>
      </c>
      <c r="B159" s="353"/>
      <c r="C159" s="73" t="str">
        <f t="shared" si="2"/>
        <v>Электронный справочник на основе Справочника организаций "2ГИС.КОГАЛЫМ" (версия для ПК)</v>
      </c>
      <c r="D159" s="374">
        <v>1080</v>
      </c>
      <c r="E159" s="375"/>
      <c r="F159" s="375"/>
      <c r="G159" s="375"/>
      <c r="H159" s="376"/>
    </row>
    <row r="160" spans="1:8" s="23" customFormat="1" ht="50.1" customHeight="1" thickBot="1" x14ac:dyDescent="0.25">
      <c r="A160" s="362" t="s">
        <v>118</v>
      </c>
      <c r="B160" s="363"/>
      <c r="C160" s="21"/>
      <c r="D160" s="364"/>
      <c r="E160" s="364"/>
      <c r="F160" s="364"/>
      <c r="G160" s="364"/>
      <c r="H160" s="365"/>
    </row>
    <row r="161" spans="1:8" s="16" customFormat="1" ht="50.1" customHeight="1" x14ac:dyDescent="0.2">
      <c r="A161" s="352" t="s">
        <v>119</v>
      </c>
      <c r="B161" s="353"/>
      <c r="C161"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"2ГИС.КОГАЛЫМ" (мобильная версия)</v>
      </c>
      <c r="D161" s="354">
        <v>2004</v>
      </c>
      <c r="E161" s="355"/>
      <c r="F161" s="355"/>
      <c r="G161" s="355"/>
      <c r="H161" s="356"/>
    </row>
    <row r="162" spans="1:8" s="16" customFormat="1" ht="50.1" customHeight="1" x14ac:dyDescent="0.2">
      <c r="A162" s="352" t="s">
        <v>120</v>
      </c>
      <c r="B162" s="353"/>
      <c r="C162" s="367"/>
      <c r="D162" s="354">
        <v>2004</v>
      </c>
      <c r="E162" s="355"/>
      <c r="F162" s="355"/>
      <c r="G162" s="355"/>
      <c r="H162" s="356"/>
    </row>
    <row r="163" spans="1:8" s="16" customFormat="1" ht="50.1" customHeight="1" x14ac:dyDescent="0.2">
      <c r="A163" s="369" t="s">
        <v>121</v>
      </c>
      <c r="B163" s="370"/>
      <c r="C163" s="367"/>
      <c r="D163" s="517">
        <v>1500</v>
      </c>
      <c r="E163" s="398"/>
      <c r="F163" s="398"/>
      <c r="G163" s="398"/>
      <c r="H163" s="398"/>
    </row>
    <row r="164" spans="1:8" s="16" customFormat="1" ht="50.1" customHeight="1" x14ac:dyDescent="0.2">
      <c r="A164" s="369" t="s">
        <v>122</v>
      </c>
      <c r="B164" s="370"/>
      <c r="C164" s="367"/>
      <c r="D164" s="517">
        <v>150</v>
      </c>
      <c r="E164" s="398"/>
      <c r="F164" s="398"/>
      <c r="G164" s="398"/>
      <c r="H164" s="398"/>
    </row>
    <row r="165" spans="1:8" s="16" customFormat="1" ht="50.1" customHeight="1" thickBot="1" x14ac:dyDescent="0.25">
      <c r="A165" s="369" t="s">
        <v>123</v>
      </c>
      <c r="B165" s="370"/>
      <c r="C165" s="368"/>
      <c r="D165" s="471">
        <v>510</v>
      </c>
      <c r="E165" s="472"/>
      <c r="F165" s="472"/>
      <c r="G165" s="472"/>
      <c r="H165" s="472"/>
    </row>
    <row r="166" spans="1:8" s="16" customFormat="1" ht="50.1" customHeight="1" thickBot="1" x14ac:dyDescent="0.25">
      <c r="A166" s="362" t="s">
        <v>124</v>
      </c>
      <c r="B166" s="363"/>
      <c r="C166" s="21"/>
      <c r="D166" s="364"/>
      <c r="E166" s="364"/>
      <c r="F166" s="364"/>
      <c r="G166" s="364"/>
      <c r="H166" s="365"/>
    </row>
    <row r="167" spans="1:8" ht="50.1" customHeight="1" x14ac:dyDescent="0.2">
      <c r="A167" s="352" t="s">
        <v>125</v>
      </c>
      <c r="B167" s="353"/>
      <c r="C16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67" s="77">
        <f>F167*1.2</f>
        <v>1620</v>
      </c>
      <c r="E167" s="78">
        <f>F167*1.1</f>
        <v>1485.0000000000002</v>
      </c>
      <c r="F167" s="78">
        <v>1350</v>
      </c>
      <c r="G167" s="78">
        <f>F167*0.75</f>
        <v>1012.5</v>
      </c>
      <c r="H167" s="79">
        <f>F167*0.5</f>
        <v>675</v>
      </c>
    </row>
    <row r="168" spans="1:8" ht="50.1" customHeight="1" x14ac:dyDescent="0.2">
      <c r="A168" s="352" t="s">
        <v>126</v>
      </c>
      <c r="B168" s="353"/>
      <c r="C168" s="73" t="str">
        <f>"Интернет-площадка 2gis.ru на основе Cправочника организаций "&amp;$C$2&amp;""</f>
        <v>Интернет-площадка 2gis.ru на основе Cправочника организаций "2ГИС.КОГАЛЫМ"</v>
      </c>
      <c r="D168" s="354">
        <v>1050</v>
      </c>
      <c r="E168" s="355"/>
      <c r="F168" s="355"/>
      <c r="G168" s="355"/>
      <c r="H168" s="356"/>
    </row>
    <row r="169" spans="1:8" ht="50.1" customHeight="1" x14ac:dyDescent="0.2">
      <c r="A169" s="352" t="s">
        <v>127</v>
      </c>
      <c r="B169" s="353"/>
      <c r="C169" s="7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69" s="354">
        <v>1272</v>
      </c>
      <c r="E169" s="355"/>
      <c r="F169" s="355"/>
      <c r="G169" s="355"/>
      <c r="H169" s="356"/>
    </row>
    <row r="170" spans="1:8" ht="50.1" customHeight="1" x14ac:dyDescent="0.2">
      <c r="A170" s="352" t="s">
        <v>128</v>
      </c>
      <c r="B170" s="353"/>
      <c r="C17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(мобильная версия 2ГИС 4.0 и выше)</v>
      </c>
      <c r="D170" s="77">
        <f>F170*1.2</f>
        <v>2304</v>
      </c>
      <c r="E170" s="78">
        <f>F170*1.1</f>
        <v>2112</v>
      </c>
      <c r="F170" s="78">
        <v>1920</v>
      </c>
      <c r="G170" s="78">
        <f>F170*0.75</f>
        <v>1440</v>
      </c>
      <c r="H170" s="79">
        <f>F170*0.5</f>
        <v>960</v>
      </c>
    </row>
    <row r="171" spans="1:8" ht="50.1" customHeight="1" x14ac:dyDescent="0.2">
      <c r="A171" s="352" t="s">
        <v>199</v>
      </c>
      <c r="B171" s="353"/>
      <c r="C171" s="73" t="str">
        <f>"Интернет-площадка 2gis.ru на основе Cправочника организаций "&amp;$C$2&amp;""</f>
        <v>Интернет-площадка 2gis.ru на основе Cправочника организаций "2ГИС.КОГАЛЫМ"</v>
      </c>
      <c r="D171" s="354">
        <v>1560</v>
      </c>
      <c r="E171" s="355"/>
      <c r="F171" s="355"/>
      <c r="G171" s="355"/>
      <c r="H171" s="356"/>
    </row>
    <row r="172" spans="1:8" ht="50.1" customHeight="1" x14ac:dyDescent="0.2">
      <c r="A172" s="352" t="s">
        <v>130</v>
      </c>
      <c r="B172" s="353"/>
      <c r="C172" s="73" t="str">
        <f>"Электронный справочник на основе Справочника организаций "&amp;$C$2&amp;" (версия для ПК)"</f>
        <v>Электронный справочник на основе Справочника организаций "2ГИС.КОГАЛЫМ" (версия для ПК)</v>
      </c>
      <c r="D172" s="354">
        <v>1800</v>
      </c>
      <c r="E172" s="355"/>
      <c r="F172" s="355"/>
      <c r="G172" s="355"/>
      <c r="H172" s="356"/>
    </row>
    <row r="173" spans="1:8" ht="50.1" customHeight="1" thickBot="1" x14ac:dyDescent="0.25">
      <c r="A173" s="352" t="s">
        <v>131</v>
      </c>
      <c r="B173" s="353"/>
      <c r="C173" s="80" t="str">
        <f>C168</f>
        <v>Интернет-площадка 2gis.ru на основе Cправочника организаций "2ГИС.КОГАЛЫМ"</v>
      </c>
      <c r="D173" s="708">
        <v>1230</v>
      </c>
      <c r="E173" s="398"/>
      <c r="F173" s="398"/>
      <c r="G173" s="398"/>
      <c r="H173" s="361"/>
    </row>
    <row r="174" spans="1:8" ht="50.1" customHeight="1" thickBot="1" x14ac:dyDescent="0.25">
      <c r="A174" s="362" t="s">
        <v>200</v>
      </c>
      <c r="B174" s="363"/>
      <c r="C174" s="21"/>
      <c r="D174" s="627"/>
      <c r="E174" s="627"/>
      <c r="F174" s="627"/>
      <c r="G174" s="627"/>
      <c r="H174" s="628"/>
    </row>
    <row r="175" spans="1:8" s="20" customFormat="1" ht="30" customHeight="1" thickBot="1" x14ac:dyDescent="0.25">
      <c r="A175" s="506"/>
      <c r="B175" s="507"/>
      <c r="C175" s="623"/>
      <c r="D175" s="507"/>
      <c r="E175" s="507"/>
      <c r="F175" s="507"/>
      <c r="G175" s="507"/>
      <c r="H175" s="508"/>
    </row>
    <row r="176" spans="1:8" s="16" customFormat="1" ht="185.25" customHeight="1" x14ac:dyDescent="0.2">
      <c r="A176" s="352" t="s">
        <v>201</v>
      </c>
      <c r="B176" s="353"/>
      <c r="C17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"2ГИС.КОГАЛЫМ" (версия для ПК); Интернет-площадка 2gis.ru на основе Cправочника организаций "2ГИС.КОГАЛЫМ"; Электронный справочник на основе Справочника организаций "2ГИС.КОГАЛЫМ" (мобильная версия 2ГИС 4.0 и выше)</v>
      </c>
      <c r="D176" s="382">
        <v>5220</v>
      </c>
      <c r="E176" s="383"/>
      <c r="F176" s="383"/>
      <c r="G176" s="383"/>
      <c r="H176" s="384"/>
    </row>
    <row r="177" spans="1:8" s="16" customFormat="1" ht="83.25" customHeight="1" thickBot="1" x14ac:dyDescent="0.25">
      <c r="A177" s="352" t="s">
        <v>202</v>
      </c>
      <c r="B177" s="353"/>
      <c r="C177" s="367"/>
      <c r="D177" s="354">
        <v>5220</v>
      </c>
      <c r="E177" s="355"/>
      <c r="F177" s="355"/>
      <c r="G177" s="355"/>
      <c r="H177" s="356"/>
    </row>
    <row r="178" spans="1:8" ht="21.75" thickBot="1" x14ac:dyDescent="0.25">
      <c r="A178" s="518"/>
      <c r="B178" s="519"/>
      <c r="C178" s="60"/>
      <c r="D178" s="520"/>
      <c r="E178" s="520"/>
      <c r="F178" s="520"/>
      <c r="G178" s="520"/>
      <c r="H178" s="521"/>
    </row>
    <row r="180" spans="1:8" ht="21" x14ac:dyDescent="0.2">
      <c r="A180" s="85"/>
      <c r="B180" s="86" t="s">
        <v>133</v>
      </c>
      <c r="C180" s="349" t="s">
        <v>521</v>
      </c>
      <c r="D180" s="349"/>
      <c r="E180" s="87"/>
      <c r="F180" s="87"/>
      <c r="G180" s="87"/>
      <c r="H180" s="87"/>
    </row>
    <row r="181" spans="1:8" ht="21" x14ac:dyDescent="0.2">
      <c r="A181" s="85"/>
      <c r="B181" s="87"/>
      <c r="C181" s="348" t="s">
        <v>522</v>
      </c>
      <c r="D181" s="348"/>
      <c r="E181" s="87"/>
      <c r="F181" s="87"/>
      <c r="G181" s="87"/>
      <c r="H181" s="87"/>
    </row>
    <row r="182" spans="1:8" ht="21" x14ac:dyDescent="0.2">
      <c r="A182" s="85"/>
      <c r="B182" s="87"/>
      <c r="C182" s="348" t="s">
        <v>523</v>
      </c>
      <c r="D182" s="348"/>
      <c r="E182" s="87"/>
      <c r="F182" s="87"/>
      <c r="G182" s="87"/>
      <c r="H182" s="87"/>
    </row>
    <row r="183" spans="1:8" ht="21" x14ac:dyDescent="0.2">
      <c r="C183" s="348"/>
      <c r="D183" s="348"/>
      <c r="E183" s="87"/>
      <c r="F183" s="87"/>
      <c r="G183" s="87"/>
      <c r="H183" s="82"/>
    </row>
    <row r="184" spans="1:8" ht="26.25" customHeight="1" x14ac:dyDescent="0.2">
      <c r="A184" s="347" t="str">
        <f>Абакан_юр!A174</f>
        <v>По соглашению сторон в качестве валюты платежа могут выступать украинские гривны, в этом случае курс следующий: 1 руб. = 0,4395 гривен</v>
      </c>
      <c r="B184" s="347"/>
      <c r="C184" s="347"/>
      <c r="D184" s="89"/>
      <c r="E184" s="89"/>
      <c r="F184" s="90"/>
      <c r="G184" s="351"/>
      <c r="H184" s="351"/>
    </row>
    <row r="185" spans="1:8" ht="26.25" customHeight="1" x14ac:dyDescent="0.2">
      <c r="A185" s="347" t="str">
        <f>Абакан_юр!A175</f>
        <v>По соглашению сторон в качестве валюты платежа могут выступать дирхамы ОАЭ, в этом случае курс следующий: 1 руб. = 0,0414 дирхам</v>
      </c>
      <c r="B185" s="347"/>
      <c r="C185" s="347"/>
      <c r="D185" s="89"/>
      <c r="E185" s="89"/>
      <c r="F185" s="90"/>
      <c r="G185" s="92"/>
      <c r="H185" s="92"/>
    </row>
    <row r="186" spans="1:8" ht="26.25" customHeight="1" x14ac:dyDescent="0.2">
      <c r="A186" s="347" t="str">
        <f>Абакан_юр!A176</f>
        <v>По соглашению сторон в качестве валюты платежа могут выступать доллары США, в этом случае курс следующий: 1 руб. = 0,0113 доллара</v>
      </c>
      <c r="B186" s="347"/>
      <c r="C186" s="347"/>
      <c r="D186" s="89"/>
      <c r="E186" s="89"/>
      <c r="F186" s="90"/>
      <c r="G186" s="92"/>
      <c r="H186" s="92"/>
    </row>
    <row r="187" spans="1:8" ht="26.25" customHeight="1" x14ac:dyDescent="0.2">
      <c r="A187" s="347" t="str">
        <f>Абакан_юр!A177</f>
        <v>По соглашению сторон в качестве валюты платежа могут выступать евро, в этом случае курс следующий: 1 руб. = 0,0104 евро</v>
      </c>
      <c r="B187" s="347"/>
      <c r="C187" s="347"/>
      <c r="D187" s="89"/>
      <c r="E187" s="90"/>
      <c r="F187" s="90"/>
      <c r="G187" s="92"/>
      <c r="H187" s="92"/>
    </row>
    <row r="188" spans="1:8" ht="26.25" customHeight="1" x14ac:dyDescent="0.2">
      <c r="A188" s="347" t="str">
        <f>Абакан_юр!A178</f>
        <v>По соглашению сторон в качестве валюты платежа могут выступать чешские кроны, в этом случае курс следующий: 1 руб. = 0,2610 крона</v>
      </c>
      <c r="B188" s="347"/>
      <c r="C188" s="347"/>
      <c r="D188" s="89"/>
      <c r="E188" s="90"/>
      <c r="F188" s="90"/>
      <c r="G188" s="92"/>
      <c r="H188" s="92"/>
    </row>
    <row r="189" spans="1:8" ht="26.25" customHeight="1" x14ac:dyDescent="0.2">
      <c r="A189" s="347" t="str">
        <f>Абакан_юр!A179</f>
        <v>По соглашению сторон в качестве валюты платежа могут выступать киргизские сомы, в этом случае курс следующий: 1 руб. = 1,0094 сом</v>
      </c>
      <c r="B189" s="347"/>
      <c r="C189" s="347"/>
      <c r="D189" s="89"/>
      <c r="E189" s="89"/>
      <c r="F189" s="90"/>
      <c r="G189" s="92"/>
      <c r="H189" s="92"/>
    </row>
    <row r="190" spans="1:8" ht="26.25" customHeight="1" x14ac:dyDescent="0.2">
      <c r="A190"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0" s="347"/>
      <c r="C190" s="347"/>
      <c r="D190" s="89"/>
      <c r="E190" s="89"/>
      <c r="F190" s="90"/>
      <c r="G190" s="92"/>
      <c r="H190" s="92"/>
    </row>
    <row r="191" spans="1:8" ht="26.25" x14ac:dyDescent="0.2">
      <c r="A191" s="93"/>
      <c r="B191" s="93"/>
      <c r="C191" s="94"/>
      <c r="D191" s="95"/>
      <c r="E191" s="95"/>
      <c r="F191" s="96"/>
      <c r="G191" s="97"/>
      <c r="H191" s="97"/>
    </row>
    <row r="192" spans="1:8" ht="21" x14ac:dyDescent="0.2">
      <c r="A192" s="339" t="s">
        <v>144</v>
      </c>
      <c r="B192" s="339"/>
      <c r="C192" s="339"/>
      <c r="D192" s="339"/>
      <c r="E192" s="339"/>
      <c r="F192" s="339"/>
      <c r="G192" s="339"/>
      <c r="H192" s="339"/>
    </row>
    <row r="193" spans="1:8" ht="21" x14ac:dyDescent="0.2">
      <c r="A193" s="339" t="s">
        <v>145</v>
      </c>
      <c r="B193" s="339"/>
      <c r="C193" s="339"/>
      <c r="D193" s="339"/>
      <c r="E193" s="339"/>
      <c r="F193" s="339"/>
      <c r="G193" s="339"/>
      <c r="H193" s="339"/>
    </row>
    <row r="194" spans="1:8" ht="26.25" x14ac:dyDescent="0.2">
      <c r="A194" s="93"/>
      <c r="B194" s="93"/>
      <c r="C194" s="94"/>
      <c r="D194" s="95"/>
      <c r="E194" s="95"/>
      <c r="F194" s="96"/>
      <c r="G194" s="97"/>
      <c r="H194" s="97"/>
    </row>
    <row r="195" spans="1:8" ht="50.1" customHeight="1" thickBot="1" x14ac:dyDescent="0.25">
      <c r="A195" s="340" t="s">
        <v>146</v>
      </c>
      <c r="B195" s="340"/>
      <c r="C195" s="340"/>
      <c r="D195" s="340"/>
      <c r="E195" s="340"/>
      <c r="F195" s="99"/>
      <c r="G195" s="91"/>
      <c r="H195" s="100"/>
    </row>
    <row r="196" spans="1:8" ht="50.1" customHeight="1" thickBot="1" x14ac:dyDescent="0.25">
      <c r="A196" s="341" t="s">
        <v>147</v>
      </c>
      <c r="B196" s="342"/>
      <c r="C196" s="342"/>
      <c r="D196" s="342"/>
      <c r="E196" s="343"/>
      <c r="F196" s="101"/>
      <c r="H196" s="102"/>
    </row>
    <row r="197" spans="1:8" ht="84" customHeight="1" thickBot="1" x14ac:dyDescent="0.25">
      <c r="A197" s="538" t="s">
        <v>148</v>
      </c>
      <c r="B197" s="539"/>
      <c r="C197" s="103" t="s">
        <v>149</v>
      </c>
      <c r="D197" s="621" t="s">
        <v>150</v>
      </c>
      <c r="E197" s="622"/>
      <c r="F197" s="104"/>
      <c r="G197" s="104"/>
      <c r="H197" s="104"/>
    </row>
    <row r="198" spans="1:8" ht="112.5" customHeight="1" x14ac:dyDescent="0.2">
      <c r="A198" s="333" t="s">
        <v>151</v>
      </c>
      <c r="B198" s="334"/>
      <c r="C198" s="105" t="s">
        <v>152</v>
      </c>
      <c r="D198" s="335" t="s">
        <v>153</v>
      </c>
      <c r="E198" s="336"/>
      <c r="F198" s="104"/>
      <c r="G198" s="104"/>
      <c r="H198" s="104"/>
    </row>
    <row r="199" spans="1:8" ht="100.5" customHeight="1" x14ac:dyDescent="0.2">
      <c r="A199" s="337" t="s">
        <v>154</v>
      </c>
      <c r="B199" s="338"/>
      <c r="C199" s="106" t="s">
        <v>155</v>
      </c>
      <c r="D199" s="331" t="s">
        <v>156</v>
      </c>
      <c r="E199" s="332"/>
      <c r="F199" s="104"/>
      <c r="G199" s="104"/>
      <c r="H199" s="104"/>
    </row>
    <row r="200" spans="1:8" ht="133.5" customHeight="1" thickBot="1" x14ac:dyDescent="0.25">
      <c r="A200" s="495" t="s">
        <v>157</v>
      </c>
      <c r="B200" s="496"/>
      <c r="C200" s="125" t="s">
        <v>158</v>
      </c>
      <c r="D200" s="497" t="s">
        <v>156</v>
      </c>
      <c r="E200" s="498"/>
      <c r="F200" s="104"/>
      <c r="G200" s="104"/>
      <c r="H200" s="104"/>
    </row>
    <row r="201" spans="1:8" s="82" customFormat="1" ht="102.75" customHeight="1" thickBot="1" x14ac:dyDescent="0.25">
      <c r="A201" s="495" t="s">
        <v>160</v>
      </c>
      <c r="B201" s="496"/>
      <c r="C201" s="247" t="s">
        <v>161</v>
      </c>
      <c r="D201" s="496" t="s">
        <v>156</v>
      </c>
      <c r="E201" s="707"/>
      <c r="F201" s="101"/>
      <c r="G201" s="101"/>
      <c r="H201" s="101"/>
    </row>
    <row r="202" spans="1:8" s="98" customFormat="1" ht="222.75" customHeight="1" thickBot="1" x14ac:dyDescent="0.25">
      <c r="A202" s="617" t="s">
        <v>162</v>
      </c>
      <c r="B202" s="618"/>
      <c r="C202" s="125" t="s">
        <v>163</v>
      </c>
      <c r="D202" s="619" t="s">
        <v>156</v>
      </c>
      <c r="E202" s="620"/>
      <c r="F202" s="96"/>
      <c r="G202" s="97"/>
      <c r="H202" s="97"/>
    </row>
    <row r="203" spans="1:8" ht="27" customHeight="1" x14ac:dyDescent="0.2">
      <c r="A203" s="329" t="s">
        <v>164</v>
      </c>
      <c r="B203" s="329"/>
      <c r="C203" s="329"/>
      <c r="D203" s="329"/>
      <c r="E203" s="329"/>
      <c r="F203" s="329"/>
      <c r="G203" s="329"/>
      <c r="H203" s="329"/>
    </row>
    <row r="204" spans="1:8" ht="27" customHeight="1" x14ac:dyDescent="0.2">
      <c r="A204" s="329" t="s">
        <v>165</v>
      </c>
      <c r="B204" s="329"/>
      <c r="C204" s="329"/>
      <c r="D204" s="329"/>
      <c r="E204" s="329"/>
      <c r="F204" s="329"/>
      <c r="G204" s="329"/>
      <c r="H204" s="329"/>
    </row>
    <row r="205" spans="1:8" ht="194.25" customHeight="1" x14ac:dyDescent="0.2">
      <c r="A205"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39"/>
      <c r="C205" s="339"/>
      <c r="D205" s="339"/>
      <c r="E205" s="339"/>
      <c r="F205" s="339"/>
      <c r="G205" s="339"/>
      <c r="H205" s="339"/>
    </row>
    <row r="206" spans="1:8" ht="83.25" customHeight="1" x14ac:dyDescent="0.2">
      <c r="A206" s="339" t="s">
        <v>167</v>
      </c>
      <c r="B206" s="339"/>
      <c r="C206" s="339"/>
      <c r="D206" s="339"/>
      <c r="E206" s="339"/>
      <c r="F206" s="339"/>
      <c r="G206" s="339"/>
      <c r="H206" s="339"/>
    </row>
    <row r="207" spans="1:8" ht="23.25" x14ac:dyDescent="0.2">
      <c r="A207" s="329" t="s">
        <v>168</v>
      </c>
      <c r="B207" s="329"/>
      <c r="C207" s="329"/>
      <c r="D207" s="329"/>
      <c r="E207" s="329"/>
      <c r="F207" s="329"/>
      <c r="G207" s="329"/>
      <c r="H207" s="329"/>
    </row>
    <row r="208" spans="1:8" s="109" customFormat="1" ht="114.75" customHeight="1" x14ac:dyDescent="0.2">
      <c r="A208" s="339" t="s">
        <v>169</v>
      </c>
      <c r="B208" s="339"/>
      <c r="C208" s="339"/>
      <c r="D208" s="339"/>
      <c r="E208" s="339"/>
      <c r="F208" s="339"/>
      <c r="G208" s="339"/>
      <c r="H208" s="339"/>
    </row>
  </sheetData>
  <sheetProtection selectLockedCells="1" selectUnlockedCells="1"/>
  <mergeCells count="33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D71:H71"/>
    <mergeCell ref="A72:C72"/>
    <mergeCell ref="D72:H72"/>
    <mergeCell ref="A73:B73"/>
    <mergeCell ref="C73:C92"/>
    <mergeCell ref="D73:H73"/>
    <mergeCell ref="A74:B74"/>
    <mergeCell ref="D74:H74"/>
    <mergeCell ref="A75:B75"/>
    <mergeCell ref="A79:B79"/>
    <mergeCell ref="D79:H79"/>
    <mergeCell ref="A80:B80"/>
    <mergeCell ref="D80:H80"/>
    <mergeCell ref="A81:B81"/>
    <mergeCell ref="D81:H81"/>
    <mergeCell ref="D75:H75"/>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A171:B171"/>
    <mergeCell ref="D171:H171"/>
    <mergeCell ref="A172:B172"/>
    <mergeCell ref="D172:H172"/>
    <mergeCell ref="D165:H165"/>
    <mergeCell ref="A166:B166"/>
    <mergeCell ref="D166:H166"/>
    <mergeCell ref="A167:B167"/>
    <mergeCell ref="A168:B168"/>
    <mergeCell ref="D168:H168"/>
    <mergeCell ref="G184:H184"/>
    <mergeCell ref="A176:B176"/>
    <mergeCell ref="C176:C177"/>
    <mergeCell ref="D176:H176"/>
    <mergeCell ref="A177:B177"/>
    <mergeCell ref="D177:H177"/>
    <mergeCell ref="A178:B178"/>
    <mergeCell ref="D178:H178"/>
    <mergeCell ref="A173:B173"/>
    <mergeCell ref="D173:H173"/>
    <mergeCell ref="A174:B174"/>
    <mergeCell ref="D174:H174"/>
    <mergeCell ref="A175:C175"/>
    <mergeCell ref="D175:H175"/>
    <mergeCell ref="A185:C185"/>
    <mergeCell ref="A186:C186"/>
    <mergeCell ref="A187:C187"/>
    <mergeCell ref="A188:C188"/>
    <mergeCell ref="A189:C189"/>
    <mergeCell ref="A190:C190"/>
    <mergeCell ref="C180:D180"/>
    <mergeCell ref="C181:D181"/>
    <mergeCell ref="C182:D182"/>
    <mergeCell ref="C183:D183"/>
    <mergeCell ref="A184:C184"/>
    <mergeCell ref="A198:B198"/>
    <mergeCell ref="D198:E198"/>
    <mergeCell ref="A199:B199"/>
    <mergeCell ref="D199:E199"/>
    <mergeCell ref="A200:B200"/>
    <mergeCell ref="D200:E200"/>
    <mergeCell ref="A192:H192"/>
    <mergeCell ref="A193:H193"/>
    <mergeCell ref="A195:E195"/>
    <mergeCell ref="A196:E196"/>
    <mergeCell ref="A197:B197"/>
    <mergeCell ref="D197:E197"/>
    <mergeCell ref="A205:H205"/>
    <mergeCell ref="A206:H206"/>
    <mergeCell ref="A207:H207"/>
    <mergeCell ref="A208:E208"/>
    <mergeCell ref="F208:H208"/>
    <mergeCell ref="A201:B201"/>
    <mergeCell ref="D201:E201"/>
    <mergeCell ref="A202:B202"/>
    <mergeCell ref="D202:E202"/>
    <mergeCell ref="A203:H203"/>
    <mergeCell ref="A204:H20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524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7" s="382">
        <f>F7*1.2</f>
        <v>5832</v>
      </c>
      <c r="E7" s="383">
        <f>F7*1.1</f>
        <v>5346</v>
      </c>
      <c r="F7" s="383">
        <v>4860</v>
      </c>
      <c r="G7" s="383">
        <f>F7*0.75</f>
        <v>3645</v>
      </c>
      <c r="H7" s="384">
        <f>F7*0.5</f>
        <v>2430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2" s="457">
        <f>F12*1.2</f>
        <v>6854.4</v>
      </c>
      <c r="E12" s="383">
        <f>F12*1.1</f>
        <v>6283.2000000000007</v>
      </c>
      <c r="F12" s="383">
        <v>5712</v>
      </c>
      <c r="G12" s="383">
        <f>F12*0.75</f>
        <v>4284</v>
      </c>
      <c r="H12" s="384">
        <f>F12*0.5</f>
        <v>2856</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1008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"2ГИС.КОМСОМОЛЬСК-НА-АМУРЕ"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23" s="527">
        <v>240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7" s="382">
        <f>F27*1.2</f>
        <v>8164.7999999999993</v>
      </c>
      <c r="E27" s="383">
        <f>F27*1.1</f>
        <v>7484.4000000000005</v>
      </c>
      <c r="F27" s="383">
        <v>6804</v>
      </c>
      <c r="G27" s="383">
        <f>F27*0.75</f>
        <v>5103</v>
      </c>
      <c r="H27" s="384">
        <f>F27*0.5</f>
        <v>3402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2" s="457">
        <f>F32*1.2</f>
        <v>9604.7999999999993</v>
      </c>
      <c r="E32" s="383">
        <f>F32*1.1</f>
        <v>8804.4000000000015</v>
      </c>
      <c r="F32" s="383">
        <v>8004</v>
      </c>
      <c r="G32" s="383">
        <f>F32*0.75</f>
        <v>6003</v>
      </c>
      <c r="H32" s="384">
        <f>F32*0.5</f>
        <v>4002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1440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"2ГИС.КОМСОМОЛЬСК-НА-АМУРЕ"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"2ГИС.КОМСОМОЛЬСК-НА-АМУРЕ"; Электронный справочник "2ГИС.КОМСОМОЛЬСК-НА-АМУРЕ"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v>
      </c>
      <c r="D43" s="445">
        <v>336</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46" s="449"/>
      <c r="E46" s="449"/>
      <c r="F46" s="449"/>
      <c r="G46" s="449"/>
      <c r="H46" s="450"/>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48" s="382">
        <f>F48*1.2</f>
        <v>6998.4</v>
      </c>
      <c r="E48" s="383">
        <f>F48*1.1</f>
        <v>6415.2000000000007</v>
      </c>
      <c r="F48" s="383">
        <v>5832</v>
      </c>
      <c r="G48" s="383">
        <f>F48*0.75</f>
        <v>4374</v>
      </c>
      <c r="H48" s="384">
        <f>F48*0.5</f>
        <v>2916</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4" s="457">
        <f>F54*1.2</f>
        <v>8229.6</v>
      </c>
      <c r="E54" s="383">
        <f>F54*1.1</f>
        <v>7543.8</v>
      </c>
      <c r="F54" s="383">
        <v>6858</v>
      </c>
      <c r="G54" s="383">
        <f>F54*0.75</f>
        <v>5143.5</v>
      </c>
      <c r="H54" s="384">
        <f>F54*0.5</f>
        <v>3429</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60" s="527">
        <v>396</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1224 до 24480</v>
      </c>
      <c r="E64" s="422"/>
      <c r="F64" s="422"/>
      <c r="G64" s="422"/>
      <c r="H64" s="423"/>
    </row>
    <row r="65" spans="1:8" ht="37.5" customHeight="1" outlineLevel="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65" s="432">
        <v>1224</v>
      </c>
      <c r="E65" s="433"/>
      <c r="F65" s="433"/>
      <c r="G65" s="433"/>
      <c r="H65" s="434"/>
    </row>
    <row r="66" spans="1:8" ht="37.5" customHeight="1" outlineLevel="1" x14ac:dyDescent="0.2">
      <c r="A66" s="419" t="s">
        <v>40</v>
      </c>
      <c r="B66" s="420"/>
      <c r="C66" s="431"/>
      <c r="D66" s="354">
        <v>2448</v>
      </c>
      <c r="E66" s="355"/>
      <c r="F66" s="355"/>
      <c r="G66" s="355"/>
      <c r="H66" s="356"/>
    </row>
    <row r="67" spans="1:8" ht="37.5" customHeight="1" outlineLevel="1" x14ac:dyDescent="0.2">
      <c r="A67" s="419" t="s">
        <v>41</v>
      </c>
      <c r="B67" s="420"/>
      <c r="C67" s="431"/>
      <c r="D67" s="354">
        <v>3672</v>
      </c>
      <c r="E67" s="355"/>
      <c r="F67" s="355"/>
      <c r="G67" s="355"/>
      <c r="H67" s="356"/>
    </row>
    <row r="68" spans="1:8" ht="37.5" customHeight="1" outlineLevel="1" x14ac:dyDescent="0.2">
      <c r="A68" s="419" t="s">
        <v>42</v>
      </c>
      <c r="B68" s="420"/>
      <c r="C68" s="431"/>
      <c r="D68" s="354">
        <v>4896</v>
      </c>
      <c r="E68" s="355"/>
      <c r="F68" s="355"/>
      <c r="G68" s="355"/>
      <c r="H68" s="356"/>
    </row>
    <row r="69" spans="1:8" ht="37.5" customHeight="1" outlineLevel="1" x14ac:dyDescent="0.2">
      <c r="A69" s="419" t="s">
        <v>43</v>
      </c>
      <c r="B69" s="420"/>
      <c r="C69" s="431"/>
      <c r="D69" s="354">
        <v>6120</v>
      </c>
      <c r="E69" s="355"/>
      <c r="F69" s="355"/>
      <c r="G69" s="355"/>
      <c r="H69" s="356"/>
    </row>
    <row r="70" spans="1:8" ht="37.5" customHeight="1" outlineLevel="1" x14ac:dyDescent="0.2">
      <c r="A70" s="419" t="s">
        <v>44</v>
      </c>
      <c r="B70" s="420"/>
      <c r="C70" s="431"/>
      <c r="D70" s="354">
        <v>7344</v>
      </c>
      <c r="E70" s="355"/>
      <c r="F70" s="355"/>
      <c r="G70" s="355"/>
      <c r="H70" s="356"/>
    </row>
    <row r="71" spans="1:8" ht="37.5" customHeight="1" outlineLevel="1" x14ac:dyDescent="0.2">
      <c r="A71" s="419" t="s">
        <v>45</v>
      </c>
      <c r="B71" s="420"/>
      <c r="C71" s="431"/>
      <c r="D71" s="354">
        <v>8568</v>
      </c>
      <c r="E71" s="355"/>
      <c r="F71" s="355"/>
      <c r="G71" s="355"/>
      <c r="H71" s="356"/>
    </row>
    <row r="72" spans="1:8" ht="37.5" customHeight="1" outlineLevel="1" x14ac:dyDescent="0.2">
      <c r="A72" s="419" t="s">
        <v>46</v>
      </c>
      <c r="B72" s="420"/>
      <c r="C72" s="431"/>
      <c r="D72" s="354">
        <v>9792</v>
      </c>
      <c r="E72" s="355"/>
      <c r="F72" s="355"/>
      <c r="G72" s="355"/>
      <c r="H72" s="356"/>
    </row>
    <row r="73" spans="1:8" ht="37.5" customHeight="1" outlineLevel="1" x14ac:dyDescent="0.2">
      <c r="A73" s="419" t="s">
        <v>47</v>
      </c>
      <c r="B73" s="420"/>
      <c r="C73" s="431"/>
      <c r="D73" s="354">
        <v>11016</v>
      </c>
      <c r="E73" s="355"/>
      <c r="F73" s="355"/>
      <c r="G73" s="355"/>
      <c r="H73" s="356"/>
    </row>
    <row r="74" spans="1:8" ht="37.5" customHeight="1" outlineLevel="1" x14ac:dyDescent="0.2">
      <c r="A74" s="419" t="s">
        <v>48</v>
      </c>
      <c r="B74" s="420"/>
      <c r="C74" s="431"/>
      <c r="D74" s="354">
        <v>12240</v>
      </c>
      <c r="E74" s="355"/>
      <c r="F74" s="355"/>
      <c r="G74" s="355"/>
      <c r="H74" s="356"/>
    </row>
    <row r="75" spans="1:8" ht="37.5" customHeight="1" outlineLevel="1" x14ac:dyDescent="0.2">
      <c r="A75" s="419" t="s">
        <v>49</v>
      </c>
      <c r="B75" s="420"/>
      <c r="C75" s="431"/>
      <c r="D75" s="354">
        <v>13464</v>
      </c>
      <c r="E75" s="355"/>
      <c r="F75" s="355"/>
      <c r="G75" s="355"/>
      <c r="H75" s="356"/>
    </row>
    <row r="76" spans="1:8" ht="37.5" customHeight="1" outlineLevel="1" x14ac:dyDescent="0.2">
      <c r="A76" s="419" t="s">
        <v>50</v>
      </c>
      <c r="B76" s="420"/>
      <c r="C76" s="431"/>
      <c r="D76" s="354">
        <v>14688</v>
      </c>
      <c r="E76" s="355"/>
      <c r="F76" s="355"/>
      <c r="G76" s="355"/>
      <c r="H76" s="356"/>
    </row>
    <row r="77" spans="1:8" ht="37.5" customHeight="1" outlineLevel="1" x14ac:dyDescent="0.2">
      <c r="A77" s="419" t="s">
        <v>51</v>
      </c>
      <c r="B77" s="420"/>
      <c r="C77" s="431"/>
      <c r="D77" s="354">
        <v>15912</v>
      </c>
      <c r="E77" s="355"/>
      <c r="F77" s="355"/>
      <c r="G77" s="355"/>
      <c r="H77" s="356"/>
    </row>
    <row r="78" spans="1:8" ht="37.5" customHeight="1" outlineLevel="1" x14ac:dyDescent="0.2">
      <c r="A78" s="419" t="s">
        <v>52</v>
      </c>
      <c r="B78" s="420"/>
      <c r="C78" s="431"/>
      <c r="D78" s="354">
        <v>17136</v>
      </c>
      <c r="E78" s="355"/>
      <c r="F78" s="355"/>
      <c r="G78" s="355"/>
      <c r="H78" s="356"/>
    </row>
    <row r="79" spans="1:8" ht="37.5" customHeight="1" outlineLevel="1" x14ac:dyDescent="0.2">
      <c r="A79" s="419" t="s">
        <v>53</v>
      </c>
      <c r="B79" s="420"/>
      <c r="C79" s="431"/>
      <c r="D79" s="354">
        <v>18360</v>
      </c>
      <c r="E79" s="355"/>
      <c r="F79" s="355"/>
      <c r="G79" s="355"/>
      <c r="H79" s="356"/>
    </row>
    <row r="80" spans="1:8" ht="37.5" customHeight="1" outlineLevel="1" x14ac:dyDescent="0.2">
      <c r="A80" s="419" t="s">
        <v>54</v>
      </c>
      <c r="B80" s="420"/>
      <c r="C80" s="431"/>
      <c r="D80" s="354">
        <v>19584</v>
      </c>
      <c r="E80" s="355"/>
      <c r="F80" s="355"/>
      <c r="G80" s="355"/>
      <c r="H80" s="356"/>
    </row>
    <row r="81" spans="1:8" ht="37.5" customHeight="1" outlineLevel="1" x14ac:dyDescent="0.2">
      <c r="A81" s="419" t="s">
        <v>55</v>
      </c>
      <c r="B81" s="420"/>
      <c r="C81" s="431"/>
      <c r="D81" s="354">
        <v>20808</v>
      </c>
      <c r="E81" s="355"/>
      <c r="F81" s="355"/>
      <c r="G81" s="355"/>
      <c r="H81" s="356"/>
    </row>
    <row r="82" spans="1:8" ht="37.5" customHeight="1" outlineLevel="1" x14ac:dyDescent="0.2">
      <c r="A82" s="419" t="s">
        <v>56</v>
      </c>
      <c r="B82" s="420"/>
      <c r="C82" s="431"/>
      <c r="D82" s="354">
        <v>22032</v>
      </c>
      <c r="E82" s="355"/>
      <c r="F82" s="355"/>
      <c r="G82" s="355"/>
      <c r="H82" s="356"/>
    </row>
    <row r="83" spans="1:8" ht="37.5" customHeight="1" outlineLevel="1" x14ac:dyDescent="0.2">
      <c r="A83" s="419" t="s">
        <v>57</v>
      </c>
      <c r="B83" s="420"/>
      <c r="C83" s="431"/>
      <c r="D83" s="354">
        <v>23256</v>
      </c>
      <c r="E83" s="355"/>
      <c r="F83" s="355"/>
      <c r="G83" s="355"/>
      <c r="H83" s="356"/>
    </row>
    <row r="84" spans="1:8" ht="37.5" customHeight="1" outlineLevel="1" thickBot="1" x14ac:dyDescent="0.25">
      <c r="A84" s="419" t="s">
        <v>58</v>
      </c>
      <c r="B84" s="420"/>
      <c r="C84" s="431"/>
      <c r="D84" s="354">
        <v>24480</v>
      </c>
      <c r="E84" s="355"/>
      <c r="F84" s="355"/>
      <c r="G84" s="355"/>
      <c r="H84" s="356"/>
    </row>
    <row r="85" spans="1:8" ht="50.1" customHeight="1" thickBot="1" x14ac:dyDescent="0.25">
      <c r="A85" s="411" t="s">
        <v>59</v>
      </c>
      <c r="B85" s="412"/>
      <c r="C85" s="412"/>
      <c r="D85" s="421" t="str">
        <f>"от "&amp;MIN(D86:D95)&amp;" до "&amp;MAX(D86:D95)</f>
        <v>от 240 до 5604</v>
      </c>
      <c r="E85" s="422"/>
      <c r="F85" s="422"/>
      <c r="G85" s="422"/>
      <c r="H85" s="423"/>
    </row>
    <row r="86" spans="1:8" ht="151.5" x14ac:dyDescent="0.2">
      <c r="A86" s="190" t="s">
        <v>342</v>
      </c>
      <c r="B86" s="66" t="s">
        <v>197</v>
      </c>
      <c r="C86" s="11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86" s="424">
        <v>708</v>
      </c>
      <c r="E86" s="424"/>
      <c r="F86" s="424"/>
      <c r="G86" s="424"/>
      <c r="H86" s="425"/>
    </row>
    <row r="87" spans="1:8" ht="37.5" customHeight="1" x14ac:dyDescent="0.2">
      <c r="A87" s="377" t="s">
        <v>61</v>
      </c>
      <c r="B87" s="418"/>
      <c r="C87" s="426"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87" s="398">
        <v>354</v>
      </c>
      <c r="E87" s="398"/>
      <c r="F87" s="398"/>
      <c r="G87" s="398"/>
      <c r="H87" s="399"/>
    </row>
    <row r="88" spans="1:8" ht="37.5" customHeight="1" x14ac:dyDescent="0.2">
      <c r="A88" s="377" t="s">
        <v>62</v>
      </c>
      <c r="B88" s="418"/>
      <c r="C88" s="427"/>
      <c r="D88" s="398">
        <v>5604</v>
      </c>
      <c r="E88" s="398"/>
      <c r="F88" s="398"/>
      <c r="G88" s="398"/>
      <c r="H88" s="399"/>
    </row>
    <row r="89" spans="1:8" ht="37.5" customHeight="1" x14ac:dyDescent="0.2">
      <c r="A89" s="377" t="s">
        <v>63</v>
      </c>
      <c r="B89" s="418"/>
      <c r="C89" s="427"/>
      <c r="D89" s="398">
        <v>1122</v>
      </c>
      <c r="E89" s="398"/>
      <c r="F89" s="398"/>
      <c r="G89" s="398"/>
      <c r="H89" s="399"/>
    </row>
    <row r="90" spans="1:8" ht="37.5" customHeight="1" x14ac:dyDescent="0.2">
      <c r="A90" s="352" t="s">
        <v>64</v>
      </c>
      <c r="B90" s="353"/>
      <c r="C90" s="427"/>
      <c r="D90" s="398">
        <v>3360</v>
      </c>
      <c r="E90" s="398"/>
      <c r="F90" s="398"/>
      <c r="G90" s="398"/>
      <c r="H90" s="399"/>
    </row>
    <row r="91" spans="1:8" ht="37.5" customHeight="1" x14ac:dyDescent="0.2">
      <c r="A91" s="377" t="s">
        <v>65</v>
      </c>
      <c r="B91" s="418"/>
      <c r="C91" s="427"/>
      <c r="D91" s="398">
        <v>240</v>
      </c>
      <c r="E91" s="398"/>
      <c r="F91" s="398"/>
      <c r="G91" s="398"/>
      <c r="H91" s="399"/>
    </row>
    <row r="92" spans="1:8" ht="37.5" customHeight="1" x14ac:dyDescent="0.2">
      <c r="A92" s="377" t="s">
        <v>66</v>
      </c>
      <c r="B92" s="418"/>
      <c r="C92" s="427"/>
      <c r="D92" s="398">
        <v>240</v>
      </c>
      <c r="E92" s="398"/>
      <c r="F92" s="398"/>
      <c r="G92" s="398"/>
      <c r="H92" s="399"/>
    </row>
    <row r="93" spans="1:8" ht="37.5" customHeight="1" x14ac:dyDescent="0.2">
      <c r="A93" s="377" t="s">
        <v>67</v>
      </c>
      <c r="B93" s="418"/>
      <c r="C93" s="427"/>
      <c r="D93" s="398">
        <v>480</v>
      </c>
      <c r="E93" s="398"/>
      <c r="F93" s="398"/>
      <c r="G93" s="398"/>
      <c r="H93" s="399"/>
    </row>
    <row r="94" spans="1:8" ht="37.5" customHeight="1" x14ac:dyDescent="0.2">
      <c r="A94" s="377" t="s">
        <v>68</v>
      </c>
      <c r="B94" s="418"/>
      <c r="C94" s="427"/>
      <c r="D94" s="398">
        <v>720</v>
      </c>
      <c r="E94" s="398"/>
      <c r="F94" s="398"/>
      <c r="G94" s="398"/>
      <c r="H94" s="399"/>
    </row>
    <row r="95" spans="1:8" ht="37.5" customHeight="1" thickBot="1" x14ac:dyDescent="0.25">
      <c r="A95" s="407" t="s">
        <v>69</v>
      </c>
      <c r="B95" s="408"/>
      <c r="C95" s="428"/>
      <c r="D95" s="409">
        <v>3954</v>
      </c>
      <c r="E95" s="409"/>
      <c r="F95" s="409"/>
      <c r="G95" s="409"/>
      <c r="H95" s="410"/>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96" s="375">
        <v>30</v>
      </c>
      <c r="E96" s="375"/>
      <c r="F96" s="375"/>
      <c r="G96" s="375"/>
      <c r="H96" s="376"/>
    </row>
    <row r="97" spans="1:8" ht="50.1" customHeight="1" thickBot="1" x14ac:dyDescent="0.25">
      <c r="A97" s="362" t="s">
        <v>72</v>
      </c>
      <c r="B97" s="363"/>
      <c r="C97" s="21"/>
      <c r="D97" s="364" t="str">
        <f>"от "&amp;MIN(D99,D119:H120,F159,D121:H135)&amp;" до "&amp;MAX(D99,D119:H120,F159,D121:H135)</f>
        <v>от 504 до 11916</v>
      </c>
      <c r="E97" s="364"/>
      <c r="F97" s="364"/>
      <c r="G97" s="364"/>
      <c r="H97" s="365"/>
    </row>
    <row r="98" spans="1:8" ht="21.75" thickBot="1" x14ac:dyDescent="0.25">
      <c r="A98" s="400"/>
      <c r="B98" s="401"/>
      <c r="C98" s="60"/>
      <c r="D98" s="402"/>
      <c r="E98" s="402"/>
      <c r="F98" s="402"/>
      <c r="G98" s="402"/>
      <c r="H98" s="403"/>
    </row>
    <row r="99" spans="1:8" ht="75.7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"2ГИС.КОМСОМОЛЬСК-НА-АМУРЕ" (версия для ПК); Интернет-площадка 2gis.kz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http://api.2gis.kz/</v>
      </c>
      <c r="D99" s="391">
        <v>3684</v>
      </c>
      <c r="E99" s="391"/>
      <c r="F99" s="391"/>
      <c r="G99" s="391"/>
      <c r="H99" s="392"/>
    </row>
    <row r="100" spans="1:8" ht="75.75" customHeight="1" thickBot="1" x14ac:dyDescent="0.25">
      <c r="A100" s="393" t="s">
        <v>74</v>
      </c>
      <c r="B100" s="394"/>
      <c r="C100" s="405"/>
      <c r="D100" s="395" t="s">
        <v>75</v>
      </c>
      <c r="E100" s="396"/>
      <c r="F100" s="396"/>
      <c r="G100" s="396"/>
      <c r="H100" s="397"/>
    </row>
    <row r="101" spans="1:8" ht="75.75" customHeight="1" x14ac:dyDescent="0.2">
      <c r="A101" s="385" t="s">
        <v>76</v>
      </c>
      <c r="B101" s="386"/>
      <c r="C101" s="405"/>
      <c r="D101" s="398">
        <f>D99/4</f>
        <v>921</v>
      </c>
      <c r="E101" s="398"/>
      <c r="F101" s="398"/>
      <c r="G101" s="398"/>
      <c r="H101" s="399"/>
    </row>
    <row r="102" spans="1:8" ht="75.75" customHeight="1" x14ac:dyDescent="0.2">
      <c r="A102" s="385" t="s">
        <v>77</v>
      </c>
      <c r="B102" s="386"/>
      <c r="C102" s="405"/>
      <c r="D102" s="398">
        <f>D99/5</f>
        <v>736.8</v>
      </c>
      <c r="E102" s="398"/>
      <c r="F102" s="398"/>
      <c r="G102" s="398"/>
      <c r="H102" s="399"/>
    </row>
    <row r="103" spans="1:8" ht="75.75" customHeight="1" x14ac:dyDescent="0.2">
      <c r="A103" s="385" t="s">
        <v>78</v>
      </c>
      <c r="B103" s="386"/>
      <c r="C103" s="405"/>
      <c r="D103" s="398">
        <f>D99/6</f>
        <v>614</v>
      </c>
      <c r="E103" s="398"/>
      <c r="F103" s="398"/>
      <c r="G103" s="398"/>
      <c r="H103" s="399"/>
    </row>
    <row r="104" spans="1:8" ht="75.75" customHeight="1" x14ac:dyDescent="0.2">
      <c r="A104" s="385" t="s">
        <v>79</v>
      </c>
      <c r="B104" s="386"/>
      <c r="C104" s="405"/>
      <c r="D104" s="398">
        <f>D99/7</f>
        <v>526.28571428571433</v>
      </c>
      <c r="E104" s="398"/>
      <c r="F104" s="398"/>
      <c r="G104" s="398"/>
      <c r="H104" s="399"/>
    </row>
    <row r="105" spans="1:8" ht="75.75" customHeight="1" x14ac:dyDescent="0.2">
      <c r="A105" s="385" t="s">
        <v>80</v>
      </c>
      <c r="B105" s="386"/>
      <c r="C105" s="405"/>
      <c r="D105" s="398">
        <f>D99/8</f>
        <v>460.5</v>
      </c>
      <c r="E105" s="398"/>
      <c r="F105" s="398"/>
      <c r="G105" s="398"/>
      <c r="H105" s="399"/>
    </row>
    <row r="106" spans="1:8" ht="75.75" customHeight="1" x14ac:dyDescent="0.2">
      <c r="A106" s="385" t="s">
        <v>81</v>
      </c>
      <c r="B106" s="386"/>
      <c r="C106" s="405"/>
      <c r="D106" s="398">
        <f>D99/9</f>
        <v>409.33333333333331</v>
      </c>
      <c r="E106" s="398"/>
      <c r="F106" s="398"/>
      <c r="G106" s="398"/>
      <c r="H106" s="399"/>
    </row>
    <row r="107" spans="1:8" ht="75.75" customHeight="1" x14ac:dyDescent="0.2">
      <c r="A107" s="385" t="s">
        <v>82</v>
      </c>
      <c r="B107" s="386"/>
      <c r="C107" s="405"/>
      <c r="D107" s="398">
        <f>D99/10</f>
        <v>368.4</v>
      </c>
      <c r="E107" s="398"/>
      <c r="F107" s="398"/>
      <c r="G107" s="398"/>
      <c r="H107" s="399"/>
    </row>
    <row r="108" spans="1:8" ht="75.75" customHeight="1" thickBot="1" x14ac:dyDescent="0.25">
      <c r="A108" s="389" t="s">
        <v>83</v>
      </c>
      <c r="B108" s="390"/>
      <c r="C108" s="405"/>
      <c r="D108" s="391">
        <v>5520</v>
      </c>
      <c r="E108" s="391"/>
      <c r="F108" s="391"/>
      <c r="G108" s="391"/>
      <c r="H108" s="392"/>
    </row>
    <row r="109" spans="1:8" ht="75.75" customHeight="1" thickBot="1" x14ac:dyDescent="0.25">
      <c r="A109" s="393" t="s">
        <v>74</v>
      </c>
      <c r="B109" s="394"/>
      <c r="C109" s="405"/>
      <c r="D109" s="395" t="s">
        <v>75</v>
      </c>
      <c r="E109" s="396"/>
      <c r="F109" s="396"/>
      <c r="G109" s="396"/>
      <c r="H109" s="397"/>
    </row>
    <row r="110" spans="1:8" ht="75.75" customHeight="1" x14ac:dyDescent="0.2">
      <c r="A110" s="385" t="s">
        <v>76</v>
      </c>
      <c r="B110" s="386"/>
      <c r="C110" s="405"/>
      <c r="D110" s="398">
        <v>1380</v>
      </c>
      <c r="E110" s="398"/>
      <c r="F110" s="398"/>
      <c r="G110" s="398"/>
      <c r="H110" s="399"/>
    </row>
    <row r="111" spans="1:8" ht="75.75" customHeight="1" x14ac:dyDescent="0.2">
      <c r="A111" s="385" t="s">
        <v>77</v>
      </c>
      <c r="B111" s="386"/>
      <c r="C111" s="405"/>
      <c r="D111" s="398">
        <v>1104</v>
      </c>
      <c r="E111" s="398"/>
      <c r="F111" s="398"/>
      <c r="G111" s="398"/>
      <c r="H111" s="399"/>
    </row>
    <row r="112" spans="1:8" ht="75.75" customHeight="1" x14ac:dyDescent="0.2">
      <c r="A112" s="385" t="s">
        <v>78</v>
      </c>
      <c r="B112" s="386"/>
      <c r="C112" s="405"/>
      <c r="D112" s="398">
        <v>919.99999999999989</v>
      </c>
      <c r="E112" s="398"/>
      <c r="F112" s="398"/>
      <c r="G112" s="398"/>
      <c r="H112" s="399"/>
    </row>
    <row r="113" spans="1:8" ht="75.75" customHeight="1" x14ac:dyDescent="0.2">
      <c r="A113" s="385" t="s">
        <v>79</v>
      </c>
      <c r="B113" s="386"/>
      <c r="C113" s="405"/>
      <c r="D113" s="398">
        <v>788.57142857142856</v>
      </c>
      <c r="E113" s="398"/>
      <c r="F113" s="398"/>
      <c r="G113" s="398"/>
      <c r="H113" s="399"/>
    </row>
    <row r="114" spans="1:8" ht="75.75" customHeight="1" x14ac:dyDescent="0.2">
      <c r="A114" s="385" t="s">
        <v>80</v>
      </c>
      <c r="B114" s="386"/>
      <c r="C114" s="405"/>
      <c r="D114" s="398">
        <v>690</v>
      </c>
      <c r="E114" s="398"/>
      <c r="F114" s="398"/>
      <c r="G114" s="398"/>
      <c r="H114" s="399"/>
    </row>
    <row r="115" spans="1:8" ht="75.75" customHeight="1" x14ac:dyDescent="0.2">
      <c r="A115" s="385" t="s">
        <v>81</v>
      </c>
      <c r="B115" s="386"/>
      <c r="C115" s="405"/>
      <c r="D115" s="398">
        <v>613.33333333333326</v>
      </c>
      <c r="E115" s="398"/>
      <c r="F115" s="398"/>
      <c r="G115" s="398"/>
      <c r="H115" s="399"/>
    </row>
    <row r="116" spans="1:8" ht="75.75" customHeight="1" thickBot="1" x14ac:dyDescent="0.25">
      <c r="A116" s="385" t="s">
        <v>82</v>
      </c>
      <c r="B116" s="386"/>
      <c r="C116" s="406"/>
      <c r="D116" s="398">
        <v>552</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17" s="374">
        <v>10008</v>
      </c>
      <c r="E117" s="375"/>
      <c r="F117" s="375"/>
      <c r="G117" s="375"/>
      <c r="H117" s="376"/>
    </row>
    <row r="118" spans="1:8" ht="21.75" thickBot="1" x14ac:dyDescent="0.25">
      <c r="A118" s="357"/>
      <c r="B118" s="358"/>
      <c r="C118" s="56"/>
      <c r="D118" s="359"/>
      <c r="E118" s="359"/>
      <c r="F118" s="359"/>
      <c r="G118" s="359"/>
      <c r="H118" s="360"/>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"2ГИС.КОМСОМОЛЬСК-НА-АМУРЕ"</v>
      </c>
      <c r="D119" s="382">
        <v>1770</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0" s="379">
        <v>3780</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1" s="354">
        <v>9912</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"2ГИС.КОМСОМОЛЬСК-НА-АМУРЕ"</v>
      </c>
      <c r="D122" s="354">
        <v>3660</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"2ГИС.КОМСОМОЛЬСК-НА-АМУРЕ"</v>
      </c>
      <c r="D123" s="354">
        <v>4392</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4" s="354">
        <v>5250</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5" s="354">
        <v>7020</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26" s="354">
        <v>11916</v>
      </c>
      <c r="E126" s="355"/>
      <c r="F126" s="355"/>
      <c r="G126" s="355"/>
      <c r="H126" s="356"/>
    </row>
    <row r="127" spans="1:8" ht="50.1" customHeight="1" x14ac:dyDescent="0.2">
      <c r="A127" s="352" t="s">
        <v>93</v>
      </c>
      <c r="B127" s="353"/>
      <c r="C127" s="74" t="str">
        <f>C120</f>
        <v>Электронный справочник на основе Справочника организаций "2ГИС.КОМСОМОЛЬСК-НА-АМУРЕ" (версия для ПК)</v>
      </c>
      <c r="D127" s="354">
        <v>4815</v>
      </c>
      <c r="E127" s="355"/>
      <c r="F127" s="355"/>
      <c r="G127" s="355"/>
      <c r="H127" s="356"/>
    </row>
    <row r="128" spans="1:8" ht="50.1" customHeight="1" x14ac:dyDescent="0.2">
      <c r="A128" s="352" t="s">
        <v>94</v>
      </c>
      <c r="B128" s="353"/>
      <c r="C128" s="73" t="s">
        <v>95</v>
      </c>
      <c r="D128" s="354">
        <v>504</v>
      </c>
      <c r="E128" s="355"/>
      <c r="F128" s="355"/>
      <c r="G128" s="355"/>
      <c r="H128" s="356"/>
    </row>
    <row r="129" spans="1:8" ht="77.25"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29" s="354">
        <v>2478</v>
      </c>
      <c r="E129" s="355"/>
      <c r="F129" s="355"/>
      <c r="G129" s="355"/>
      <c r="H129" s="356"/>
    </row>
    <row r="130" spans="1:8" ht="77.25" customHeight="1" x14ac:dyDescent="0.2">
      <c r="A130" s="352" t="s">
        <v>97</v>
      </c>
      <c r="B130" s="353"/>
      <c r="C130" s="73"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0" s="354">
        <v>1980</v>
      </c>
      <c r="E130" s="355"/>
      <c r="F130" s="355"/>
      <c r="G130" s="355"/>
      <c r="H130" s="356"/>
    </row>
    <row r="131" spans="1:8" ht="77.25" customHeight="1" x14ac:dyDescent="0.2">
      <c r="A131" s="352" t="s">
        <v>98</v>
      </c>
      <c r="B131" s="353"/>
      <c r="C131" s="73"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1" s="354">
        <v>2010</v>
      </c>
      <c r="E131" s="355"/>
      <c r="F131" s="355"/>
      <c r="G131" s="355"/>
      <c r="H131" s="356"/>
    </row>
    <row r="132" spans="1:8" ht="77.25" customHeight="1" x14ac:dyDescent="0.2">
      <c r="A132" s="352" t="s">
        <v>99</v>
      </c>
      <c r="B132" s="353"/>
      <c r="C132" s="73" t="str">
        <f t="shared" si="0"/>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2" s="354">
        <v>990</v>
      </c>
      <c r="E132" s="355"/>
      <c r="F132" s="355"/>
      <c r="G132" s="355"/>
      <c r="H132" s="356"/>
    </row>
    <row r="133" spans="1:8" ht="77.25"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3" s="354">
        <v>11916</v>
      </c>
      <c r="E133" s="355"/>
      <c r="F133" s="355"/>
      <c r="G133" s="355"/>
      <c r="H133" s="356"/>
    </row>
    <row r="134" spans="1:8" ht="77.25"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34" s="354">
        <v>3000</v>
      </c>
      <c r="E134" s="355"/>
      <c r="F134" s="355"/>
      <c r="G134" s="355"/>
      <c r="H134" s="356"/>
    </row>
    <row r="135" spans="1:8" ht="50.1" customHeight="1" thickBot="1" x14ac:dyDescent="0.25">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35" s="354">
        <v>5250</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6" s="354">
        <v>708</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37" s="354">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8" s="354">
        <v>4515</v>
      </c>
      <c r="E138" s="355"/>
      <c r="F138" s="355"/>
      <c r="G138" s="355"/>
      <c r="H138" s="356"/>
    </row>
    <row r="139" spans="1:8" s="16" customFormat="1" ht="96" customHeight="1" x14ac:dyDescent="0.2">
      <c r="A139" s="377" t="s">
        <v>105</v>
      </c>
      <c r="B139" s="378"/>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Интернет-площадки и Веб-приложения на основе Cправочника организаций "2ГИС.КОМСОМОЛЬСК-НА-АМУРЕ", http://api.2gis.ru/</v>
      </c>
      <c r="D139" s="354">
        <v>3000</v>
      </c>
      <c r="E139" s="355"/>
      <c r="F139" s="355"/>
      <c r="G139" s="355"/>
      <c r="H139" s="356"/>
    </row>
    <row r="140" spans="1:8" s="16" customFormat="1" ht="96" customHeight="1" x14ac:dyDescent="0.2">
      <c r="A140" s="377" t="s">
        <v>106</v>
      </c>
      <c r="B140" s="378"/>
      <c r="C14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40" s="354">
        <v>7104</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"2ГИС.КОМСОМОЛЬСК-НА-АМУРЕ"</v>
      </c>
      <c r="D141" s="354">
        <v>2520</v>
      </c>
      <c r="E141" s="355"/>
      <c r="F141" s="355"/>
      <c r="G141" s="355"/>
      <c r="H141" s="356"/>
    </row>
    <row r="142" spans="1:8" ht="50.1" customHeight="1" x14ac:dyDescent="0.2">
      <c r="A142" s="352" t="s">
        <v>108</v>
      </c>
      <c r="B142" s="353"/>
      <c r="C142" s="73"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42" s="354">
        <v>5400</v>
      </c>
      <c r="E142" s="355"/>
      <c r="F142" s="355"/>
      <c r="G142" s="355"/>
      <c r="H142" s="356"/>
    </row>
    <row r="143" spans="1:8" ht="50.1" customHeight="1" x14ac:dyDescent="0.2">
      <c r="A143" s="352" t="s">
        <v>109</v>
      </c>
      <c r="B143" s="353"/>
      <c r="C143" s="73" t="str">
        <f t="shared" si="1"/>
        <v>Электронный справочник на основе Справочника организаций "2ГИС.КОМСОМОЛЬСК-НА-АМУРЕ" (версия для ПК)</v>
      </c>
      <c r="D143" s="354">
        <v>13920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"2ГИС.КОМСОМОЛЬСК-НА-АМУРЕ"</v>
      </c>
      <c r="D144" s="354">
        <v>5160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"2ГИС.КОМСОМОЛЬСК-НА-АМУРЕ"</v>
      </c>
      <c r="D145" s="354">
        <v>6192</v>
      </c>
      <c r="E145" s="355"/>
      <c r="F145" s="355"/>
      <c r="G145" s="355"/>
      <c r="H145" s="356"/>
    </row>
    <row r="146" spans="1:8" ht="50.1" customHeight="1" x14ac:dyDescent="0.2">
      <c r="A146" s="352" t="s">
        <v>112</v>
      </c>
      <c r="B146" s="353"/>
      <c r="C146" s="73" t="str">
        <f t="shared" si="1"/>
        <v>Электронный справочник на основе Справочника организаций "2ГИС.КОМСОМОЛЬСК-НА-АМУРЕ" (версия для ПК)</v>
      </c>
      <c r="D146" s="354">
        <v>7440</v>
      </c>
      <c r="E146" s="355"/>
      <c r="F146" s="355"/>
      <c r="G146" s="355"/>
      <c r="H146" s="356"/>
    </row>
    <row r="147" spans="1:8" ht="50.1" customHeight="1" x14ac:dyDescent="0.2">
      <c r="A147" s="352" t="s">
        <v>113</v>
      </c>
      <c r="B147" s="353"/>
      <c r="C147" s="73" t="str">
        <f t="shared" si="1"/>
        <v>Электронный справочник на основе Справочника организаций "2ГИС.КОМСОМОЛЬСК-НА-АМУРЕ" (версия для ПК)</v>
      </c>
      <c r="D147" s="354">
        <v>9840</v>
      </c>
      <c r="E147" s="355"/>
      <c r="F147" s="355"/>
      <c r="G147" s="355"/>
      <c r="H147" s="356"/>
    </row>
    <row r="148" spans="1:8" ht="50.1" customHeight="1" x14ac:dyDescent="0.2">
      <c r="A148" s="352" t="s">
        <v>114</v>
      </c>
      <c r="B148" s="353"/>
      <c r="C148" s="73" t="str">
        <f t="shared" si="1"/>
        <v>Электронный справочник на основе Справочника организаций "2ГИС.КОМСОМОЛЬСК-НА-АМУРЕ" (версия для ПК)</v>
      </c>
      <c r="D148" s="354">
        <v>16800</v>
      </c>
      <c r="E148" s="355"/>
      <c r="F148" s="355"/>
      <c r="G148" s="355"/>
      <c r="H148" s="356"/>
    </row>
    <row r="149" spans="1:8" ht="50.1" customHeight="1" x14ac:dyDescent="0.2">
      <c r="A149" s="352" t="s">
        <v>115</v>
      </c>
      <c r="B149" s="353"/>
      <c r="C149" s="73" t="s">
        <v>95</v>
      </c>
      <c r="D149" s="354">
        <v>720</v>
      </c>
      <c r="E149" s="355"/>
      <c r="F149" s="355"/>
      <c r="G149" s="355"/>
      <c r="H149" s="356"/>
    </row>
    <row r="150" spans="1:8" ht="77.25"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"2ГИС.КОМСОМОЛЬСК-НА-АМУРЕ" (мобильная версия 2ГИС 4.0 и выше); Интернет-площадка 2gis.ru на основе Cправочника организаций "2ГИС.КОМСОМОЛЬСК-НА-АМУРЕ"</v>
      </c>
      <c r="D150" s="354">
        <v>16800</v>
      </c>
      <c r="E150" s="355"/>
      <c r="F150" s="355"/>
      <c r="G150" s="355"/>
      <c r="H150" s="356"/>
    </row>
    <row r="151" spans="1:8" ht="50.1" customHeight="1" thickBot="1" x14ac:dyDescent="0.25">
      <c r="A151" s="352" t="s">
        <v>117</v>
      </c>
      <c r="B151" s="353"/>
      <c r="C151" s="73" t="str">
        <f t="shared" si="1"/>
        <v>Электронный справочник на основе Справочника организаций "2ГИС.КОМСОМОЛЬСК-НА-АМУРЕ" (версия для ПК)</v>
      </c>
      <c r="D151" s="374">
        <v>7440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"2ГИС.КОМСОМОЛЬСК-НА-АМУРЕ" (мобильная версия)</v>
      </c>
      <c r="D153" s="354">
        <v>4008</v>
      </c>
      <c r="E153" s="355"/>
      <c r="F153" s="355"/>
      <c r="G153" s="355"/>
      <c r="H153" s="356"/>
    </row>
    <row r="154" spans="1:8" s="16" customFormat="1" ht="50.1" customHeight="1" x14ac:dyDescent="0.2">
      <c r="A154" s="352" t="s">
        <v>120</v>
      </c>
      <c r="B154" s="353"/>
      <c r="C154" s="367"/>
      <c r="D154" s="354">
        <v>2004</v>
      </c>
      <c r="E154" s="355"/>
      <c r="F154" s="355"/>
      <c r="G154" s="355"/>
      <c r="H154" s="356"/>
    </row>
    <row r="155" spans="1:8" s="16" customFormat="1" ht="50.1" customHeight="1" x14ac:dyDescent="0.2">
      <c r="A155" s="369" t="s">
        <v>121</v>
      </c>
      <c r="B155" s="370"/>
      <c r="C155" s="367"/>
      <c r="D155" s="517">
        <v>1500</v>
      </c>
      <c r="E155" s="398"/>
      <c r="F155" s="398"/>
      <c r="G155" s="398"/>
      <c r="H155" s="398"/>
    </row>
    <row r="156" spans="1:8" s="16" customFormat="1" ht="50.1" customHeight="1" x14ac:dyDescent="0.2">
      <c r="A156" s="369" t="s">
        <v>122</v>
      </c>
      <c r="B156" s="370"/>
      <c r="C156" s="367"/>
      <c r="D156" s="517">
        <v>150</v>
      </c>
      <c r="E156" s="398"/>
      <c r="F156" s="398"/>
      <c r="G156" s="398"/>
      <c r="H156" s="398"/>
    </row>
    <row r="157" spans="1:8" s="16" customFormat="1" ht="50.1" customHeight="1" thickBot="1" x14ac:dyDescent="0.25">
      <c r="A157" s="369" t="s">
        <v>123</v>
      </c>
      <c r="B157" s="370"/>
      <c r="C157" s="368"/>
      <c r="D157" s="471">
        <v>510</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59" s="77">
        <f>F159*1.2</f>
        <v>3686.3999999999996</v>
      </c>
      <c r="E159" s="78">
        <f>F159*1.1</f>
        <v>3379.2000000000003</v>
      </c>
      <c r="F159" s="78">
        <v>3072</v>
      </c>
      <c r="G159" s="78">
        <f>F159*0.75</f>
        <v>2304</v>
      </c>
      <c r="H159" s="79">
        <f>F159*0.5</f>
        <v>1536</v>
      </c>
    </row>
    <row r="160" spans="1:8"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"2ГИС.КОМСОМОЛЬСК-НА-АМУРЕ"</v>
      </c>
      <c r="D160" s="354">
        <v>3450</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1" s="354">
        <v>3780</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(мобильная версия 2ГИС 4.0 и выше)</v>
      </c>
      <c r="D162" s="77">
        <f>F162*1.2</f>
        <v>5184</v>
      </c>
      <c r="E162" s="78">
        <f>F162*1.1</f>
        <v>4752</v>
      </c>
      <c r="F162" s="78">
        <v>4320</v>
      </c>
      <c r="G162" s="78">
        <f>F162*0.75</f>
        <v>3240</v>
      </c>
      <c r="H162" s="79">
        <f>F162*0.5</f>
        <v>2160</v>
      </c>
    </row>
    <row r="163" spans="1:8"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"2ГИС.КОМСОМОЛЬСК-НА-АМУРЕ"</v>
      </c>
      <c r="D163" s="354">
        <v>4920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"2ГИС.КОМСОМОЛЬСК-НА-АМУРЕ" (версия для ПК)</v>
      </c>
      <c r="D164" s="354">
        <v>5400</v>
      </c>
      <c r="E164" s="355"/>
      <c r="F164" s="355"/>
      <c r="G164" s="355"/>
      <c r="H164" s="356"/>
    </row>
    <row r="165" spans="1:8" s="16" customFormat="1" ht="126" customHeight="1" thickBot="1" x14ac:dyDescent="0.25">
      <c r="A165" s="352" t="s">
        <v>131</v>
      </c>
      <c r="B165" s="353"/>
      <c r="C165" s="121" t="str">
        <f>C160</f>
        <v>Интернет-площадка 2gis.ru на основе Cправочника организаций "2ГИС.КОМСОМОЛЬСК-НА-АМУРЕ"</v>
      </c>
      <c r="D165" s="354">
        <v>1890</v>
      </c>
      <c r="E165" s="355"/>
      <c r="F165" s="355"/>
      <c r="G165" s="355"/>
      <c r="H165" s="356"/>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6"/>
      <c r="B167" s="507"/>
      <c r="C167" s="623"/>
      <c r="D167" s="507"/>
      <c r="E167" s="507"/>
      <c r="F167" s="507"/>
      <c r="G167" s="507"/>
      <c r="H167" s="508"/>
    </row>
    <row r="168" spans="1:8"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"2ГИС.КОМСОМОЛЬСК-НА-АМУРЕ" (версия для ПК); Интернет-площадка 2gis.ru на основе Cправочника организаций "2ГИС.КОМСОМОЛЬСК-НА-АМУРЕ"; Электронный справочник на основе Справочника организаций "2ГИС.КОМСОМОЛЬСК-НА-АМУРЕ" (мобильная версия 2ГИС 4.0 и выше)</v>
      </c>
      <c r="D168" s="382">
        <v>8250</v>
      </c>
      <c r="E168" s="383"/>
      <c r="F168" s="383"/>
      <c r="G168" s="383"/>
      <c r="H168" s="384"/>
    </row>
    <row r="169" spans="1:8" s="16" customFormat="1" ht="83.25" customHeight="1" thickBot="1" x14ac:dyDescent="0.25">
      <c r="A169" s="352" t="s">
        <v>202</v>
      </c>
      <c r="B169" s="353"/>
      <c r="C169" s="367"/>
      <c r="D169" s="354">
        <v>8250</v>
      </c>
      <c r="E169" s="355"/>
      <c r="F169" s="355"/>
      <c r="G169" s="355"/>
      <c r="H169" s="356"/>
    </row>
    <row r="170" spans="1:8" ht="21.75" thickBot="1" x14ac:dyDescent="0.25">
      <c r="A170" s="518"/>
      <c r="B170" s="519"/>
      <c r="C170" s="56"/>
      <c r="D170" s="520"/>
      <c r="E170" s="520"/>
      <c r="F170" s="520"/>
      <c r="G170" s="520"/>
      <c r="H170" s="521"/>
    </row>
    <row r="172" spans="1:8" ht="21" x14ac:dyDescent="0.2">
      <c r="A172" s="85"/>
      <c r="B172" s="86" t="s">
        <v>133</v>
      </c>
      <c r="C172" s="349" t="s">
        <v>525</v>
      </c>
      <c r="D172" s="349"/>
      <c r="E172" s="87"/>
      <c r="F172" s="87"/>
      <c r="G172" s="87"/>
      <c r="H172" s="87"/>
    </row>
    <row r="173" spans="1:8" ht="21" x14ac:dyDescent="0.2">
      <c r="A173" s="85"/>
      <c r="B173" s="87"/>
      <c r="C173" s="348" t="s">
        <v>526</v>
      </c>
      <c r="D173" s="348"/>
      <c r="E173" s="87"/>
      <c r="F173" s="87"/>
      <c r="G173" s="87"/>
      <c r="H173" s="87"/>
    </row>
    <row r="174" spans="1:8" ht="21" x14ac:dyDescent="0.2">
      <c r="A174" s="85"/>
      <c r="B174" s="87"/>
      <c r="C174" s="348" t="s">
        <v>527</v>
      </c>
      <c r="D174" s="348"/>
      <c r="E174" s="87"/>
      <c r="F174" s="87"/>
      <c r="G174" s="87"/>
      <c r="H174" s="87"/>
    </row>
    <row r="175" spans="1:8" ht="21" x14ac:dyDescent="0.2">
      <c r="C175" s="348"/>
      <c r="D175" s="348"/>
      <c r="E175" s="87"/>
      <c r="F175" s="87"/>
      <c r="G175" s="87"/>
      <c r="H175" s="82"/>
    </row>
    <row r="176" spans="1:8" ht="26.25" customHeight="1"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c r="E176" s="89"/>
      <c r="F176" s="90"/>
      <c r="G176" s="351"/>
      <c r="H176" s="351"/>
    </row>
    <row r="177" spans="1:8" ht="26.25" customHeight="1"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c r="E177" s="89"/>
      <c r="F177" s="90"/>
      <c r="G177" s="92"/>
      <c r="H177" s="92"/>
    </row>
    <row r="178" spans="1:8" ht="26.25" customHeight="1"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c r="E178" s="89"/>
      <c r="F178" s="90"/>
      <c r="G178" s="92"/>
      <c r="H178" s="92"/>
    </row>
    <row r="179" spans="1:8" ht="26.25" customHeight="1"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c r="E179" s="90"/>
      <c r="F179" s="90"/>
      <c r="G179" s="92"/>
      <c r="H179" s="92"/>
    </row>
    <row r="180" spans="1:8" ht="26.25" customHeight="1"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c r="E180" s="90"/>
      <c r="F180" s="90"/>
      <c r="G180" s="92"/>
      <c r="H180" s="92"/>
    </row>
    <row r="181" spans="1:8" ht="26.25" customHeight="1"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c r="E181" s="89"/>
      <c r="F181" s="90"/>
      <c r="G181" s="92"/>
      <c r="H181" s="92"/>
    </row>
    <row r="182" spans="1:8" ht="26.25" customHeight="1"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c r="E182" s="89"/>
      <c r="F182" s="90"/>
      <c r="G182" s="92"/>
      <c r="H182" s="92"/>
    </row>
    <row r="183" spans="1:8" ht="26.25" x14ac:dyDescent="0.2">
      <c r="A183" s="93"/>
      <c r="B183" s="93"/>
      <c r="C183" s="94"/>
      <c r="D183" s="95"/>
      <c r="E183" s="95"/>
      <c r="F183" s="96"/>
      <c r="G183" s="97"/>
      <c r="H183" s="97"/>
    </row>
    <row r="184" spans="1:8" ht="21" x14ac:dyDescent="0.2">
      <c r="A184" s="339" t="s">
        <v>144</v>
      </c>
      <c r="B184" s="339"/>
      <c r="C184" s="339"/>
      <c r="D184" s="339"/>
      <c r="E184" s="339"/>
      <c r="F184" s="339"/>
      <c r="G184" s="339"/>
      <c r="H184" s="339"/>
    </row>
    <row r="185" spans="1:8" ht="21" x14ac:dyDescent="0.2">
      <c r="A185" s="339" t="s">
        <v>145</v>
      </c>
      <c r="B185" s="339"/>
      <c r="C185" s="339"/>
      <c r="D185" s="339"/>
      <c r="E185" s="339"/>
      <c r="F185" s="339"/>
      <c r="G185" s="339"/>
      <c r="H185" s="339"/>
    </row>
    <row r="186" spans="1:8" ht="26.25" x14ac:dyDescent="0.2">
      <c r="A186" s="93"/>
      <c r="B186" s="93"/>
      <c r="C186" s="94"/>
      <c r="D186" s="95"/>
      <c r="E186" s="95"/>
      <c r="F186" s="96"/>
      <c r="G186" s="97"/>
      <c r="H186" s="97"/>
    </row>
    <row r="187" spans="1:8" ht="50.1" customHeight="1" thickBot="1" x14ac:dyDescent="0.25">
      <c r="A187" s="340" t="s">
        <v>146</v>
      </c>
      <c r="B187" s="340"/>
      <c r="C187" s="340"/>
      <c r="D187" s="340"/>
      <c r="E187" s="340"/>
      <c r="F187" s="99"/>
      <c r="G187" s="91"/>
      <c r="H187" s="100"/>
    </row>
    <row r="188" spans="1:8" ht="50.1" customHeight="1" thickBot="1" x14ac:dyDescent="0.25">
      <c r="A188" s="341" t="s">
        <v>147</v>
      </c>
      <c r="B188" s="342"/>
      <c r="C188" s="342"/>
      <c r="D188" s="342"/>
      <c r="E188" s="343"/>
      <c r="F188" s="101"/>
      <c r="H188" s="102"/>
    </row>
    <row r="189" spans="1:8" ht="88.5" customHeight="1" thickBot="1" x14ac:dyDescent="0.25">
      <c r="A189" s="538" t="s">
        <v>148</v>
      </c>
      <c r="B189" s="539"/>
      <c r="C189" s="103" t="s">
        <v>149</v>
      </c>
      <c r="D189" s="621" t="s">
        <v>150</v>
      </c>
      <c r="E189" s="622"/>
      <c r="F189" s="104"/>
      <c r="G189" s="104"/>
      <c r="H189" s="104"/>
    </row>
    <row r="190" spans="1:8" ht="111.75" customHeight="1" x14ac:dyDescent="0.2">
      <c r="A190" s="333" t="s">
        <v>151</v>
      </c>
      <c r="B190" s="334"/>
      <c r="C190" s="105" t="s">
        <v>152</v>
      </c>
      <c r="D190" s="335" t="s">
        <v>153</v>
      </c>
      <c r="E190" s="336"/>
      <c r="F190" s="104"/>
      <c r="G190" s="104"/>
      <c r="H190" s="104"/>
    </row>
    <row r="191" spans="1:8" ht="88.5" customHeight="1" x14ac:dyDescent="0.2">
      <c r="A191" s="337" t="s">
        <v>154</v>
      </c>
      <c r="B191" s="338"/>
      <c r="C191" s="106" t="s">
        <v>155</v>
      </c>
      <c r="D191" s="331" t="s">
        <v>156</v>
      </c>
      <c r="E191" s="332"/>
      <c r="F191" s="104"/>
      <c r="G191" s="104"/>
      <c r="H191" s="104"/>
    </row>
    <row r="192" spans="1:8" ht="141" customHeight="1" thickBot="1" x14ac:dyDescent="0.25">
      <c r="A192" s="495" t="s">
        <v>157</v>
      </c>
      <c r="B192" s="496"/>
      <c r="C192" s="125" t="s">
        <v>158</v>
      </c>
      <c r="D192" s="497" t="s">
        <v>156</v>
      </c>
      <c r="E192" s="498"/>
      <c r="F192" s="104"/>
      <c r="G192" s="104"/>
      <c r="H192" s="104"/>
    </row>
    <row r="193" spans="1:8" s="82" customFormat="1" ht="125.25" customHeight="1" x14ac:dyDescent="0.2">
      <c r="A193" s="337" t="s">
        <v>160</v>
      </c>
      <c r="B193" s="338"/>
      <c r="C193" s="124" t="s">
        <v>161</v>
      </c>
      <c r="D193" s="338" t="s">
        <v>156</v>
      </c>
      <c r="E193" s="494"/>
      <c r="F193" s="101"/>
      <c r="G193" s="101"/>
      <c r="H193" s="101"/>
    </row>
    <row r="194" spans="1:8" s="98" customFormat="1" ht="222.75" customHeight="1" thickBot="1" x14ac:dyDescent="0.25">
      <c r="A194" s="617" t="s">
        <v>162</v>
      </c>
      <c r="B194" s="618"/>
      <c r="C194" s="125" t="s">
        <v>163</v>
      </c>
      <c r="D194" s="619" t="s">
        <v>156</v>
      </c>
      <c r="E194" s="620"/>
      <c r="F194" s="96"/>
      <c r="G194" s="97"/>
      <c r="H194" s="97"/>
    </row>
    <row r="195" spans="1:8" ht="24.95" customHeight="1" x14ac:dyDescent="0.2">
      <c r="A195" s="329" t="s">
        <v>164</v>
      </c>
      <c r="B195" s="329"/>
      <c r="C195" s="329"/>
      <c r="D195" s="329"/>
      <c r="E195" s="329"/>
      <c r="F195" s="329"/>
      <c r="G195" s="329"/>
      <c r="H195" s="329"/>
    </row>
    <row r="196" spans="1:8" ht="24.95" customHeight="1" x14ac:dyDescent="0.2">
      <c r="A196" s="329" t="s">
        <v>165</v>
      </c>
      <c r="B196" s="329"/>
      <c r="C196" s="329"/>
      <c r="D196" s="329"/>
      <c r="E196" s="329"/>
      <c r="F196" s="329"/>
      <c r="G196" s="329"/>
      <c r="H196" s="329"/>
    </row>
    <row r="197" spans="1:8" ht="192" customHeight="1" x14ac:dyDescent="0.2">
      <c r="A197"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39"/>
      <c r="C197" s="339"/>
      <c r="D197" s="339"/>
      <c r="E197" s="339"/>
      <c r="F197" s="339"/>
      <c r="G197" s="339"/>
      <c r="H197" s="339"/>
    </row>
    <row r="198" spans="1:8" ht="70.5" customHeight="1" x14ac:dyDescent="0.2">
      <c r="A198" s="339" t="s">
        <v>167</v>
      </c>
      <c r="B198" s="339"/>
      <c r="C198" s="339"/>
      <c r="D198" s="339"/>
      <c r="E198" s="339"/>
      <c r="F198" s="339"/>
      <c r="G198" s="339"/>
      <c r="H198" s="339"/>
    </row>
    <row r="199" spans="1:8" ht="23.25" x14ac:dyDescent="0.2">
      <c r="A199" s="329" t="s">
        <v>168</v>
      </c>
      <c r="B199" s="329"/>
      <c r="C199" s="329"/>
      <c r="D199" s="329"/>
      <c r="E199" s="329"/>
      <c r="F199" s="329"/>
      <c r="G199" s="329"/>
      <c r="H199" s="329"/>
    </row>
    <row r="201" spans="1:8" s="109" customFormat="1" ht="114.75" customHeight="1" x14ac:dyDescent="0.2">
      <c r="A201" s="339" t="s">
        <v>169</v>
      </c>
      <c r="B201" s="339"/>
      <c r="C201" s="339"/>
      <c r="D201" s="339"/>
      <c r="E201" s="339"/>
      <c r="F201" s="339"/>
      <c r="G201" s="339"/>
      <c r="H201" s="339"/>
    </row>
  </sheetData>
  <sheetProtection selectLockedCells="1" selectUnlockedCells="1"/>
  <mergeCells count="32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3:B163"/>
    <mergeCell ref="D163:H163"/>
    <mergeCell ref="A164:B164"/>
    <mergeCell ref="D164:H164"/>
    <mergeCell ref="A165:B165"/>
    <mergeCell ref="D165:H165"/>
    <mergeCell ref="A159:B159"/>
    <mergeCell ref="A160:B160"/>
    <mergeCell ref="D160:H160"/>
    <mergeCell ref="A161:B161"/>
    <mergeCell ref="D161:H161"/>
    <mergeCell ref="A162:B162"/>
    <mergeCell ref="A166:B166"/>
    <mergeCell ref="D166:H166"/>
    <mergeCell ref="A167:C167"/>
    <mergeCell ref="D167:H167"/>
    <mergeCell ref="A168:B168"/>
    <mergeCell ref="C168:C169"/>
    <mergeCell ref="D168:H168"/>
    <mergeCell ref="A169:B169"/>
    <mergeCell ref="D169:H169"/>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5:H195"/>
    <mergeCell ref="A196:H196"/>
    <mergeCell ref="A197:H197"/>
    <mergeCell ref="A198:H198"/>
    <mergeCell ref="A199:H199"/>
    <mergeCell ref="A201:E201"/>
    <mergeCell ref="F201:H201"/>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06"/>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528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33"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7" s="382">
        <f>F7*1.2</f>
        <v>7380</v>
      </c>
      <c r="E7" s="383">
        <f>F7*1.1</f>
        <v>6765.0000000000009</v>
      </c>
      <c r="F7" s="383">
        <v>6150</v>
      </c>
      <c r="G7" s="383">
        <f>F7*0.75</f>
        <v>4612.5</v>
      </c>
      <c r="H7" s="384">
        <f>F7*0.5</f>
        <v>3075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2" s="457">
        <f>F12*1.2</f>
        <v>8344.7999999999993</v>
      </c>
      <c r="E12" s="383">
        <f>F12*1.1</f>
        <v>7649.4000000000005</v>
      </c>
      <c r="F12" s="383">
        <v>6954</v>
      </c>
      <c r="G12" s="383">
        <f>F12*0.75</f>
        <v>5215.5</v>
      </c>
      <c r="H12" s="384">
        <f>F12*0.5</f>
        <v>3477</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1008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"2ГИС.КОСТРОМА"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23" s="527">
        <v>138</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7" s="382">
        <f>F27*1.2</f>
        <v>10339.199999999999</v>
      </c>
      <c r="E27" s="383">
        <f>F27*1.1</f>
        <v>9477.6</v>
      </c>
      <c r="F27" s="383">
        <v>8616</v>
      </c>
      <c r="G27" s="383">
        <f>F27*0.75</f>
        <v>6462</v>
      </c>
      <c r="H27" s="384">
        <f>F27*0.5</f>
        <v>4308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2" s="457">
        <f>F32*1.2</f>
        <v>11692.8</v>
      </c>
      <c r="E32" s="383">
        <f>F32*1.1</f>
        <v>10718.400000000001</v>
      </c>
      <c r="F32" s="383">
        <v>9744</v>
      </c>
      <c r="G32" s="383">
        <f>F32*0.75</f>
        <v>7308</v>
      </c>
      <c r="H32" s="384">
        <f>F32*0.5</f>
        <v>4872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1440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"2ГИС.КОСТРОМА"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"2ГИС.КОСТРОМА"; Электронный справочник "2ГИС.КОСТРОМА"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v>
      </c>
      <c r="D43" s="465">
        <v>204</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48" s="382">
        <f>F48*1.2</f>
        <v>8856</v>
      </c>
      <c r="E48" s="383">
        <f>F48*1.1</f>
        <v>8118.0000000000009</v>
      </c>
      <c r="F48" s="383">
        <v>7380</v>
      </c>
      <c r="G48" s="383">
        <f>F48*0.75</f>
        <v>5535</v>
      </c>
      <c r="H48" s="384">
        <f>F48*0.5</f>
        <v>3690</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4" s="457">
        <f>F54*1.2</f>
        <v>10015.199999999999</v>
      </c>
      <c r="E54" s="383">
        <f>F54*1.1</f>
        <v>9180.6</v>
      </c>
      <c r="F54" s="383">
        <v>8346</v>
      </c>
      <c r="G54" s="383">
        <f>F54*0.75</f>
        <v>6259.5</v>
      </c>
      <c r="H54" s="384">
        <f>F54*0.5</f>
        <v>4173</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60" s="527">
        <v>138</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660 до 13200</v>
      </c>
      <c r="E64" s="422"/>
      <c r="F64" s="422"/>
      <c r="G64" s="422"/>
      <c r="H64" s="423"/>
    </row>
    <row r="65" spans="1:8" ht="37.5" customHeight="1" outlineLevel="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65" s="432">
        <v>660</v>
      </c>
      <c r="E65" s="433"/>
      <c r="F65" s="433"/>
      <c r="G65" s="433"/>
      <c r="H65" s="434"/>
    </row>
    <row r="66" spans="1:8" ht="37.5" customHeight="1" outlineLevel="1" x14ac:dyDescent="0.2">
      <c r="A66" s="419" t="s">
        <v>40</v>
      </c>
      <c r="B66" s="420"/>
      <c r="C66" s="431"/>
      <c r="D66" s="354">
        <v>1320</v>
      </c>
      <c r="E66" s="355"/>
      <c r="F66" s="355"/>
      <c r="G66" s="355"/>
      <c r="H66" s="356"/>
    </row>
    <row r="67" spans="1:8" ht="37.5" customHeight="1" outlineLevel="1" x14ac:dyDescent="0.2">
      <c r="A67" s="419" t="s">
        <v>41</v>
      </c>
      <c r="B67" s="420"/>
      <c r="C67" s="431"/>
      <c r="D67" s="354">
        <v>1980</v>
      </c>
      <c r="E67" s="355"/>
      <c r="F67" s="355"/>
      <c r="G67" s="355"/>
      <c r="H67" s="356"/>
    </row>
    <row r="68" spans="1:8" ht="37.5" customHeight="1" outlineLevel="1" x14ac:dyDescent="0.2">
      <c r="A68" s="419" t="s">
        <v>42</v>
      </c>
      <c r="B68" s="420"/>
      <c r="C68" s="431"/>
      <c r="D68" s="354">
        <v>2640</v>
      </c>
      <c r="E68" s="355"/>
      <c r="F68" s="355"/>
      <c r="G68" s="355"/>
      <c r="H68" s="356"/>
    </row>
    <row r="69" spans="1:8" ht="37.5" customHeight="1" outlineLevel="1" x14ac:dyDescent="0.2">
      <c r="A69" s="419" t="s">
        <v>43</v>
      </c>
      <c r="B69" s="420"/>
      <c r="C69" s="431"/>
      <c r="D69" s="354">
        <v>3300</v>
      </c>
      <c r="E69" s="355"/>
      <c r="F69" s="355"/>
      <c r="G69" s="355"/>
      <c r="H69" s="356"/>
    </row>
    <row r="70" spans="1:8" ht="37.5" customHeight="1" outlineLevel="1" x14ac:dyDescent="0.2">
      <c r="A70" s="419" t="s">
        <v>44</v>
      </c>
      <c r="B70" s="420"/>
      <c r="C70" s="431"/>
      <c r="D70" s="354">
        <v>3960</v>
      </c>
      <c r="E70" s="355"/>
      <c r="F70" s="355"/>
      <c r="G70" s="355"/>
      <c r="H70" s="356"/>
    </row>
    <row r="71" spans="1:8" ht="37.5" customHeight="1" outlineLevel="1" x14ac:dyDescent="0.2">
      <c r="A71" s="419" t="s">
        <v>45</v>
      </c>
      <c r="B71" s="420"/>
      <c r="C71" s="431"/>
      <c r="D71" s="354">
        <v>4620</v>
      </c>
      <c r="E71" s="355"/>
      <c r="F71" s="355"/>
      <c r="G71" s="355"/>
      <c r="H71" s="356"/>
    </row>
    <row r="72" spans="1:8" ht="37.5" customHeight="1" outlineLevel="1" x14ac:dyDescent="0.2">
      <c r="A72" s="419" t="s">
        <v>46</v>
      </c>
      <c r="B72" s="420"/>
      <c r="C72" s="431"/>
      <c r="D72" s="354">
        <v>5280</v>
      </c>
      <c r="E72" s="355"/>
      <c r="F72" s="355"/>
      <c r="G72" s="355"/>
      <c r="H72" s="356"/>
    </row>
    <row r="73" spans="1:8" ht="37.5" customHeight="1" outlineLevel="1" x14ac:dyDescent="0.2">
      <c r="A73" s="419" t="s">
        <v>47</v>
      </c>
      <c r="B73" s="420"/>
      <c r="C73" s="431"/>
      <c r="D73" s="354">
        <v>5940</v>
      </c>
      <c r="E73" s="355"/>
      <c r="F73" s="355"/>
      <c r="G73" s="355"/>
      <c r="H73" s="356"/>
    </row>
    <row r="74" spans="1:8" ht="37.5" customHeight="1" outlineLevel="1" x14ac:dyDescent="0.2">
      <c r="A74" s="419" t="s">
        <v>48</v>
      </c>
      <c r="B74" s="420"/>
      <c r="C74" s="431"/>
      <c r="D74" s="354">
        <v>6600</v>
      </c>
      <c r="E74" s="355"/>
      <c r="F74" s="355"/>
      <c r="G74" s="355"/>
      <c r="H74" s="356"/>
    </row>
    <row r="75" spans="1:8" ht="37.5" customHeight="1" outlineLevel="1" x14ac:dyDescent="0.2">
      <c r="A75" s="419" t="s">
        <v>49</v>
      </c>
      <c r="B75" s="420"/>
      <c r="C75" s="431"/>
      <c r="D75" s="354">
        <v>7260</v>
      </c>
      <c r="E75" s="355"/>
      <c r="F75" s="355"/>
      <c r="G75" s="355"/>
      <c r="H75" s="356"/>
    </row>
    <row r="76" spans="1:8" ht="37.5" customHeight="1" outlineLevel="1" x14ac:dyDescent="0.2">
      <c r="A76" s="419" t="s">
        <v>50</v>
      </c>
      <c r="B76" s="420"/>
      <c r="C76" s="431"/>
      <c r="D76" s="354">
        <v>7920</v>
      </c>
      <c r="E76" s="355"/>
      <c r="F76" s="355"/>
      <c r="G76" s="355"/>
      <c r="H76" s="356"/>
    </row>
    <row r="77" spans="1:8" ht="37.5" customHeight="1" outlineLevel="1" x14ac:dyDescent="0.2">
      <c r="A77" s="419" t="s">
        <v>51</v>
      </c>
      <c r="B77" s="420"/>
      <c r="C77" s="431"/>
      <c r="D77" s="354">
        <v>8580</v>
      </c>
      <c r="E77" s="355"/>
      <c r="F77" s="355"/>
      <c r="G77" s="355"/>
      <c r="H77" s="356"/>
    </row>
    <row r="78" spans="1:8" ht="37.5" customHeight="1" outlineLevel="1" x14ac:dyDescent="0.2">
      <c r="A78" s="419" t="s">
        <v>52</v>
      </c>
      <c r="B78" s="420"/>
      <c r="C78" s="431"/>
      <c r="D78" s="354">
        <v>9240</v>
      </c>
      <c r="E78" s="355"/>
      <c r="F78" s="355"/>
      <c r="G78" s="355"/>
      <c r="H78" s="356"/>
    </row>
    <row r="79" spans="1:8" ht="37.5" customHeight="1" outlineLevel="1" x14ac:dyDescent="0.2">
      <c r="A79" s="419" t="s">
        <v>53</v>
      </c>
      <c r="B79" s="420"/>
      <c r="C79" s="431"/>
      <c r="D79" s="354">
        <v>9900</v>
      </c>
      <c r="E79" s="355"/>
      <c r="F79" s="355"/>
      <c r="G79" s="355"/>
      <c r="H79" s="356"/>
    </row>
    <row r="80" spans="1:8" ht="37.5" customHeight="1" outlineLevel="1" x14ac:dyDescent="0.2">
      <c r="A80" s="419" t="s">
        <v>54</v>
      </c>
      <c r="B80" s="420"/>
      <c r="C80" s="431"/>
      <c r="D80" s="354">
        <v>10560</v>
      </c>
      <c r="E80" s="355"/>
      <c r="F80" s="355"/>
      <c r="G80" s="355"/>
      <c r="H80" s="356"/>
    </row>
    <row r="81" spans="1:8" ht="37.5" customHeight="1" outlineLevel="1" x14ac:dyDescent="0.2">
      <c r="A81" s="419" t="s">
        <v>55</v>
      </c>
      <c r="B81" s="420"/>
      <c r="C81" s="431"/>
      <c r="D81" s="354">
        <v>11220</v>
      </c>
      <c r="E81" s="355"/>
      <c r="F81" s="355"/>
      <c r="G81" s="355"/>
      <c r="H81" s="356"/>
    </row>
    <row r="82" spans="1:8" ht="37.5" customHeight="1" outlineLevel="1" x14ac:dyDescent="0.2">
      <c r="A82" s="419" t="s">
        <v>56</v>
      </c>
      <c r="B82" s="420"/>
      <c r="C82" s="431"/>
      <c r="D82" s="354">
        <v>11880</v>
      </c>
      <c r="E82" s="355"/>
      <c r="F82" s="355"/>
      <c r="G82" s="355"/>
      <c r="H82" s="356"/>
    </row>
    <row r="83" spans="1:8" ht="37.5" customHeight="1" outlineLevel="1" x14ac:dyDescent="0.2">
      <c r="A83" s="419" t="s">
        <v>57</v>
      </c>
      <c r="B83" s="420"/>
      <c r="C83" s="431"/>
      <c r="D83" s="354">
        <v>12540</v>
      </c>
      <c r="E83" s="355"/>
      <c r="F83" s="355"/>
      <c r="G83" s="355"/>
      <c r="H83" s="356"/>
    </row>
    <row r="84" spans="1:8" ht="37.5" customHeight="1" outlineLevel="1" thickBot="1" x14ac:dyDescent="0.25">
      <c r="A84" s="419" t="s">
        <v>58</v>
      </c>
      <c r="B84" s="420"/>
      <c r="C84" s="431"/>
      <c r="D84" s="354">
        <v>13200</v>
      </c>
      <c r="E84" s="355"/>
      <c r="F84" s="355"/>
      <c r="G84" s="355"/>
      <c r="H84" s="356"/>
    </row>
    <row r="85" spans="1:8" ht="50.1" customHeight="1" thickBot="1" x14ac:dyDescent="0.25">
      <c r="A85" s="411" t="s">
        <v>59</v>
      </c>
      <c r="B85" s="412"/>
      <c r="C85" s="412"/>
      <c r="D85" s="421" t="str">
        <f>"от "&amp;MIN(D86:D95)&amp;" до "&amp;MAX(D86:D95)</f>
        <v>от 192 до 5604</v>
      </c>
      <c r="E85" s="422"/>
      <c r="F85" s="422"/>
      <c r="G85" s="422"/>
      <c r="H85" s="423"/>
    </row>
    <row r="86" spans="1:8" ht="151.5" x14ac:dyDescent="0.2">
      <c r="A86" s="65" t="s">
        <v>60</v>
      </c>
      <c r="B86" s="66" t="s">
        <v>13</v>
      </c>
      <c r="C86" s="6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86" s="424">
        <v>810</v>
      </c>
      <c r="E86" s="424"/>
      <c r="F86" s="424"/>
      <c r="G86" s="424"/>
      <c r="H86" s="425"/>
    </row>
    <row r="87" spans="1:8" ht="37.5" customHeight="1" x14ac:dyDescent="0.2">
      <c r="A87" s="377" t="s">
        <v>61</v>
      </c>
      <c r="B87" s="418"/>
      <c r="C87" s="426"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87" s="398">
        <v>192</v>
      </c>
      <c r="E87" s="398"/>
      <c r="F87" s="398"/>
      <c r="G87" s="398"/>
      <c r="H87" s="399"/>
    </row>
    <row r="88" spans="1:8" ht="37.5" customHeight="1" x14ac:dyDescent="0.2">
      <c r="A88" s="377" t="s">
        <v>62</v>
      </c>
      <c r="B88" s="418"/>
      <c r="C88" s="427"/>
      <c r="D88" s="398">
        <v>5604</v>
      </c>
      <c r="E88" s="398"/>
      <c r="F88" s="398"/>
      <c r="G88" s="398"/>
      <c r="H88" s="399"/>
    </row>
    <row r="89" spans="1:8" ht="37.5" customHeight="1" x14ac:dyDescent="0.2">
      <c r="A89" s="377" t="s">
        <v>63</v>
      </c>
      <c r="B89" s="418"/>
      <c r="C89" s="427"/>
      <c r="D89" s="398">
        <v>1122</v>
      </c>
      <c r="E89" s="398"/>
      <c r="F89" s="398"/>
      <c r="G89" s="398"/>
      <c r="H89" s="399"/>
    </row>
    <row r="90" spans="1:8" ht="37.5" customHeight="1" x14ac:dyDescent="0.2">
      <c r="A90" s="352" t="s">
        <v>64</v>
      </c>
      <c r="B90" s="353"/>
      <c r="C90" s="427"/>
      <c r="D90" s="398">
        <v>3360</v>
      </c>
      <c r="E90" s="398"/>
      <c r="F90" s="398"/>
      <c r="G90" s="398"/>
      <c r="H90" s="399"/>
    </row>
    <row r="91" spans="1:8" ht="37.5" customHeight="1" x14ac:dyDescent="0.2">
      <c r="A91" s="377" t="s">
        <v>65</v>
      </c>
      <c r="B91" s="418"/>
      <c r="C91" s="427"/>
      <c r="D91" s="398">
        <v>240</v>
      </c>
      <c r="E91" s="398"/>
      <c r="F91" s="398"/>
      <c r="G91" s="398"/>
      <c r="H91" s="399"/>
    </row>
    <row r="92" spans="1:8" ht="37.5" customHeight="1" x14ac:dyDescent="0.2">
      <c r="A92" s="377" t="s">
        <v>66</v>
      </c>
      <c r="B92" s="418"/>
      <c r="C92" s="427"/>
      <c r="D92" s="398">
        <v>240</v>
      </c>
      <c r="E92" s="398"/>
      <c r="F92" s="398"/>
      <c r="G92" s="398"/>
      <c r="H92" s="399"/>
    </row>
    <row r="93" spans="1:8" ht="37.5" customHeight="1" x14ac:dyDescent="0.2">
      <c r="A93" s="377" t="s">
        <v>67</v>
      </c>
      <c r="B93" s="418"/>
      <c r="C93" s="427"/>
      <c r="D93" s="398">
        <v>480</v>
      </c>
      <c r="E93" s="398"/>
      <c r="F93" s="398"/>
      <c r="G93" s="398"/>
      <c r="H93" s="399"/>
    </row>
    <row r="94" spans="1:8" ht="37.5" customHeight="1" x14ac:dyDescent="0.2">
      <c r="A94" s="377" t="s">
        <v>68</v>
      </c>
      <c r="B94" s="418"/>
      <c r="C94" s="427"/>
      <c r="D94" s="398">
        <v>720</v>
      </c>
      <c r="E94" s="398"/>
      <c r="F94" s="398"/>
      <c r="G94" s="398"/>
      <c r="H94" s="399"/>
    </row>
    <row r="95" spans="1:8" ht="37.5" customHeight="1" thickBot="1" x14ac:dyDescent="0.25">
      <c r="A95" s="407" t="s">
        <v>69</v>
      </c>
      <c r="B95" s="408"/>
      <c r="C95" s="428"/>
      <c r="D95" s="409">
        <v>3954</v>
      </c>
      <c r="E95" s="409"/>
      <c r="F95" s="409"/>
      <c r="G95" s="409"/>
      <c r="H95" s="410"/>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96" s="375">
        <v>30</v>
      </c>
      <c r="E96" s="375"/>
      <c r="F96" s="375"/>
      <c r="G96" s="375"/>
      <c r="H96" s="376"/>
    </row>
    <row r="97" spans="1:8" ht="50.1" customHeight="1" thickBot="1" x14ac:dyDescent="0.25">
      <c r="A97" s="362" t="s">
        <v>72</v>
      </c>
      <c r="B97" s="363"/>
      <c r="C97" s="21"/>
      <c r="D97" s="364" t="str">
        <f>"от "&amp;MIN(D99,D119:H120,F159,D121:H135)&amp;" до "&amp;MAX(D99,D119:H120,F159,D121:H135)</f>
        <v>от 534 до 8848,8</v>
      </c>
      <c r="E97" s="364"/>
      <c r="F97" s="364"/>
      <c r="G97" s="364"/>
      <c r="H97" s="365"/>
    </row>
    <row r="98" spans="1:8" ht="21.75" thickBot="1" x14ac:dyDescent="0.25">
      <c r="A98" s="518"/>
      <c r="B98" s="519"/>
      <c r="C98" s="60"/>
      <c r="D98" s="520"/>
      <c r="E98" s="520"/>
      <c r="F98" s="520"/>
      <c r="G98" s="520"/>
      <c r="H98" s="521"/>
    </row>
    <row r="99" spans="1:8" ht="60"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"2ГИС.КОСТРОМА" (версия для ПК); Интернет-площадка 2gis.kz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http://api.2gis.kz/</v>
      </c>
      <c r="D99" s="391">
        <v>5040</v>
      </c>
      <c r="E99" s="391"/>
      <c r="F99" s="391"/>
      <c r="G99" s="391"/>
      <c r="H99" s="392"/>
    </row>
    <row r="100" spans="1:8" ht="60" customHeight="1" thickBot="1" x14ac:dyDescent="0.25">
      <c r="A100" s="393" t="s">
        <v>74</v>
      </c>
      <c r="B100" s="394"/>
      <c r="C100" s="405"/>
      <c r="D100" s="395" t="s">
        <v>75</v>
      </c>
      <c r="E100" s="396"/>
      <c r="F100" s="396"/>
      <c r="G100" s="396"/>
      <c r="H100" s="397"/>
    </row>
    <row r="101" spans="1:8" ht="60" customHeight="1" x14ac:dyDescent="0.2">
      <c r="A101" s="385" t="s">
        <v>76</v>
      </c>
      <c r="B101" s="386"/>
      <c r="C101" s="405"/>
      <c r="D101" s="398">
        <f>D99/4</f>
        <v>1260</v>
      </c>
      <c r="E101" s="398"/>
      <c r="F101" s="398"/>
      <c r="G101" s="398"/>
      <c r="H101" s="399"/>
    </row>
    <row r="102" spans="1:8" ht="60" customHeight="1" x14ac:dyDescent="0.2">
      <c r="A102" s="385" t="s">
        <v>77</v>
      </c>
      <c r="B102" s="386"/>
      <c r="C102" s="405"/>
      <c r="D102" s="398">
        <f>D99/5</f>
        <v>1008</v>
      </c>
      <c r="E102" s="398"/>
      <c r="F102" s="398"/>
      <c r="G102" s="398"/>
      <c r="H102" s="399"/>
    </row>
    <row r="103" spans="1:8" ht="60" customHeight="1" x14ac:dyDescent="0.2">
      <c r="A103" s="385" t="s">
        <v>78</v>
      </c>
      <c r="B103" s="386"/>
      <c r="C103" s="405"/>
      <c r="D103" s="398">
        <f>D99/6</f>
        <v>840</v>
      </c>
      <c r="E103" s="398"/>
      <c r="F103" s="398"/>
      <c r="G103" s="398"/>
      <c r="H103" s="399"/>
    </row>
    <row r="104" spans="1:8" ht="60" customHeight="1" x14ac:dyDescent="0.2">
      <c r="A104" s="385" t="s">
        <v>79</v>
      </c>
      <c r="B104" s="386"/>
      <c r="C104" s="405"/>
      <c r="D104" s="398">
        <f>D99/7</f>
        <v>720</v>
      </c>
      <c r="E104" s="398"/>
      <c r="F104" s="398"/>
      <c r="G104" s="398"/>
      <c r="H104" s="399"/>
    </row>
    <row r="105" spans="1:8" ht="60" customHeight="1" x14ac:dyDescent="0.2">
      <c r="A105" s="385" t="s">
        <v>80</v>
      </c>
      <c r="B105" s="386"/>
      <c r="C105" s="405"/>
      <c r="D105" s="398">
        <f>D99/8</f>
        <v>630</v>
      </c>
      <c r="E105" s="398"/>
      <c r="F105" s="398"/>
      <c r="G105" s="398"/>
      <c r="H105" s="399"/>
    </row>
    <row r="106" spans="1:8" ht="60" customHeight="1" x14ac:dyDescent="0.2">
      <c r="A106" s="385" t="s">
        <v>81</v>
      </c>
      <c r="B106" s="386"/>
      <c r="C106" s="405"/>
      <c r="D106" s="398">
        <f>D99/9</f>
        <v>560</v>
      </c>
      <c r="E106" s="398"/>
      <c r="F106" s="398"/>
      <c r="G106" s="398"/>
      <c r="H106" s="399"/>
    </row>
    <row r="107" spans="1:8" ht="60" customHeight="1" x14ac:dyDescent="0.2">
      <c r="A107" s="385" t="s">
        <v>82</v>
      </c>
      <c r="B107" s="386"/>
      <c r="C107" s="405"/>
      <c r="D107" s="398">
        <f>D99/10</f>
        <v>504</v>
      </c>
      <c r="E107" s="398"/>
      <c r="F107" s="398"/>
      <c r="G107" s="398"/>
      <c r="H107" s="399"/>
    </row>
    <row r="108" spans="1:8" ht="60" customHeight="1" thickBot="1" x14ac:dyDescent="0.25">
      <c r="A108" s="389" t="s">
        <v>83</v>
      </c>
      <c r="B108" s="390"/>
      <c r="C108" s="405"/>
      <c r="D108" s="391">
        <v>7560</v>
      </c>
      <c r="E108" s="391"/>
      <c r="F108" s="391"/>
      <c r="G108" s="391"/>
      <c r="H108" s="392"/>
    </row>
    <row r="109" spans="1:8" ht="60" customHeight="1" thickBot="1" x14ac:dyDescent="0.25">
      <c r="A109" s="393" t="s">
        <v>74</v>
      </c>
      <c r="B109" s="394"/>
      <c r="C109" s="405"/>
      <c r="D109" s="395" t="s">
        <v>75</v>
      </c>
      <c r="E109" s="396"/>
      <c r="F109" s="396"/>
      <c r="G109" s="396"/>
      <c r="H109" s="397"/>
    </row>
    <row r="110" spans="1:8" ht="60" customHeight="1" x14ac:dyDescent="0.2">
      <c r="A110" s="385" t="s">
        <v>76</v>
      </c>
      <c r="B110" s="386"/>
      <c r="C110" s="405"/>
      <c r="D110" s="398">
        <v>1890</v>
      </c>
      <c r="E110" s="398"/>
      <c r="F110" s="398"/>
      <c r="G110" s="398"/>
      <c r="H110" s="399"/>
    </row>
    <row r="111" spans="1:8" ht="60" customHeight="1" x14ac:dyDescent="0.2">
      <c r="A111" s="385" t="s">
        <v>77</v>
      </c>
      <c r="B111" s="386"/>
      <c r="C111" s="405"/>
      <c r="D111" s="398">
        <v>1512</v>
      </c>
      <c r="E111" s="398"/>
      <c r="F111" s="398"/>
      <c r="G111" s="398"/>
      <c r="H111" s="399"/>
    </row>
    <row r="112" spans="1:8" ht="60" customHeight="1" x14ac:dyDescent="0.2">
      <c r="A112" s="385" t="s">
        <v>78</v>
      </c>
      <c r="B112" s="386"/>
      <c r="C112" s="405"/>
      <c r="D112" s="398">
        <v>1260</v>
      </c>
      <c r="E112" s="398"/>
      <c r="F112" s="398"/>
      <c r="G112" s="398"/>
      <c r="H112" s="399"/>
    </row>
    <row r="113" spans="1:8" ht="60" customHeight="1" x14ac:dyDescent="0.2">
      <c r="A113" s="385" t="s">
        <v>79</v>
      </c>
      <c r="B113" s="386"/>
      <c r="C113" s="405"/>
      <c r="D113" s="398">
        <v>1080</v>
      </c>
      <c r="E113" s="398"/>
      <c r="F113" s="398"/>
      <c r="G113" s="398"/>
      <c r="H113" s="399"/>
    </row>
    <row r="114" spans="1:8" ht="60" customHeight="1" x14ac:dyDescent="0.2">
      <c r="A114" s="385" t="s">
        <v>80</v>
      </c>
      <c r="B114" s="386"/>
      <c r="C114" s="405"/>
      <c r="D114" s="398">
        <v>945</v>
      </c>
      <c r="E114" s="398"/>
      <c r="F114" s="398"/>
      <c r="G114" s="398"/>
      <c r="H114" s="399"/>
    </row>
    <row r="115" spans="1:8" ht="60" customHeight="1" x14ac:dyDescent="0.2">
      <c r="A115" s="385" t="s">
        <v>81</v>
      </c>
      <c r="B115" s="386"/>
      <c r="C115" s="405"/>
      <c r="D115" s="398">
        <v>840</v>
      </c>
      <c r="E115" s="398"/>
      <c r="F115" s="398"/>
      <c r="G115" s="398"/>
      <c r="H115" s="399"/>
    </row>
    <row r="116" spans="1:8" ht="60" customHeight="1" thickBot="1" x14ac:dyDescent="0.25">
      <c r="A116" s="385" t="s">
        <v>82</v>
      </c>
      <c r="B116" s="386"/>
      <c r="C116" s="406"/>
      <c r="D116" s="398">
        <v>756</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17" s="374">
        <v>5400</v>
      </c>
      <c r="E117" s="375"/>
      <c r="F117" s="375"/>
      <c r="G117" s="375"/>
      <c r="H117" s="376"/>
    </row>
    <row r="118" spans="1:8" ht="21.75" thickBot="1" x14ac:dyDescent="0.25">
      <c r="A118" s="518"/>
      <c r="B118" s="519"/>
      <c r="C118" s="56"/>
      <c r="D118" s="520"/>
      <c r="E118" s="520"/>
      <c r="F118" s="520"/>
      <c r="G118" s="520"/>
      <c r="H118" s="521"/>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"2ГИС.КОСТРОМА"</v>
      </c>
      <c r="D119" s="382">
        <v>4350</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0" s="379">
        <v>3012</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1" s="354">
        <v>2478</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"2ГИС.КОСТРОМА"</v>
      </c>
      <c r="D122" s="354">
        <v>7374</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"2ГИС.КОСТРОМА"</v>
      </c>
      <c r="D123" s="354">
        <v>8848.7999999999993</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4" s="354">
        <v>2604</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5" s="354">
        <v>2478</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26" s="354">
        <v>3480</v>
      </c>
      <c r="E126" s="355"/>
      <c r="F126" s="355"/>
      <c r="G126" s="355"/>
      <c r="H126" s="356"/>
    </row>
    <row r="127" spans="1:8" ht="50.1" customHeight="1" x14ac:dyDescent="0.2">
      <c r="A127" s="352" t="s">
        <v>93</v>
      </c>
      <c r="B127" s="353"/>
      <c r="C127" s="74" t="str">
        <f>C120</f>
        <v>Электронный справочник на основе Справочника организаций "2ГИС.КОСТРОМА" (версия для ПК)</v>
      </c>
      <c r="D127" s="354">
        <v>3408</v>
      </c>
      <c r="E127" s="355"/>
      <c r="F127" s="355"/>
      <c r="G127" s="355"/>
      <c r="H127" s="356"/>
    </row>
    <row r="128" spans="1:8" ht="50.1" customHeight="1" x14ac:dyDescent="0.2">
      <c r="A128" s="352" t="s">
        <v>94</v>
      </c>
      <c r="B128" s="353"/>
      <c r="C128" s="73" t="s">
        <v>95</v>
      </c>
      <c r="D128" s="354">
        <v>534</v>
      </c>
      <c r="E128" s="355"/>
      <c r="F128" s="355"/>
      <c r="G128" s="355"/>
      <c r="H128" s="356"/>
    </row>
    <row r="129" spans="1:8" ht="66"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29" s="354">
        <v>1860</v>
      </c>
      <c r="E129" s="355"/>
      <c r="F129" s="355"/>
      <c r="G129" s="355"/>
      <c r="H129" s="356"/>
    </row>
    <row r="130" spans="1:8" ht="66" customHeight="1" x14ac:dyDescent="0.2">
      <c r="A130" s="352" t="s">
        <v>97</v>
      </c>
      <c r="B130" s="353"/>
      <c r="C130" s="7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0" s="354">
        <v>1488</v>
      </c>
      <c r="E130" s="355"/>
      <c r="F130" s="355"/>
      <c r="G130" s="355"/>
      <c r="H130" s="356"/>
    </row>
    <row r="131" spans="1:8" ht="66" customHeight="1" x14ac:dyDescent="0.2">
      <c r="A131" s="352" t="s">
        <v>98</v>
      </c>
      <c r="B131" s="353"/>
      <c r="C131" s="73"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1" s="354">
        <v>1242</v>
      </c>
      <c r="E131" s="355"/>
      <c r="F131" s="355"/>
      <c r="G131" s="355"/>
      <c r="H131" s="356"/>
    </row>
    <row r="132" spans="1:8" ht="66" customHeight="1" x14ac:dyDescent="0.2">
      <c r="A132" s="352" t="s">
        <v>99</v>
      </c>
      <c r="B132" s="353"/>
      <c r="C132" s="73" t="str">
        <f t="shared" si="1"/>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2" s="354">
        <v>744</v>
      </c>
      <c r="E132" s="355"/>
      <c r="F132" s="355"/>
      <c r="G132" s="355"/>
      <c r="H132" s="356"/>
    </row>
    <row r="133" spans="1:8" ht="66"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3" s="354">
        <v>6822</v>
      </c>
      <c r="E133" s="355"/>
      <c r="F133" s="355"/>
      <c r="G133" s="355"/>
      <c r="H133" s="356"/>
    </row>
    <row r="134" spans="1:8" ht="66"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34" s="354">
        <v>2166</v>
      </c>
      <c r="E134" s="355"/>
      <c r="F134" s="355"/>
      <c r="G134" s="355"/>
      <c r="H134" s="356"/>
    </row>
    <row r="135" spans="1:8" ht="50.1" customHeight="1" thickBot="1" x14ac:dyDescent="0.25">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35" s="354">
        <v>1476</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6" s="354">
        <v>810</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37" s="354">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"2ГИС.КОСТРОМА" (версия для ПК); 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8" s="354">
        <v>3990</v>
      </c>
      <c r="E138" s="355"/>
      <c r="F138" s="355"/>
      <c r="G138" s="355"/>
      <c r="H138" s="356"/>
    </row>
    <row r="139" spans="1:8" s="16" customFormat="1" ht="96" customHeight="1" x14ac:dyDescent="0.2">
      <c r="A139" s="377" t="s">
        <v>105</v>
      </c>
      <c r="B139" s="378"/>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Интернет-площадки и Веб-приложения на основе Cправочника организаций "2ГИС.КОСТРОМА", http://api.2gis.ru/</v>
      </c>
      <c r="D139" s="354">
        <v>3150</v>
      </c>
      <c r="E139" s="355"/>
      <c r="F139" s="355"/>
      <c r="G139" s="355"/>
      <c r="H139" s="356"/>
    </row>
    <row r="140" spans="1:8" s="16" customFormat="1" ht="96" customHeight="1" x14ac:dyDescent="0.2">
      <c r="A140" s="377" t="s">
        <v>106</v>
      </c>
      <c r="B140" s="378"/>
      <c r="C14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40" s="354">
        <v>3240</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"2ГИС.КОСТРОМА"</v>
      </c>
      <c r="D141" s="354">
        <v>6120</v>
      </c>
      <c r="E141" s="355"/>
      <c r="F141" s="355"/>
      <c r="G141" s="355"/>
      <c r="H141" s="356"/>
    </row>
    <row r="142" spans="1:8" ht="50.1" customHeight="1" x14ac:dyDescent="0.2">
      <c r="A142" s="352" t="s">
        <v>108</v>
      </c>
      <c r="B142" s="353"/>
      <c r="C142" s="7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42" s="354">
        <v>4320</v>
      </c>
      <c r="E142" s="355"/>
      <c r="F142" s="355"/>
      <c r="G142" s="355"/>
      <c r="H142" s="356"/>
    </row>
    <row r="143" spans="1:8" ht="50.1" customHeight="1" x14ac:dyDescent="0.2">
      <c r="A143" s="352" t="s">
        <v>109</v>
      </c>
      <c r="B143" s="353"/>
      <c r="C143" s="73" t="str">
        <f t="shared" si="2"/>
        <v>Электронный справочник на основе Справочника организаций "2ГИС.КОСТРОМА" (версия для ПК)</v>
      </c>
      <c r="D143" s="354">
        <v>3480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"2ГИС.КОСТРОМА"</v>
      </c>
      <c r="D144" s="354">
        <v>10440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"2ГИС.КОСТРОМА"</v>
      </c>
      <c r="D145" s="354">
        <v>12528</v>
      </c>
      <c r="E145" s="355"/>
      <c r="F145" s="355"/>
      <c r="G145" s="355"/>
      <c r="H145" s="356"/>
    </row>
    <row r="146" spans="1:8" ht="50.1" customHeight="1" x14ac:dyDescent="0.2">
      <c r="A146" s="352" t="s">
        <v>112</v>
      </c>
      <c r="B146" s="353"/>
      <c r="C146" s="73" t="str">
        <f t="shared" si="2"/>
        <v>Электронный справочник на основе Справочника организаций "2ГИС.КОСТРОМА" (версия для ПК)</v>
      </c>
      <c r="D146" s="354">
        <v>3720</v>
      </c>
      <c r="E146" s="355"/>
      <c r="F146" s="355"/>
      <c r="G146" s="355"/>
      <c r="H146" s="356"/>
    </row>
    <row r="147" spans="1:8" ht="50.1" customHeight="1" x14ac:dyDescent="0.2">
      <c r="A147" s="352" t="s">
        <v>113</v>
      </c>
      <c r="B147" s="353"/>
      <c r="C147" s="73" t="str">
        <f t="shared" si="2"/>
        <v>Электронный справочник на основе Справочника организаций "2ГИС.КОСТРОМА" (версия для ПК)</v>
      </c>
      <c r="D147" s="354">
        <v>3480</v>
      </c>
      <c r="E147" s="355"/>
      <c r="F147" s="355"/>
      <c r="G147" s="355"/>
      <c r="H147" s="356"/>
    </row>
    <row r="148" spans="1:8" ht="50.1" customHeight="1" x14ac:dyDescent="0.2">
      <c r="A148" s="352" t="s">
        <v>114</v>
      </c>
      <c r="B148" s="353"/>
      <c r="C148" s="73" t="str">
        <f t="shared" si="2"/>
        <v>Электронный справочник на основе Справочника организаций "2ГИС.КОСТРОМА" (версия для ПК)</v>
      </c>
      <c r="D148" s="354">
        <v>4920</v>
      </c>
      <c r="E148" s="355"/>
      <c r="F148" s="355"/>
      <c r="G148" s="355"/>
      <c r="H148" s="356"/>
    </row>
    <row r="149" spans="1:8" ht="50.1" customHeight="1" x14ac:dyDescent="0.2">
      <c r="A149" s="352" t="s">
        <v>115</v>
      </c>
      <c r="B149" s="353"/>
      <c r="C149" s="73" t="s">
        <v>95</v>
      </c>
      <c r="D149" s="354">
        <v>840</v>
      </c>
      <c r="E149" s="355"/>
      <c r="F149" s="355"/>
      <c r="G149" s="355"/>
      <c r="H149" s="356"/>
    </row>
    <row r="150" spans="1:8" ht="66"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"2ГИС.КОСТРОМА" (мобильная версия 2ГИС 4.0 и выше); Интернет-площадка 2gis.ru на основе Cправочника организаций "2ГИС.КОСТРОМА"</v>
      </c>
      <c r="D150" s="354">
        <v>9600</v>
      </c>
      <c r="E150" s="355"/>
      <c r="F150" s="355"/>
      <c r="G150" s="355"/>
      <c r="H150" s="356"/>
    </row>
    <row r="151" spans="1:8" ht="50.1" customHeight="1" thickBot="1" x14ac:dyDescent="0.25">
      <c r="A151" s="352" t="s">
        <v>117</v>
      </c>
      <c r="B151" s="353"/>
      <c r="C151" s="73" t="str">
        <f t="shared" si="2"/>
        <v>Электронный справочник на основе Справочника организаций "2ГИС.КОСТРОМА" (версия для ПК)</v>
      </c>
      <c r="D151" s="374">
        <v>2160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"2ГИС.КОСТРОМА" (мобильная версия)</v>
      </c>
      <c r="D153" s="354">
        <v>1620</v>
      </c>
      <c r="E153" s="355"/>
      <c r="F153" s="355"/>
      <c r="G153" s="355"/>
      <c r="H153" s="356"/>
    </row>
    <row r="154" spans="1:8" s="16" customFormat="1" ht="50.1" customHeight="1" x14ac:dyDescent="0.2">
      <c r="A154" s="352" t="s">
        <v>120</v>
      </c>
      <c r="B154" s="353"/>
      <c r="C154" s="367"/>
      <c r="D154" s="354">
        <v>1620</v>
      </c>
      <c r="E154" s="355"/>
      <c r="F154" s="355"/>
      <c r="G154" s="355"/>
      <c r="H154" s="356"/>
    </row>
    <row r="155" spans="1:8" s="16" customFormat="1" ht="50.1" customHeight="1" x14ac:dyDescent="0.2">
      <c r="A155" s="369" t="s">
        <v>121</v>
      </c>
      <c r="B155" s="370"/>
      <c r="C155" s="367"/>
      <c r="D155" s="517">
        <v>3000</v>
      </c>
      <c r="E155" s="398"/>
      <c r="F155" s="398"/>
      <c r="G155" s="398"/>
      <c r="H155" s="398"/>
    </row>
    <row r="156" spans="1:8" s="16" customFormat="1" ht="50.1" customHeight="1" x14ac:dyDescent="0.2">
      <c r="A156" s="369" t="s">
        <v>122</v>
      </c>
      <c r="B156" s="370"/>
      <c r="C156" s="367"/>
      <c r="D156" s="517">
        <v>300</v>
      </c>
      <c r="E156" s="398"/>
      <c r="F156" s="398"/>
      <c r="G156" s="398"/>
      <c r="H156" s="398"/>
    </row>
    <row r="157" spans="1:8" s="16" customFormat="1" ht="50.1" customHeight="1" thickBot="1" x14ac:dyDescent="0.25">
      <c r="A157" s="369" t="s">
        <v>123</v>
      </c>
      <c r="B157" s="370"/>
      <c r="C157" s="368"/>
      <c r="D157" s="471">
        <v>1050</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59" s="77">
        <f>F159*1.2</f>
        <v>2412</v>
      </c>
      <c r="E159" s="78">
        <f>F159*1.1</f>
        <v>2211</v>
      </c>
      <c r="F159" s="78">
        <v>2010</v>
      </c>
      <c r="G159" s="78">
        <f>F159*0.75</f>
        <v>1507.5</v>
      </c>
      <c r="H159" s="79">
        <f>F159*0.5</f>
        <v>1005</v>
      </c>
    </row>
    <row r="160" spans="1:8"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"2ГИС.КОСТРОМА"</v>
      </c>
      <c r="D160" s="354">
        <v>2358</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1" s="354">
        <v>3012</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"2ГИС.КОСТРОМА" (мобильная версия 2ГИС 4.0 и выше)</v>
      </c>
      <c r="D162" s="77">
        <f>F162*1.2</f>
        <v>3456</v>
      </c>
      <c r="E162" s="78">
        <f>F162*1.1</f>
        <v>3168.0000000000005</v>
      </c>
      <c r="F162" s="78">
        <v>2880</v>
      </c>
      <c r="G162" s="78">
        <f>F162*0.75</f>
        <v>2160</v>
      </c>
      <c r="H162" s="79">
        <f>F162*0.5</f>
        <v>1440</v>
      </c>
    </row>
    <row r="163" spans="1:8"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"2ГИС.КОСТРОМА"</v>
      </c>
      <c r="D163" s="354">
        <v>3360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"2ГИС.КОСТРОМА" (версия для ПК)</v>
      </c>
      <c r="D164" s="354">
        <v>4320</v>
      </c>
      <c r="E164" s="355"/>
      <c r="F164" s="355"/>
      <c r="G164" s="355"/>
      <c r="H164" s="356"/>
    </row>
    <row r="165" spans="1:8" s="16" customFormat="1" ht="126" customHeight="1" x14ac:dyDescent="0.2">
      <c r="A165" s="352" t="s">
        <v>131</v>
      </c>
      <c r="B165" s="353"/>
      <c r="C165" s="80" t="str">
        <f>C160</f>
        <v>Интернет-площадка 2gis.ru на основе Cправочника организаций "2ГИС.КОСТРОМА"</v>
      </c>
      <c r="D165" s="77">
        <f>F165*1.2</f>
        <v>2412</v>
      </c>
      <c r="E165" s="78">
        <f>F165*1.1</f>
        <v>2211</v>
      </c>
      <c r="F165" s="78">
        <v>2010</v>
      </c>
      <c r="G165" s="78">
        <f>F165*0.75</f>
        <v>1507.5</v>
      </c>
      <c r="H165" s="79">
        <f>F165*0.5</f>
        <v>1005</v>
      </c>
    </row>
    <row r="166" spans="1:8" s="16" customFormat="1" ht="126" customHeight="1" thickBot="1" x14ac:dyDescent="0.25">
      <c r="A166" s="352" t="s">
        <v>132</v>
      </c>
      <c r="B166" s="353"/>
      <c r="C16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"2ГИС.КОСТРОМА"; электронный справочник на основе Справочника организаций "2ГИС.КОСТРОМА" (мобильная версия 2ГИС 4.0 и выше)</v>
      </c>
      <c r="D166" s="354">
        <v>2562</v>
      </c>
      <c r="E166" s="355"/>
      <c r="F166" s="355"/>
      <c r="G166" s="355"/>
      <c r="H166" s="356"/>
    </row>
    <row r="167" spans="1:8" ht="50.1" customHeight="1" thickBot="1" x14ac:dyDescent="0.25">
      <c r="A167" s="518"/>
      <c r="B167" s="519"/>
      <c r="C167" s="56"/>
      <c r="D167" s="520"/>
      <c r="E167" s="520"/>
      <c r="F167" s="520"/>
      <c r="G167" s="520"/>
      <c r="H167" s="521"/>
    </row>
    <row r="168" spans="1:8" s="20" customFormat="1" ht="26.25" x14ac:dyDescent="0.2">
      <c r="A168" s="81"/>
      <c r="B168" s="82"/>
      <c r="C168" s="83"/>
      <c r="D168" s="82"/>
      <c r="E168" s="82"/>
      <c r="F168" s="82"/>
      <c r="G168" s="82"/>
      <c r="H168" s="84"/>
    </row>
    <row r="169" spans="1:8" s="16" customFormat="1" ht="21" x14ac:dyDescent="0.2">
      <c r="A169" s="85"/>
      <c r="B169" s="86" t="s">
        <v>133</v>
      </c>
      <c r="C169" s="349" t="s">
        <v>220</v>
      </c>
      <c r="D169" s="349"/>
      <c r="E169" s="87"/>
      <c r="F169" s="87"/>
      <c r="G169" s="87"/>
      <c r="H169" s="87"/>
    </row>
    <row r="170" spans="1:8" s="16" customFormat="1" ht="21" x14ac:dyDescent="0.2">
      <c r="A170" s="85"/>
      <c r="B170" s="87"/>
      <c r="C170" s="348" t="s">
        <v>221</v>
      </c>
      <c r="D170" s="348"/>
      <c r="E170" s="87"/>
      <c r="F170" s="87"/>
      <c r="G170" s="87"/>
      <c r="H170" s="87"/>
    </row>
    <row r="171" spans="1:8" s="16" customFormat="1" ht="21" x14ac:dyDescent="0.2">
      <c r="A171" s="85"/>
      <c r="B171" s="87"/>
      <c r="C171" s="349" t="s">
        <v>222</v>
      </c>
      <c r="D171" s="348"/>
      <c r="E171" s="87"/>
      <c r="F171" s="87"/>
      <c r="G171" s="87"/>
      <c r="H171" s="87"/>
    </row>
    <row r="172" spans="1:8" s="16" customFormat="1" ht="21" x14ac:dyDescent="0.2">
      <c r="A172" s="81"/>
      <c r="B172" s="82"/>
      <c r="C172" s="348"/>
      <c r="D172" s="348"/>
      <c r="E172" s="87"/>
      <c r="F172" s="87"/>
      <c r="G172" s="87"/>
      <c r="H172" s="82"/>
    </row>
    <row r="173" spans="1:8" s="16" customFormat="1" ht="26.25" x14ac:dyDescent="0.2">
      <c r="A173" s="347" t="str">
        <f>Абакан_юр!A174</f>
        <v>По соглашению сторон в качестве валюты платежа могут выступать украинские гривны, в этом случае курс следующий: 1 руб. = 0,4395 гривен</v>
      </c>
      <c r="B173" s="347"/>
      <c r="C173" s="347"/>
      <c r="D173" s="89"/>
      <c r="E173" s="89"/>
      <c r="F173" s="90"/>
      <c r="G173" s="351"/>
      <c r="H173" s="351"/>
    </row>
    <row r="174" spans="1:8" ht="26.25" x14ac:dyDescent="0.2">
      <c r="A174" s="347" t="str">
        <f>Абакан_юр!A175</f>
        <v>По соглашению сторон в качестве валюты платежа могут выступать дирхамы ОАЭ, в этом случае курс следующий: 1 руб. = 0,0414 дирхам</v>
      </c>
      <c r="B174" s="347"/>
      <c r="C174" s="347"/>
      <c r="D174" s="89"/>
      <c r="E174" s="89"/>
      <c r="F174" s="90"/>
      <c r="G174" s="92"/>
      <c r="H174" s="92"/>
    </row>
    <row r="175" spans="1:8" ht="26.25" x14ac:dyDescent="0.2">
      <c r="A175" s="347" t="str">
        <f>Абакан_юр!A176</f>
        <v>По соглашению сторон в качестве валюты платежа могут выступать доллары США, в этом случае курс следующий: 1 руб. = 0,0113 доллара</v>
      </c>
      <c r="B175" s="347"/>
      <c r="C175" s="347"/>
      <c r="D175" s="89"/>
      <c r="E175" s="89"/>
      <c r="F175" s="90"/>
      <c r="G175" s="92"/>
      <c r="H175" s="92"/>
    </row>
    <row r="176" spans="1:8" ht="26.25" x14ac:dyDescent="0.2">
      <c r="A176" s="347" t="str">
        <f>Абакан_юр!A177</f>
        <v>По соглашению сторон в качестве валюты платежа могут выступать евро, в этом случае курс следующий: 1 руб. = 0,0104 евро</v>
      </c>
      <c r="B176" s="347"/>
      <c r="C176" s="347"/>
      <c r="D176" s="89"/>
      <c r="E176" s="90"/>
      <c r="F176" s="90"/>
      <c r="G176" s="92"/>
      <c r="H176" s="92"/>
    </row>
    <row r="177" spans="1:8" ht="26.25" x14ac:dyDescent="0.2">
      <c r="A177" s="347" t="str">
        <f>Абакан_юр!A178</f>
        <v>По соглашению сторон в качестве валюты платежа могут выступать чешские кроны, в этом случае курс следующий: 1 руб. = 0,2610 крона</v>
      </c>
      <c r="B177" s="347"/>
      <c r="C177" s="347"/>
      <c r="D177" s="89"/>
      <c r="E177" s="90"/>
      <c r="F177" s="90"/>
      <c r="G177" s="92"/>
      <c r="H177" s="92"/>
    </row>
    <row r="178" spans="1:8" ht="26.25" x14ac:dyDescent="0.2">
      <c r="A178" s="347" t="str">
        <f>Абакан_юр!A179</f>
        <v>По соглашению сторон в качестве валюты платежа могут выступать киргизские сомы, в этом случае курс следующий: 1 руб. = 1,0094 сом</v>
      </c>
      <c r="B178" s="347"/>
      <c r="C178" s="347"/>
      <c r="D178" s="89"/>
      <c r="E178" s="89"/>
      <c r="F178" s="90"/>
      <c r="G178" s="92"/>
      <c r="H178" s="92"/>
    </row>
    <row r="179" spans="1:8" ht="26.25" x14ac:dyDescent="0.2">
      <c r="A179" s="347" t="str">
        <f>Абакан_юр!A180</f>
        <v>По соглашению сторон в качестве валюты платежа могут выступать казахстанские тенге, в этом случае курс следующий: 1 руб. = 5,0667 тенге</v>
      </c>
      <c r="B179" s="347"/>
      <c r="C179" s="347"/>
      <c r="D179" s="89"/>
      <c r="E179" s="89"/>
      <c r="F179" s="90"/>
      <c r="G179" s="92"/>
      <c r="H179" s="92"/>
    </row>
    <row r="180" spans="1:8" ht="26.25" customHeight="1" x14ac:dyDescent="0.2">
      <c r="A180" s="93"/>
      <c r="B180" s="93"/>
      <c r="C180" s="94"/>
      <c r="D180" s="95"/>
      <c r="E180" s="95"/>
      <c r="F180" s="96"/>
      <c r="G180" s="97"/>
      <c r="H180" s="97"/>
    </row>
    <row r="181" spans="1:8" ht="26.25" customHeight="1" x14ac:dyDescent="0.2">
      <c r="A181" s="339" t="s">
        <v>144</v>
      </c>
      <c r="B181" s="339"/>
      <c r="C181" s="339"/>
      <c r="D181" s="339"/>
      <c r="E181" s="339"/>
      <c r="F181" s="339"/>
      <c r="G181" s="339"/>
      <c r="H181" s="339"/>
    </row>
    <row r="182" spans="1:8" ht="26.25" customHeight="1" x14ac:dyDescent="0.2">
      <c r="A182" s="339" t="s">
        <v>145</v>
      </c>
      <c r="B182" s="339"/>
      <c r="C182" s="339"/>
      <c r="D182" s="339"/>
      <c r="E182" s="339"/>
      <c r="F182" s="339"/>
      <c r="G182" s="339"/>
      <c r="H182" s="339"/>
    </row>
    <row r="183" spans="1:8" ht="26.25" customHeight="1" x14ac:dyDescent="0.2">
      <c r="A183" s="93"/>
      <c r="B183" s="93"/>
      <c r="C183" s="94"/>
      <c r="D183" s="95"/>
      <c r="E183" s="95"/>
      <c r="F183" s="96"/>
      <c r="G183" s="97"/>
      <c r="H183" s="97"/>
    </row>
    <row r="184" spans="1:8" ht="26.25" customHeight="1" thickBot="1" x14ac:dyDescent="0.25">
      <c r="A184" s="340" t="s">
        <v>146</v>
      </c>
      <c r="B184" s="340"/>
      <c r="C184" s="340"/>
      <c r="D184" s="340"/>
      <c r="E184" s="340"/>
      <c r="F184" s="99"/>
      <c r="G184" s="91"/>
      <c r="H184" s="100"/>
    </row>
    <row r="185" spans="1:8" ht="26.25" customHeight="1" thickBot="1" x14ac:dyDescent="0.25">
      <c r="A185" s="341" t="s">
        <v>147</v>
      </c>
      <c r="B185" s="342"/>
      <c r="C185" s="342"/>
      <c r="D185" s="342"/>
      <c r="E185" s="343"/>
      <c r="F185" s="101"/>
      <c r="H185" s="102"/>
    </row>
    <row r="186" spans="1:8" ht="26.25" customHeight="1" thickBot="1" x14ac:dyDescent="0.25">
      <c r="A186" s="538" t="s">
        <v>148</v>
      </c>
      <c r="B186" s="539"/>
      <c r="C186" s="103" t="s">
        <v>149</v>
      </c>
      <c r="D186" s="621" t="s">
        <v>150</v>
      </c>
      <c r="E186" s="622"/>
      <c r="F186" s="104"/>
      <c r="G186" s="104"/>
      <c r="H186" s="104"/>
    </row>
    <row r="187" spans="1:8" ht="84" x14ac:dyDescent="0.2">
      <c r="A187" s="333" t="s">
        <v>151</v>
      </c>
      <c r="B187" s="334"/>
      <c r="C187" s="105" t="s">
        <v>152</v>
      </c>
      <c r="D187" s="335" t="s">
        <v>153</v>
      </c>
      <c r="E187" s="336"/>
      <c r="F187" s="104"/>
      <c r="G187" s="104"/>
      <c r="H187" s="104"/>
    </row>
    <row r="188" spans="1:8" ht="21" x14ac:dyDescent="0.2">
      <c r="A188" s="337" t="s">
        <v>154</v>
      </c>
      <c r="B188" s="338"/>
      <c r="C188" s="106" t="s">
        <v>155</v>
      </c>
      <c r="D188" s="331" t="s">
        <v>156</v>
      </c>
      <c r="E188" s="332"/>
      <c r="F188" s="104"/>
      <c r="G188" s="104"/>
      <c r="H188" s="104"/>
    </row>
    <row r="189" spans="1:8" ht="63.75" thickBot="1" x14ac:dyDescent="0.25">
      <c r="A189" s="495" t="s">
        <v>157</v>
      </c>
      <c r="B189" s="496"/>
      <c r="C189" s="125" t="s">
        <v>158</v>
      </c>
      <c r="D189" s="497" t="s">
        <v>156</v>
      </c>
      <c r="E189" s="498"/>
      <c r="F189" s="104"/>
      <c r="G189" s="104"/>
      <c r="H189" s="104"/>
    </row>
    <row r="190" spans="1:8" ht="42" x14ac:dyDescent="0.2">
      <c r="A190" s="337" t="s">
        <v>160</v>
      </c>
      <c r="B190" s="338"/>
      <c r="C190" s="124" t="s">
        <v>161</v>
      </c>
      <c r="D190" s="338" t="s">
        <v>156</v>
      </c>
      <c r="E190" s="494"/>
      <c r="F190" s="101"/>
      <c r="G190" s="101"/>
      <c r="H190" s="101"/>
    </row>
    <row r="191" spans="1:8" ht="50.1" customHeight="1" thickBot="1" x14ac:dyDescent="0.25">
      <c r="A191" s="617" t="s">
        <v>162</v>
      </c>
      <c r="B191" s="618"/>
      <c r="C191" s="125" t="s">
        <v>163</v>
      </c>
      <c r="D191" s="619" t="s">
        <v>156</v>
      </c>
      <c r="E191" s="620"/>
      <c r="F191" s="96"/>
      <c r="G191" s="97"/>
      <c r="H191" s="97"/>
    </row>
    <row r="192" spans="1:8" ht="50.1" customHeight="1" x14ac:dyDescent="0.2">
      <c r="A192" s="329" t="s">
        <v>164</v>
      </c>
      <c r="B192" s="329"/>
      <c r="C192" s="329"/>
      <c r="D192" s="329"/>
      <c r="E192" s="329"/>
      <c r="F192" s="329"/>
      <c r="G192" s="329"/>
      <c r="H192" s="329"/>
    </row>
    <row r="193" spans="1:8" ht="91.5" customHeight="1" x14ac:dyDescent="0.2">
      <c r="A193" s="329" t="s">
        <v>165</v>
      </c>
      <c r="B193" s="329"/>
      <c r="C193" s="329"/>
      <c r="D193" s="329"/>
      <c r="E193" s="329"/>
      <c r="F193" s="329"/>
      <c r="G193" s="329"/>
      <c r="H193" s="329"/>
    </row>
    <row r="194" spans="1:8" ht="171.75" customHeight="1" x14ac:dyDescent="0.2">
      <c r="A194"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4" s="339"/>
      <c r="C194" s="339"/>
      <c r="D194" s="339"/>
      <c r="E194" s="339"/>
      <c r="F194" s="339"/>
      <c r="G194" s="339"/>
      <c r="H194" s="339"/>
    </row>
    <row r="195" spans="1:8" ht="89.25" customHeight="1" x14ac:dyDescent="0.2">
      <c r="A195" s="339" t="s">
        <v>167</v>
      </c>
      <c r="B195" s="339"/>
      <c r="C195" s="339"/>
      <c r="D195" s="339"/>
      <c r="E195" s="339"/>
      <c r="F195" s="339"/>
      <c r="G195" s="339"/>
      <c r="H195" s="339"/>
    </row>
    <row r="196" spans="1:8" ht="66.75" customHeight="1" x14ac:dyDescent="0.2">
      <c r="A196" s="329" t="s">
        <v>168</v>
      </c>
      <c r="B196" s="329"/>
      <c r="C196" s="329"/>
      <c r="D196" s="329"/>
      <c r="E196" s="329"/>
      <c r="F196" s="329"/>
      <c r="G196" s="329"/>
      <c r="H196" s="329"/>
    </row>
    <row r="197" spans="1:8" s="82" customFormat="1" ht="15.75" customHeight="1" x14ac:dyDescent="0.2">
      <c r="A197" s="81"/>
      <c r="C197" s="83"/>
      <c r="H197" s="84"/>
    </row>
    <row r="198" spans="1:8" s="98" customFormat="1" ht="7.5" customHeight="1" x14ac:dyDescent="0.2">
      <c r="A198" s="81"/>
      <c r="B198" s="82"/>
      <c r="C198" s="83"/>
      <c r="D198" s="82"/>
      <c r="E198" s="82"/>
      <c r="F198" s="82"/>
      <c r="G198" s="82"/>
      <c r="H198" s="84"/>
    </row>
    <row r="199" spans="1:8" ht="109.5" customHeight="1" x14ac:dyDescent="0.2">
      <c r="A199" s="339" t="s">
        <v>169</v>
      </c>
      <c r="B199" s="339"/>
      <c r="C199" s="339"/>
      <c r="D199" s="339"/>
      <c r="E199" s="339"/>
      <c r="F199" s="339"/>
      <c r="G199" s="339"/>
      <c r="H199" s="339"/>
    </row>
    <row r="200" spans="1:8" ht="24.95" customHeight="1" x14ac:dyDescent="0.2"/>
    <row r="201" spans="1:8" ht="183" customHeight="1" x14ac:dyDescent="0.2"/>
    <row r="202" spans="1:8" ht="76.5" customHeight="1" x14ac:dyDescent="0.2"/>
    <row r="206" spans="1:8" s="109" customFormat="1" ht="114.75" customHeight="1" x14ac:dyDescent="0.2">
      <c r="A206" s="81"/>
      <c r="B206" s="82"/>
      <c r="C206" s="83"/>
      <c r="D206" s="82"/>
      <c r="E206" s="82"/>
      <c r="F206" s="82"/>
      <c r="G206" s="82"/>
      <c r="H206" s="84"/>
    </row>
  </sheetData>
  <sheetProtection selectLockedCells="1" selectUnlockedCells="1"/>
  <mergeCells count="32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A173:C173"/>
    <mergeCell ref="G173:H173"/>
    <mergeCell ref="A174:C174"/>
    <mergeCell ref="A175:C175"/>
    <mergeCell ref="A176:C176"/>
    <mergeCell ref="A177:C177"/>
    <mergeCell ref="A167:B167"/>
    <mergeCell ref="D167:H167"/>
    <mergeCell ref="C169:D169"/>
    <mergeCell ref="C170:D170"/>
    <mergeCell ref="C171:D171"/>
    <mergeCell ref="C172:D172"/>
    <mergeCell ref="A186:B186"/>
    <mergeCell ref="D186:E186"/>
    <mergeCell ref="A187:B187"/>
    <mergeCell ref="D187:E187"/>
    <mergeCell ref="A188:B188"/>
    <mergeCell ref="D188:E188"/>
    <mergeCell ref="A178:C178"/>
    <mergeCell ref="A179:C179"/>
    <mergeCell ref="A181:H181"/>
    <mergeCell ref="A182:H182"/>
    <mergeCell ref="A184:E184"/>
    <mergeCell ref="A185:E185"/>
    <mergeCell ref="A192:H192"/>
    <mergeCell ref="A193:H193"/>
    <mergeCell ref="A194:H194"/>
    <mergeCell ref="A195:H195"/>
    <mergeCell ref="A196:H196"/>
    <mergeCell ref="A199:E199"/>
    <mergeCell ref="F199:H199"/>
    <mergeCell ref="A189:B189"/>
    <mergeCell ref="D189:E189"/>
    <mergeCell ref="A190:B190"/>
    <mergeCell ref="D190:E190"/>
    <mergeCell ref="A191:B191"/>
    <mergeCell ref="D191:E19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50"/>
  <sheetViews>
    <sheetView view="pageBreakPreview" zoomScale="40" zoomScaleNormal="60" zoomScaleSheetLayoutView="40" workbookViewId="0">
      <pane ySplit="4" topLeftCell="A65"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7" s="382">
        <f>F7*1.2</f>
        <v>6120</v>
      </c>
      <c r="E7" s="383">
        <f>F7*1.1</f>
        <v>5610</v>
      </c>
      <c r="F7" s="383">
        <v>5100</v>
      </c>
      <c r="G7" s="383">
        <f>F7*0.75</f>
        <v>3825</v>
      </c>
      <c r="H7" s="384">
        <f>F7*0.5</f>
        <v>2550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2" s="457">
        <f>F12*1.2</f>
        <v>10656</v>
      </c>
      <c r="E12" s="383">
        <f>F12*1.1</f>
        <v>9768</v>
      </c>
      <c r="F12" s="383">
        <v>8880</v>
      </c>
      <c r="G12" s="383">
        <f>F12*0.75</f>
        <v>6660</v>
      </c>
      <c r="H12" s="384">
        <f>F12*0.5</f>
        <v>4440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1260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"2ГИС.КРАСНОДАР"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23" s="527">
        <v>360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7" s="382">
        <f>F27*1.2</f>
        <v>11016</v>
      </c>
      <c r="E27" s="383">
        <f>F27*1.1</f>
        <v>10098</v>
      </c>
      <c r="F27" s="383">
        <v>9180</v>
      </c>
      <c r="G27" s="383">
        <f>F27*0.75</f>
        <v>6885</v>
      </c>
      <c r="H27" s="384">
        <f>F27*0.5</f>
        <v>4590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2" s="457">
        <f>F32*1.2</f>
        <v>19180.8</v>
      </c>
      <c r="E32" s="383">
        <f>F32*1.1</f>
        <v>17582.400000000001</v>
      </c>
      <c r="F32" s="383">
        <v>15984</v>
      </c>
      <c r="G32" s="383">
        <f>F32*0.75</f>
        <v>11988</v>
      </c>
      <c r="H32" s="384">
        <f>F32*0.5</f>
        <v>7992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2280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"2ГИС.КРАСНОДАР"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"2ГИС.КРАСНОДАР"; Электронный справочник "2ГИС.КРАСНОДАР"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3" s="445">
        <v>648</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48" s="536">
        <f>F48*1.2</f>
        <v>360</v>
      </c>
      <c r="E48" s="536">
        <f>F48*1.1</f>
        <v>330</v>
      </c>
      <c r="F48" s="536">
        <v>300</v>
      </c>
      <c r="G48" s="536">
        <f>F48*0.75</f>
        <v>225</v>
      </c>
      <c r="H48" s="536">
        <f>F48*0.5</f>
        <v>150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"2ГИС.КРАСНОДАР" (версия для ПК)</v>
      </c>
      <c r="D52" s="479">
        <v>600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5" s="382">
        <f>F55*1.2</f>
        <v>7344</v>
      </c>
      <c r="E55" s="383">
        <f>F55*1.1</f>
        <v>6732.0000000000009</v>
      </c>
      <c r="F55" s="383">
        <v>6120</v>
      </c>
      <c r="G55" s="383">
        <f>F55*0.75</f>
        <v>4590</v>
      </c>
      <c r="H55" s="384">
        <f>F55*0.5</f>
        <v>3060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1" s="457">
        <f>F61*1.2</f>
        <v>12787.199999999999</v>
      </c>
      <c r="E61" s="383">
        <f>F61*1.1</f>
        <v>11721.6</v>
      </c>
      <c r="F61" s="383">
        <v>10656</v>
      </c>
      <c r="G61" s="383">
        <f>F61*0.75</f>
        <v>7992</v>
      </c>
      <c r="H61" s="384">
        <f>F61*0.5</f>
        <v>5328</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67" s="527">
        <v>360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s="16" customFormat="1" ht="50.1" customHeight="1" thickBot="1" x14ac:dyDescent="0.25">
      <c r="A71" s="411" t="s">
        <v>38</v>
      </c>
      <c r="B71" s="412"/>
      <c r="C71" s="412"/>
      <c r="D71" s="421" t="str">
        <f>"от "&amp;MIN(D72:D121)&amp;" до "&amp;MAX(D72:D121)</f>
        <v>от 1200 до 60000</v>
      </c>
      <c r="E71" s="422"/>
      <c r="F71" s="422"/>
      <c r="G71" s="422"/>
      <c r="H71" s="423"/>
    </row>
    <row r="72" spans="1:8" s="16" customFormat="1" ht="37.5" customHeight="1" outlineLevel="1" x14ac:dyDescent="0.2">
      <c r="A72" s="429" t="s">
        <v>39</v>
      </c>
      <c r="B72" s="430"/>
      <c r="C72" s="526"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72" s="432">
        <v>1200</v>
      </c>
      <c r="E72" s="433"/>
      <c r="F72" s="433"/>
      <c r="G72" s="433"/>
      <c r="H72" s="434"/>
    </row>
    <row r="73" spans="1:8" s="16" customFormat="1" ht="37.5" customHeight="1" outlineLevel="1" x14ac:dyDescent="0.2">
      <c r="A73" s="419" t="s">
        <v>40</v>
      </c>
      <c r="B73" s="420"/>
      <c r="C73" s="431"/>
      <c r="D73" s="354">
        <v>2400</v>
      </c>
      <c r="E73" s="355"/>
      <c r="F73" s="355"/>
      <c r="G73" s="355"/>
      <c r="H73" s="356"/>
    </row>
    <row r="74" spans="1:8" s="16" customFormat="1" ht="37.5" customHeight="1" outlineLevel="1" x14ac:dyDescent="0.2">
      <c r="A74" s="419" t="s">
        <v>41</v>
      </c>
      <c r="B74" s="420"/>
      <c r="C74" s="431"/>
      <c r="D74" s="354">
        <v>3600</v>
      </c>
      <c r="E74" s="355"/>
      <c r="F74" s="355"/>
      <c r="G74" s="355"/>
      <c r="H74" s="356"/>
    </row>
    <row r="75" spans="1:8" s="16" customFormat="1" ht="37.5" customHeight="1" outlineLevel="1" x14ac:dyDescent="0.2">
      <c r="A75" s="419" t="s">
        <v>42</v>
      </c>
      <c r="B75" s="420"/>
      <c r="C75" s="431"/>
      <c r="D75" s="354">
        <v>4800</v>
      </c>
      <c r="E75" s="355"/>
      <c r="F75" s="355"/>
      <c r="G75" s="355"/>
      <c r="H75" s="356"/>
    </row>
    <row r="76" spans="1:8" s="16" customFormat="1" ht="37.5" customHeight="1" outlineLevel="1" x14ac:dyDescent="0.2">
      <c r="A76" s="419" t="s">
        <v>43</v>
      </c>
      <c r="B76" s="420"/>
      <c r="C76" s="431"/>
      <c r="D76" s="354">
        <v>6000</v>
      </c>
      <c r="E76" s="355"/>
      <c r="F76" s="355"/>
      <c r="G76" s="355"/>
      <c r="H76" s="356"/>
    </row>
    <row r="77" spans="1:8" s="16" customFormat="1" ht="37.5" customHeight="1" outlineLevel="1" x14ac:dyDescent="0.2">
      <c r="A77" s="419" t="s">
        <v>44</v>
      </c>
      <c r="B77" s="420"/>
      <c r="C77" s="431"/>
      <c r="D77" s="354">
        <v>7200</v>
      </c>
      <c r="E77" s="355"/>
      <c r="F77" s="355"/>
      <c r="G77" s="355"/>
      <c r="H77" s="356"/>
    </row>
    <row r="78" spans="1:8" s="16" customFormat="1" ht="37.5" customHeight="1" outlineLevel="1" x14ac:dyDescent="0.2">
      <c r="A78" s="419" t="s">
        <v>45</v>
      </c>
      <c r="B78" s="420"/>
      <c r="C78" s="431"/>
      <c r="D78" s="354">
        <v>8400</v>
      </c>
      <c r="E78" s="355"/>
      <c r="F78" s="355"/>
      <c r="G78" s="355"/>
      <c r="H78" s="356"/>
    </row>
    <row r="79" spans="1:8" s="16" customFormat="1" ht="37.5" customHeight="1" outlineLevel="1" x14ac:dyDescent="0.2">
      <c r="A79" s="419" t="s">
        <v>46</v>
      </c>
      <c r="B79" s="420"/>
      <c r="C79" s="431"/>
      <c r="D79" s="354">
        <v>9600</v>
      </c>
      <c r="E79" s="355"/>
      <c r="F79" s="355"/>
      <c r="G79" s="355"/>
      <c r="H79" s="356"/>
    </row>
    <row r="80" spans="1:8" s="16" customFormat="1" ht="37.5" customHeight="1" outlineLevel="1" x14ac:dyDescent="0.2">
      <c r="A80" s="419" t="s">
        <v>47</v>
      </c>
      <c r="B80" s="420"/>
      <c r="C80" s="431"/>
      <c r="D80" s="354">
        <v>10800</v>
      </c>
      <c r="E80" s="355"/>
      <c r="F80" s="355"/>
      <c r="G80" s="355"/>
      <c r="H80" s="356"/>
    </row>
    <row r="81" spans="1:8" s="16" customFormat="1" ht="37.5" customHeight="1" outlineLevel="1" x14ac:dyDescent="0.2">
      <c r="A81" s="419" t="s">
        <v>48</v>
      </c>
      <c r="B81" s="420"/>
      <c r="C81" s="431"/>
      <c r="D81" s="354">
        <v>12000</v>
      </c>
      <c r="E81" s="355"/>
      <c r="F81" s="355"/>
      <c r="G81" s="355"/>
      <c r="H81" s="356"/>
    </row>
    <row r="82" spans="1:8" s="16" customFormat="1" ht="37.5" customHeight="1" outlineLevel="1" x14ac:dyDescent="0.2">
      <c r="A82" s="419" t="s">
        <v>49</v>
      </c>
      <c r="B82" s="420"/>
      <c r="C82" s="431"/>
      <c r="D82" s="354">
        <v>13200</v>
      </c>
      <c r="E82" s="355"/>
      <c r="F82" s="355"/>
      <c r="G82" s="355"/>
      <c r="H82" s="356"/>
    </row>
    <row r="83" spans="1:8" s="16" customFormat="1" ht="37.5" customHeight="1" outlineLevel="1" x14ac:dyDescent="0.2">
      <c r="A83" s="419" t="s">
        <v>50</v>
      </c>
      <c r="B83" s="420"/>
      <c r="C83" s="431"/>
      <c r="D83" s="354">
        <v>14400</v>
      </c>
      <c r="E83" s="355"/>
      <c r="F83" s="355"/>
      <c r="G83" s="355"/>
      <c r="H83" s="356"/>
    </row>
    <row r="84" spans="1:8" s="16" customFormat="1" ht="37.5" customHeight="1" outlineLevel="1" x14ac:dyDescent="0.2">
      <c r="A84" s="419" t="s">
        <v>51</v>
      </c>
      <c r="B84" s="420"/>
      <c r="C84" s="431"/>
      <c r="D84" s="354">
        <v>15600</v>
      </c>
      <c r="E84" s="355"/>
      <c r="F84" s="355"/>
      <c r="G84" s="355"/>
      <c r="H84" s="356"/>
    </row>
    <row r="85" spans="1:8" s="16" customFormat="1" ht="37.5" customHeight="1" outlineLevel="1" x14ac:dyDescent="0.2">
      <c r="A85" s="419" t="s">
        <v>52</v>
      </c>
      <c r="B85" s="420"/>
      <c r="C85" s="431"/>
      <c r="D85" s="354">
        <v>16800</v>
      </c>
      <c r="E85" s="355"/>
      <c r="F85" s="355"/>
      <c r="G85" s="355"/>
      <c r="H85" s="356"/>
    </row>
    <row r="86" spans="1:8" s="16" customFormat="1" ht="37.5" customHeight="1" outlineLevel="1" x14ac:dyDescent="0.2">
      <c r="A86" s="419" t="s">
        <v>53</v>
      </c>
      <c r="B86" s="420"/>
      <c r="C86" s="431"/>
      <c r="D86" s="354">
        <v>18000</v>
      </c>
      <c r="E86" s="355"/>
      <c r="F86" s="355"/>
      <c r="G86" s="355"/>
      <c r="H86" s="356"/>
    </row>
    <row r="87" spans="1:8" s="16" customFormat="1" ht="37.5" customHeight="1" outlineLevel="1" x14ac:dyDescent="0.2">
      <c r="A87" s="419" t="s">
        <v>54</v>
      </c>
      <c r="B87" s="420"/>
      <c r="C87" s="431"/>
      <c r="D87" s="354">
        <v>19200</v>
      </c>
      <c r="E87" s="355"/>
      <c r="F87" s="355"/>
      <c r="G87" s="355"/>
      <c r="H87" s="356"/>
    </row>
    <row r="88" spans="1:8" s="16" customFormat="1" ht="37.5" customHeight="1" outlineLevel="1" x14ac:dyDescent="0.2">
      <c r="A88" s="419" t="s">
        <v>55</v>
      </c>
      <c r="B88" s="420"/>
      <c r="C88" s="431"/>
      <c r="D88" s="354">
        <v>20400</v>
      </c>
      <c r="E88" s="355"/>
      <c r="F88" s="355"/>
      <c r="G88" s="355"/>
      <c r="H88" s="356"/>
    </row>
    <row r="89" spans="1:8" s="16" customFormat="1" ht="37.5" customHeight="1" outlineLevel="1" x14ac:dyDescent="0.2">
      <c r="A89" s="419" t="s">
        <v>56</v>
      </c>
      <c r="B89" s="420"/>
      <c r="C89" s="431"/>
      <c r="D89" s="354">
        <v>21600</v>
      </c>
      <c r="E89" s="355"/>
      <c r="F89" s="355"/>
      <c r="G89" s="355"/>
      <c r="H89" s="356"/>
    </row>
    <row r="90" spans="1:8" s="16" customFormat="1" ht="37.5" customHeight="1" outlineLevel="1" x14ac:dyDescent="0.2">
      <c r="A90" s="419" t="s">
        <v>57</v>
      </c>
      <c r="B90" s="420"/>
      <c r="C90" s="431"/>
      <c r="D90" s="354">
        <v>22800</v>
      </c>
      <c r="E90" s="355"/>
      <c r="F90" s="355"/>
      <c r="G90" s="355"/>
      <c r="H90" s="356"/>
    </row>
    <row r="91" spans="1:8" s="16" customFormat="1" ht="37.5" customHeight="1" outlineLevel="1" x14ac:dyDescent="0.2">
      <c r="A91" s="419" t="s">
        <v>58</v>
      </c>
      <c r="B91" s="420"/>
      <c r="C91" s="431"/>
      <c r="D91" s="354">
        <v>24000</v>
      </c>
      <c r="E91" s="355"/>
      <c r="F91" s="355"/>
      <c r="G91" s="355"/>
      <c r="H91" s="356"/>
    </row>
    <row r="92" spans="1:8" s="16" customFormat="1" ht="37.5" customHeight="1" outlineLevel="1" x14ac:dyDescent="0.2">
      <c r="A92" s="419" t="s">
        <v>181</v>
      </c>
      <c r="B92" s="420"/>
      <c r="C92" s="431"/>
      <c r="D92" s="354">
        <v>25200</v>
      </c>
      <c r="E92" s="355"/>
      <c r="F92" s="355"/>
      <c r="G92" s="355"/>
      <c r="H92" s="356"/>
    </row>
    <row r="93" spans="1:8" s="16" customFormat="1" ht="37.5" customHeight="1" outlineLevel="1" x14ac:dyDescent="0.2">
      <c r="A93" s="419" t="s">
        <v>182</v>
      </c>
      <c r="B93" s="420"/>
      <c r="C93" s="431"/>
      <c r="D93" s="354">
        <v>26400</v>
      </c>
      <c r="E93" s="355"/>
      <c r="F93" s="355"/>
      <c r="G93" s="355"/>
      <c r="H93" s="356"/>
    </row>
    <row r="94" spans="1:8" s="16" customFormat="1" ht="37.5" customHeight="1" outlineLevel="1" x14ac:dyDescent="0.2">
      <c r="A94" s="419" t="s">
        <v>183</v>
      </c>
      <c r="B94" s="420"/>
      <c r="C94" s="431"/>
      <c r="D94" s="354">
        <v>27600</v>
      </c>
      <c r="E94" s="355"/>
      <c r="F94" s="355"/>
      <c r="G94" s="355"/>
      <c r="H94" s="356"/>
    </row>
    <row r="95" spans="1:8" s="16" customFormat="1" ht="37.5" customHeight="1" outlineLevel="1" x14ac:dyDescent="0.2">
      <c r="A95" s="419" t="s">
        <v>184</v>
      </c>
      <c r="B95" s="420"/>
      <c r="C95" s="431"/>
      <c r="D95" s="354">
        <v>28800</v>
      </c>
      <c r="E95" s="355"/>
      <c r="F95" s="355"/>
      <c r="G95" s="355"/>
      <c r="H95" s="356"/>
    </row>
    <row r="96" spans="1:8" s="16" customFormat="1" ht="37.5" customHeight="1" outlineLevel="1" x14ac:dyDescent="0.2">
      <c r="A96" s="419" t="s">
        <v>185</v>
      </c>
      <c r="B96" s="420"/>
      <c r="C96" s="431"/>
      <c r="D96" s="354">
        <v>30000</v>
      </c>
      <c r="E96" s="355"/>
      <c r="F96" s="355"/>
      <c r="G96" s="355"/>
      <c r="H96" s="356"/>
    </row>
    <row r="97" spans="1:8" s="16" customFormat="1" ht="37.5" customHeight="1" outlineLevel="1" x14ac:dyDescent="0.2">
      <c r="A97" s="419" t="s">
        <v>186</v>
      </c>
      <c r="B97" s="420"/>
      <c r="C97" s="431"/>
      <c r="D97" s="354">
        <v>31200</v>
      </c>
      <c r="E97" s="355"/>
      <c r="F97" s="355"/>
      <c r="G97" s="355"/>
      <c r="H97" s="356"/>
    </row>
    <row r="98" spans="1:8" s="16" customFormat="1" ht="37.5" customHeight="1" outlineLevel="1" x14ac:dyDescent="0.2">
      <c r="A98" s="419" t="s">
        <v>187</v>
      </c>
      <c r="B98" s="420"/>
      <c r="C98" s="431"/>
      <c r="D98" s="354">
        <v>32400</v>
      </c>
      <c r="E98" s="355"/>
      <c r="F98" s="355"/>
      <c r="G98" s="355"/>
      <c r="H98" s="356"/>
    </row>
    <row r="99" spans="1:8" s="16" customFormat="1" ht="37.5" customHeight="1" outlineLevel="1" x14ac:dyDescent="0.2">
      <c r="A99" s="419" t="s">
        <v>188</v>
      </c>
      <c r="B99" s="420"/>
      <c r="C99" s="431"/>
      <c r="D99" s="354">
        <v>33600</v>
      </c>
      <c r="E99" s="355"/>
      <c r="F99" s="355"/>
      <c r="G99" s="355"/>
      <c r="H99" s="356"/>
    </row>
    <row r="100" spans="1:8" s="16" customFormat="1" ht="37.5" customHeight="1" outlineLevel="1" x14ac:dyDescent="0.2">
      <c r="A100" s="419" t="s">
        <v>189</v>
      </c>
      <c r="B100" s="420"/>
      <c r="C100" s="431"/>
      <c r="D100" s="354">
        <v>34800</v>
      </c>
      <c r="E100" s="355"/>
      <c r="F100" s="355"/>
      <c r="G100" s="355"/>
      <c r="H100" s="356"/>
    </row>
    <row r="101" spans="1:8" s="16" customFormat="1" ht="37.5" customHeight="1" outlineLevel="1" x14ac:dyDescent="0.2">
      <c r="A101" s="419" t="s">
        <v>190</v>
      </c>
      <c r="B101" s="420"/>
      <c r="C101" s="431"/>
      <c r="D101" s="354">
        <v>36000</v>
      </c>
      <c r="E101" s="355"/>
      <c r="F101" s="355"/>
      <c r="G101" s="355"/>
      <c r="H101" s="356"/>
    </row>
    <row r="102" spans="1:8" s="16" customFormat="1" ht="37.5" customHeight="1" outlineLevel="1" x14ac:dyDescent="0.2">
      <c r="A102" s="419" t="s">
        <v>191</v>
      </c>
      <c r="B102" s="420"/>
      <c r="C102" s="431"/>
      <c r="D102" s="354">
        <v>37200</v>
      </c>
      <c r="E102" s="355"/>
      <c r="F102" s="355"/>
      <c r="G102" s="355"/>
      <c r="H102" s="356"/>
    </row>
    <row r="103" spans="1:8" s="16" customFormat="1" ht="37.5" customHeight="1" outlineLevel="1" x14ac:dyDescent="0.2">
      <c r="A103" s="419" t="s">
        <v>192</v>
      </c>
      <c r="B103" s="420"/>
      <c r="C103" s="431"/>
      <c r="D103" s="354">
        <v>38400</v>
      </c>
      <c r="E103" s="355"/>
      <c r="F103" s="355"/>
      <c r="G103" s="355"/>
      <c r="H103" s="356"/>
    </row>
    <row r="104" spans="1:8" s="16" customFormat="1" ht="37.5" customHeight="1" outlineLevel="1" x14ac:dyDescent="0.2">
      <c r="A104" s="419" t="s">
        <v>193</v>
      </c>
      <c r="B104" s="420"/>
      <c r="C104" s="431"/>
      <c r="D104" s="354">
        <v>39600</v>
      </c>
      <c r="E104" s="355"/>
      <c r="F104" s="355"/>
      <c r="G104" s="355"/>
      <c r="H104" s="356"/>
    </row>
    <row r="105" spans="1:8" s="16" customFormat="1" ht="37.5" customHeight="1" outlineLevel="1" x14ac:dyDescent="0.2">
      <c r="A105" s="419" t="s">
        <v>194</v>
      </c>
      <c r="B105" s="420"/>
      <c r="C105" s="431"/>
      <c r="D105" s="354">
        <v>40800</v>
      </c>
      <c r="E105" s="355"/>
      <c r="F105" s="355"/>
      <c r="G105" s="355"/>
      <c r="H105" s="356"/>
    </row>
    <row r="106" spans="1:8" s="16" customFormat="1" ht="37.5" customHeight="1" outlineLevel="1" x14ac:dyDescent="0.2">
      <c r="A106" s="419" t="s">
        <v>195</v>
      </c>
      <c r="B106" s="420"/>
      <c r="C106" s="431"/>
      <c r="D106" s="354">
        <v>42000</v>
      </c>
      <c r="E106" s="355"/>
      <c r="F106" s="355"/>
      <c r="G106" s="355"/>
      <c r="H106" s="356"/>
    </row>
    <row r="107" spans="1:8" s="16" customFormat="1" ht="37.5" customHeight="1" outlineLevel="1" x14ac:dyDescent="0.2">
      <c r="A107" s="419" t="s">
        <v>235</v>
      </c>
      <c r="B107" s="420"/>
      <c r="C107" s="431"/>
      <c r="D107" s="354">
        <v>43200</v>
      </c>
      <c r="E107" s="355"/>
      <c r="F107" s="355"/>
      <c r="G107" s="355"/>
      <c r="H107" s="356"/>
    </row>
    <row r="108" spans="1:8" s="16" customFormat="1" ht="37.5" customHeight="1" outlineLevel="1" x14ac:dyDescent="0.2">
      <c r="A108" s="419" t="s">
        <v>236</v>
      </c>
      <c r="B108" s="420"/>
      <c r="C108" s="431"/>
      <c r="D108" s="354">
        <v>44400</v>
      </c>
      <c r="E108" s="355"/>
      <c r="F108" s="355"/>
      <c r="G108" s="355"/>
      <c r="H108" s="356"/>
    </row>
    <row r="109" spans="1:8" s="16" customFormat="1" ht="37.5" customHeight="1" outlineLevel="1" x14ac:dyDescent="0.2">
      <c r="A109" s="419" t="s">
        <v>237</v>
      </c>
      <c r="B109" s="420"/>
      <c r="C109" s="431"/>
      <c r="D109" s="354">
        <v>45600</v>
      </c>
      <c r="E109" s="355"/>
      <c r="F109" s="355"/>
      <c r="G109" s="355"/>
      <c r="H109" s="356"/>
    </row>
    <row r="110" spans="1:8" s="16" customFormat="1" ht="37.5" customHeight="1" outlineLevel="1" x14ac:dyDescent="0.2">
      <c r="A110" s="419" t="s">
        <v>238</v>
      </c>
      <c r="B110" s="420"/>
      <c r="C110" s="431"/>
      <c r="D110" s="354">
        <v>46800</v>
      </c>
      <c r="E110" s="355"/>
      <c r="F110" s="355"/>
      <c r="G110" s="355"/>
      <c r="H110" s="356"/>
    </row>
    <row r="111" spans="1:8" s="16" customFormat="1" ht="37.5" customHeight="1" outlineLevel="1" x14ac:dyDescent="0.2">
      <c r="A111" s="419" t="s">
        <v>239</v>
      </c>
      <c r="B111" s="420"/>
      <c r="C111" s="431"/>
      <c r="D111" s="354">
        <v>48000</v>
      </c>
      <c r="E111" s="355"/>
      <c r="F111" s="355"/>
      <c r="G111" s="355"/>
      <c r="H111" s="356"/>
    </row>
    <row r="112" spans="1:8" s="16" customFormat="1" ht="37.5" customHeight="1" outlineLevel="1" x14ac:dyDescent="0.2">
      <c r="A112" s="419" t="s">
        <v>359</v>
      </c>
      <c r="B112" s="420"/>
      <c r="C112" s="431"/>
      <c r="D112" s="354">
        <v>49200</v>
      </c>
      <c r="E112" s="355"/>
      <c r="F112" s="355"/>
      <c r="G112" s="355"/>
      <c r="H112" s="356"/>
    </row>
    <row r="113" spans="1:8" s="16" customFormat="1" ht="37.5" customHeight="1" outlineLevel="1" x14ac:dyDescent="0.2">
      <c r="A113" s="419" t="s">
        <v>360</v>
      </c>
      <c r="B113" s="420"/>
      <c r="C113" s="431"/>
      <c r="D113" s="354">
        <v>50400</v>
      </c>
      <c r="E113" s="355"/>
      <c r="F113" s="355"/>
      <c r="G113" s="355"/>
      <c r="H113" s="356"/>
    </row>
    <row r="114" spans="1:8" s="16" customFormat="1" ht="37.5" customHeight="1" outlineLevel="1" x14ac:dyDescent="0.2">
      <c r="A114" s="419" t="s">
        <v>361</v>
      </c>
      <c r="B114" s="420"/>
      <c r="C114" s="431"/>
      <c r="D114" s="354">
        <v>51600</v>
      </c>
      <c r="E114" s="355"/>
      <c r="F114" s="355"/>
      <c r="G114" s="355"/>
      <c r="H114" s="356"/>
    </row>
    <row r="115" spans="1:8" s="16" customFormat="1" ht="37.5" customHeight="1" outlineLevel="1" x14ac:dyDescent="0.2">
      <c r="A115" s="419" t="s">
        <v>362</v>
      </c>
      <c r="B115" s="420"/>
      <c r="C115" s="431"/>
      <c r="D115" s="354">
        <v>52800</v>
      </c>
      <c r="E115" s="355"/>
      <c r="F115" s="355"/>
      <c r="G115" s="355"/>
      <c r="H115" s="356"/>
    </row>
    <row r="116" spans="1:8" s="16" customFormat="1" ht="37.5" customHeight="1" outlineLevel="1" x14ac:dyDescent="0.2">
      <c r="A116" s="419" t="s">
        <v>363</v>
      </c>
      <c r="B116" s="420"/>
      <c r="C116" s="431"/>
      <c r="D116" s="354">
        <v>54000</v>
      </c>
      <c r="E116" s="355"/>
      <c r="F116" s="355"/>
      <c r="G116" s="355"/>
      <c r="H116" s="356"/>
    </row>
    <row r="117" spans="1:8" s="16" customFormat="1" ht="37.5" customHeight="1" outlineLevel="1" x14ac:dyDescent="0.2">
      <c r="A117" s="419" t="s">
        <v>364</v>
      </c>
      <c r="B117" s="420"/>
      <c r="C117" s="431"/>
      <c r="D117" s="354">
        <v>55200</v>
      </c>
      <c r="E117" s="355"/>
      <c r="F117" s="355"/>
      <c r="G117" s="355"/>
      <c r="H117" s="356"/>
    </row>
    <row r="118" spans="1:8" s="16" customFormat="1" ht="37.5" customHeight="1" outlineLevel="1" x14ac:dyDescent="0.2">
      <c r="A118" s="419" t="s">
        <v>365</v>
      </c>
      <c r="B118" s="420"/>
      <c r="C118" s="431"/>
      <c r="D118" s="354">
        <v>56400</v>
      </c>
      <c r="E118" s="355"/>
      <c r="F118" s="355"/>
      <c r="G118" s="355"/>
      <c r="H118" s="356"/>
    </row>
    <row r="119" spans="1:8" s="16" customFormat="1" ht="37.5" customHeight="1" outlineLevel="1" x14ac:dyDescent="0.2">
      <c r="A119" s="419" t="s">
        <v>366</v>
      </c>
      <c r="B119" s="420"/>
      <c r="C119" s="431"/>
      <c r="D119" s="354">
        <v>57600</v>
      </c>
      <c r="E119" s="355"/>
      <c r="F119" s="355"/>
      <c r="G119" s="355"/>
      <c r="H119" s="356"/>
    </row>
    <row r="120" spans="1:8" s="16" customFormat="1" ht="37.5" customHeight="1" outlineLevel="1" x14ac:dyDescent="0.2">
      <c r="A120" s="419" t="s">
        <v>367</v>
      </c>
      <c r="B120" s="420"/>
      <c r="C120" s="431"/>
      <c r="D120" s="354">
        <v>58800</v>
      </c>
      <c r="E120" s="355"/>
      <c r="F120" s="355"/>
      <c r="G120" s="355"/>
      <c r="H120" s="356"/>
    </row>
    <row r="121" spans="1:8" s="16" customFormat="1" ht="37.5" customHeight="1" outlineLevel="1" thickBot="1" x14ac:dyDescent="0.25">
      <c r="A121" s="419" t="s">
        <v>368</v>
      </c>
      <c r="B121" s="420"/>
      <c r="C121" s="431"/>
      <c r="D121" s="354">
        <v>60000</v>
      </c>
      <c r="E121" s="355"/>
      <c r="F121" s="355"/>
      <c r="G121" s="355"/>
      <c r="H121" s="356"/>
    </row>
    <row r="122" spans="1:8" s="16" customFormat="1" ht="50.1" customHeight="1" thickBot="1" x14ac:dyDescent="0.25">
      <c r="A122" s="411" t="s">
        <v>59</v>
      </c>
      <c r="B122" s="412"/>
      <c r="C122" s="412"/>
      <c r="D122" s="421" t="str">
        <f>"от "&amp;MIN(D123:D132)&amp;" до "&amp;MAX(D123:D132)</f>
        <v>от 90 до 7920</v>
      </c>
      <c r="E122" s="422"/>
      <c r="F122" s="422"/>
      <c r="G122" s="422"/>
      <c r="H122" s="423"/>
    </row>
    <row r="123" spans="1:8" s="16" customFormat="1" ht="149.25" customHeight="1" x14ac:dyDescent="0.2">
      <c r="A123" s="65" t="s">
        <v>60</v>
      </c>
      <c r="B123" s="66" t="s">
        <v>13</v>
      </c>
      <c r="C123" s="120"/>
      <c r="D123" s="432">
        <v>780</v>
      </c>
      <c r="E123" s="433"/>
      <c r="F123" s="433"/>
      <c r="G123" s="433"/>
      <c r="H123" s="434"/>
    </row>
    <row r="124" spans="1:8" s="16" customFormat="1" ht="37.5" customHeight="1" x14ac:dyDescent="0.2">
      <c r="A124" s="352" t="s">
        <v>61</v>
      </c>
      <c r="B124" s="522"/>
      <c r="C124" s="427"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24" s="354">
        <v>180</v>
      </c>
      <c r="E124" s="355"/>
      <c r="F124" s="355"/>
      <c r="G124" s="355"/>
      <c r="H124" s="356"/>
    </row>
    <row r="125" spans="1:8" s="16" customFormat="1" ht="37.5" customHeight="1" x14ac:dyDescent="0.2">
      <c r="A125" s="352" t="s">
        <v>62</v>
      </c>
      <c r="B125" s="522"/>
      <c r="C125" s="427"/>
      <c r="D125" s="354">
        <v>7920</v>
      </c>
      <c r="E125" s="355"/>
      <c r="F125" s="355"/>
      <c r="G125" s="355"/>
      <c r="H125" s="356"/>
    </row>
    <row r="126" spans="1:8" s="16" customFormat="1" ht="37.5" customHeight="1" thickBot="1" x14ac:dyDescent="0.25">
      <c r="A126" s="352" t="s">
        <v>63</v>
      </c>
      <c r="B126" s="522"/>
      <c r="C126" s="427"/>
      <c r="D126" s="354">
        <v>1560</v>
      </c>
      <c r="E126" s="355"/>
      <c r="F126" s="355"/>
      <c r="G126" s="355"/>
      <c r="H126" s="356"/>
    </row>
    <row r="127" spans="1:8" ht="62.25" customHeight="1" thickBot="1" x14ac:dyDescent="0.25">
      <c r="A127" s="714" t="s">
        <v>64</v>
      </c>
      <c r="B127" s="715"/>
      <c r="C127" s="427"/>
      <c r="D127" s="716"/>
      <c r="E127" s="717"/>
      <c r="F127" s="717"/>
      <c r="G127" s="717"/>
      <c r="H127" s="718"/>
    </row>
    <row r="128" spans="1:8" ht="62.45" customHeight="1" thickBot="1" x14ac:dyDescent="0.25">
      <c r="A128" s="709" t="s">
        <v>530</v>
      </c>
      <c r="B128" s="710"/>
      <c r="C128" s="427"/>
      <c r="D128" s="711">
        <v>90</v>
      </c>
      <c r="E128" s="712"/>
      <c r="F128" s="712"/>
      <c r="G128" s="712"/>
      <c r="H128" s="713"/>
    </row>
    <row r="129" spans="1:8" s="16" customFormat="1" ht="37.5" customHeight="1" x14ac:dyDescent="0.2">
      <c r="A129" s="352" t="s">
        <v>66</v>
      </c>
      <c r="B129" s="522"/>
      <c r="C129" s="427"/>
      <c r="D129" s="354">
        <v>300</v>
      </c>
      <c r="E129" s="355"/>
      <c r="F129" s="355"/>
      <c r="G129" s="355"/>
      <c r="H129" s="356"/>
    </row>
    <row r="130" spans="1:8" s="16" customFormat="1" ht="37.5" customHeight="1" x14ac:dyDescent="0.2">
      <c r="A130" s="352" t="s">
        <v>67</v>
      </c>
      <c r="B130" s="522"/>
      <c r="C130" s="427"/>
      <c r="D130" s="354">
        <v>600</v>
      </c>
      <c r="E130" s="355"/>
      <c r="F130" s="355"/>
      <c r="G130" s="355"/>
      <c r="H130" s="356"/>
    </row>
    <row r="131" spans="1:8" s="16" customFormat="1" ht="37.5" customHeight="1" x14ac:dyDescent="0.2">
      <c r="A131" s="352" t="s">
        <v>68</v>
      </c>
      <c r="B131" s="522"/>
      <c r="C131" s="427"/>
      <c r="D131" s="354">
        <v>900</v>
      </c>
      <c r="E131" s="355"/>
      <c r="F131" s="355"/>
      <c r="G131" s="355"/>
      <c r="H131" s="356"/>
    </row>
    <row r="132" spans="1:8" s="16" customFormat="1" ht="37.5" customHeight="1" thickBot="1" x14ac:dyDescent="0.25">
      <c r="A132" s="369" t="s">
        <v>69</v>
      </c>
      <c r="B132" s="523"/>
      <c r="C132" s="428"/>
      <c r="D132" s="379">
        <v>4440</v>
      </c>
      <c r="E132" s="372"/>
      <c r="F132" s="372"/>
      <c r="G132" s="372"/>
      <c r="H132" s="373"/>
    </row>
    <row r="133" spans="1:8" s="16" customFormat="1" ht="117.75" customHeight="1" thickBot="1" x14ac:dyDescent="0.25">
      <c r="A133" s="524" t="s">
        <v>71</v>
      </c>
      <c r="B133" s="525"/>
      <c r="C13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33" s="375">
        <v>180</v>
      </c>
      <c r="E133" s="375"/>
      <c r="F133" s="375"/>
      <c r="G133" s="375"/>
      <c r="H133" s="376"/>
    </row>
    <row r="134" spans="1:8" s="23" customFormat="1" ht="50.1" customHeight="1" thickBot="1" x14ac:dyDescent="0.25">
      <c r="A134" s="362" t="s">
        <v>72</v>
      </c>
      <c r="B134" s="363"/>
      <c r="C134" s="21"/>
      <c r="D134" s="364" t="str">
        <f>"от "&amp;MIN(D136,D156:H157,F196,D158:H172)&amp;" до "&amp;MAX(D136,D156:H157,F196,D158:H172)</f>
        <v>от 540 до 25800</v>
      </c>
      <c r="E134" s="364"/>
      <c r="F134" s="364"/>
      <c r="G134" s="364"/>
      <c r="H134" s="365"/>
    </row>
    <row r="135" spans="1:8" s="16" customFormat="1" ht="24.95" customHeight="1" thickBot="1" x14ac:dyDescent="0.25">
      <c r="A135" s="518"/>
      <c r="B135" s="519"/>
      <c r="C135" s="60"/>
      <c r="D135" s="520"/>
      <c r="E135" s="520"/>
      <c r="F135" s="520"/>
      <c r="G135" s="520"/>
      <c r="H135" s="521"/>
    </row>
    <row r="136" spans="1:8" s="16" customFormat="1" ht="74.25" customHeight="1" thickBot="1" x14ac:dyDescent="0.25">
      <c r="A136" s="389" t="s">
        <v>73</v>
      </c>
      <c r="B136" s="390"/>
      <c r="C13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"2ГИС.КРАСНОДАР" (версия для ПК); Интернет-площадка 2gis.kz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http://api.2gis.kz/</v>
      </c>
      <c r="D136" s="391">
        <v>7920</v>
      </c>
      <c r="E136" s="391"/>
      <c r="F136" s="391"/>
      <c r="G136" s="391"/>
      <c r="H136" s="392"/>
    </row>
    <row r="137" spans="1:8" s="16" customFormat="1" ht="74.25" customHeight="1" thickBot="1" x14ac:dyDescent="0.25">
      <c r="A137" s="393" t="s">
        <v>74</v>
      </c>
      <c r="B137" s="394"/>
      <c r="C137" s="405"/>
      <c r="D137" s="395" t="s">
        <v>75</v>
      </c>
      <c r="E137" s="396"/>
      <c r="F137" s="396"/>
      <c r="G137" s="396"/>
      <c r="H137" s="397"/>
    </row>
    <row r="138" spans="1:8" s="16" customFormat="1" ht="74.25" customHeight="1" x14ac:dyDescent="0.2">
      <c r="A138" s="385" t="s">
        <v>76</v>
      </c>
      <c r="B138" s="386"/>
      <c r="C138" s="405"/>
      <c r="D138" s="398">
        <f>D136/4</f>
        <v>1980</v>
      </c>
      <c r="E138" s="398"/>
      <c r="F138" s="398"/>
      <c r="G138" s="398"/>
      <c r="H138" s="399"/>
    </row>
    <row r="139" spans="1:8" s="16" customFormat="1" ht="74.25" customHeight="1" x14ac:dyDescent="0.2">
      <c r="A139" s="385" t="s">
        <v>77</v>
      </c>
      <c r="B139" s="386"/>
      <c r="C139" s="405"/>
      <c r="D139" s="398">
        <f>D136/5</f>
        <v>1584</v>
      </c>
      <c r="E139" s="398"/>
      <c r="F139" s="398"/>
      <c r="G139" s="398"/>
      <c r="H139" s="399"/>
    </row>
    <row r="140" spans="1:8" s="16" customFormat="1" ht="74.25" customHeight="1" x14ac:dyDescent="0.2">
      <c r="A140" s="385" t="s">
        <v>78</v>
      </c>
      <c r="B140" s="386"/>
      <c r="C140" s="405"/>
      <c r="D140" s="398">
        <f>D136/6</f>
        <v>1320</v>
      </c>
      <c r="E140" s="398"/>
      <c r="F140" s="398"/>
      <c r="G140" s="398"/>
      <c r="H140" s="399"/>
    </row>
    <row r="141" spans="1:8" s="16" customFormat="1" ht="74.25" customHeight="1" x14ac:dyDescent="0.2">
      <c r="A141" s="385" t="s">
        <v>79</v>
      </c>
      <c r="B141" s="386"/>
      <c r="C141" s="405"/>
      <c r="D141" s="398">
        <f>D136/7</f>
        <v>1131.4285714285713</v>
      </c>
      <c r="E141" s="398"/>
      <c r="F141" s="398"/>
      <c r="G141" s="398"/>
      <c r="H141" s="399"/>
    </row>
    <row r="142" spans="1:8" s="16" customFormat="1" ht="74.25" customHeight="1" x14ac:dyDescent="0.2">
      <c r="A142" s="385" t="s">
        <v>80</v>
      </c>
      <c r="B142" s="386"/>
      <c r="C142" s="405"/>
      <c r="D142" s="398">
        <f>D136/8</f>
        <v>990</v>
      </c>
      <c r="E142" s="398"/>
      <c r="F142" s="398"/>
      <c r="G142" s="398"/>
      <c r="H142" s="399"/>
    </row>
    <row r="143" spans="1:8" s="16" customFormat="1" ht="74.25" customHeight="1" x14ac:dyDescent="0.2">
      <c r="A143" s="385" t="s">
        <v>81</v>
      </c>
      <c r="B143" s="386"/>
      <c r="C143" s="405"/>
      <c r="D143" s="398">
        <f>D136/9</f>
        <v>880</v>
      </c>
      <c r="E143" s="398"/>
      <c r="F143" s="398"/>
      <c r="G143" s="398"/>
      <c r="H143" s="399"/>
    </row>
    <row r="144" spans="1:8" s="16" customFormat="1" ht="74.25" customHeight="1" x14ac:dyDescent="0.2">
      <c r="A144" s="385" t="s">
        <v>82</v>
      </c>
      <c r="B144" s="386"/>
      <c r="C144" s="405"/>
      <c r="D144" s="398">
        <f>D136/10</f>
        <v>792</v>
      </c>
      <c r="E144" s="398"/>
      <c r="F144" s="398"/>
      <c r="G144" s="398"/>
      <c r="H144" s="399"/>
    </row>
    <row r="145" spans="1:8" s="16" customFormat="1" ht="74.25" customHeight="1" thickBot="1" x14ac:dyDescent="0.25">
      <c r="A145" s="389" t="s">
        <v>83</v>
      </c>
      <c r="B145" s="390"/>
      <c r="C145" s="405"/>
      <c r="D145" s="391">
        <v>11880</v>
      </c>
      <c r="E145" s="391"/>
      <c r="F145" s="391"/>
      <c r="G145" s="391"/>
      <c r="H145" s="392"/>
    </row>
    <row r="146" spans="1:8" s="16" customFormat="1" ht="74.25" customHeight="1" thickBot="1" x14ac:dyDescent="0.25">
      <c r="A146" s="393" t="s">
        <v>74</v>
      </c>
      <c r="B146" s="394"/>
      <c r="C146" s="405"/>
      <c r="D146" s="395" t="s">
        <v>75</v>
      </c>
      <c r="E146" s="396"/>
      <c r="F146" s="396"/>
      <c r="G146" s="396"/>
      <c r="H146" s="397"/>
    </row>
    <row r="147" spans="1:8" s="16" customFormat="1" ht="74.25" customHeight="1" x14ac:dyDescent="0.2">
      <c r="A147" s="385" t="s">
        <v>76</v>
      </c>
      <c r="B147" s="386"/>
      <c r="C147" s="405"/>
      <c r="D147" s="398">
        <v>2970</v>
      </c>
      <c r="E147" s="398"/>
      <c r="F147" s="398"/>
      <c r="G147" s="398"/>
      <c r="H147" s="399"/>
    </row>
    <row r="148" spans="1:8" s="16" customFormat="1" ht="74.25" customHeight="1" x14ac:dyDescent="0.2">
      <c r="A148" s="385" t="s">
        <v>77</v>
      </c>
      <c r="B148" s="386"/>
      <c r="C148" s="405"/>
      <c r="D148" s="398">
        <v>2376</v>
      </c>
      <c r="E148" s="398"/>
      <c r="F148" s="398"/>
      <c r="G148" s="398"/>
      <c r="H148" s="399"/>
    </row>
    <row r="149" spans="1:8" s="16" customFormat="1" ht="74.25" customHeight="1" x14ac:dyDescent="0.2">
      <c r="A149" s="385" t="s">
        <v>78</v>
      </c>
      <c r="B149" s="386"/>
      <c r="C149" s="405"/>
      <c r="D149" s="398">
        <v>1980</v>
      </c>
      <c r="E149" s="398"/>
      <c r="F149" s="398"/>
      <c r="G149" s="398"/>
      <c r="H149" s="399"/>
    </row>
    <row r="150" spans="1:8" s="16" customFormat="1" ht="74.25" customHeight="1" x14ac:dyDescent="0.2">
      <c r="A150" s="385" t="s">
        <v>79</v>
      </c>
      <c r="B150" s="386"/>
      <c r="C150" s="405"/>
      <c r="D150" s="398">
        <v>1697.1428571428571</v>
      </c>
      <c r="E150" s="398"/>
      <c r="F150" s="398"/>
      <c r="G150" s="398"/>
      <c r="H150" s="399"/>
    </row>
    <row r="151" spans="1:8" s="16" customFormat="1" ht="74.25" customHeight="1" x14ac:dyDescent="0.2">
      <c r="A151" s="385" t="s">
        <v>80</v>
      </c>
      <c r="B151" s="386"/>
      <c r="C151" s="405"/>
      <c r="D151" s="398">
        <v>1485</v>
      </c>
      <c r="E151" s="398"/>
      <c r="F151" s="398"/>
      <c r="G151" s="398"/>
      <c r="H151" s="399"/>
    </row>
    <row r="152" spans="1:8" s="16" customFormat="1" ht="74.25" customHeight="1" x14ac:dyDescent="0.2">
      <c r="A152" s="385" t="s">
        <v>81</v>
      </c>
      <c r="B152" s="386"/>
      <c r="C152" s="405"/>
      <c r="D152" s="398">
        <v>1320</v>
      </c>
      <c r="E152" s="398"/>
      <c r="F152" s="398"/>
      <c r="G152" s="398"/>
      <c r="H152" s="399"/>
    </row>
    <row r="153" spans="1:8" s="16" customFormat="1" ht="74.25" customHeight="1" thickBot="1" x14ac:dyDescent="0.25">
      <c r="A153" s="385" t="s">
        <v>82</v>
      </c>
      <c r="B153" s="386"/>
      <c r="C153" s="406"/>
      <c r="D153" s="398">
        <v>1188</v>
      </c>
      <c r="E153" s="398"/>
      <c r="F153" s="398"/>
      <c r="G153" s="398"/>
      <c r="H153" s="399"/>
    </row>
    <row r="154" spans="1:8" s="16" customFormat="1" ht="62.45" customHeight="1" thickBot="1" x14ac:dyDescent="0.25">
      <c r="A154" s="380" t="s">
        <v>84</v>
      </c>
      <c r="B154" s="381"/>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54" s="374">
        <v>10008</v>
      </c>
      <c r="E154" s="375"/>
      <c r="F154" s="375"/>
      <c r="G154" s="375"/>
      <c r="H154" s="376"/>
    </row>
    <row r="155" spans="1:8" s="16" customFormat="1" ht="24.95" customHeight="1" thickBot="1" x14ac:dyDescent="0.25">
      <c r="A155" s="518"/>
      <c r="B155" s="519"/>
      <c r="C155" s="56"/>
      <c r="D155" s="520"/>
      <c r="E155" s="520"/>
      <c r="F155" s="520"/>
      <c r="G155" s="520"/>
      <c r="H155" s="521"/>
    </row>
    <row r="156" spans="1:8" s="16" customFormat="1" ht="50.1" customHeight="1" x14ac:dyDescent="0.2">
      <c r="A156" s="352" t="s">
        <v>85</v>
      </c>
      <c r="B156" s="353"/>
      <c r="C156" s="118" t="str">
        <f>"Интернет-площадка 2gis.ru на основе Cправочника организаций "&amp;$C$2&amp;""</f>
        <v>Интернет-площадка 2gis.ru на основе Cправочника организаций "2ГИС.КРАСНОДАР"</v>
      </c>
      <c r="D156" s="361">
        <v>7920</v>
      </c>
      <c r="E156" s="355"/>
      <c r="F156" s="355"/>
      <c r="G156" s="355"/>
      <c r="H156" s="356"/>
    </row>
    <row r="157" spans="1:8" s="16" customFormat="1" ht="50.1" customHeight="1" x14ac:dyDescent="0.2">
      <c r="A157" s="352" t="s">
        <v>86</v>
      </c>
      <c r="B157" s="353"/>
      <c r="C157"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7" s="361">
        <v>11880</v>
      </c>
      <c r="E157" s="355"/>
      <c r="F157" s="355"/>
      <c r="G157" s="355"/>
      <c r="H157" s="356"/>
    </row>
    <row r="158" spans="1:8" s="16" customFormat="1" ht="50.1" customHeight="1" x14ac:dyDescent="0.2">
      <c r="A158" s="352" t="s">
        <v>87</v>
      </c>
      <c r="B158" s="353"/>
      <c r="C158"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58" s="361">
        <v>15840</v>
      </c>
      <c r="E158" s="355"/>
      <c r="F158" s="355"/>
      <c r="G158" s="355"/>
      <c r="H158" s="356"/>
    </row>
    <row r="159" spans="1:8" s="16" customFormat="1" ht="50.1" customHeight="1" x14ac:dyDescent="0.2">
      <c r="A159" s="352" t="s">
        <v>88</v>
      </c>
      <c r="B159" s="353"/>
      <c r="C159" s="74" t="str">
        <f>"Интернет-площадка 2gis.ru на основе Cправочника организаций "&amp;$C$2&amp;""</f>
        <v>Интернет-площадка 2gis.ru на основе Cправочника организаций "2ГИС.КРАСНОДАР"</v>
      </c>
      <c r="D159" s="361">
        <v>7920</v>
      </c>
      <c r="E159" s="355"/>
      <c r="F159" s="355"/>
      <c r="G159" s="355"/>
      <c r="H159" s="356"/>
    </row>
    <row r="160" spans="1:8" s="16" customFormat="1" ht="50.1" customHeight="1" x14ac:dyDescent="0.2">
      <c r="A160" s="352" t="s">
        <v>89</v>
      </c>
      <c r="B160" s="353"/>
      <c r="C160" s="74" t="str">
        <f>"Интернет-площадка 2gis.ru на основе Cправочника организаций "&amp;$C$2&amp;""</f>
        <v>Интернет-площадка 2gis.ru на основе Cправочника организаций "2ГИС.КРАСНОДАР"</v>
      </c>
      <c r="D160" s="361">
        <v>9504</v>
      </c>
      <c r="E160" s="355"/>
      <c r="F160" s="355"/>
      <c r="G160" s="355"/>
      <c r="H160" s="356"/>
    </row>
    <row r="161" spans="1:8" s="16" customFormat="1" ht="50.1" customHeight="1" x14ac:dyDescent="0.2">
      <c r="A161" s="352" t="s">
        <v>90</v>
      </c>
      <c r="B161" s="353"/>
      <c r="C161"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1" s="361">
        <v>3570</v>
      </c>
      <c r="E161" s="355"/>
      <c r="F161" s="355"/>
      <c r="G161" s="355"/>
      <c r="H161" s="356"/>
    </row>
    <row r="162" spans="1:8" s="16" customFormat="1" ht="50.1" customHeight="1" x14ac:dyDescent="0.2">
      <c r="A162" s="352" t="s">
        <v>91</v>
      </c>
      <c r="B162" s="353"/>
      <c r="C162"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2" s="361">
        <v>5550</v>
      </c>
      <c r="E162" s="355"/>
      <c r="F162" s="355"/>
      <c r="G162" s="355"/>
      <c r="H162" s="356"/>
    </row>
    <row r="163" spans="1:8" s="16" customFormat="1" ht="50.1" customHeight="1" x14ac:dyDescent="0.2">
      <c r="A163" s="352" t="s">
        <v>92</v>
      </c>
      <c r="B163" s="353"/>
      <c r="C163"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63" s="361">
        <v>7950</v>
      </c>
      <c r="E163" s="355"/>
      <c r="F163" s="355"/>
      <c r="G163" s="355"/>
      <c r="H163" s="356"/>
    </row>
    <row r="164" spans="1:8" s="16" customFormat="1" ht="50.1" customHeight="1" x14ac:dyDescent="0.2">
      <c r="A164" s="352" t="s">
        <v>93</v>
      </c>
      <c r="B164" s="353"/>
      <c r="C164" s="74" t="str">
        <f>C196</f>
        <v>электронный справочник на основе Справочника организаций "2ГИС.КРАСНОДАР" (мобильная версия 2ГИС 4.0 и выше)</v>
      </c>
      <c r="D164" s="361">
        <v>17280</v>
      </c>
      <c r="E164" s="355"/>
      <c r="F164" s="355"/>
      <c r="G164" s="355"/>
      <c r="H164" s="356"/>
    </row>
    <row r="165" spans="1:8" s="16" customFormat="1" ht="50.1" customHeight="1" x14ac:dyDescent="0.2">
      <c r="A165" s="352" t="s">
        <v>94</v>
      </c>
      <c r="B165" s="353"/>
      <c r="C165" s="74" t="s">
        <v>95</v>
      </c>
      <c r="D165" s="361">
        <v>540</v>
      </c>
      <c r="E165" s="355"/>
      <c r="F165" s="355"/>
      <c r="G165" s="355"/>
      <c r="H165" s="356"/>
    </row>
    <row r="166" spans="1:8" s="16" customFormat="1" ht="70.5" customHeight="1" x14ac:dyDescent="0.2">
      <c r="A166" s="352" t="s">
        <v>96</v>
      </c>
      <c r="B166" s="353"/>
      <c r="C16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6" s="361">
        <v>5280</v>
      </c>
      <c r="E166" s="355"/>
      <c r="F166" s="355"/>
      <c r="G166" s="355"/>
      <c r="H166" s="356"/>
    </row>
    <row r="167" spans="1:8" s="16" customFormat="1" ht="70.5" customHeight="1" x14ac:dyDescent="0.2">
      <c r="A167" s="352" t="s">
        <v>97</v>
      </c>
      <c r="B167" s="353"/>
      <c r="C167" s="74"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7" s="361">
        <v>4224</v>
      </c>
      <c r="E167" s="355"/>
      <c r="F167" s="355"/>
      <c r="G167" s="355"/>
      <c r="H167" s="356"/>
    </row>
    <row r="168" spans="1:8" s="16" customFormat="1" ht="70.5" customHeight="1" x14ac:dyDescent="0.2">
      <c r="A168" s="352" t="s">
        <v>98</v>
      </c>
      <c r="B168" s="353"/>
      <c r="C168" s="74"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8" s="361">
        <v>4440</v>
      </c>
      <c r="E168" s="355"/>
      <c r="F168" s="355"/>
      <c r="G168" s="355"/>
      <c r="H168" s="356"/>
    </row>
    <row r="169" spans="1:8" s="16" customFormat="1" ht="70.5" customHeight="1" x14ac:dyDescent="0.2">
      <c r="A169" s="352" t="s">
        <v>99</v>
      </c>
      <c r="B169" s="353"/>
      <c r="C169" s="74" t="str">
        <f t="shared" si="0"/>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69" s="361">
        <v>2112</v>
      </c>
      <c r="E169" s="355"/>
      <c r="F169" s="355"/>
      <c r="G169" s="355"/>
      <c r="H169" s="356"/>
    </row>
    <row r="170" spans="1:8" s="16" customFormat="1" ht="70.5" customHeight="1" x14ac:dyDescent="0.2">
      <c r="A170" s="352" t="s">
        <v>100</v>
      </c>
      <c r="B170" s="353" t="s">
        <v>100</v>
      </c>
      <c r="C17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0" s="361">
        <v>25800</v>
      </c>
      <c r="E170" s="355"/>
      <c r="F170" s="355"/>
      <c r="G170" s="355"/>
      <c r="H170" s="356"/>
    </row>
    <row r="171" spans="1:8" s="16" customFormat="1" ht="70.5" customHeight="1" x14ac:dyDescent="0.2">
      <c r="A171" s="352" t="s">
        <v>101</v>
      </c>
      <c r="B171" s="353" t="s">
        <v>101</v>
      </c>
      <c r="C17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71" s="361">
        <v>10008</v>
      </c>
      <c r="E171" s="355"/>
      <c r="F171" s="355"/>
      <c r="G171" s="355"/>
      <c r="H171" s="356"/>
    </row>
    <row r="172" spans="1:8" s="16" customFormat="1" ht="50.1" customHeight="1" thickBot="1" x14ac:dyDescent="0.25">
      <c r="A172" s="352" t="s">
        <v>102</v>
      </c>
      <c r="B172" s="353"/>
      <c r="C172"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2" s="361">
        <v>8760</v>
      </c>
      <c r="E172" s="355"/>
      <c r="F172" s="355"/>
      <c r="G172" s="355"/>
      <c r="H172" s="356"/>
    </row>
    <row r="173" spans="1:8" s="16" customFormat="1" ht="102" customHeight="1" thickBot="1" x14ac:dyDescent="0.25">
      <c r="A173" s="352" t="s">
        <v>16</v>
      </c>
      <c r="B173" s="353"/>
      <c r="C17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3" s="361">
        <v>510</v>
      </c>
      <c r="E173" s="355"/>
      <c r="F173" s="355"/>
      <c r="G173" s="355"/>
      <c r="H173" s="356"/>
    </row>
    <row r="174" spans="1:8" s="16" customFormat="1" ht="102" customHeight="1" thickBot="1" x14ac:dyDescent="0.25">
      <c r="A174" s="352" t="s">
        <v>103</v>
      </c>
      <c r="B174" s="353"/>
      <c r="C17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174" s="361">
        <v>100002</v>
      </c>
      <c r="E174" s="355"/>
      <c r="F174" s="355"/>
      <c r="G174" s="355"/>
      <c r="H174" s="356"/>
    </row>
    <row r="175" spans="1:8" s="16" customFormat="1" ht="126" customHeight="1" x14ac:dyDescent="0.2">
      <c r="A175" s="352" t="s">
        <v>104</v>
      </c>
      <c r="B175" s="353"/>
      <c r="C17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5" s="361">
        <v>12000</v>
      </c>
      <c r="E175" s="355"/>
      <c r="F175" s="355"/>
      <c r="G175" s="355"/>
      <c r="H175" s="356"/>
    </row>
    <row r="176" spans="1:8" s="16" customFormat="1" ht="96" customHeight="1" x14ac:dyDescent="0.2">
      <c r="A176" s="377" t="s">
        <v>105</v>
      </c>
      <c r="B176" s="378"/>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Интернет-площадки и Веб-приложения на основе Cправочника организаций "2ГИС.КРАСНОДАР", http://api.2gis.ru/</v>
      </c>
      <c r="D176" s="361">
        <v>10005</v>
      </c>
      <c r="E176" s="355"/>
      <c r="F176" s="355"/>
      <c r="G176" s="355"/>
      <c r="H176" s="356"/>
    </row>
    <row r="177" spans="1:8" s="16" customFormat="1" ht="96" customHeight="1" x14ac:dyDescent="0.2">
      <c r="A177" s="377" t="s">
        <v>106</v>
      </c>
      <c r="B177" s="378"/>
      <c r="C17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77" s="361">
        <v>11004</v>
      </c>
      <c r="E177" s="355"/>
      <c r="F177" s="355"/>
      <c r="G177" s="355"/>
      <c r="H177" s="356"/>
    </row>
    <row r="178" spans="1:8" s="16" customFormat="1" ht="50.1" customHeight="1" x14ac:dyDescent="0.2">
      <c r="A178" s="352" t="s">
        <v>107</v>
      </c>
      <c r="B178" s="353"/>
      <c r="C178" s="74" t="str">
        <f>"Интернет-площадка 2gis.ru на основе Cправочника организаций "&amp;$C$2&amp;""</f>
        <v>Интернет-площадка 2gis.ru на основе Cправочника организаций "2ГИС.КРАСНОДАР"</v>
      </c>
      <c r="D178" s="361">
        <v>14280</v>
      </c>
      <c r="E178" s="355"/>
      <c r="F178" s="355"/>
      <c r="G178" s="355"/>
      <c r="H178" s="356"/>
    </row>
    <row r="179" spans="1:8" s="16" customFormat="1" ht="50.1" customHeight="1" x14ac:dyDescent="0.2">
      <c r="A179" s="352" t="s">
        <v>108</v>
      </c>
      <c r="B179" s="353"/>
      <c r="C179"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79" s="361">
        <v>21480</v>
      </c>
      <c r="E179" s="355"/>
      <c r="F179" s="355"/>
      <c r="G179" s="355"/>
      <c r="H179" s="356"/>
    </row>
    <row r="180" spans="1:8" s="16" customFormat="1" ht="50.1" customHeight="1" x14ac:dyDescent="0.2">
      <c r="A180" s="352" t="s">
        <v>109</v>
      </c>
      <c r="B180" s="353"/>
      <c r="C180"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0" s="361">
        <v>28560</v>
      </c>
      <c r="E180" s="355"/>
      <c r="F180" s="355"/>
      <c r="G180" s="355"/>
      <c r="H180" s="356"/>
    </row>
    <row r="181" spans="1:8" s="16" customFormat="1" ht="50.1" customHeight="1" x14ac:dyDescent="0.2">
      <c r="A181" s="352" t="s">
        <v>110</v>
      </c>
      <c r="B181" s="353"/>
      <c r="C181" s="74" t="str">
        <f>"Интернет-площадка 2gis.ru на основе Cправочника организаций "&amp;$C$2&amp;""</f>
        <v>Интернет-площадка 2gis.ru на основе Cправочника организаций "2ГИС.КРАСНОДАР"</v>
      </c>
      <c r="D181" s="361">
        <v>14280</v>
      </c>
      <c r="E181" s="355"/>
      <c r="F181" s="355"/>
      <c r="G181" s="355"/>
      <c r="H181" s="356"/>
    </row>
    <row r="182" spans="1:8" s="16" customFormat="1" ht="50.1" customHeight="1" x14ac:dyDescent="0.2">
      <c r="A182" s="352" t="s">
        <v>111</v>
      </c>
      <c r="B182" s="353"/>
      <c r="C182" s="74" t="str">
        <f>"Интернет-площадка 2gis.ru на основе Cправочника организаций "&amp;$C$2&amp;""</f>
        <v>Интернет-площадка 2gis.ru на основе Cправочника организаций "2ГИС.КРАСНОДАР"</v>
      </c>
      <c r="D182" s="361">
        <v>17136</v>
      </c>
      <c r="E182" s="355"/>
      <c r="F182" s="355"/>
      <c r="G182" s="355"/>
      <c r="H182" s="356"/>
    </row>
    <row r="183" spans="1:8" s="16" customFormat="1" ht="50.1" customHeight="1" x14ac:dyDescent="0.2">
      <c r="A183" s="352" t="s">
        <v>112</v>
      </c>
      <c r="B183" s="353"/>
      <c r="C183"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3" s="361">
        <v>6480</v>
      </c>
      <c r="E183" s="355"/>
      <c r="F183" s="355"/>
      <c r="G183" s="355"/>
      <c r="H183" s="356"/>
    </row>
    <row r="184" spans="1:8" s="16" customFormat="1" ht="50.1" customHeight="1" x14ac:dyDescent="0.2">
      <c r="A184" s="352" t="s">
        <v>113</v>
      </c>
      <c r="B184" s="353"/>
      <c r="C184"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4" s="361">
        <v>10080</v>
      </c>
      <c r="E184" s="355"/>
      <c r="F184" s="355"/>
      <c r="G184" s="355"/>
      <c r="H184" s="356"/>
    </row>
    <row r="185" spans="1:8" s="16" customFormat="1" ht="50.1" customHeight="1" x14ac:dyDescent="0.2">
      <c r="A185" s="352" t="s">
        <v>114</v>
      </c>
      <c r="B185" s="353"/>
      <c r="C185"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5" s="361">
        <v>14400</v>
      </c>
      <c r="E185" s="355"/>
      <c r="F185" s="355"/>
      <c r="G185" s="355"/>
      <c r="H185" s="356"/>
    </row>
    <row r="186" spans="1:8" s="16" customFormat="1" ht="50.1" customHeight="1" x14ac:dyDescent="0.2">
      <c r="A186" s="352" t="s">
        <v>115</v>
      </c>
      <c r="B186" s="353"/>
      <c r="C186" s="74" t="s">
        <v>95</v>
      </c>
      <c r="D186" s="361">
        <v>1080</v>
      </c>
      <c r="E186" s="355"/>
      <c r="F186" s="355"/>
      <c r="G186" s="355"/>
      <c r="H186" s="356"/>
    </row>
    <row r="187" spans="1:8" s="16" customFormat="1" ht="75" customHeight="1" x14ac:dyDescent="0.2">
      <c r="A187" s="352" t="s">
        <v>116</v>
      </c>
      <c r="B187" s="353"/>
      <c r="C18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"2ГИС.КРАСНОДАР" (мобильная версия 2ГИС 4.0 и выше); Интернет-площадка 2gis.ru на основе Cправочника организаций "2ГИС.КРАСНОДАР"</v>
      </c>
      <c r="D187" s="361">
        <v>46440</v>
      </c>
      <c r="E187" s="355"/>
      <c r="F187" s="355"/>
      <c r="G187" s="355"/>
      <c r="H187" s="356"/>
    </row>
    <row r="188" spans="1:8" s="16" customFormat="1" ht="50.1" customHeight="1" thickBot="1" x14ac:dyDescent="0.25">
      <c r="A188" s="352" t="s">
        <v>117</v>
      </c>
      <c r="B188" s="353"/>
      <c r="C188"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88" s="361">
        <v>15840</v>
      </c>
      <c r="E188" s="355"/>
      <c r="F188" s="355"/>
      <c r="G188" s="355"/>
      <c r="H188" s="356"/>
    </row>
    <row r="189" spans="1:8" s="23" customFormat="1" ht="50.1" customHeight="1" thickBot="1" x14ac:dyDescent="0.25">
      <c r="A189" s="362" t="s">
        <v>118</v>
      </c>
      <c r="B189" s="363"/>
      <c r="C189" s="21"/>
      <c r="D189" s="364"/>
      <c r="E189" s="364"/>
      <c r="F189" s="364"/>
      <c r="G189" s="364"/>
      <c r="H189" s="365"/>
    </row>
    <row r="190" spans="1:8" s="16" customFormat="1" ht="50.1" customHeight="1" x14ac:dyDescent="0.2">
      <c r="A190" s="352" t="s">
        <v>119</v>
      </c>
      <c r="B190" s="353"/>
      <c r="C19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"2ГИС.КРАСНОДАР" (мобильная версия)</v>
      </c>
      <c r="D190" s="354">
        <v>10008</v>
      </c>
      <c r="E190" s="355"/>
      <c r="F190" s="355"/>
      <c r="G190" s="355"/>
      <c r="H190" s="356"/>
    </row>
    <row r="191" spans="1:8" s="16" customFormat="1" ht="50.1" customHeight="1" x14ac:dyDescent="0.2">
      <c r="A191" s="352" t="s">
        <v>120</v>
      </c>
      <c r="B191" s="353"/>
      <c r="C191" s="367"/>
      <c r="D191" s="354">
        <v>10008</v>
      </c>
      <c r="E191" s="355"/>
      <c r="F191" s="355"/>
      <c r="G191" s="355"/>
      <c r="H191" s="356"/>
    </row>
    <row r="192" spans="1:8" s="16" customFormat="1" ht="50.1" customHeight="1" x14ac:dyDescent="0.2">
      <c r="A192" s="369" t="s">
        <v>121</v>
      </c>
      <c r="B192" s="370"/>
      <c r="C192" s="367"/>
      <c r="D192" s="517">
        <v>3000</v>
      </c>
      <c r="E192" s="398"/>
      <c r="F192" s="398"/>
      <c r="G192" s="398"/>
      <c r="H192" s="398"/>
    </row>
    <row r="193" spans="1:8" s="16" customFormat="1" ht="50.1" customHeight="1" x14ac:dyDescent="0.2">
      <c r="A193" s="369" t="s">
        <v>122</v>
      </c>
      <c r="B193" s="370"/>
      <c r="C193" s="367"/>
      <c r="D193" s="517">
        <v>300</v>
      </c>
      <c r="E193" s="398"/>
      <c r="F193" s="398"/>
      <c r="G193" s="398"/>
      <c r="H193" s="398"/>
    </row>
    <row r="194" spans="1:8" s="16" customFormat="1" ht="50.1" customHeight="1" thickBot="1" x14ac:dyDescent="0.25">
      <c r="A194" s="369" t="s">
        <v>123</v>
      </c>
      <c r="B194" s="370"/>
      <c r="C194" s="368"/>
      <c r="D194" s="471">
        <v>1050</v>
      </c>
      <c r="E194" s="472"/>
      <c r="F194" s="472"/>
      <c r="G194" s="472"/>
      <c r="H194" s="472"/>
    </row>
    <row r="195" spans="1:8" s="16" customFormat="1" ht="50.1" customHeight="1" thickBot="1" x14ac:dyDescent="0.25">
      <c r="A195" s="362" t="s">
        <v>124</v>
      </c>
      <c r="B195" s="363"/>
      <c r="C195" s="21"/>
      <c r="D195" s="364"/>
      <c r="E195" s="364"/>
      <c r="F195" s="364"/>
      <c r="G195" s="364"/>
      <c r="H195" s="365"/>
    </row>
    <row r="196" spans="1:8" s="16" customFormat="1" ht="50.1" customHeight="1" x14ac:dyDescent="0.2">
      <c r="A196" s="352" t="s">
        <v>125</v>
      </c>
      <c r="B196" s="353"/>
      <c r="C19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96" s="77">
        <f>F196*1.2</f>
        <v>3600</v>
      </c>
      <c r="E196" s="78">
        <f>F196*1.1</f>
        <v>3300.0000000000005</v>
      </c>
      <c r="F196" s="78">
        <v>3000</v>
      </c>
      <c r="G196" s="78">
        <f>F196*0.75</f>
        <v>2250</v>
      </c>
      <c r="H196" s="79">
        <f>F196*0.5</f>
        <v>1500</v>
      </c>
    </row>
    <row r="197" spans="1:8" s="16" customFormat="1" ht="50.1" customHeight="1" x14ac:dyDescent="0.2">
      <c r="A197" s="352" t="s">
        <v>126</v>
      </c>
      <c r="B197" s="353"/>
      <c r="C197" s="74" t="str">
        <f>"Интернет-площадка 2gis.ru на основе Cправочника организаций "&amp;$C$2&amp;""</f>
        <v>Интернет-площадка 2gis.ru на основе Cправочника организаций "2ГИС.КРАСНОДАР"</v>
      </c>
      <c r="D197" s="354">
        <v>2550</v>
      </c>
      <c r="E197" s="355"/>
      <c r="F197" s="355"/>
      <c r="G197" s="355"/>
      <c r="H197" s="356"/>
    </row>
    <row r="198" spans="1:8" s="16" customFormat="1" ht="50.1" customHeight="1" x14ac:dyDescent="0.2">
      <c r="A198" s="352" t="s">
        <v>127</v>
      </c>
      <c r="B198" s="353"/>
      <c r="C198"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198" s="361">
        <v>2550</v>
      </c>
      <c r="E198" s="355"/>
      <c r="F198" s="355"/>
      <c r="G198" s="355"/>
      <c r="H198" s="356"/>
    </row>
    <row r="199" spans="1:8" s="16" customFormat="1" ht="50.1" customHeight="1" x14ac:dyDescent="0.2">
      <c r="A199" s="352" t="s">
        <v>198</v>
      </c>
      <c r="B199" s="353"/>
      <c r="C19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(мобильная версия 2ГИС 4.0 и выше)</v>
      </c>
      <c r="D199" s="77">
        <f>F199*1.2</f>
        <v>6480</v>
      </c>
      <c r="E199" s="78">
        <f>F199*1.1</f>
        <v>5940.0000000000009</v>
      </c>
      <c r="F199" s="78">
        <v>5400</v>
      </c>
      <c r="G199" s="78">
        <f>F199*0.75</f>
        <v>4050</v>
      </c>
      <c r="H199" s="79">
        <f>F199*0.5</f>
        <v>2700</v>
      </c>
    </row>
    <row r="200" spans="1:8" s="16" customFormat="1" ht="50.1" customHeight="1" x14ac:dyDescent="0.2">
      <c r="A200" s="352" t="s">
        <v>199</v>
      </c>
      <c r="B200" s="353"/>
      <c r="C200" s="74" t="str">
        <f>"Интернет-площадка 2gis.ru на основе Cправочника организаций "&amp;$C$2&amp;""</f>
        <v>Интернет-площадка 2gis.ru на основе Cправочника организаций "2ГИС.КРАСНОДАР"</v>
      </c>
      <c r="D200" s="354">
        <v>4680</v>
      </c>
      <c r="E200" s="355"/>
      <c r="F200" s="355"/>
      <c r="G200" s="355"/>
      <c r="H200" s="356"/>
    </row>
    <row r="201" spans="1:8" s="16" customFormat="1" ht="50.1" customHeight="1" x14ac:dyDescent="0.2">
      <c r="A201" s="352" t="s">
        <v>130</v>
      </c>
      <c r="B201" s="353"/>
      <c r="C201" s="74" t="str">
        <f>"Электронный справочник на основе Справочника организаций"&amp;$C$2&amp;" (версия для ПК)"</f>
        <v>Электронный справочник на основе Справочника организаций"2ГИС.КРАСНОДАР" (версия для ПК)</v>
      </c>
      <c r="D201" s="354">
        <v>4680</v>
      </c>
      <c r="E201" s="355"/>
      <c r="F201" s="355"/>
      <c r="G201" s="355"/>
      <c r="H201" s="356"/>
    </row>
    <row r="202" spans="1:8" s="16" customFormat="1" ht="126" customHeight="1" x14ac:dyDescent="0.2">
      <c r="A202" s="352" t="s">
        <v>131</v>
      </c>
      <c r="B202" s="353"/>
      <c r="C202" s="121" t="str">
        <f>C197</f>
        <v>Интернет-площадка 2gis.ru на основе Cправочника организаций "2ГИС.КРАСНОДАР"</v>
      </c>
      <c r="D202" s="361">
        <v>3000</v>
      </c>
      <c r="E202" s="355"/>
      <c r="F202" s="355"/>
      <c r="G202" s="355"/>
      <c r="H202" s="356"/>
    </row>
    <row r="203" spans="1:8" s="16" customFormat="1" ht="126" customHeight="1" thickBot="1" x14ac:dyDescent="0.25">
      <c r="A203" s="352" t="s">
        <v>132</v>
      </c>
      <c r="B203" s="353"/>
      <c r="C20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3" s="361">
        <v>5004</v>
      </c>
      <c r="E203" s="355"/>
      <c r="F203" s="355"/>
      <c r="G203" s="355"/>
      <c r="H203" s="356"/>
    </row>
    <row r="204" spans="1:8" ht="50.1" customHeight="1" thickBot="1" x14ac:dyDescent="0.25">
      <c r="A204" s="362" t="s">
        <v>200</v>
      </c>
      <c r="B204" s="363"/>
      <c r="C204" s="21"/>
      <c r="D204" s="364"/>
      <c r="E204" s="364"/>
      <c r="F204" s="364"/>
      <c r="G204" s="364"/>
      <c r="H204" s="365"/>
    </row>
    <row r="205" spans="1:8" s="20" customFormat="1" ht="30" customHeight="1" thickBot="1" x14ac:dyDescent="0.25">
      <c r="A205" s="507"/>
      <c r="B205" s="507"/>
      <c r="C205" s="623"/>
      <c r="D205" s="507"/>
      <c r="E205" s="507"/>
      <c r="F205" s="507"/>
      <c r="G205" s="507"/>
      <c r="H205" s="508"/>
    </row>
    <row r="206" spans="1:8" s="16" customFormat="1" ht="83.25" customHeight="1" x14ac:dyDescent="0.2">
      <c r="A206" s="352" t="s">
        <v>201</v>
      </c>
      <c r="B206" s="353"/>
      <c r="C20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"2ГИС.КРАСНОДАР" (версия для ПК); Интернет-площадка 2gis.ru на основе Cправочника организаций "2ГИС.КРАСНОДАР"; Электронный справочник на основе Справочника организаций "2ГИС.КРАСНОДАР" (мобильная версия 2ГИС 4.0 и выше)</v>
      </c>
      <c r="D206" s="354">
        <v>13500</v>
      </c>
      <c r="E206" s="355"/>
      <c r="F206" s="355"/>
      <c r="G206" s="355"/>
      <c r="H206" s="356"/>
    </row>
    <row r="207" spans="1:8" s="16" customFormat="1" ht="83.25" customHeight="1" thickBot="1" x14ac:dyDescent="0.25">
      <c r="A207" s="352" t="s">
        <v>202</v>
      </c>
      <c r="B207" s="353"/>
      <c r="C207" s="367"/>
      <c r="D207" s="354">
        <v>13500</v>
      </c>
      <c r="E207" s="355"/>
      <c r="F207" s="355"/>
      <c r="G207" s="355"/>
      <c r="H207" s="356"/>
    </row>
    <row r="208" spans="1:8" s="23" customFormat="1" ht="50.1" customHeight="1" thickBot="1" x14ac:dyDescent="0.25">
      <c r="A208" s="518"/>
      <c r="B208" s="519"/>
      <c r="C208" s="56"/>
      <c r="D208" s="520"/>
      <c r="E208" s="520"/>
      <c r="F208" s="520"/>
      <c r="G208" s="520"/>
      <c r="H208" s="521"/>
    </row>
    <row r="209" spans="1:8" s="20" customFormat="1" ht="26.25" x14ac:dyDescent="0.2">
      <c r="A209" s="81"/>
      <c r="B209" s="82"/>
      <c r="C209" s="83"/>
      <c r="D209" s="82"/>
      <c r="E209" s="82"/>
      <c r="F209" s="82"/>
      <c r="G209" s="82"/>
      <c r="H209" s="84"/>
    </row>
    <row r="210" spans="1:8" s="16" customFormat="1" ht="21" x14ac:dyDescent="0.2">
      <c r="A210" s="85"/>
      <c r="B210" s="86" t="s">
        <v>133</v>
      </c>
      <c r="C210" s="349" t="s">
        <v>203</v>
      </c>
      <c r="D210" s="349"/>
      <c r="E210" s="87"/>
      <c r="F210" s="87"/>
      <c r="G210" s="87"/>
      <c r="H210" s="87"/>
    </row>
    <row r="211" spans="1:8" s="16" customFormat="1" ht="21" x14ac:dyDescent="0.2">
      <c r="A211" s="85"/>
      <c r="B211" s="87"/>
      <c r="C211" s="348" t="s">
        <v>204</v>
      </c>
      <c r="D211" s="348"/>
      <c r="E211" s="87"/>
      <c r="F211" s="87"/>
      <c r="G211" s="87"/>
      <c r="H211" s="87"/>
    </row>
    <row r="212" spans="1:8" s="16" customFormat="1" ht="21" x14ac:dyDescent="0.2">
      <c r="A212" s="85"/>
      <c r="B212" s="87"/>
      <c r="C212" s="348" t="s">
        <v>205</v>
      </c>
      <c r="D212" s="348"/>
      <c r="E212" s="87"/>
      <c r="F212" s="87"/>
      <c r="G212" s="87"/>
      <c r="H212" s="87"/>
    </row>
    <row r="213" spans="1:8" s="16" customFormat="1" ht="21" x14ac:dyDescent="0.2">
      <c r="A213" s="85"/>
      <c r="B213" s="87"/>
      <c r="C213" s="122"/>
      <c r="D213" s="122"/>
      <c r="E213" s="87"/>
      <c r="F213" s="87"/>
      <c r="G213" s="87"/>
      <c r="H213" s="87"/>
    </row>
    <row r="214" spans="1:8" s="16" customFormat="1" ht="21" x14ac:dyDescent="0.2">
      <c r="A214" s="350" t="s">
        <v>531</v>
      </c>
      <c r="B214" s="350"/>
      <c r="C214" s="350"/>
      <c r="D214" s="350"/>
      <c r="E214" s="350"/>
      <c r="F214" s="350"/>
      <c r="G214" s="350"/>
      <c r="H214" s="350"/>
    </row>
    <row r="215" spans="1:8" s="16" customFormat="1" ht="26.25" x14ac:dyDescent="0.2">
      <c r="A215" s="347" t="str">
        <f>Абакан_юр!A174</f>
        <v>По соглашению сторон в качестве валюты платежа могут выступать украинские гривны, в этом случае курс следующий: 1 руб. = 0,4395 гривен</v>
      </c>
      <c r="B215" s="347"/>
      <c r="C215" s="347"/>
      <c r="D215" s="89"/>
      <c r="E215" s="89"/>
      <c r="F215" s="90"/>
      <c r="G215" s="351"/>
      <c r="H215" s="351"/>
    </row>
    <row r="216" spans="1:8" ht="12.6" customHeight="1" x14ac:dyDescent="0.2">
      <c r="A216" s="347" t="str">
        <f>Абакан_юр!A175</f>
        <v>По соглашению сторон в качестве валюты платежа могут выступать дирхамы ОАЭ, в этом случае курс следующий: 1 руб. = 0,0414 дирхам</v>
      </c>
      <c r="B216" s="347"/>
      <c r="C216" s="347"/>
      <c r="D216" s="89"/>
      <c r="E216" s="89"/>
      <c r="F216" s="90"/>
      <c r="G216" s="92"/>
      <c r="H216" s="92"/>
    </row>
    <row r="217" spans="1:8" s="87" customFormat="1" ht="24.95" customHeight="1" x14ac:dyDescent="0.2">
      <c r="A217" s="347" t="str">
        <f>Абакан_юр!A176</f>
        <v>По соглашению сторон в качестве валюты платежа могут выступать доллары США, в этом случае курс следующий: 1 руб. = 0,0113 доллара</v>
      </c>
      <c r="B217" s="347"/>
      <c r="C217" s="347"/>
      <c r="D217" s="89"/>
      <c r="E217" s="89"/>
      <c r="F217" s="90"/>
      <c r="G217" s="92"/>
      <c r="H217" s="92"/>
    </row>
    <row r="218" spans="1:8" s="87" customFormat="1" ht="24.95" customHeight="1" x14ac:dyDescent="0.2">
      <c r="A218" s="347" t="str">
        <f>Абакан_юр!A177</f>
        <v>По соглашению сторон в качестве валюты платежа могут выступать евро, в этом случае курс следующий: 1 руб. = 0,0104 евро</v>
      </c>
      <c r="B218" s="347"/>
      <c r="C218" s="347"/>
      <c r="D218" s="89"/>
      <c r="E218" s="90"/>
      <c r="F218" s="90"/>
      <c r="G218" s="92"/>
      <c r="H218" s="92"/>
    </row>
    <row r="219" spans="1:8" s="87" customFormat="1" ht="24.95" customHeight="1" x14ac:dyDescent="0.2">
      <c r="A219" s="347" t="str">
        <f>Абакан_юр!A178</f>
        <v>По соглашению сторон в качестве валюты платежа могут выступать чешские кроны, в этом случае курс следующий: 1 руб. = 0,2610 крона</v>
      </c>
      <c r="B219" s="347"/>
      <c r="C219" s="347"/>
      <c r="D219" s="89"/>
      <c r="E219" s="90"/>
      <c r="F219" s="90"/>
      <c r="G219" s="92"/>
      <c r="H219" s="92"/>
    </row>
    <row r="220" spans="1:8" s="87" customFormat="1" ht="24.95" customHeight="1" x14ac:dyDescent="0.2">
      <c r="A220" s="347" t="str">
        <f>Абакан_юр!A179</f>
        <v>По соглашению сторон в качестве валюты платежа могут выступать киргизские сомы, в этом случае курс следующий: 1 руб. = 1,0094 сом</v>
      </c>
      <c r="B220" s="347"/>
      <c r="C220" s="347"/>
      <c r="D220" s="89"/>
      <c r="E220" s="89"/>
      <c r="F220" s="90"/>
      <c r="G220" s="92"/>
      <c r="H220" s="92"/>
    </row>
    <row r="221" spans="1:8" s="88" customFormat="1" ht="94.5" customHeight="1" x14ac:dyDescent="0.2">
      <c r="A221" s="347" t="str">
        <f>Абакан_юр!A180</f>
        <v>По соглашению сторон в качестве валюты платежа могут выступать казахстанские тенге, в этом случае курс следующий: 1 руб. = 5,0667 тенге</v>
      </c>
      <c r="B221" s="347"/>
      <c r="C221" s="347"/>
      <c r="D221" s="89"/>
      <c r="E221" s="89"/>
      <c r="F221" s="90"/>
      <c r="G221" s="92"/>
      <c r="H221" s="92"/>
    </row>
    <row r="222" spans="1:8" s="91" customFormat="1" ht="24.95" customHeight="1" x14ac:dyDescent="0.2">
      <c r="A222" s="93"/>
      <c r="B222" s="93"/>
      <c r="C222" s="94"/>
      <c r="D222" s="95"/>
      <c r="E222" s="95"/>
      <c r="F222" s="96"/>
      <c r="G222" s="97"/>
      <c r="H222" s="97"/>
    </row>
    <row r="223" spans="1:8" s="91" customFormat="1" ht="24.95" customHeight="1" x14ac:dyDescent="0.2">
      <c r="A223" s="339" t="s">
        <v>144</v>
      </c>
      <c r="B223" s="339"/>
      <c r="C223" s="339"/>
      <c r="D223" s="339"/>
      <c r="E223" s="339"/>
      <c r="F223" s="339"/>
      <c r="G223" s="339"/>
      <c r="H223" s="339"/>
    </row>
    <row r="224" spans="1:8" s="91" customFormat="1" ht="24.95" customHeight="1" x14ac:dyDescent="0.2">
      <c r="A224" s="339" t="s">
        <v>145</v>
      </c>
      <c r="B224" s="339"/>
      <c r="C224" s="339"/>
      <c r="D224" s="339"/>
      <c r="E224" s="339"/>
      <c r="F224" s="339"/>
      <c r="G224" s="339"/>
      <c r="H224" s="339"/>
    </row>
    <row r="225" spans="1:8" s="91" customFormat="1" ht="24.95" customHeight="1" x14ac:dyDescent="0.2">
      <c r="A225" s="93"/>
      <c r="B225" s="93"/>
      <c r="C225" s="94"/>
      <c r="D225" s="95"/>
      <c r="E225" s="95"/>
      <c r="F225" s="96"/>
      <c r="G225" s="97"/>
      <c r="H225" s="97"/>
    </row>
    <row r="226" spans="1:8" s="91" customFormat="1" ht="24.95" customHeight="1" thickBot="1" x14ac:dyDescent="0.25">
      <c r="A226" s="340" t="s">
        <v>146</v>
      </c>
      <c r="B226" s="340"/>
      <c r="C226" s="340"/>
      <c r="D226" s="340"/>
      <c r="E226" s="340"/>
      <c r="F226" s="99"/>
      <c r="H226" s="100"/>
    </row>
    <row r="227" spans="1:8" s="91" customFormat="1" ht="24.95" customHeight="1" thickBot="1" x14ac:dyDescent="0.25">
      <c r="A227" s="341" t="s">
        <v>147</v>
      </c>
      <c r="B227" s="342"/>
      <c r="C227" s="342"/>
      <c r="D227" s="342"/>
      <c r="E227" s="343"/>
      <c r="F227" s="101"/>
      <c r="G227" s="82"/>
      <c r="H227" s="102"/>
    </row>
    <row r="228" spans="1:8" s="91" customFormat="1" ht="24.95" customHeight="1" thickBot="1" x14ac:dyDescent="0.25">
      <c r="A228" s="538" t="s">
        <v>148</v>
      </c>
      <c r="B228" s="539"/>
      <c r="C228" s="103" t="s">
        <v>149</v>
      </c>
      <c r="D228" s="621" t="s">
        <v>150</v>
      </c>
      <c r="E228" s="622"/>
      <c r="F228" s="104"/>
      <c r="G228" s="104"/>
      <c r="H228" s="104"/>
    </row>
    <row r="229" spans="1:8" s="98" customFormat="1" ht="12" customHeight="1" x14ac:dyDescent="0.2">
      <c r="A229" s="333" t="s">
        <v>207</v>
      </c>
      <c r="B229" s="334"/>
      <c r="C229" s="335" t="s">
        <v>208</v>
      </c>
      <c r="D229" s="641">
        <v>2190</v>
      </c>
      <c r="E229" s="336"/>
      <c r="F229" s="104"/>
      <c r="G229" s="104"/>
      <c r="H229" s="104"/>
    </row>
    <row r="230" spans="1:8" ht="24.95" customHeight="1" x14ac:dyDescent="0.2">
      <c r="A230" s="337" t="s">
        <v>209</v>
      </c>
      <c r="B230" s="338"/>
      <c r="C230" s="331"/>
      <c r="D230" s="640">
        <v>1590</v>
      </c>
      <c r="E230" s="332"/>
      <c r="F230" s="104"/>
      <c r="G230" s="104"/>
      <c r="H230" s="104"/>
    </row>
    <row r="231" spans="1:8" ht="24.95" customHeight="1" x14ac:dyDescent="0.2">
      <c r="A231" s="337" t="s">
        <v>210</v>
      </c>
      <c r="B231" s="338"/>
      <c r="C231" s="331"/>
      <c r="D231" s="640">
        <v>1440</v>
      </c>
      <c r="E231" s="332"/>
      <c r="F231" s="104"/>
      <c r="G231" s="104"/>
      <c r="H231" s="104"/>
    </row>
    <row r="232" spans="1:8" s="98" customFormat="1" ht="12" customHeight="1" thickBot="1" x14ac:dyDescent="0.25">
      <c r="A232" s="337" t="s">
        <v>211</v>
      </c>
      <c r="B232" s="338"/>
      <c r="C232" s="331"/>
      <c r="D232" s="640">
        <v>1290</v>
      </c>
      <c r="E232" s="332"/>
      <c r="F232" s="104"/>
      <c r="G232" s="104"/>
      <c r="H232" s="104"/>
    </row>
    <row r="233" spans="1:8" s="100" customFormat="1" ht="50.1" customHeight="1" x14ac:dyDescent="0.2">
      <c r="A233" s="333" t="s">
        <v>151</v>
      </c>
      <c r="B233" s="334"/>
      <c r="C233" s="105" t="s">
        <v>152</v>
      </c>
      <c r="D233" s="335" t="s">
        <v>153</v>
      </c>
      <c r="E233" s="336"/>
      <c r="F233" s="104"/>
      <c r="G233" s="104"/>
      <c r="H233" s="104"/>
    </row>
    <row r="234" spans="1:8" s="102" customFormat="1" ht="50.1" customHeight="1" x14ac:dyDescent="0.2">
      <c r="A234" s="337" t="s">
        <v>154</v>
      </c>
      <c r="B234" s="338"/>
      <c r="C234" s="106" t="s">
        <v>155</v>
      </c>
      <c r="D234" s="331" t="s">
        <v>156</v>
      </c>
      <c r="E234" s="332"/>
      <c r="F234" s="104"/>
      <c r="G234" s="104"/>
      <c r="H234" s="104"/>
    </row>
    <row r="235" spans="1:8" ht="100.5" customHeight="1" thickBot="1" x14ac:dyDescent="0.25">
      <c r="A235" s="495" t="s">
        <v>157</v>
      </c>
      <c r="B235" s="496"/>
      <c r="C235" s="125" t="s">
        <v>158</v>
      </c>
      <c r="D235" s="497" t="s">
        <v>156</v>
      </c>
      <c r="E235" s="498"/>
      <c r="F235" s="104"/>
      <c r="G235" s="104"/>
      <c r="H235" s="104"/>
    </row>
    <row r="236" spans="1:8" ht="50.1" customHeight="1" x14ac:dyDescent="0.2">
      <c r="A236" s="337" t="s">
        <v>160</v>
      </c>
      <c r="B236" s="338"/>
      <c r="C236" s="124" t="s">
        <v>161</v>
      </c>
      <c r="D236" s="338" t="s">
        <v>156</v>
      </c>
      <c r="E236" s="494"/>
      <c r="F236" s="101"/>
      <c r="G236" s="101"/>
      <c r="H236" s="101"/>
    </row>
    <row r="237" spans="1:8" ht="50.1" customHeight="1" thickBot="1" x14ac:dyDescent="0.25">
      <c r="A237" s="617" t="s">
        <v>162</v>
      </c>
      <c r="B237" s="618"/>
      <c r="C237" s="125" t="s">
        <v>163</v>
      </c>
      <c r="D237" s="619" t="s">
        <v>156</v>
      </c>
      <c r="E237" s="620"/>
      <c r="F237" s="96"/>
      <c r="G237" s="97"/>
      <c r="H237" s="97"/>
    </row>
    <row r="238" spans="1:8" ht="50.1" customHeight="1" x14ac:dyDescent="0.2">
      <c r="A238" s="329" t="s">
        <v>164</v>
      </c>
      <c r="B238" s="329"/>
      <c r="C238" s="329"/>
      <c r="D238" s="329"/>
      <c r="E238" s="329"/>
      <c r="F238" s="329"/>
      <c r="G238" s="329"/>
      <c r="H238" s="329"/>
    </row>
    <row r="239" spans="1:8" ht="50.1" customHeight="1" x14ac:dyDescent="0.2">
      <c r="A239" s="329" t="s">
        <v>165</v>
      </c>
      <c r="B239" s="329"/>
      <c r="C239" s="329"/>
      <c r="D239" s="329"/>
      <c r="E239" s="329"/>
      <c r="F239" s="329"/>
      <c r="G239" s="329"/>
      <c r="H239" s="329"/>
    </row>
    <row r="240" spans="1:8" ht="175.5" customHeight="1" x14ac:dyDescent="0.2">
      <c r="A240"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0" s="493"/>
      <c r="C240" s="493"/>
      <c r="D240" s="493"/>
      <c r="E240" s="493"/>
      <c r="F240" s="493"/>
      <c r="G240" s="493"/>
      <c r="H240" s="493"/>
    </row>
    <row r="241" spans="1:8" ht="75" customHeight="1" x14ac:dyDescent="0.2">
      <c r="A241" s="339" t="s">
        <v>167</v>
      </c>
      <c r="B241" s="339"/>
      <c r="C241" s="339"/>
      <c r="D241" s="339"/>
      <c r="E241" s="339"/>
      <c r="F241" s="339"/>
      <c r="G241" s="339"/>
      <c r="H241" s="339"/>
    </row>
    <row r="242" spans="1:8" ht="174.75" customHeight="1" x14ac:dyDescent="0.2">
      <c r="A242" s="329" t="s">
        <v>168</v>
      </c>
      <c r="B242" s="329"/>
      <c r="C242" s="329"/>
      <c r="D242" s="329"/>
      <c r="E242" s="329"/>
      <c r="F242" s="329"/>
      <c r="G242" s="329"/>
      <c r="H242" s="329"/>
    </row>
    <row r="243" spans="1:8" s="82" customFormat="1" ht="125.25" customHeight="1" x14ac:dyDescent="0.2">
      <c r="A243" s="339" t="s">
        <v>169</v>
      </c>
      <c r="B243" s="339"/>
      <c r="C243" s="339"/>
      <c r="D243" s="339"/>
      <c r="E243" s="339"/>
      <c r="F243" s="339"/>
      <c r="G243" s="339"/>
      <c r="H243" s="339"/>
    </row>
    <row r="244" spans="1:8" s="98" customFormat="1" ht="222.75" customHeight="1" x14ac:dyDescent="0.2">
      <c r="A244" s="81"/>
      <c r="B244" s="82"/>
      <c r="C244" s="83"/>
      <c r="D244" s="82"/>
      <c r="E244" s="82"/>
      <c r="F244" s="82"/>
      <c r="G244" s="82"/>
      <c r="H244" s="84"/>
    </row>
    <row r="245" spans="1:8" ht="24.95" customHeight="1" x14ac:dyDescent="0.2"/>
    <row r="246" spans="1:8" ht="24.95" customHeight="1" x14ac:dyDescent="0.2"/>
    <row r="247" spans="1:8" ht="180.75" customHeight="1" x14ac:dyDescent="0.2"/>
    <row r="248" spans="1:8" s="16" customFormat="1" ht="67.5" customHeight="1" x14ac:dyDescent="0.2">
      <c r="A248" s="81"/>
      <c r="B248" s="82"/>
      <c r="C248" s="83"/>
      <c r="D248" s="82"/>
      <c r="E248" s="82"/>
      <c r="F248" s="82"/>
      <c r="G248" s="82"/>
      <c r="H248" s="84"/>
    </row>
    <row r="249" spans="1:8" ht="24.95" customHeight="1" x14ac:dyDescent="0.2"/>
    <row r="250" spans="1:8" s="109" customFormat="1" ht="114.75" customHeight="1" x14ac:dyDescent="0.2">
      <c r="A250" s="81"/>
      <c r="B250" s="82"/>
      <c r="C250" s="83"/>
      <c r="D250" s="82"/>
      <c r="E250" s="82"/>
      <c r="F250" s="82"/>
      <c r="G250" s="82"/>
      <c r="H250" s="84"/>
    </row>
  </sheetData>
  <sheetProtection selectLockedCells="1" selectUnlockedCells="1"/>
  <mergeCells count="40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D194:H194"/>
    <mergeCell ref="A195:B195"/>
    <mergeCell ref="D195:H195"/>
    <mergeCell ref="A196:B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202:B202"/>
    <mergeCell ref="D202:H202"/>
    <mergeCell ref="A203:B203"/>
    <mergeCell ref="D203:H203"/>
    <mergeCell ref="A204:B204"/>
    <mergeCell ref="D204:H204"/>
    <mergeCell ref="A198:B198"/>
    <mergeCell ref="D198:H198"/>
    <mergeCell ref="A199:B199"/>
    <mergeCell ref="A200:B200"/>
    <mergeCell ref="D200:H200"/>
    <mergeCell ref="A201:B201"/>
    <mergeCell ref="D201:H201"/>
    <mergeCell ref="A208:B208"/>
    <mergeCell ref="D208:H208"/>
    <mergeCell ref="C210:D210"/>
    <mergeCell ref="C211:D211"/>
    <mergeCell ref="C212:D212"/>
    <mergeCell ref="A214:H214"/>
    <mergeCell ref="A205:C205"/>
    <mergeCell ref="D205:H205"/>
    <mergeCell ref="A206:B206"/>
    <mergeCell ref="C206:C207"/>
    <mergeCell ref="D206:H206"/>
    <mergeCell ref="A207:B207"/>
    <mergeCell ref="D207:H207"/>
    <mergeCell ref="A220:C220"/>
    <mergeCell ref="A221:C221"/>
    <mergeCell ref="A223:H223"/>
    <mergeCell ref="A224:H224"/>
    <mergeCell ref="A226:E226"/>
    <mergeCell ref="A227:E227"/>
    <mergeCell ref="A215:C215"/>
    <mergeCell ref="G215:H215"/>
    <mergeCell ref="A216:C216"/>
    <mergeCell ref="A217:C217"/>
    <mergeCell ref="A218:C218"/>
    <mergeCell ref="A219:C219"/>
    <mergeCell ref="D232:E232"/>
    <mergeCell ref="A233:B233"/>
    <mergeCell ref="D233:E233"/>
    <mergeCell ref="A234:B234"/>
    <mergeCell ref="D234:E234"/>
    <mergeCell ref="A235:B235"/>
    <mergeCell ref="D235:E235"/>
    <mergeCell ref="A228:B228"/>
    <mergeCell ref="D228:E228"/>
    <mergeCell ref="A229:B229"/>
    <mergeCell ref="C229:C232"/>
    <mergeCell ref="D229:E229"/>
    <mergeCell ref="A230:B230"/>
    <mergeCell ref="D230:E230"/>
    <mergeCell ref="A231:B231"/>
    <mergeCell ref="D231:E231"/>
    <mergeCell ref="A232:B232"/>
    <mergeCell ref="A240:H240"/>
    <mergeCell ref="A241:H241"/>
    <mergeCell ref="A242:H242"/>
    <mergeCell ref="A243:E243"/>
    <mergeCell ref="F243:H243"/>
    <mergeCell ref="A236:B236"/>
    <mergeCell ref="D236:E236"/>
    <mergeCell ref="A237:B237"/>
    <mergeCell ref="D237:E237"/>
    <mergeCell ref="A238:H238"/>
    <mergeCell ref="A239:H23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418"/>
  <sheetViews>
    <sheetView view="pageBreakPreview" zoomScale="40" zoomScaleNormal="60" zoomScaleSheetLayoutView="40" workbookViewId="0">
      <pane ySplit="3" topLeftCell="A52"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532</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519" t="s">
        <v>234</v>
      </c>
      <c r="E6" s="519"/>
      <c r="F6" s="519"/>
      <c r="G6" s="519"/>
      <c r="H6" s="645"/>
    </row>
    <row r="7" spans="1:8" s="16" customFormat="1" ht="24.95" customHeight="1" thickBot="1" x14ac:dyDescent="0.25">
      <c r="A7" s="40"/>
      <c r="B7" s="59"/>
      <c r="C7" s="60"/>
      <c r="D7" s="110" t="s">
        <v>171</v>
      </c>
      <c r="E7" s="111" t="s">
        <v>172</v>
      </c>
      <c r="F7" s="112" t="s">
        <v>173</v>
      </c>
      <c r="G7" s="111" t="s">
        <v>174</v>
      </c>
      <c r="H7" s="113"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8" s="382">
        <f>F8*1.2</f>
        <v>11570.4</v>
      </c>
      <c r="E8" s="383">
        <f>F8*1.1</f>
        <v>10606.2</v>
      </c>
      <c r="F8" s="383">
        <v>9642</v>
      </c>
      <c r="G8" s="383">
        <f>F8*0.75</f>
        <v>7231.5</v>
      </c>
      <c r="H8" s="384">
        <f>F8*0.5</f>
        <v>4821</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3" s="457">
        <f>F13*1.2</f>
        <v>13294.8</v>
      </c>
      <c r="E13" s="383">
        <f>F13*1.1</f>
        <v>12186.900000000001</v>
      </c>
      <c r="F13" s="383">
        <v>11079</v>
      </c>
      <c r="G13" s="383">
        <f>F13*0.75</f>
        <v>8309.25</v>
      </c>
      <c r="H13" s="384">
        <f>F13*0.5</f>
        <v>5539.5</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2280</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"2ГИС.КРАСНОЯРСК"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22" s="471"/>
      <c r="E22" s="472"/>
      <c r="F22" s="472"/>
      <c r="G22" s="472"/>
      <c r="H22" s="473"/>
    </row>
    <row r="23" spans="1:8" s="16" customFormat="1" ht="24.9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4" s="527">
        <v>219</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28" s="382">
        <f>F28*1.2</f>
        <v>16200</v>
      </c>
      <c r="E28" s="383">
        <f>F28*1.1</f>
        <v>14850.000000000002</v>
      </c>
      <c r="F28" s="383">
        <v>13500</v>
      </c>
      <c r="G28" s="383">
        <f>F28*0.75</f>
        <v>10125</v>
      </c>
      <c r="H28" s="384">
        <f>F28*0.5</f>
        <v>6750</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3" s="457">
        <f>F33*1.2</f>
        <v>18619.2</v>
      </c>
      <c r="E33" s="383">
        <f>F33*1.1</f>
        <v>17067.600000000002</v>
      </c>
      <c r="F33" s="383">
        <v>15516</v>
      </c>
      <c r="G33" s="383">
        <f>F33*0.75</f>
        <v>11637</v>
      </c>
      <c r="H33" s="384">
        <f>F33*0.5</f>
        <v>7758</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3240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"2ГИС.КРАСНОЯРСК"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"2ГИС.КРАСНОЯРСК"; Электронный справочник "2ГИС.КРАСНОЯРСК" (мобильная версия 2ГИС 4.0 и выше)</v>
      </c>
      <c r="D42" s="471"/>
      <c r="E42" s="472"/>
      <c r="F42" s="472"/>
      <c r="G42" s="472"/>
      <c r="H42" s="473"/>
    </row>
    <row r="43" spans="1:8" s="16" customFormat="1" ht="24.95" customHeight="1" thickBot="1" x14ac:dyDescent="0.25">
      <c r="A43" s="40"/>
      <c r="B43" s="41"/>
      <c r="C43" s="42"/>
      <c r="D43" s="519" t="s">
        <v>234</v>
      </c>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v>
      </c>
      <c r="D44" s="445">
        <v>312</v>
      </c>
      <c r="E44" s="445"/>
      <c r="F44" s="445"/>
      <c r="G44" s="445"/>
      <c r="H44" s="446"/>
    </row>
    <row r="45" spans="1:8" s="16" customFormat="1" ht="69.75" customHeight="1" x14ac:dyDescent="0.2">
      <c r="A45" s="439"/>
      <c r="B45" s="476"/>
      <c r="C45" s="478"/>
      <c r="D45" s="447"/>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6" s="447"/>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47" s="449"/>
      <c r="E47" s="449"/>
      <c r="F47" s="449"/>
      <c r="G47" s="449"/>
      <c r="H47" s="450"/>
    </row>
    <row r="48" spans="1:8" s="16" customFormat="1" ht="24.95" customHeight="1" thickBot="1" x14ac:dyDescent="0.25">
      <c r="A48" s="40"/>
      <c r="B48" s="41"/>
      <c r="C48" s="42"/>
      <c r="D48" s="435"/>
      <c r="E48" s="436"/>
      <c r="F48" s="436"/>
      <c r="G48" s="436"/>
      <c r="H48" s="437"/>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49" s="382">
        <f>F49*1.2</f>
        <v>13888.8</v>
      </c>
      <c r="E49" s="383">
        <f>F49*1.1</f>
        <v>12731.400000000001</v>
      </c>
      <c r="F49" s="383">
        <v>11574</v>
      </c>
      <c r="G49" s="383">
        <f>F49*0.75</f>
        <v>8680.5</v>
      </c>
      <c r="H49" s="384">
        <f>F49*0.5</f>
        <v>5787</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3" s="374"/>
      <c r="E53" s="375"/>
      <c r="F53" s="375"/>
      <c r="G53" s="375"/>
      <c r="H53" s="376"/>
    </row>
    <row r="54" spans="1:8" s="16" customFormat="1" ht="24.95" customHeight="1" thickBot="1" x14ac:dyDescent="0.25">
      <c r="A54" s="28"/>
      <c r="B54" s="29"/>
      <c r="C54" s="30"/>
      <c r="D54" s="458"/>
      <c r="E54" s="459"/>
      <c r="F54" s="459"/>
      <c r="G54" s="459"/>
      <c r="H54" s="460"/>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5" s="457">
        <f>F55*1.2</f>
        <v>15955.199999999999</v>
      </c>
      <c r="E55" s="383">
        <f>F55*1.1</f>
        <v>14625.6</v>
      </c>
      <c r="F55" s="383">
        <v>13296</v>
      </c>
      <c r="G55" s="383">
        <f>F55*0.75</f>
        <v>9972</v>
      </c>
      <c r="H55" s="384">
        <f>F55*0.5</f>
        <v>6648</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59" s="482"/>
      <c r="E59" s="375"/>
      <c r="F59" s="375"/>
      <c r="G59" s="375"/>
      <c r="H59" s="376"/>
    </row>
    <row r="60" spans="1:8" s="16" customFormat="1" ht="24.95" customHeight="1" thickBot="1" x14ac:dyDescent="0.25">
      <c r="A60" s="40"/>
      <c r="B60" s="41"/>
      <c r="C60" s="42"/>
      <c r="D60" s="486"/>
      <c r="E60" s="487"/>
      <c r="F60" s="487"/>
      <c r="G60" s="487"/>
      <c r="H60" s="488"/>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61" s="527">
        <v>219</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63" s="531"/>
      <c r="E63" s="532"/>
      <c r="F63" s="532"/>
      <c r="G63" s="532"/>
      <c r="H63" s="533"/>
    </row>
    <row r="64" spans="1:8" s="16" customFormat="1" ht="24.95" customHeight="1" thickBot="1" x14ac:dyDescent="0.25">
      <c r="A64" s="40"/>
      <c r="B64" s="59"/>
      <c r="C64" s="60"/>
      <c r="D64" s="519" t="s">
        <v>234</v>
      </c>
      <c r="E64" s="519"/>
      <c r="F64" s="519"/>
      <c r="G64" s="519"/>
      <c r="H64" s="645"/>
    </row>
    <row r="65" spans="1:8" s="16" customFormat="1" ht="50.1" customHeight="1" thickBot="1" x14ac:dyDescent="0.25">
      <c r="A65" s="411" t="s">
        <v>38</v>
      </c>
      <c r="B65" s="412"/>
      <c r="C65" s="412"/>
      <c r="D65" s="421" t="str">
        <f>"от "&amp;MIN(D66:D110)&amp;" до "&amp;MAX(D66:D110)</f>
        <v>от 2076 до 93420</v>
      </c>
      <c r="E65" s="422"/>
      <c r="F65" s="422"/>
      <c r="G65" s="422"/>
      <c r="H65" s="423"/>
    </row>
    <row r="66" spans="1:8" s="16" customFormat="1" ht="37.5" customHeight="1" outlineLevel="1" x14ac:dyDescent="0.2">
      <c r="A66" s="429" t="s">
        <v>39</v>
      </c>
      <c r="B66" s="430"/>
      <c r="C66" s="673"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66" s="432">
        <v>2076</v>
      </c>
      <c r="E66" s="433"/>
      <c r="F66" s="433"/>
      <c r="G66" s="433"/>
      <c r="H66" s="434"/>
    </row>
    <row r="67" spans="1:8" s="16" customFormat="1" ht="37.5" customHeight="1" outlineLevel="1" x14ac:dyDescent="0.2">
      <c r="A67" s="419" t="s">
        <v>40</v>
      </c>
      <c r="B67" s="420"/>
      <c r="C67" s="674"/>
      <c r="D67" s="354">
        <v>4152</v>
      </c>
      <c r="E67" s="355"/>
      <c r="F67" s="355"/>
      <c r="G67" s="355"/>
      <c r="H67" s="356"/>
    </row>
    <row r="68" spans="1:8" s="16" customFormat="1" ht="37.5" customHeight="1" outlineLevel="1" x14ac:dyDescent="0.2">
      <c r="A68" s="419" t="s">
        <v>41</v>
      </c>
      <c r="B68" s="420"/>
      <c r="C68" s="674"/>
      <c r="D68" s="354">
        <v>6228</v>
      </c>
      <c r="E68" s="355"/>
      <c r="F68" s="355"/>
      <c r="G68" s="355"/>
      <c r="H68" s="356"/>
    </row>
    <row r="69" spans="1:8" s="16" customFormat="1" ht="37.5" customHeight="1" outlineLevel="1" x14ac:dyDescent="0.2">
      <c r="A69" s="419" t="s">
        <v>42</v>
      </c>
      <c r="B69" s="420"/>
      <c r="C69" s="674"/>
      <c r="D69" s="354">
        <v>8304</v>
      </c>
      <c r="E69" s="355"/>
      <c r="F69" s="355"/>
      <c r="G69" s="355"/>
      <c r="H69" s="356"/>
    </row>
    <row r="70" spans="1:8" s="16" customFormat="1" ht="37.5" customHeight="1" outlineLevel="1" x14ac:dyDescent="0.2">
      <c r="A70" s="419" t="s">
        <v>43</v>
      </c>
      <c r="B70" s="420"/>
      <c r="C70" s="674"/>
      <c r="D70" s="354">
        <v>10380</v>
      </c>
      <c r="E70" s="355"/>
      <c r="F70" s="355"/>
      <c r="G70" s="355"/>
      <c r="H70" s="356"/>
    </row>
    <row r="71" spans="1:8" s="16" customFormat="1" ht="37.5" customHeight="1" outlineLevel="1" x14ac:dyDescent="0.2">
      <c r="A71" s="419" t="s">
        <v>44</v>
      </c>
      <c r="B71" s="420"/>
      <c r="C71" s="674"/>
      <c r="D71" s="354">
        <v>12456</v>
      </c>
      <c r="E71" s="355"/>
      <c r="F71" s="355"/>
      <c r="G71" s="355"/>
      <c r="H71" s="356"/>
    </row>
    <row r="72" spans="1:8" s="16" customFormat="1" ht="37.5" customHeight="1" outlineLevel="1" x14ac:dyDescent="0.2">
      <c r="A72" s="419" t="s">
        <v>45</v>
      </c>
      <c r="B72" s="420"/>
      <c r="C72" s="674"/>
      <c r="D72" s="354">
        <v>14532</v>
      </c>
      <c r="E72" s="355"/>
      <c r="F72" s="355"/>
      <c r="G72" s="355"/>
      <c r="H72" s="356"/>
    </row>
    <row r="73" spans="1:8" s="16" customFormat="1" ht="37.5" customHeight="1" outlineLevel="1" x14ac:dyDescent="0.2">
      <c r="A73" s="419" t="s">
        <v>46</v>
      </c>
      <c r="B73" s="420"/>
      <c r="C73" s="674"/>
      <c r="D73" s="354">
        <v>16608</v>
      </c>
      <c r="E73" s="355"/>
      <c r="F73" s="355"/>
      <c r="G73" s="355"/>
      <c r="H73" s="356"/>
    </row>
    <row r="74" spans="1:8" s="16" customFormat="1" ht="37.5" customHeight="1" outlineLevel="1" x14ac:dyDescent="0.2">
      <c r="A74" s="419" t="s">
        <v>47</v>
      </c>
      <c r="B74" s="420"/>
      <c r="C74" s="674"/>
      <c r="D74" s="354">
        <v>18684</v>
      </c>
      <c r="E74" s="355"/>
      <c r="F74" s="355"/>
      <c r="G74" s="355"/>
      <c r="H74" s="356"/>
    </row>
    <row r="75" spans="1:8" s="16" customFormat="1" ht="37.5" customHeight="1" outlineLevel="1" x14ac:dyDescent="0.2">
      <c r="A75" s="419" t="s">
        <v>48</v>
      </c>
      <c r="B75" s="420"/>
      <c r="C75" s="674"/>
      <c r="D75" s="354">
        <v>20760</v>
      </c>
      <c r="E75" s="355"/>
      <c r="F75" s="355"/>
      <c r="G75" s="355"/>
      <c r="H75" s="356"/>
    </row>
    <row r="76" spans="1:8" s="16" customFormat="1" ht="37.5" customHeight="1" outlineLevel="1" x14ac:dyDescent="0.2">
      <c r="A76" s="419" t="s">
        <v>49</v>
      </c>
      <c r="B76" s="420"/>
      <c r="C76" s="674"/>
      <c r="D76" s="354">
        <v>22836</v>
      </c>
      <c r="E76" s="355"/>
      <c r="F76" s="355"/>
      <c r="G76" s="355"/>
      <c r="H76" s="356"/>
    </row>
    <row r="77" spans="1:8" s="16" customFormat="1" ht="37.5" customHeight="1" outlineLevel="1" x14ac:dyDescent="0.2">
      <c r="A77" s="419" t="s">
        <v>50</v>
      </c>
      <c r="B77" s="420"/>
      <c r="C77" s="674"/>
      <c r="D77" s="354">
        <v>24912</v>
      </c>
      <c r="E77" s="355"/>
      <c r="F77" s="355"/>
      <c r="G77" s="355"/>
      <c r="H77" s="356"/>
    </row>
    <row r="78" spans="1:8" s="16" customFormat="1" ht="37.5" customHeight="1" outlineLevel="1" x14ac:dyDescent="0.2">
      <c r="A78" s="419" t="s">
        <v>51</v>
      </c>
      <c r="B78" s="420"/>
      <c r="C78" s="674"/>
      <c r="D78" s="354">
        <v>26988</v>
      </c>
      <c r="E78" s="355"/>
      <c r="F78" s="355"/>
      <c r="G78" s="355"/>
      <c r="H78" s="356"/>
    </row>
    <row r="79" spans="1:8" s="16" customFormat="1" ht="37.5" customHeight="1" outlineLevel="1" x14ac:dyDescent="0.2">
      <c r="A79" s="419" t="s">
        <v>52</v>
      </c>
      <c r="B79" s="420"/>
      <c r="C79" s="674"/>
      <c r="D79" s="354">
        <v>29064</v>
      </c>
      <c r="E79" s="355"/>
      <c r="F79" s="355"/>
      <c r="G79" s="355"/>
      <c r="H79" s="356"/>
    </row>
    <row r="80" spans="1:8" s="16" customFormat="1" ht="37.5" customHeight="1" outlineLevel="1" x14ac:dyDescent="0.2">
      <c r="A80" s="419" t="s">
        <v>53</v>
      </c>
      <c r="B80" s="420"/>
      <c r="C80" s="674"/>
      <c r="D80" s="354">
        <v>31140</v>
      </c>
      <c r="E80" s="355"/>
      <c r="F80" s="355"/>
      <c r="G80" s="355"/>
      <c r="H80" s="356"/>
    </row>
    <row r="81" spans="1:8" s="16" customFormat="1" ht="37.5" customHeight="1" outlineLevel="1" x14ac:dyDescent="0.2">
      <c r="A81" s="419" t="s">
        <v>54</v>
      </c>
      <c r="B81" s="420"/>
      <c r="C81" s="674"/>
      <c r="D81" s="354">
        <v>33216</v>
      </c>
      <c r="E81" s="355"/>
      <c r="F81" s="355"/>
      <c r="G81" s="355"/>
      <c r="H81" s="356"/>
    </row>
    <row r="82" spans="1:8" s="16" customFormat="1" ht="37.5" customHeight="1" outlineLevel="1" x14ac:dyDescent="0.2">
      <c r="A82" s="419" t="s">
        <v>55</v>
      </c>
      <c r="B82" s="420"/>
      <c r="C82" s="674"/>
      <c r="D82" s="354">
        <v>35292</v>
      </c>
      <c r="E82" s="355"/>
      <c r="F82" s="355"/>
      <c r="G82" s="355"/>
      <c r="H82" s="356"/>
    </row>
    <row r="83" spans="1:8" s="16" customFormat="1" ht="37.5" customHeight="1" outlineLevel="1" x14ac:dyDescent="0.2">
      <c r="A83" s="419" t="s">
        <v>56</v>
      </c>
      <c r="B83" s="420"/>
      <c r="C83" s="674"/>
      <c r="D83" s="354">
        <v>37368</v>
      </c>
      <c r="E83" s="355"/>
      <c r="F83" s="355"/>
      <c r="G83" s="355"/>
      <c r="H83" s="356"/>
    </row>
    <row r="84" spans="1:8" s="16" customFormat="1" ht="37.5" customHeight="1" outlineLevel="1" x14ac:dyDescent="0.2">
      <c r="A84" s="419" t="s">
        <v>57</v>
      </c>
      <c r="B84" s="420"/>
      <c r="C84" s="674"/>
      <c r="D84" s="354">
        <v>39444</v>
      </c>
      <c r="E84" s="355"/>
      <c r="F84" s="355"/>
      <c r="G84" s="355"/>
      <c r="H84" s="356"/>
    </row>
    <row r="85" spans="1:8" s="16" customFormat="1" ht="37.5" customHeight="1" outlineLevel="1" x14ac:dyDescent="0.2">
      <c r="A85" s="419" t="s">
        <v>58</v>
      </c>
      <c r="B85" s="420"/>
      <c r="C85" s="674"/>
      <c r="D85" s="354">
        <v>41520</v>
      </c>
      <c r="E85" s="355"/>
      <c r="F85" s="355"/>
      <c r="G85" s="355"/>
      <c r="H85" s="356"/>
    </row>
    <row r="86" spans="1:8" s="16" customFormat="1" ht="37.5" customHeight="1" outlineLevel="1" x14ac:dyDescent="0.2">
      <c r="A86" s="419" t="s">
        <v>181</v>
      </c>
      <c r="B86" s="420"/>
      <c r="C86" s="674"/>
      <c r="D86" s="354">
        <v>43596</v>
      </c>
      <c r="E86" s="355"/>
      <c r="F86" s="355"/>
      <c r="G86" s="355"/>
      <c r="H86" s="356"/>
    </row>
    <row r="87" spans="1:8" s="16" customFormat="1" ht="37.5" customHeight="1" outlineLevel="1" x14ac:dyDescent="0.2">
      <c r="A87" s="419" t="s">
        <v>182</v>
      </c>
      <c r="B87" s="420"/>
      <c r="C87" s="674"/>
      <c r="D87" s="354">
        <v>45672</v>
      </c>
      <c r="E87" s="355"/>
      <c r="F87" s="355"/>
      <c r="G87" s="355"/>
      <c r="H87" s="356"/>
    </row>
    <row r="88" spans="1:8" s="16" customFormat="1" ht="37.5" customHeight="1" outlineLevel="1" x14ac:dyDescent="0.2">
      <c r="A88" s="419" t="s">
        <v>183</v>
      </c>
      <c r="B88" s="420"/>
      <c r="C88" s="674"/>
      <c r="D88" s="354">
        <v>47748</v>
      </c>
      <c r="E88" s="355"/>
      <c r="F88" s="355"/>
      <c r="G88" s="355"/>
      <c r="H88" s="356"/>
    </row>
    <row r="89" spans="1:8" s="16" customFormat="1" ht="37.5" customHeight="1" outlineLevel="1" x14ac:dyDescent="0.2">
      <c r="A89" s="419" t="s">
        <v>184</v>
      </c>
      <c r="B89" s="420"/>
      <c r="C89" s="674"/>
      <c r="D89" s="354">
        <v>49824</v>
      </c>
      <c r="E89" s="355"/>
      <c r="F89" s="355"/>
      <c r="G89" s="355"/>
      <c r="H89" s="356"/>
    </row>
    <row r="90" spans="1:8" s="16" customFormat="1" ht="37.5" customHeight="1" outlineLevel="1" x14ac:dyDescent="0.2">
      <c r="A90" s="419" t="s">
        <v>185</v>
      </c>
      <c r="B90" s="420"/>
      <c r="C90" s="674"/>
      <c r="D90" s="354">
        <v>51900</v>
      </c>
      <c r="E90" s="355"/>
      <c r="F90" s="355"/>
      <c r="G90" s="355"/>
      <c r="H90" s="356"/>
    </row>
    <row r="91" spans="1:8" s="16" customFormat="1" ht="37.5" customHeight="1" outlineLevel="1" x14ac:dyDescent="0.2">
      <c r="A91" s="419" t="s">
        <v>186</v>
      </c>
      <c r="B91" s="420"/>
      <c r="C91" s="674"/>
      <c r="D91" s="354">
        <v>53976</v>
      </c>
      <c r="E91" s="355"/>
      <c r="F91" s="355"/>
      <c r="G91" s="355"/>
      <c r="H91" s="356"/>
    </row>
    <row r="92" spans="1:8" s="16" customFormat="1" ht="37.5" customHeight="1" outlineLevel="1" x14ac:dyDescent="0.2">
      <c r="A92" s="419" t="s">
        <v>187</v>
      </c>
      <c r="B92" s="420"/>
      <c r="C92" s="674"/>
      <c r="D92" s="354">
        <v>56052</v>
      </c>
      <c r="E92" s="355"/>
      <c r="F92" s="355"/>
      <c r="G92" s="355"/>
      <c r="H92" s="356"/>
    </row>
    <row r="93" spans="1:8" s="16" customFormat="1" ht="37.5" customHeight="1" outlineLevel="1" x14ac:dyDescent="0.2">
      <c r="A93" s="419" t="s">
        <v>188</v>
      </c>
      <c r="B93" s="420"/>
      <c r="C93" s="674"/>
      <c r="D93" s="354">
        <v>58128</v>
      </c>
      <c r="E93" s="355"/>
      <c r="F93" s="355"/>
      <c r="G93" s="355"/>
      <c r="H93" s="356"/>
    </row>
    <row r="94" spans="1:8" s="16" customFormat="1" ht="37.5" customHeight="1" outlineLevel="1" x14ac:dyDescent="0.2">
      <c r="A94" s="419" t="s">
        <v>189</v>
      </c>
      <c r="B94" s="420"/>
      <c r="C94" s="674"/>
      <c r="D94" s="354">
        <v>60204</v>
      </c>
      <c r="E94" s="355"/>
      <c r="F94" s="355"/>
      <c r="G94" s="355"/>
      <c r="H94" s="356"/>
    </row>
    <row r="95" spans="1:8" s="16" customFormat="1" ht="37.5" customHeight="1" outlineLevel="1" x14ac:dyDescent="0.2">
      <c r="A95" s="419" t="s">
        <v>190</v>
      </c>
      <c r="B95" s="420"/>
      <c r="C95" s="674"/>
      <c r="D95" s="354">
        <v>62280</v>
      </c>
      <c r="E95" s="355"/>
      <c r="F95" s="355"/>
      <c r="G95" s="355"/>
      <c r="H95" s="356"/>
    </row>
    <row r="96" spans="1:8" s="16" customFormat="1" ht="37.5" customHeight="1" outlineLevel="1" x14ac:dyDescent="0.2">
      <c r="A96" s="419" t="s">
        <v>191</v>
      </c>
      <c r="B96" s="420"/>
      <c r="C96" s="674"/>
      <c r="D96" s="354">
        <v>64356</v>
      </c>
      <c r="E96" s="355"/>
      <c r="F96" s="355"/>
      <c r="G96" s="355"/>
      <c r="H96" s="356"/>
    </row>
    <row r="97" spans="1:8" s="16" customFormat="1" ht="37.5" customHeight="1" outlineLevel="1" x14ac:dyDescent="0.2">
      <c r="A97" s="419" t="s">
        <v>192</v>
      </c>
      <c r="B97" s="420"/>
      <c r="C97" s="674"/>
      <c r="D97" s="354">
        <v>66432</v>
      </c>
      <c r="E97" s="355"/>
      <c r="F97" s="355"/>
      <c r="G97" s="355"/>
      <c r="H97" s="356"/>
    </row>
    <row r="98" spans="1:8" s="16" customFormat="1" ht="37.5" customHeight="1" outlineLevel="1" x14ac:dyDescent="0.2">
      <c r="A98" s="419" t="s">
        <v>193</v>
      </c>
      <c r="B98" s="420"/>
      <c r="C98" s="674"/>
      <c r="D98" s="354">
        <v>68508</v>
      </c>
      <c r="E98" s="355"/>
      <c r="F98" s="355"/>
      <c r="G98" s="355"/>
      <c r="H98" s="356"/>
    </row>
    <row r="99" spans="1:8" s="16" customFormat="1" ht="37.5" customHeight="1" outlineLevel="1" x14ac:dyDescent="0.2">
      <c r="A99" s="419" t="s">
        <v>194</v>
      </c>
      <c r="B99" s="420"/>
      <c r="C99" s="674"/>
      <c r="D99" s="354">
        <v>70584</v>
      </c>
      <c r="E99" s="355"/>
      <c r="F99" s="355"/>
      <c r="G99" s="355"/>
      <c r="H99" s="356"/>
    </row>
    <row r="100" spans="1:8" s="16" customFormat="1" ht="37.5" customHeight="1" outlineLevel="1" x14ac:dyDescent="0.2">
      <c r="A100" s="419" t="s">
        <v>195</v>
      </c>
      <c r="B100" s="420"/>
      <c r="C100" s="674"/>
      <c r="D100" s="354">
        <v>72660</v>
      </c>
      <c r="E100" s="355"/>
      <c r="F100" s="355"/>
      <c r="G100" s="355"/>
      <c r="H100" s="356"/>
    </row>
    <row r="101" spans="1:8" s="16" customFormat="1" ht="37.5" customHeight="1" outlineLevel="1" x14ac:dyDescent="0.2">
      <c r="A101" s="419" t="s">
        <v>235</v>
      </c>
      <c r="B101" s="420"/>
      <c r="C101" s="674"/>
      <c r="D101" s="354">
        <v>74736</v>
      </c>
      <c r="E101" s="355"/>
      <c r="F101" s="355"/>
      <c r="G101" s="355"/>
      <c r="H101" s="356"/>
    </row>
    <row r="102" spans="1:8" s="16" customFormat="1" ht="37.5" customHeight="1" outlineLevel="1" x14ac:dyDescent="0.2">
      <c r="A102" s="419" t="s">
        <v>236</v>
      </c>
      <c r="B102" s="420"/>
      <c r="C102" s="674"/>
      <c r="D102" s="354">
        <v>76812</v>
      </c>
      <c r="E102" s="355"/>
      <c r="F102" s="355"/>
      <c r="G102" s="355"/>
      <c r="H102" s="356"/>
    </row>
    <row r="103" spans="1:8" s="16" customFormat="1" ht="37.5" customHeight="1" outlineLevel="1" x14ac:dyDescent="0.2">
      <c r="A103" s="419" t="s">
        <v>237</v>
      </c>
      <c r="B103" s="420"/>
      <c r="C103" s="674"/>
      <c r="D103" s="354">
        <v>78888</v>
      </c>
      <c r="E103" s="355"/>
      <c r="F103" s="355"/>
      <c r="G103" s="355"/>
      <c r="H103" s="356"/>
    </row>
    <row r="104" spans="1:8" s="16" customFormat="1" ht="37.5" customHeight="1" outlineLevel="1" x14ac:dyDescent="0.2">
      <c r="A104" s="419" t="s">
        <v>238</v>
      </c>
      <c r="B104" s="420"/>
      <c r="C104" s="674"/>
      <c r="D104" s="354">
        <v>80964</v>
      </c>
      <c r="E104" s="355"/>
      <c r="F104" s="355"/>
      <c r="G104" s="355"/>
      <c r="H104" s="356"/>
    </row>
    <row r="105" spans="1:8" s="16" customFormat="1" ht="37.5" customHeight="1" outlineLevel="1" x14ac:dyDescent="0.2">
      <c r="A105" s="419" t="s">
        <v>239</v>
      </c>
      <c r="B105" s="420"/>
      <c r="C105" s="674"/>
      <c r="D105" s="354">
        <v>83040</v>
      </c>
      <c r="E105" s="355"/>
      <c r="F105" s="355"/>
      <c r="G105" s="355"/>
      <c r="H105" s="356"/>
    </row>
    <row r="106" spans="1:8" s="16" customFormat="1" ht="37.5" customHeight="1" outlineLevel="1" x14ac:dyDescent="0.2">
      <c r="A106" s="419" t="s">
        <v>359</v>
      </c>
      <c r="B106" s="420"/>
      <c r="C106" s="674"/>
      <c r="D106" s="354">
        <v>85116</v>
      </c>
      <c r="E106" s="355"/>
      <c r="F106" s="355"/>
      <c r="G106" s="355"/>
      <c r="H106" s="356"/>
    </row>
    <row r="107" spans="1:8" s="16" customFormat="1" ht="37.5" customHeight="1" outlineLevel="1" x14ac:dyDescent="0.2">
      <c r="A107" s="419" t="s">
        <v>360</v>
      </c>
      <c r="B107" s="420"/>
      <c r="C107" s="674"/>
      <c r="D107" s="354">
        <v>87192</v>
      </c>
      <c r="E107" s="355"/>
      <c r="F107" s="355"/>
      <c r="G107" s="355"/>
      <c r="H107" s="356"/>
    </row>
    <row r="108" spans="1:8" s="16" customFormat="1" ht="37.5" customHeight="1" outlineLevel="1" x14ac:dyDescent="0.2">
      <c r="A108" s="419" t="s">
        <v>361</v>
      </c>
      <c r="B108" s="420"/>
      <c r="C108" s="674"/>
      <c r="D108" s="354">
        <v>89268</v>
      </c>
      <c r="E108" s="355"/>
      <c r="F108" s="355"/>
      <c r="G108" s="355"/>
      <c r="H108" s="356"/>
    </row>
    <row r="109" spans="1:8" s="16" customFormat="1" ht="37.5" customHeight="1" outlineLevel="1" x14ac:dyDescent="0.2">
      <c r="A109" s="419" t="s">
        <v>362</v>
      </c>
      <c r="B109" s="420"/>
      <c r="C109" s="674"/>
      <c r="D109" s="354">
        <v>91344</v>
      </c>
      <c r="E109" s="355"/>
      <c r="F109" s="355"/>
      <c r="G109" s="355"/>
      <c r="H109" s="356"/>
    </row>
    <row r="110" spans="1:8" s="16" customFormat="1" ht="37.5" customHeight="1" outlineLevel="1" x14ac:dyDescent="0.2">
      <c r="A110" s="419" t="s">
        <v>363</v>
      </c>
      <c r="B110" s="420"/>
      <c r="C110" s="674"/>
      <c r="D110" s="354">
        <v>93420</v>
      </c>
      <c r="E110" s="355"/>
      <c r="F110" s="355"/>
      <c r="G110" s="355"/>
      <c r="H110" s="356"/>
    </row>
    <row r="111" spans="1:8" s="16" customFormat="1" ht="37.5" customHeight="1" outlineLevel="1" x14ac:dyDescent="0.2">
      <c r="A111" s="419" t="s">
        <v>364</v>
      </c>
      <c r="B111" s="420"/>
      <c r="C111" s="674"/>
      <c r="D111" s="354">
        <v>95496</v>
      </c>
      <c r="E111" s="355"/>
      <c r="F111" s="355"/>
      <c r="G111" s="355"/>
      <c r="H111" s="356"/>
    </row>
    <row r="112" spans="1:8" s="16" customFormat="1" ht="37.5" customHeight="1" outlineLevel="1" x14ac:dyDescent="0.2">
      <c r="A112" s="419" t="s">
        <v>365</v>
      </c>
      <c r="B112" s="420"/>
      <c r="C112" s="674"/>
      <c r="D112" s="354">
        <v>97572</v>
      </c>
      <c r="E112" s="355"/>
      <c r="F112" s="355"/>
      <c r="G112" s="355"/>
      <c r="H112" s="356"/>
    </row>
    <row r="113" spans="1:8" s="16" customFormat="1" ht="37.5" customHeight="1" outlineLevel="1" x14ac:dyDescent="0.2">
      <c r="A113" s="419" t="s">
        <v>366</v>
      </c>
      <c r="B113" s="420"/>
      <c r="C113" s="674"/>
      <c r="D113" s="354">
        <v>99648</v>
      </c>
      <c r="E113" s="355"/>
      <c r="F113" s="355"/>
      <c r="G113" s="355"/>
      <c r="H113" s="356"/>
    </row>
    <row r="114" spans="1:8" s="16" customFormat="1" ht="37.5" customHeight="1" outlineLevel="1" x14ac:dyDescent="0.2">
      <c r="A114" s="419" t="s">
        <v>367</v>
      </c>
      <c r="B114" s="420"/>
      <c r="C114" s="674"/>
      <c r="D114" s="354">
        <v>101724</v>
      </c>
      <c r="E114" s="355"/>
      <c r="F114" s="355"/>
      <c r="G114" s="355"/>
      <c r="H114" s="356"/>
    </row>
    <row r="115" spans="1:8" s="16" customFormat="1" ht="37.5" customHeight="1" outlineLevel="1" x14ac:dyDescent="0.2">
      <c r="A115" s="419" t="s">
        <v>368</v>
      </c>
      <c r="B115" s="420"/>
      <c r="C115" s="674"/>
      <c r="D115" s="354">
        <v>103800</v>
      </c>
      <c r="E115" s="355"/>
      <c r="F115" s="355"/>
      <c r="G115" s="355"/>
      <c r="H115" s="356"/>
    </row>
    <row r="116" spans="1:8" s="16" customFormat="1" ht="37.5" customHeight="1" outlineLevel="1" x14ac:dyDescent="0.2">
      <c r="A116" s="419" t="s">
        <v>369</v>
      </c>
      <c r="B116" s="420"/>
      <c r="C116" s="674"/>
      <c r="D116" s="354">
        <v>105876</v>
      </c>
      <c r="E116" s="355"/>
      <c r="F116" s="355"/>
      <c r="G116" s="355"/>
      <c r="H116" s="356"/>
    </row>
    <row r="117" spans="1:8" s="16" customFormat="1" ht="37.5" customHeight="1" outlineLevel="1" x14ac:dyDescent="0.2">
      <c r="A117" s="419" t="s">
        <v>370</v>
      </c>
      <c r="B117" s="420"/>
      <c r="C117" s="674"/>
      <c r="D117" s="354">
        <v>107952</v>
      </c>
      <c r="E117" s="355"/>
      <c r="F117" s="355"/>
      <c r="G117" s="355"/>
      <c r="H117" s="356"/>
    </row>
    <row r="118" spans="1:8" s="16" customFormat="1" ht="37.5" customHeight="1" outlineLevel="1" x14ac:dyDescent="0.2">
      <c r="A118" s="419" t="s">
        <v>371</v>
      </c>
      <c r="B118" s="420"/>
      <c r="C118" s="674"/>
      <c r="D118" s="354">
        <v>110028</v>
      </c>
      <c r="E118" s="355"/>
      <c r="F118" s="355"/>
      <c r="G118" s="355"/>
      <c r="H118" s="356"/>
    </row>
    <row r="119" spans="1:8" s="16" customFormat="1" ht="37.5" customHeight="1" outlineLevel="1" x14ac:dyDescent="0.2">
      <c r="A119" s="419" t="s">
        <v>372</v>
      </c>
      <c r="B119" s="420"/>
      <c r="C119" s="674"/>
      <c r="D119" s="354">
        <v>112104</v>
      </c>
      <c r="E119" s="355"/>
      <c r="F119" s="355"/>
      <c r="G119" s="355"/>
      <c r="H119" s="356"/>
    </row>
    <row r="120" spans="1:8" s="16" customFormat="1" ht="37.5" customHeight="1" outlineLevel="1" x14ac:dyDescent="0.2">
      <c r="A120" s="419" t="s">
        <v>373</v>
      </c>
      <c r="B120" s="420"/>
      <c r="C120" s="674"/>
      <c r="D120" s="354">
        <v>114180</v>
      </c>
      <c r="E120" s="355"/>
      <c r="F120" s="355"/>
      <c r="G120" s="355"/>
      <c r="H120" s="356"/>
    </row>
    <row r="121" spans="1:8" s="16" customFormat="1" ht="37.5" customHeight="1" outlineLevel="1" x14ac:dyDescent="0.2">
      <c r="A121" s="419" t="s">
        <v>374</v>
      </c>
      <c r="B121" s="420"/>
      <c r="C121" s="674"/>
      <c r="D121" s="354">
        <v>116256</v>
      </c>
      <c r="E121" s="355"/>
      <c r="F121" s="355"/>
      <c r="G121" s="355"/>
      <c r="H121" s="356"/>
    </row>
    <row r="122" spans="1:8" s="16" customFormat="1" ht="37.5" customHeight="1" outlineLevel="1" x14ac:dyDescent="0.2">
      <c r="A122" s="419" t="s">
        <v>375</v>
      </c>
      <c r="B122" s="420"/>
      <c r="C122" s="674"/>
      <c r="D122" s="354">
        <v>118332</v>
      </c>
      <c r="E122" s="355"/>
      <c r="F122" s="355"/>
      <c r="G122" s="355"/>
      <c r="H122" s="356"/>
    </row>
    <row r="123" spans="1:8" s="16" customFormat="1" ht="37.5" customHeight="1" outlineLevel="1" x14ac:dyDescent="0.2">
      <c r="A123" s="419" t="s">
        <v>376</v>
      </c>
      <c r="B123" s="420"/>
      <c r="C123" s="674"/>
      <c r="D123" s="354">
        <v>120408</v>
      </c>
      <c r="E123" s="355"/>
      <c r="F123" s="355"/>
      <c r="G123" s="355"/>
      <c r="H123" s="356"/>
    </row>
    <row r="124" spans="1:8" s="16" customFormat="1" ht="37.5" customHeight="1" outlineLevel="1" x14ac:dyDescent="0.2">
      <c r="A124" s="419" t="s">
        <v>377</v>
      </c>
      <c r="B124" s="420"/>
      <c r="C124" s="674"/>
      <c r="D124" s="354">
        <v>122484</v>
      </c>
      <c r="E124" s="355"/>
      <c r="F124" s="355"/>
      <c r="G124" s="355"/>
      <c r="H124" s="356"/>
    </row>
    <row r="125" spans="1:8" s="16" customFormat="1" ht="37.5" customHeight="1" outlineLevel="1" x14ac:dyDescent="0.2">
      <c r="A125" s="419" t="s">
        <v>378</v>
      </c>
      <c r="B125" s="420"/>
      <c r="C125" s="674"/>
      <c r="D125" s="354">
        <v>124560</v>
      </c>
      <c r="E125" s="355"/>
      <c r="F125" s="355"/>
      <c r="G125" s="355"/>
      <c r="H125" s="356"/>
    </row>
    <row r="126" spans="1:8" s="16" customFormat="1" ht="37.5" customHeight="1" outlineLevel="1" x14ac:dyDescent="0.2">
      <c r="A126" s="419" t="s">
        <v>379</v>
      </c>
      <c r="B126" s="420"/>
      <c r="C126" s="674"/>
      <c r="D126" s="354">
        <v>126636</v>
      </c>
      <c r="E126" s="355"/>
      <c r="F126" s="355"/>
      <c r="G126" s="355"/>
      <c r="H126" s="356"/>
    </row>
    <row r="127" spans="1:8" s="16" customFormat="1" ht="37.5" customHeight="1" outlineLevel="1" x14ac:dyDescent="0.2">
      <c r="A127" s="419" t="s">
        <v>380</v>
      </c>
      <c r="B127" s="420"/>
      <c r="C127" s="674"/>
      <c r="D127" s="354">
        <v>128712</v>
      </c>
      <c r="E127" s="355"/>
      <c r="F127" s="355"/>
      <c r="G127" s="355"/>
      <c r="H127" s="356"/>
    </row>
    <row r="128" spans="1:8" s="16" customFormat="1" ht="37.5" customHeight="1" outlineLevel="1" x14ac:dyDescent="0.2">
      <c r="A128" s="419" t="s">
        <v>381</v>
      </c>
      <c r="B128" s="420"/>
      <c r="C128" s="674"/>
      <c r="D128" s="354">
        <v>130788</v>
      </c>
      <c r="E128" s="355"/>
      <c r="F128" s="355"/>
      <c r="G128" s="355"/>
      <c r="H128" s="356"/>
    </row>
    <row r="129" spans="1:8" s="16" customFormat="1" ht="37.5" customHeight="1" outlineLevel="1" x14ac:dyDescent="0.2">
      <c r="A129" s="419" t="s">
        <v>382</v>
      </c>
      <c r="B129" s="420"/>
      <c r="C129" s="674"/>
      <c r="D129" s="354">
        <v>132864</v>
      </c>
      <c r="E129" s="355"/>
      <c r="F129" s="355"/>
      <c r="G129" s="355"/>
      <c r="H129" s="356"/>
    </row>
    <row r="130" spans="1:8" s="16" customFormat="1" ht="37.5" customHeight="1" outlineLevel="1" x14ac:dyDescent="0.2">
      <c r="A130" s="419" t="s">
        <v>383</v>
      </c>
      <c r="B130" s="420"/>
      <c r="C130" s="674"/>
      <c r="D130" s="354">
        <v>134940</v>
      </c>
      <c r="E130" s="355"/>
      <c r="F130" s="355"/>
      <c r="G130" s="355"/>
      <c r="H130" s="356"/>
    </row>
    <row r="131" spans="1:8" s="16" customFormat="1" ht="37.5" customHeight="1" outlineLevel="1" x14ac:dyDescent="0.2">
      <c r="A131" s="419" t="s">
        <v>384</v>
      </c>
      <c r="B131" s="420"/>
      <c r="C131" s="674"/>
      <c r="D131" s="354">
        <v>137016</v>
      </c>
      <c r="E131" s="355"/>
      <c r="F131" s="355"/>
      <c r="G131" s="355"/>
      <c r="H131" s="356"/>
    </row>
    <row r="132" spans="1:8" s="16" customFormat="1" ht="37.5" customHeight="1" outlineLevel="1" x14ac:dyDescent="0.2">
      <c r="A132" s="419" t="s">
        <v>385</v>
      </c>
      <c r="B132" s="420"/>
      <c r="C132" s="674"/>
      <c r="D132" s="354">
        <v>139092</v>
      </c>
      <c r="E132" s="355"/>
      <c r="F132" s="355"/>
      <c r="G132" s="355"/>
      <c r="H132" s="356"/>
    </row>
    <row r="133" spans="1:8" s="16" customFormat="1" ht="37.5" customHeight="1" outlineLevel="1" x14ac:dyDescent="0.2">
      <c r="A133" s="419" t="s">
        <v>386</v>
      </c>
      <c r="B133" s="420"/>
      <c r="C133" s="674"/>
      <c r="D133" s="354">
        <v>141168</v>
      </c>
      <c r="E133" s="355"/>
      <c r="F133" s="355"/>
      <c r="G133" s="355"/>
      <c r="H133" s="356"/>
    </row>
    <row r="134" spans="1:8" s="16" customFormat="1" ht="37.5" customHeight="1" outlineLevel="1" x14ac:dyDescent="0.2">
      <c r="A134" s="419" t="s">
        <v>387</v>
      </c>
      <c r="B134" s="420"/>
      <c r="C134" s="674"/>
      <c r="D134" s="354">
        <v>143244</v>
      </c>
      <c r="E134" s="355"/>
      <c r="F134" s="355"/>
      <c r="G134" s="355"/>
      <c r="H134" s="356"/>
    </row>
    <row r="135" spans="1:8" s="16" customFormat="1" ht="37.5" customHeight="1" outlineLevel="1" x14ac:dyDescent="0.2">
      <c r="A135" s="419" t="s">
        <v>388</v>
      </c>
      <c r="B135" s="420"/>
      <c r="C135" s="674"/>
      <c r="D135" s="354">
        <v>145320</v>
      </c>
      <c r="E135" s="355"/>
      <c r="F135" s="355"/>
      <c r="G135" s="355"/>
      <c r="H135" s="356"/>
    </row>
    <row r="136" spans="1:8" s="16" customFormat="1" ht="37.5" customHeight="1" outlineLevel="1" x14ac:dyDescent="0.2">
      <c r="A136" s="419" t="s">
        <v>389</v>
      </c>
      <c r="B136" s="420"/>
      <c r="C136" s="674"/>
      <c r="D136" s="354">
        <v>147396</v>
      </c>
      <c r="E136" s="355"/>
      <c r="F136" s="355"/>
      <c r="G136" s="355"/>
      <c r="H136" s="356"/>
    </row>
    <row r="137" spans="1:8" s="16" customFormat="1" ht="37.5" customHeight="1" outlineLevel="1" x14ac:dyDescent="0.2">
      <c r="A137" s="419" t="s">
        <v>390</v>
      </c>
      <c r="B137" s="420"/>
      <c r="C137" s="674"/>
      <c r="D137" s="354">
        <v>149472</v>
      </c>
      <c r="E137" s="355"/>
      <c r="F137" s="355"/>
      <c r="G137" s="355"/>
      <c r="H137" s="356"/>
    </row>
    <row r="138" spans="1:8" s="16" customFormat="1" ht="37.5" customHeight="1" outlineLevel="1" x14ac:dyDescent="0.2">
      <c r="A138" s="419" t="s">
        <v>391</v>
      </c>
      <c r="B138" s="420"/>
      <c r="C138" s="674"/>
      <c r="D138" s="354">
        <v>151548</v>
      </c>
      <c r="E138" s="355"/>
      <c r="F138" s="355"/>
      <c r="G138" s="355"/>
      <c r="H138" s="356"/>
    </row>
    <row r="139" spans="1:8" s="16" customFormat="1" ht="37.5" customHeight="1" outlineLevel="1" x14ac:dyDescent="0.2">
      <c r="A139" s="419" t="s">
        <v>392</v>
      </c>
      <c r="B139" s="420"/>
      <c r="C139" s="674"/>
      <c r="D139" s="354">
        <v>153624</v>
      </c>
      <c r="E139" s="355"/>
      <c r="F139" s="355"/>
      <c r="G139" s="355"/>
      <c r="H139" s="356"/>
    </row>
    <row r="140" spans="1:8" s="16" customFormat="1" ht="37.5" customHeight="1" outlineLevel="1" x14ac:dyDescent="0.2">
      <c r="A140" s="419" t="s">
        <v>393</v>
      </c>
      <c r="B140" s="420"/>
      <c r="C140" s="674"/>
      <c r="D140" s="354">
        <v>155700</v>
      </c>
      <c r="E140" s="355"/>
      <c r="F140" s="355"/>
      <c r="G140" s="355"/>
      <c r="H140" s="356"/>
    </row>
    <row r="141" spans="1:8" s="16" customFormat="1" ht="37.5" customHeight="1" outlineLevel="1" x14ac:dyDescent="0.2">
      <c r="A141" s="419" t="s">
        <v>394</v>
      </c>
      <c r="B141" s="420"/>
      <c r="C141" s="674"/>
      <c r="D141" s="354">
        <v>157776</v>
      </c>
      <c r="E141" s="355"/>
      <c r="F141" s="355"/>
      <c r="G141" s="355"/>
      <c r="H141" s="356"/>
    </row>
    <row r="142" spans="1:8" s="16" customFormat="1" ht="37.5" customHeight="1" outlineLevel="1" x14ac:dyDescent="0.2">
      <c r="A142" s="419" t="s">
        <v>395</v>
      </c>
      <c r="B142" s="420"/>
      <c r="C142" s="674"/>
      <c r="D142" s="354">
        <v>159852</v>
      </c>
      <c r="E142" s="355"/>
      <c r="F142" s="355"/>
      <c r="G142" s="355"/>
      <c r="H142" s="356"/>
    </row>
    <row r="143" spans="1:8" s="16" customFormat="1" ht="37.5" customHeight="1" outlineLevel="1" x14ac:dyDescent="0.2">
      <c r="A143" s="419" t="s">
        <v>396</v>
      </c>
      <c r="B143" s="420"/>
      <c r="C143" s="674"/>
      <c r="D143" s="354">
        <v>161928</v>
      </c>
      <c r="E143" s="355"/>
      <c r="F143" s="355"/>
      <c r="G143" s="355"/>
      <c r="H143" s="356"/>
    </row>
    <row r="144" spans="1:8" s="16" customFormat="1" ht="37.5" customHeight="1" outlineLevel="1" x14ac:dyDescent="0.2">
      <c r="A144" s="419" t="s">
        <v>397</v>
      </c>
      <c r="B144" s="420"/>
      <c r="C144" s="674"/>
      <c r="D144" s="354">
        <v>164004</v>
      </c>
      <c r="E144" s="355"/>
      <c r="F144" s="355"/>
      <c r="G144" s="355"/>
      <c r="H144" s="356"/>
    </row>
    <row r="145" spans="1:8" s="16" customFormat="1" ht="37.5" customHeight="1" outlineLevel="1" x14ac:dyDescent="0.2">
      <c r="A145" s="419" t="s">
        <v>398</v>
      </c>
      <c r="B145" s="420"/>
      <c r="C145" s="674"/>
      <c r="D145" s="354">
        <v>166080</v>
      </c>
      <c r="E145" s="355"/>
      <c r="F145" s="355"/>
      <c r="G145" s="355"/>
      <c r="H145" s="356"/>
    </row>
    <row r="146" spans="1:8" s="16" customFormat="1" ht="37.5" customHeight="1" outlineLevel="1" x14ac:dyDescent="0.2">
      <c r="A146" s="419" t="s">
        <v>399</v>
      </c>
      <c r="B146" s="420"/>
      <c r="C146" s="674"/>
      <c r="D146" s="354">
        <v>168156</v>
      </c>
      <c r="E146" s="355"/>
      <c r="F146" s="355"/>
      <c r="G146" s="355"/>
      <c r="H146" s="356"/>
    </row>
    <row r="147" spans="1:8" s="16" customFormat="1" ht="37.5" customHeight="1" outlineLevel="1" x14ac:dyDescent="0.2">
      <c r="A147" s="419" t="s">
        <v>400</v>
      </c>
      <c r="B147" s="420"/>
      <c r="C147" s="674"/>
      <c r="D147" s="354">
        <v>170232</v>
      </c>
      <c r="E147" s="355"/>
      <c r="F147" s="355"/>
      <c r="G147" s="355"/>
      <c r="H147" s="356"/>
    </row>
    <row r="148" spans="1:8" s="16" customFormat="1" ht="37.5" customHeight="1" outlineLevel="1" x14ac:dyDescent="0.2">
      <c r="A148" s="419" t="s">
        <v>401</v>
      </c>
      <c r="B148" s="420"/>
      <c r="C148" s="674"/>
      <c r="D148" s="354">
        <v>172308</v>
      </c>
      <c r="E148" s="355"/>
      <c r="F148" s="355"/>
      <c r="G148" s="355"/>
      <c r="H148" s="356"/>
    </row>
    <row r="149" spans="1:8" s="16" customFormat="1" ht="37.5" customHeight="1" outlineLevel="1" x14ac:dyDescent="0.2">
      <c r="A149" s="419" t="s">
        <v>402</v>
      </c>
      <c r="B149" s="420"/>
      <c r="C149" s="674"/>
      <c r="D149" s="354">
        <v>174384</v>
      </c>
      <c r="E149" s="355"/>
      <c r="F149" s="355"/>
      <c r="G149" s="355"/>
      <c r="H149" s="356"/>
    </row>
    <row r="150" spans="1:8" s="16" customFormat="1" ht="37.5" customHeight="1" outlineLevel="1" x14ac:dyDescent="0.2">
      <c r="A150" s="419" t="s">
        <v>403</v>
      </c>
      <c r="B150" s="420"/>
      <c r="C150" s="674"/>
      <c r="D150" s="354">
        <v>176460</v>
      </c>
      <c r="E150" s="355"/>
      <c r="F150" s="355"/>
      <c r="G150" s="355"/>
      <c r="H150" s="356"/>
    </row>
    <row r="151" spans="1:8" s="16" customFormat="1" ht="37.5" customHeight="1" outlineLevel="1" x14ac:dyDescent="0.2">
      <c r="A151" s="419" t="s">
        <v>404</v>
      </c>
      <c r="B151" s="420"/>
      <c r="C151" s="674"/>
      <c r="D151" s="354">
        <v>178536</v>
      </c>
      <c r="E151" s="355"/>
      <c r="F151" s="355"/>
      <c r="G151" s="355"/>
      <c r="H151" s="356"/>
    </row>
    <row r="152" spans="1:8" s="16" customFormat="1" ht="37.5" customHeight="1" outlineLevel="1" x14ac:dyDescent="0.2">
      <c r="A152" s="419" t="s">
        <v>405</v>
      </c>
      <c r="B152" s="420"/>
      <c r="C152" s="674"/>
      <c r="D152" s="354">
        <v>180612</v>
      </c>
      <c r="E152" s="355"/>
      <c r="F152" s="355"/>
      <c r="G152" s="355"/>
      <c r="H152" s="356"/>
    </row>
    <row r="153" spans="1:8" s="16" customFormat="1" ht="37.5" customHeight="1" outlineLevel="1" x14ac:dyDescent="0.2">
      <c r="A153" s="419" t="s">
        <v>406</v>
      </c>
      <c r="B153" s="420"/>
      <c r="C153" s="674"/>
      <c r="D153" s="354">
        <v>182688</v>
      </c>
      <c r="E153" s="355"/>
      <c r="F153" s="355"/>
      <c r="G153" s="355"/>
      <c r="H153" s="356"/>
    </row>
    <row r="154" spans="1:8" s="16" customFormat="1" ht="37.5" customHeight="1" outlineLevel="1" x14ac:dyDescent="0.2">
      <c r="A154" s="419" t="s">
        <v>407</v>
      </c>
      <c r="B154" s="420"/>
      <c r="C154" s="674"/>
      <c r="D154" s="354">
        <v>184764</v>
      </c>
      <c r="E154" s="355"/>
      <c r="F154" s="355"/>
      <c r="G154" s="355"/>
      <c r="H154" s="356"/>
    </row>
    <row r="155" spans="1:8" s="16" customFormat="1" ht="37.5" customHeight="1" outlineLevel="1" x14ac:dyDescent="0.2">
      <c r="A155" s="419" t="s">
        <v>408</v>
      </c>
      <c r="B155" s="420"/>
      <c r="C155" s="674"/>
      <c r="D155" s="354">
        <v>186840</v>
      </c>
      <c r="E155" s="355"/>
      <c r="F155" s="355"/>
      <c r="G155" s="355"/>
      <c r="H155" s="356"/>
    </row>
    <row r="156" spans="1:8" s="16" customFormat="1" ht="37.5" customHeight="1" outlineLevel="1" x14ac:dyDescent="0.2">
      <c r="A156" s="419" t="s">
        <v>409</v>
      </c>
      <c r="B156" s="420"/>
      <c r="C156" s="674"/>
      <c r="D156" s="354">
        <v>188916</v>
      </c>
      <c r="E156" s="355"/>
      <c r="F156" s="355"/>
      <c r="G156" s="355"/>
      <c r="H156" s="356"/>
    </row>
    <row r="157" spans="1:8" s="16" customFormat="1" ht="37.5" customHeight="1" outlineLevel="1" x14ac:dyDescent="0.2">
      <c r="A157" s="419" t="s">
        <v>410</v>
      </c>
      <c r="B157" s="420"/>
      <c r="C157" s="674"/>
      <c r="D157" s="354">
        <v>190992</v>
      </c>
      <c r="E157" s="355"/>
      <c r="F157" s="355"/>
      <c r="G157" s="355"/>
      <c r="H157" s="356"/>
    </row>
    <row r="158" spans="1:8" s="16" customFormat="1" ht="37.5" customHeight="1" outlineLevel="1" x14ac:dyDescent="0.2">
      <c r="A158" s="419" t="s">
        <v>411</v>
      </c>
      <c r="B158" s="420"/>
      <c r="C158" s="674"/>
      <c r="D158" s="354">
        <v>193068</v>
      </c>
      <c r="E158" s="355"/>
      <c r="F158" s="355"/>
      <c r="G158" s="355"/>
      <c r="H158" s="356"/>
    </row>
    <row r="159" spans="1:8" s="16" customFormat="1" ht="37.5" customHeight="1" outlineLevel="1" x14ac:dyDescent="0.2">
      <c r="A159" s="419" t="s">
        <v>412</v>
      </c>
      <c r="B159" s="420"/>
      <c r="C159" s="674"/>
      <c r="D159" s="354">
        <v>195144</v>
      </c>
      <c r="E159" s="355"/>
      <c r="F159" s="355"/>
      <c r="G159" s="355"/>
      <c r="H159" s="356"/>
    </row>
    <row r="160" spans="1:8" s="16" customFormat="1" ht="37.5" customHeight="1" outlineLevel="1" x14ac:dyDescent="0.2">
      <c r="A160" s="419" t="s">
        <v>413</v>
      </c>
      <c r="B160" s="420"/>
      <c r="C160" s="674"/>
      <c r="D160" s="354">
        <v>197220</v>
      </c>
      <c r="E160" s="355"/>
      <c r="F160" s="355"/>
      <c r="G160" s="355"/>
      <c r="H160" s="356"/>
    </row>
    <row r="161" spans="1:8" s="16" customFormat="1" ht="37.5" customHeight="1" outlineLevel="1" x14ac:dyDescent="0.2">
      <c r="A161" s="419" t="s">
        <v>414</v>
      </c>
      <c r="B161" s="420"/>
      <c r="C161" s="674"/>
      <c r="D161" s="354">
        <v>199296</v>
      </c>
      <c r="E161" s="355"/>
      <c r="F161" s="355"/>
      <c r="G161" s="355"/>
      <c r="H161" s="356"/>
    </row>
    <row r="162" spans="1:8" s="16" customFormat="1" ht="37.5" customHeight="1" outlineLevel="1" x14ac:dyDescent="0.2">
      <c r="A162" s="419" t="s">
        <v>415</v>
      </c>
      <c r="B162" s="420"/>
      <c r="C162" s="674"/>
      <c r="D162" s="354">
        <v>201372</v>
      </c>
      <c r="E162" s="355"/>
      <c r="F162" s="355"/>
      <c r="G162" s="355"/>
      <c r="H162" s="356"/>
    </row>
    <row r="163" spans="1:8" s="16" customFormat="1" ht="37.5" customHeight="1" outlineLevel="1" x14ac:dyDescent="0.2">
      <c r="A163" s="419" t="s">
        <v>416</v>
      </c>
      <c r="B163" s="420"/>
      <c r="C163" s="674"/>
      <c r="D163" s="354">
        <v>203448</v>
      </c>
      <c r="E163" s="355"/>
      <c r="F163" s="355"/>
      <c r="G163" s="355"/>
      <c r="H163" s="356"/>
    </row>
    <row r="164" spans="1:8" s="16" customFormat="1" ht="37.5" customHeight="1" outlineLevel="1" x14ac:dyDescent="0.2">
      <c r="A164" s="419" t="s">
        <v>417</v>
      </c>
      <c r="B164" s="420"/>
      <c r="C164" s="674"/>
      <c r="D164" s="354">
        <v>205524</v>
      </c>
      <c r="E164" s="355"/>
      <c r="F164" s="355"/>
      <c r="G164" s="355"/>
      <c r="H164" s="356"/>
    </row>
    <row r="165" spans="1:8" s="16" customFormat="1" ht="37.5" customHeight="1" outlineLevel="1" thickBot="1" x14ac:dyDescent="0.25">
      <c r="A165" s="419" t="s">
        <v>418</v>
      </c>
      <c r="B165" s="420"/>
      <c r="C165" s="675"/>
      <c r="D165" s="354">
        <v>207600</v>
      </c>
      <c r="E165" s="355"/>
      <c r="F165" s="355"/>
      <c r="G165" s="355"/>
      <c r="H165" s="356"/>
    </row>
    <row r="166" spans="1:8" s="16" customFormat="1" ht="24.95" customHeight="1" thickBot="1" x14ac:dyDescent="0.25">
      <c r="A166" s="40"/>
      <c r="B166" s="170"/>
      <c r="C166" s="60"/>
      <c r="D166" s="591" t="s">
        <v>240</v>
      </c>
      <c r="E166" s="591"/>
      <c r="F166" s="591"/>
      <c r="G166" s="591"/>
      <c r="H166" s="614"/>
    </row>
    <row r="167" spans="1:8" s="16" customFormat="1" ht="24.95" customHeight="1" thickBot="1" x14ac:dyDescent="0.25">
      <c r="A167" s="171"/>
      <c r="B167" s="55"/>
      <c r="C167" s="56"/>
      <c r="D167" s="172" t="s">
        <v>171</v>
      </c>
      <c r="E167" s="173" t="s">
        <v>172</v>
      </c>
      <c r="F167" s="174" t="s">
        <v>173</v>
      </c>
      <c r="G167" s="173" t="s">
        <v>174</v>
      </c>
      <c r="H167" s="175" t="s">
        <v>175</v>
      </c>
    </row>
    <row r="168" spans="1:8" s="16" customFormat="1" ht="48" customHeight="1" x14ac:dyDescent="0.2">
      <c r="A168" s="461" t="s">
        <v>241</v>
      </c>
      <c r="B168" s="455" t="s">
        <v>27</v>
      </c>
      <c r="C16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68" s="382">
        <f>F168*1.2</f>
        <v>11570.4</v>
      </c>
      <c r="E168" s="383">
        <f>F168*1.1</f>
        <v>10606.2</v>
      </c>
      <c r="F168" s="383">
        <v>9642</v>
      </c>
      <c r="G168" s="383">
        <f>F168*0.75</f>
        <v>7231.5</v>
      </c>
      <c r="H168" s="384">
        <f>F168*0.5</f>
        <v>4821</v>
      </c>
    </row>
    <row r="169" spans="1:8" s="16" customFormat="1" ht="132" customHeight="1" x14ac:dyDescent="0.2">
      <c r="A169" s="462"/>
      <c r="B169" s="456"/>
      <c r="C169" s="456"/>
      <c r="D169" s="354"/>
      <c r="E169" s="355"/>
      <c r="F169" s="355"/>
      <c r="G169" s="355"/>
      <c r="H169" s="356"/>
    </row>
    <row r="170" spans="1:8" s="16" customFormat="1" ht="97.5" customHeight="1" x14ac:dyDescent="0.2">
      <c r="A170" s="462"/>
      <c r="B170" s="24" t="s">
        <v>12</v>
      </c>
      <c r="C17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0" s="354"/>
      <c r="E170" s="355"/>
      <c r="F170" s="355"/>
      <c r="G170" s="355"/>
      <c r="H170" s="356"/>
    </row>
    <row r="171" spans="1:8" s="16" customFormat="1" ht="166.5" customHeight="1" thickBot="1" x14ac:dyDescent="0.25">
      <c r="A171" s="464"/>
      <c r="B171" s="26" t="s">
        <v>13</v>
      </c>
      <c r="C17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1" s="374"/>
      <c r="E171" s="375"/>
      <c r="F171" s="375"/>
      <c r="G171" s="375"/>
      <c r="H171" s="376"/>
    </row>
    <row r="172" spans="1:8" s="16" customFormat="1" ht="24.95" customHeight="1" thickBot="1" x14ac:dyDescent="0.25">
      <c r="A172" s="28"/>
      <c r="B172" s="29"/>
      <c r="C172" s="30"/>
      <c r="D172" s="591" t="s">
        <v>240</v>
      </c>
      <c r="E172" s="591"/>
      <c r="F172" s="591"/>
      <c r="G172" s="591"/>
      <c r="H172" s="614"/>
    </row>
    <row r="173" spans="1:8" s="16" customFormat="1" ht="48" customHeight="1" x14ac:dyDescent="0.2">
      <c r="A173" s="451" t="s">
        <v>242</v>
      </c>
      <c r="B173" s="455" t="s">
        <v>27</v>
      </c>
      <c r="C17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3" s="457">
        <f>F173*1.2</f>
        <v>13294.8</v>
      </c>
      <c r="E173" s="383">
        <f>F173*1.1</f>
        <v>12186.900000000001</v>
      </c>
      <c r="F173" s="383">
        <v>11079</v>
      </c>
      <c r="G173" s="383">
        <f>F173*0.75</f>
        <v>8309.25</v>
      </c>
      <c r="H173" s="384">
        <f>F173*0.5</f>
        <v>5539.5</v>
      </c>
    </row>
    <row r="174" spans="1:8" s="16" customFormat="1" ht="132" customHeight="1" x14ac:dyDescent="0.2">
      <c r="A174" s="452"/>
      <c r="B174" s="456"/>
      <c r="C174" s="456"/>
      <c r="D174" s="361"/>
      <c r="E174" s="355"/>
      <c r="F174" s="355"/>
      <c r="G174" s="355"/>
      <c r="H174" s="356"/>
    </row>
    <row r="175" spans="1:8" s="16" customFormat="1" ht="97.5" customHeight="1" x14ac:dyDescent="0.2">
      <c r="A175" s="452"/>
      <c r="B175" s="24" t="s">
        <v>12</v>
      </c>
      <c r="C17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5" s="361"/>
      <c r="E175" s="355"/>
      <c r="F175" s="355"/>
      <c r="G175" s="355"/>
      <c r="H175" s="356"/>
    </row>
    <row r="176" spans="1:8" s="16" customFormat="1" ht="166.5" customHeight="1" x14ac:dyDescent="0.2">
      <c r="A176" s="452"/>
      <c r="B176" s="31" t="s">
        <v>13</v>
      </c>
      <c r="C17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6" s="361"/>
      <c r="E176" s="355"/>
      <c r="F176" s="355"/>
      <c r="G176" s="355"/>
      <c r="H176" s="356"/>
    </row>
    <row r="177" spans="1:8" s="16" customFormat="1" ht="92.25" customHeight="1" thickBot="1" x14ac:dyDescent="0.25">
      <c r="A177" s="489"/>
      <c r="B177" s="26" t="s">
        <v>16</v>
      </c>
      <c r="C17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77" s="482"/>
      <c r="E177" s="375"/>
      <c r="F177" s="375"/>
      <c r="G177" s="375"/>
      <c r="H177" s="376"/>
    </row>
    <row r="178" spans="1:8" s="16" customFormat="1" ht="24.95" customHeight="1" thickBot="1" x14ac:dyDescent="0.25">
      <c r="A178" s="40"/>
      <c r="B178" s="41"/>
      <c r="C178" s="42"/>
      <c r="D178" s="519"/>
      <c r="E178" s="519"/>
      <c r="F178" s="519"/>
      <c r="G178" s="519"/>
      <c r="H178" s="645"/>
    </row>
    <row r="179" spans="1:8" s="16" customFormat="1" ht="50.1" customHeight="1" x14ac:dyDescent="0.2">
      <c r="A179" s="438" t="s">
        <v>243</v>
      </c>
      <c r="B179" s="475" t="s">
        <v>23</v>
      </c>
      <c r="C17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179" s="527">
        <v>219</v>
      </c>
      <c r="E179" s="528"/>
      <c r="F179" s="528"/>
      <c r="G179" s="528"/>
      <c r="H179" s="529"/>
    </row>
    <row r="180" spans="1:8" s="16" customFormat="1" ht="94.5" customHeight="1" x14ac:dyDescent="0.2">
      <c r="A180" s="439"/>
      <c r="B180" s="476"/>
      <c r="C180" s="478"/>
      <c r="D180" s="480"/>
      <c r="E180" s="447"/>
      <c r="F180" s="447"/>
      <c r="G180" s="447"/>
      <c r="H180" s="530"/>
    </row>
    <row r="181" spans="1:8" s="16" customFormat="1" ht="163.5" customHeight="1" thickBot="1" x14ac:dyDescent="0.25">
      <c r="A181" s="440"/>
      <c r="B181" s="43" t="s">
        <v>13</v>
      </c>
      <c r="C18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181" s="531"/>
      <c r="E181" s="532"/>
      <c r="F181" s="532"/>
      <c r="G181" s="532"/>
      <c r="H181" s="533"/>
    </row>
    <row r="182" spans="1:8" s="16" customFormat="1" ht="24.95" customHeight="1" thickBot="1" x14ac:dyDescent="0.25">
      <c r="A182" s="40"/>
      <c r="B182" s="59"/>
      <c r="C182" s="60"/>
      <c r="D182" s="591" t="s">
        <v>240</v>
      </c>
      <c r="E182" s="591"/>
      <c r="F182" s="591"/>
      <c r="G182" s="591"/>
      <c r="H182" s="614"/>
    </row>
    <row r="183" spans="1:8" s="16" customFormat="1" ht="50.1" customHeight="1" thickBot="1" x14ac:dyDescent="0.25">
      <c r="A183" s="411" t="s">
        <v>38</v>
      </c>
      <c r="B183" s="412"/>
      <c r="C183" s="412"/>
      <c r="D183" s="642" t="str">
        <f>"от "&amp;MIN(D184:D202)&amp;" до "&amp;MAX(D184:D202)</f>
        <v>от 2076 до 39444</v>
      </c>
      <c r="E183" s="643"/>
      <c r="F183" s="643"/>
      <c r="G183" s="643"/>
      <c r="H183" s="644"/>
    </row>
    <row r="184" spans="1:8" s="16" customFormat="1" ht="37.5" customHeight="1" outlineLevel="1" x14ac:dyDescent="0.2">
      <c r="A184" s="429" t="s">
        <v>244</v>
      </c>
      <c r="B184" s="598"/>
      <c r="C184" s="455"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184" s="601">
        <v>2076</v>
      </c>
      <c r="E184" s="433"/>
      <c r="F184" s="433"/>
      <c r="G184" s="433"/>
      <c r="H184" s="434"/>
    </row>
    <row r="185" spans="1:8" s="16" customFormat="1" ht="37.5" customHeight="1" outlineLevel="1" x14ac:dyDescent="0.2">
      <c r="A185" s="688" t="s">
        <v>245</v>
      </c>
      <c r="B185" s="693"/>
      <c r="C185" s="599"/>
      <c r="D185" s="601">
        <v>4152</v>
      </c>
      <c r="E185" s="433"/>
      <c r="F185" s="433"/>
      <c r="G185" s="433"/>
      <c r="H185" s="434"/>
    </row>
    <row r="186" spans="1:8" s="16" customFormat="1" ht="37.5" customHeight="1" outlineLevel="1" x14ac:dyDescent="0.2">
      <c r="A186" s="688" t="s">
        <v>246</v>
      </c>
      <c r="B186" s="693"/>
      <c r="C186" s="599"/>
      <c r="D186" s="601">
        <v>6228</v>
      </c>
      <c r="E186" s="433"/>
      <c r="F186" s="433"/>
      <c r="G186" s="433"/>
      <c r="H186" s="434"/>
    </row>
    <row r="187" spans="1:8" s="16" customFormat="1" ht="37.5" customHeight="1" outlineLevel="1" x14ac:dyDescent="0.2">
      <c r="A187" s="688" t="s">
        <v>247</v>
      </c>
      <c r="B187" s="693"/>
      <c r="C187" s="599"/>
      <c r="D187" s="601">
        <v>8304</v>
      </c>
      <c r="E187" s="433"/>
      <c r="F187" s="433"/>
      <c r="G187" s="433"/>
      <c r="H187" s="434"/>
    </row>
    <row r="188" spans="1:8" s="16" customFormat="1" ht="37.5" customHeight="1" outlineLevel="1" x14ac:dyDescent="0.2">
      <c r="A188" s="688" t="s">
        <v>248</v>
      </c>
      <c r="B188" s="693"/>
      <c r="C188" s="599"/>
      <c r="D188" s="601">
        <v>10380</v>
      </c>
      <c r="E188" s="433"/>
      <c r="F188" s="433"/>
      <c r="G188" s="433"/>
      <c r="H188" s="434"/>
    </row>
    <row r="189" spans="1:8" s="16" customFormat="1" ht="37.5" customHeight="1" outlineLevel="1" x14ac:dyDescent="0.2">
      <c r="A189" s="688" t="s">
        <v>249</v>
      </c>
      <c r="B189" s="693"/>
      <c r="C189" s="599"/>
      <c r="D189" s="601">
        <v>12456</v>
      </c>
      <c r="E189" s="433"/>
      <c r="F189" s="433"/>
      <c r="G189" s="433"/>
      <c r="H189" s="434"/>
    </row>
    <row r="190" spans="1:8" s="16" customFormat="1" ht="37.5" customHeight="1" outlineLevel="1" x14ac:dyDescent="0.2">
      <c r="A190" s="688" t="s">
        <v>250</v>
      </c>
      <c r="B190" s="693"/>
      <c r="C190" s="599"/>
      <c r="D190" s="601">
        <v>14532</v>
      </c>
      <c r="E190" s="433"/>
      <c r="F190" s="433"/>
      <c r="G190" s="433"/>
      <c r="H190" s="434"/>
    </row>
    <row r="191" spans="1:8" s="16" customFormat="1" ht="37.5" customHeight="1" outlineLevel="1" x14ac:dyDescent="0.2">
      <c r="A191" s="688" t="s">
        <v>251</v>
      </c>
      <c r="B191" s="693"/>
      <c r="C191" s="599"/>
      <c r="D191" s="601">
        <v>16608</v>
      </c>
      <c r="E191" s="433"/>
      <c r="F191" s="433"/>
      <c r="G191" s="433"/>
      <c r="H191" s="434"/>
    </row>
    <row r="192" spans="1:8" s="16" customFormat="1" ht="37.5" customHeight="1" outlineLevel="1" x14ac:dyDescent="0.2">
      <c r="A192" s="688" t="s">
        <v>252</v>
      </c>
      <c r="B192" s="693"/>
      <c r="C192" s="599"/>
      <c r="D192" s="601">
        <v>18684</v>
      </c>
      <c r="E192" s="433"/>
      <c r="F192" s="433"/>
      <c r="G192" s="433"/>
      <c r="H192" s="434"/>
    </row>
    <row r="193" spans="1:8" s="16" customFormat="1" ht="37.5" customHeight="1" outlineLevel="1" x14ac:dyDescent="0.2">
      <c r="A193" s="688" t="s">
        <v>253</v>
      </c>
      <c r="B193" s="693"/>
      <c r="C193" s="599"/>
      <c r="D193" s="601">
        <v>20760</v>
      </c>
      <c r="E193" s="433"/>
      <c r="F193" s="433"/>
      <c r="G193" s="433"/>
      <c r="H193" s="434"/>
    </row>
    <row r="194" spans="1:8" s="16" customFormat="1" ht="37.5" customHeight="1" outlineLevel="1" x14ac:dyDescent="0.2">
      <c r="A194" s="688" t="s">
        <v>254</v>
      </c>
      <c r="B194" s="693"/>
      <c r="C194" s="599"/>
      <c r="D194" s="601">
        <v>22836</v>
      </c>
      <c r="E194" s="433"/>
      <c r="F194" s="433"/>
      <c r="G194" s="433"/>
      <c r="H194" s="434"/>
    </row>
    <row r="195" spans="1:8" s="16" customFormat="1" ht="37.5" customHeight="1" outlineLevel="1" x14ac:dyDescent="0.2">
      <c r="A195" s="688" t="s">
        <v>255</v>
      </c>
      <c r="B195" s="693"/>
      <c r="C195" s="599"/>
      <c r="D195" s="601">
        <v>24912</v>
      </c>
      <c r="E195" s="433"/>
      <c r="F195" s="433"/>
      <c r="G195" s="433"/>
      <c r="H195" s="434"/>
    </row>
    <row r="196" spans="1:8" s="16" customFormat="1" ht="37.5" customHeight="1" outlineLevel="1" x14ac:dyDescent="0.2">
      <c r="A196" s="688" t="s">
        <v>256</v>
      </c>
      <c r="B196" s="693"/>
      <c r="C196" s="599"/>
      <c r="D196" s="601">
        <v>26988</v>
      </c>
      <c r="E196" s="433"/>
      <c r="F196" s="433"/>
      <c r="G196" s="433"/>
      <c r="H196" s="434"/>
    </row>
    <row r="197" spans="1:8" s="16" customFormat="1" ht="37.5" customHeight="1" outlineLevel="1" x14ac:dyDescent="0.2">
      <c r="A197" s="688" t="s">
        <v>257</v>
      </c>
      <c r="B197" s="693"/>
      <c r="C197" s="599"/>
      <c r="D197" s="601">
        <v>29064</v>
      </c>
      <c r="E197" s="433"/>
      <c r="F197" s="433"/>
      <c r="G197" s="433"/>
      <c r="H197" s="434"/>
    </row>
    <row r="198" spans="1:8" s="16" customFormat="1" ht="37.5" customHeight="1" outlineLevel="1" x14ac:dyDescent="0.2">
      <c r="A198" s="688" t="s">
        <v>258</v>
      </c>
      <c r="B198" s="693"/>
      <c r="C198" s="599"/>
      <c r="D198" s="601">
        <v>31140</v>
      </c>
      <c r="E198" s="433"/>
      <c r="F198" s="433"/>
      <c r="G198" s="433"/>
      <c r="H198" s="434"/>
    </row>
    <row r="199" spans="1:8" s="16" customFormat="1" ht="37.5" customHeight="1" outlineLevel="1" x14ac:dyDescent="0.2">
      <c r="A199" s="688" t="s">
        <v>259</v>
      </c>
      <c r="B199" s="693"/>
      <c r="C199" s="599"/>
      <c r="D199" s="601">
        <v>33216</v>
      </c>
      <c r="E199" s="433"/>
      <c r="F199" s="433"/>
      <c r="G199" s="433"/>
      <c r="H199" s="434"/>
    </row>
    <row r="200" spans="1:8" s="16" customFormat="1" ht="37.5" customHeight="1" outlineLevel="1" x14ac:dyDescent="0.2">
      <c r="A200" s="688" t="s">
        <v>260</v>
      </c>
      <c r="B200" s="693"/>
      <c r="C200" s="599"/>
      <c r="D200" s="601">
        <v>35292</v>
      </c>
      <c r="E200" s="433"/>
      <c r="F200" s="433"/>
      <c r="G200" s="433"/>
      <c r="H200" s="434"/>
    </row>
    <row r="201" spans="1:8" s="16" customFormat="1" ht="37.5" customHeight="1" outlineLevel="1" x14ac:dyDescent="0.2">
      <c r="A201" s="688" t="s">
        <v>261</v>
      </c>
      <c r="B201" s="693"/>
      <c r="C201" s="599"/>
      <c r="D201" s="601">
        <v>37368</v>
      </c>
      <c r="E201" s="433"/>
      <c r="F201" s="433"/>
      <c r="G201" s="433"/>
      <c r="H201" s="434"/>
    </row>
    <row r="202" spans="1:8" s="16" customFormat="1" ht="37.5" customHeight="1" outlineLevel="1" x14ac:dyDescent="0.2">
      <c r="A202" s="688" t="s">
        <v>262</v>
      </c>
      <c r="B202" s="693"/>
      <c r="C202" s="599"/>
      <c r="D202" s="601">
        <v>39444</v>
      </c>
      <c r="E202" s="433"/>
      <c r="F202" s="433"/>
      <c r="G202" s="433"/>
      <c r="H202" s="434"/>
    </row>
    <row r="203" spans="1:8" s="16" customFormat="1" ht="37.5" customHeight="1" outlineLevel="1" x14ac:dyDescent="0.2">
      <c r="A203" s="419" t="s">
        <v>263</v>
      </c>
      <c r="B203" s="586"/>
      <c r="C203" s="599"/>
      <c r="D203" s="601">
        <v>41520</v>
      </c>
      <c r="E203" s="433"/>
      <c r="F203" s="433"/>
      <c r="G203" s="433"/>
      <c r="H203" s="434"/>
    </row>
    <row r="204" spans="1:8" s="16" customFormat="1" ht="37.5" customHeight="1" outlineLevel="1" x14ac:dyDescent="0.2">
      <c r="A204" s="419" t="s">
        <v>264</v>
      </c>
      <c r="B204" s="586"/>
      <c r="C204" s="599"/>
      <c r="D204" s="601">
        <v>43596</v>
      </c>
      <c r="E204" s="433"/>
      <c r="F204" s="433"/>
      <c r="G204" s="433"/>
      <c r="H204" s="434"/>
    </row>
    <row r="205" spans="1:8" s="16" customFormat="1" ht="37.5" customHeight="1" outlineLevel="1" x14ac:dyDescent="0.2">
      <c r="A205" s="419" t="s">
        <v>265</v>
      </c>
      <c r="B205" s="586"/>
      <c r="C205" s="599"/>
      <c r="D205" s="601">
        <v>45672</v>
      </c>
      <c r="E205" s="433"/>
      <c r="F205" s="433"/>
      <c r="G205" s="433"/>
      <c r="H205" s="434"/>
    </row>
    <row r="206" spans="1:8" s="16" customFormat="1" ht="37.5" customHeight="1" outlineLevel="1" x14ac:dyDescent="0.2">
      <c r="A206" s="419" t="s">
        <v>266</v>
      </c>
      <c r="B206" s="586"/>
      <c r="C206" s="599"/>
      <c r="D206" s="601">
        <v>47748</v>
      </c>
      <c r="E206" s="433"/>
      <c r="F206" s="433"/>
      <c r="G206" s="433"/>
      <c r="H206" s="434"/>
    </row>
    <row r="207" spans="1:8" s="16" customFormat="1" ht="37.5" customHeight="1" outlineLevel="1" x14ac:dyDescent="0.2">
      <c r="A207" s="419" t="s">
        <v>267</v>
      </c>
      <c r="B207" s="586"/>
      <c r="C207" s="599"/>
      <c r="D207" s="601">
        <v>49824</v>
      </c>
      <c r="E207" s="433"/>
      <c r="F207" s="433"/>
      <c r="G207" s="433"/>
      <c r="H207" s="434"/>
    </row>
    <row r="208" spans="1:8" s="16" customFormat="1" ht="37.5" customHeight="1" outlineLevel="1" x14ac:dyDescent="0.2">
      <c r="A208" s="419" t="s">
        <v>268</v>
      </c>
      <c r="B208" s="586"/>
      <c r="C208" s="599"/>
      <c r="D208" s="601">
        <v>51900</v>
      </c>
      <c r="E208" s="433"/>
      <c r="F208" s="433"/>
      <c r="G208" s="433"/>
      <c r="H208" s="434"/>
    </row>
    <row r="209" spans="1:8" s="16" customFormat="1" ht="37.5" customHeight="1" outlineLevel="1" x14ac:dyDescent="0.2">
      <c r="A209" s="419" t="s">
        <v>269</v>
      </c>
      <c r="B209" s="586"/>
      <c r="C209" s="599"/>
      <c r="D209" s="601">
        <v>53976</v>
      </c>
      <c r="E209" s="433"/>
      <c r="F209" s="433"/>
      <c r="G209" s="433"/>
      <c r="H209" s="434"/>
    </row>
    <row r="210" spans="1:8" s="16" customFormat="1" ht="37.5" customHeight="1" outlineLevel="1" x14ac:dyDescent="0.2">
      <c r="A210" s="419" t="s">
        <v>270</v>
      </c>
      <c r="B210" s="586"/>
      <c r="C210" s="599"/>
      <c r="D210" s="601">
        <v>56052</v>
      </c>
      <c r="E210" s="433"/>
      <c r="F210" s="433"/>
      <c r="G210" s="433"/>
      <c r="H210" s="434"/>
    </row>
    <row r="211" spans="1:8" s="16" customFormat="1" ht="37.5" customHeight="1" outlineLevel="1" x14ac:dyDescent="0.2">
      <c r="A211" s="419" t="s">
        <v>271</v>
      </c>
      <c r="B211" s="586"/>
      <c r="C211" s="599"/>
      <c r="D211" s="601">
        <v>58128</v>
      </c>
      <c r="E211" s="433"/>
      <c r="F211" s="433"/>
      <c r="G211" s="433"/>
      <c r="H211" s="434"/>
    </row>
    <row r="212" spans="1:8" s="16" customFormat="1" ht="37.5" customHeight="1" outlineLevel="1" x14ac:dyDescent="0.2">
      <c r="A212" s="419" t="s">
        <v>272</v>
      </c>
      <c r="B212" s="586"/>
      <c r="C212" s="599"/>
      <c r="D212" s="601">
        <v>60204</v>
      </c>
      <c r="E212" s="433"/>
      <c r="F212" s="433"/>
      <c r="G212" s="433"/>
      <c r="H212" s="434"/>
    </row>
    <row r="213" spans="1:8" s="16" customFormat="1" ht="37.5" customHeight="1" outlineLevel="1" x14ac:dyDescent="0.2">
      <c r="A213" s="419" t="s">
        <v>273</v>
      </c>
      <c r="B213" s="586"/>
      <c r="C213" s="599"/>
      <c r="D213" s="601">
        <v>62280</v>
      </c>
      <c r="E213" s="433"/>
      <c r="F213" s="433"/>
      <c r="G213" s="433"/>
      <c r="H213" s="434"/>
    </row>
    <row r="214" spans="1:8" s="16" customFormat="1" ht="37.5" customHeight="1" outlineLevel="1" x14ac:dyDescent="0.2">
      <c r="A214" s="419" t="s">
        <v>274</v>
      </c>
      <c r="B214" s="586"/>
      <c r="C214" s="599"/>
      <c r="D214" s="601">
        <v>64356</v>
      </c>
      <c r="E214" s="433"/>
      <c r="F214" s="433"/>
      <c r="G214" s="433"/>
      <c r="H214" s="434"/>
    </row>
    <row r="215" spans="1:8" s="16" customFormat="1" ht="37.5" customHeight="1" outlineLevel="1" x14ac:dyDescent="0.2">
      <c r="A215" s="419" t="s">
        <v>275</v>
      </c>
      <c r="B215" s="586"/>
      <c r="C215" s="599"/>
      <c r="D215" s="601">
        <v>66432</v>
      </c>
      <c r="E215" s="433"/>
      <c r="F215" s="433"/>
      <c r="G215" s="433"/>
      <c r="H215" s="434"/>
    </row>
    <row r="216" spans="1:8" s="16" customFormat="1" ht="37.5" customHeight="1" outlineLevel="1" x14ac:dyDescent="0.2">
      <c r="A216" s="419" t="s">
        <v>276</v>
      </c>
      <c r="B216" s="586"/>
      <c r="C216" s="599"/>
      <c r="D216" s="601">
        <v>68508</v>
      </c>
      <c r="E216" s="433"/>
      <c r="F216" s="433"/>
      <c r="G216" s="433"/>
      <c r="H216" s="434"/>
    </row>
    <row r="217" spans="1:8" s="16" customFormat="1" ht="37.5" customHeight="1" outlineLevel="1" x14ac:dyDescent="0.2">
      <c r="A217" s="419" t="s">
        <v>277</v>
      </c>
      <c r="B217" s="586"/>
      <c r="C217" s="599"/>
      <c r="D217" s="601">
        <v>70584</v>
      </c>
      <c r="E217" s="433"/>
      <c r="F217" s="433"/>
      <c r="G217" s="433"/>
      <c r="H217" s="434"/>
    </row>
    <row r="218" spans="1:8" s="16" customFormat="1" ht="37.5" customHeight="1" outlineLevel="1" x14ac:dyDescent="0.2">
      <c r="A218" s="419" t="s">
        <v>278</v>
      </c>
      <c r="B218" s="586"/>
      <c r="C218" s="599"/>
      <c r="D218" s="601">
        <v>72660</v>
      </c>
      <c r="E218" s="433"/>
      <c r="F218" s="433"/>
      <c r="G218" s="433"/>
      <c r="H218" s="434"/>
    </row>
    <row r="219" spans="1:8" s="16" customFormat="1" ht="37.5" customHeight="1" outlineLevel="1" x14ac:dyDescent="0.2">
      <c r="A219" s="419" t="s">
        <v>279</v>
      </c>
      <c r="B219" s="586"/>
      <c r="C219" s="599"/>
      <c r="D219" s="601">
        <v>74736</v>
      </c>
      <c r="E219" s="433"/>
      <c r="F219" s="433"/>
      <c r="G219" s="433"/>
      <c r="H219" s="434"/>
    </row>
    <row r="220" spans="1:8" s="16" customFormat="1" ht="37.5" customHeight="1" outlineLevel="1" x14ac:dyDescent="0.2">
      <c r="A220" s="419" t="s">
        <v>280</v>
      </c>
      <c r="B220" s="586"/>
      <c r="C220" s="599"/>
      <c r="D220" s="601">
        <v>76812</v>
      </c>
      <c r="E220" s="433"/>
      <c r="F220" s="433"/>
      <c r="G220" s="433"/>
      <c r="H220" s="434"/>
    </row>
    <row r="221" spans="1:8" s="16" customFormat="1" ht="37.5" customHeight="1" outlineLevel="1" x14ac:dyDescent="0.2">
      <c r="A221" s="419" t="s">
        <v>281</v>
      </c>
      <c r="B221" s="586"/>
      <c r="C221" s="599"/>
      <c r="D221" s="601">
        <v>78888</v>
      </c>
      <c r="E221" s="433"/>
      <c r="F221" s="433"/>
      <c r="G221" s="433"/>
      <c r="H221" s="434"/>
    </row>
    <row r="222" spans="1:8" s="16" customFormat="1" ht="37.5" customHeight="1" outlineLevel="1" x14ac:dyDescent="0.2">
      <c r="A222" s="419" t="s">
        <v>282</v>
      </c>
      <c r="B222" s="586"/>
      <c r="C222" s="599"/>
      <c r="D222" s="601">
        <v>80964</v>
      </c>
      <c r="E222" s="433"/>
      <c r="F222" s="433"/>
      <c r="G222" s="433"/>
      <c r="H222" s="434"/>
    </row>
    <row r="223" spans="1:8" s="16" customFormat="1" ht="37.5" customHeight="1" outlineLevel="1" x14ac:dyDescent="0.2">
      <c r="A223" s="419" t="s">
        <v>283</v>
      </c>
      <c r="B223" s="586"/>
      <c r="C223" s="599"/>
      <c r="D223" s="601">
        <v>83040</v>
      </c>
      <c r="E223" s="433"/>
      <c r="F223" s="433"/>
      <c r="G223" s="433"/>
      <c r="H223" s="434"/>
    </row>
    <row r="224" spans="1:8" s="16" customFormat="1" ht="37.5" customHeight="1" outlineLevel="1" x14ac:dyDescent="0.2">
      <c r="A224" s="419" t="s">
        <v>419</v>
      </c>
      <c r="B224" s="586"/>
      <c r="C224" s="599"/>
      <c r="D224" s="601">
        <v>85116</v>
      </c>
      <c r="E224" s="433"/>
      <c r="F224" s="433"/>
      <c r="G224" s="433"/>
      <c r="H224" s="434"/>
    </row>
    <row r="225" spans="1:8" s="16" customFormat="1" ht="37.5" customHeight="1" outlineLevel="1" x14ac:dyDescent="0.2">
      <c r="A225" s="419" t="s">
        <v>420</v>
      </c>
      <c r="B225" s="586"/>
      <c r="C225" s="599"/>
      <c r="D225" s="601">
        <v>87192</v>
      </c>
      <c r="E225" s="433"/>
      <c r="F225" s="433"/>
      <c r="G225" s="433"/>
      <c r="H225" s="434"/>
    </row>
    <row r="226" spans="1:8" s="16" customFormat="1" ht="37.5" customHeight="1" outlineLevel="1" x14ac:dyDescent="0.2">
      <c r="A226" s="419" t="s">
        <v>421</v>
      </c>
      <c r="B226" s="586"/>
      <c r="C226" s="599"/>
      <c r="D226" s="601">
        <v>89268</v>
      </c>
      <c r="E226" s="433"/>
      <c r="F226" s="433"/>
      <c r="G226" s="433"/>
      <c r="H226" s="434"/>
    </row>
    <row r="227" spans="1:8" s="16" customFormat="1" ht="37.5" customHeight="1" outlineLevel="1" x14ac:dyDescent="0.2">
      <c r="A227" s="419" t="s">
        <v>422</v>
      </c>
      <c r="B227" s="586"/>
      <c r="C227" s="599"/>
      <c r="D227" s="601">
        <v>91344</v>
      </c>
      <c r="E227" s="433"/>
      <c r="F227" s="433"/>
      <c r="G227" s="433"/>
      <c r="H227" s="434"/>
    </row>
    <row r="228" spans="1:8" s="16" customFormat="1" ht="37.5" customHeight="1" outlineLevel="1" x14ac:dyDescent="0.2">
      <c r="A228" s="419" t="s">
        <v>423</v>
      </c>
      <c r="B228" s="586"/>
      <c r="C228" s="599"/>
      <c r="D228" s="601">
        <v>93420</v>
      </c>
      <c r="E228" s="433"/>
      <c r="F228" s="433"/>
      <c r="G228" s="433"/>
      <c r="H228" s="434"/>
    </row>
    <row r="229" spans="1:8" s="16" customFormat="1" ht="37.5" customHeight="1" outlineLevel="1" x14ac:dyDescent="0.2">
      <c r="A229" s="419" t="s">
        <v>424</v>
      </c>
      <c r="B229" s="586"/>
      <c r="C229" s="599"/>
      <c r="D229" s="601">
        <v>95496</v>
      </c>
      <c r="E229" s="433"/>
      <c r="F229" s="433"/>
      <c r="G229" s="433"/>
      <c r="H229" s="434"/>
    </row>
    <row r="230" spans="1:8" s="16" customFormat="1" ht="37.5" customHeight="1" outlineLevel="1" x14ac:dyDescent="0.2">
      <c r="A230" s="419" t="s">
        <v>425</v>
      </c>
      <c r="B230" s="586"/>
      <c r="C230" s="599"/>
      <c r="D230" s="601">
        <v>97572</v>
      </c>
      <c r="E230" s="433"/>
      <c r="F230" s="433"/>
      <c r="G230" s="433"/>
      <c r="H230" s="434"/>
    </row>
    <row r="231" spans="1:8" s="16" customFormat="1" ht="37.5" customHeight="1" outlineLevel="1" x14ac:dyDescent="0.2">
      <c r="A231" s="419" t="s">
        <v>426</v>
      </c>
      <c r="B231" s="586"/>
      <c r="C231" s="599"/>
      <c r="D231" s="601">
        <v>99648</v>
      </c>
      <c r="E231" s="433"/>
      <c r="F231" s="433"/>
      <c r="G231" s="433"/>
      <c r="H231" s="434"/>
    </row>
    <row r="232" spans="1:8" s="16" customFormat="1" ht="37.5" customHeight="1" outlineLevel="1" x14ac:dyDescent="0.2">
      <c r="A232" s="419" t="s">
        <v>427</v>
      </c>
      <c r="B232" s="586"/>
      <c r="C232" s="599"/>
      <c r="D232" s="601">
        <v>101724</v>
      </c>
      <c r="E232" s="433"/>
      <c r="F232" s="433"/>
      <c r="G232" s="433"/>
      <c r="H232" s="434"/>
    </row>
    <row r="233" spans="1:8" s="16" customFormat="1" ht="37.5" customHeight="1" outlineLevel="1" x14ac:dyDescent="0.2">
      <c r="A233" s="419" t="s">
        <v>428</v>
      </c>
      <c r="B233" s="586"/>
      <c r="C233" s="599"/>
      <c r="D233" s="601">
        <v>103800</v>
      </c>
      <c r="E233" s="433"/>
      <c r="F233" s="433"/>
      <c r="G233" s="433"/>
      <c r="H233" s="434"/>
    </row>
    <row r="234" spans="1:8" s="16" customFormat="1" ht="37.5" customHeight="1" outlineLevel="1" x14ac:dyDescent="0.2">
      <c r="A234" s="419" t="s">
        <v>429</v>
      </c>
      <c r="B234" s="586"/>
      <c r="C234" s="599"/>
      <c r="D234" s="601">
        <v>105876</v>
      </c>
      <c r="E234" s="433"/>
      <c r="F234" s="433"/>
      <c r="G234" s="433"/>
      <c r="H234" s="434"/>
    </row>
    <row r="235" spans="1:8" s="16" customFormat="1" ht="37.5" customHeight="1" outlineLevel="1" x14ac:dyDescent="0.2">
      <c r="A235" s="419" t="s">
        <v>430</v>
      </c>
      <c r="B235" s="586"/>
      <c r="C235" s="599"/>
      <c r="D235" s="601">
        <v>107952</v>
      </c>
      <c r="E235" s="433"/>
      <c r="F235" s="433"/>
      <c r="G235" s="433"/>
      <c r="H235" s="434"/>
    </row>
    <row r="236" spans="1:8" s="16" customFormat="1" ht="37.5" customHeight="1" outlineLevel="1" x14ac:dyDescent="0.2">
      <c r="A236" s="419" t="s">
        <v>431</v>
      </c>
      <c r="B236" s="586"/>
      <c r="C236" s="599"/>
      <c r="D236" s="601">
        <v>110028</v>
      </c>
      <c r="E236" s="433"/>
      <c r="F236" s="433"/>
      <c r="G236" s="433"/>
      <c r="H236" s="434"/>
    </row>
    <row r="237" spans="1:8" s="16" customFormat="1" ht="37.5" customHeight="1" outlineLevel="1" x14ac:dyDescent="0.2">
      <c r="A237" s="419" t="s">
        <v>432</v>
      </c>
      <c r="B237" s="586"/>
      <c r="C237" s="599"/>
      <c r="D237" s="601">
        <v>112104</v>
      </c>
      <c r="E237" s="433"/>
      <c r="F237" s="433"/>
      <c r="G237" s="433"/>
      <c r="H237" s="434"/>
    </row>
    <row r="238" spans="1:8" s="16" customFormat="1" ht="37.5" customHeight="1" outlineLevel="1" x14ac:dyDescent="0.2">
      <c r="A238" s="419" t="s">
        <v>433</v>
      </c>
      <c r="B238" s="586"/>
      <c r="C238" s="599"/>
      <c r="D238" s="601">
        <v>114180</v>
      </c>
      <c r="E238" s="433"/>
      <c r="F238" s="433"/>
      <c r="G238" s="433"/>
      <c r="H238" s="434"/>
    </row>
    <row r="239" spans="1:8" s="16" customFormat="1" ht="37.5" customHeight="1" outlineLevel="1" x14ac:dyDescent="0.2">
      <c r="A239" s="419" t="s">
        <v>434</v>
      </c>
      <c r="B239" s="586"/>
      <c r="C239" s="599"/>
      <c r="D239" s="601">
        <v>116256</v>
      </c>
      <c r="E239" s="433"/>
      <c r="F239" s="433"/>
      <c r="G239" s="433"/>
      <c r="H239" s="434"/>
    </row>
    <row r="240" spans="1:8" s="16" customFormat="1" ht="37.5" customHeight="1" outlineLevel="1" x14ac:dyDescent="0.2">
      <c r="A240" s="419" t="s">
        <v>435</v>
      </c>
      <c r="B240" s="586"/>
      <c r="C240" s="599"/>
      <c r="D240" s="601">
        <v>118332</v>
      </c>
      <c r="E240" s="433"/>
      <c r="F240" s="433"/>
      <c r="G240" s="433"/>
      <c r="H240" s="434"/>
    </row>
    <row r="241" spans="1:8" s="16" customFormat="1" ht="37.5" customHeight="1" outlineLevel="1" x14ac:dyDescent="0.2">
      <c r="A241" s="419" t="s">
        <v>436</v>
      </c>
      <c r="B241" s="586"/>
      <c r="C241" s="599"/>
      <c r="D241" s="601">
        <v>120408</v>
      </c>
      <c r="E241" s="433"/>
      <c r="F241" s="433"/>
      <c r="G241" s="433"/>
      <c r="H241" s="434"/>
    </row>
    <row r="242" spans="1:8" s="16" customFormat="1" ht="37.5" customHeight="1" outlineLevel="1" x14ac:dyDescent="0.2">
      <c r="A242" s="419" t="s">
        <v>437</v>
      </c>
      <c r="B242" s="586"/>
      <c r="C242" s="599"/>
      <c r="D242" s="601">
        <v>122484</v>
      </c>
      <c r="E242" s="433"/>
      <c r="F242" s="433"/>
      <c r="G242" s="433"/>
      <c r="H242" s="434"/>
    </row>
    <row r="243" spans="1:8" s="16" customFormat="1" ht="37.5" customHeight="1" outlineLevel="1" x14ac:dyDescent="0.2">
      <c r="A243" s="419" t="s">
        <v>438</v>
      </c>
      <c r="B243" s="586"/>
      <c r="C243" s="599"/>
      <c r="D243" s="601">
        <v>124560</v>
      </c>
      <c r="E243" s="433"/>
      <c r="F243" s="433"/>
      <c r="G243" s="433"/>
      <c r="H243" s="434"/>
    </row>
    <row r="244" spans="1:8" s="16" customFormat="1" ht="37.5" customHeight="1" outlineLevel="1" x14ac:dyDescent="0.2">
      <c r="A244" s="419" t="s">
        <v>439</v>
      </c>
      <c r="B244" s="586"/>
      <c r="C244" s="599"/>
      <c r="D244" s="601">
        <v>126636</v>
      </c>
      <c r="E244" s="433"/>
      <c r="F244" s="433"/>
      <c r="G244" s="433"/>
      <c r="H244" s="434"/>
    </row>
    <row r="245" spans="1:8" s="16" customFormat="1" ht="37.5" customHeight="1" outlineLevel="1" x14ac:dyDescent="0.2">
      <c r="A245" s="419" t="s">
        <v>440</v>
      </c>
      <c r="B245" s="586"/>
      <c r="C245" s="599"/>
      <c r="D245" s="601">
        <v>128712</v>
      </c>
      <c r="E245" s="433"/>
      <c r="F245" s="433"/>
      <c r="G245" s="433"/>
      <c r="H245" s="434"/>
    </row>
    <row r="246" spans="1:8" s="16" customFormat="1" ht="37.5" customHeight="1" outlineLevel="1" x14ac:dyDescent="0.2">
      <c r="A246" s="419" t="s">
        <v>441</v>
      </c>
      <c r="B246" s="586"/>
      <c r="C246" s="599"/>
      <c r="D246" s="601">
        <v>130788</v>
      </c>
      <c r="E246" s="433"/>
      <c r="F246" s="433"/>
      <c r="G246" s="433"/>
      <c r="H246" s="434"/>
    </row>
    <row r="247" spans="1:8" s="16" customFormat="1" ht="37.5" customHeight="1" outlineLevel="1" x14ac:dyDescent="0.2">
      <c r="A247" s="419" t="s">
        <v>442</v>
      </c>
      <c r="B247" s="586"/>
      <c r="C247" s="599"/>
      <c r="D247" s="601">
        <v>132864</v>
      </c>
      <c r="E247" s="433"/>
      <c r="F247" s="433"/>
      <c r="G247" s="433"/>
      <c r="H247" s="434"/>
    </row>
    <row r="248" spans="1:8" s="16" customFormat="1" ht="37.5" customHeight="1" outlineLevel="1" x14ac:dyDescent="0.2">
      <c r="A248" s="419" t="s">
        <v>443</v>
      </c>
      <c r="B248" s="586"/>
      <c r="C248" s="599"/>
      <c r="D248" s="601">
        <v>134940</v>
      </c>
      <c r="E248" s="433"/>
      <c r="F248" s="433"/>
      <c r="G248" s="433"/>
      <c r="H248" s="434"/>
    </row>
    <row r="249" spans="1:8" s="16" customFormat="1" ht="37.5" customHeight="1" outlineLevel="1" x14ac:dyDescent="0.2">
      <c r="A249" s="419" t="s">
        <v>444</v>
      </c>
      <c r="B249" s="586"/>
      <c r="C249" s="599"/>
      <c r="D249" s="601">
        <v>137016</v>
      </c>
      <c r="E249" s="433"/>
      <c r="F249" s="433"/>
      <c r="G249" s="433"/>
      <c r="H249" s="434"/>
    </row>
    <row r="250" spans="1:8" s="16" customFormat="1" ht="37.5" customHeight="1" outlineLevel="1" x14ac:dyDescent="0.2">
      <c r="A250" s="419" t="s">
        <v>445</v>
      </c>
      <c r="B250" s="586"/>
      <c r="C250" s="599"/>
      <c r="D250" s="601">
        <v>139092</v>
      </c>
      <c r="E250" s="433"/>
      <c r="F250" s="433"/>
      <c r="G250" s="433"/>
      <c r="H250" s="434"/>
    </row>
    <row r="251" spans="1:8" s="16" customFormat="1" ht="37.5" customHeight="1" outlineLevel="1" x14ac:dyDescent="0.2">
      <c r="A251" s="419" t="s">
        <v>446</v>
      </c>
      <c r="B251" s="586"/>
      <c r="C251" s="599"/>
      <c r="D251" s="601">
        <v>141168</v>
      </c>
      <c r="E251" s="433"/>
      <c r="F251" s="433"/>
      <c r="G251" s="433"/>
      <c r="H251" s="434"/>
    </row>
    <row r="252" spans="1:8" s="16" customFormat="1" ht="37.5" customHeight="1" outlineLevel="1" x14ac:dyDescent="0.2">
      <c r="A252" s="419" t="s">
        <v>447</v>
      </c>
      <c r="B252" s="586"/>
      <c r="C252" s="599"/>
      <c r="D252" s="601">
        <v>143244</v>
      </c>
      <c r="E252" s="433"/>
      <c r="F252" s="433"/>
      <c r="G252" s="433"/>
      <c r="H252" s="434"/>
    </row>
    <row r="253" spans="1:8" s="16" customFormat="1" ht="37.5" customHeight="1" outlineLevel="1" x14ac:dyDescent="0.2">
      <c r="A253" s="419" t="s">
        <v>448</v>
      </c>
      <c r="B253" s="586"/>
      <c r="C253" s="599"/>
      <c r="D253" s="601">
        <v>145320</v>
      </c>
      <c r="E253" s="433"/>
      <c r="F253" s="433"/>
      <c r="G253" s="433"/>
      <c r="H253" s="434"/>
    </row>
    <row r="254" spans="1:8" s="16" customFormat="1" ht="37.5" customHeight="1" outlineLevel="1" x14ac:dyDescent="0.2">
      <c r="A254" s="419" t="s">
        <v>449</v>
      </c>
      <c r="B254" s="586"/>
      <c r="C254" s="599"/>
      <c r="D254" s="601">
        <v>147396</v>
      </c>
      <c r="E254" s="433"/>
      <c r="F254" s="433"/>
      <c r="G254" s="433"/>
      <c r="H254" s="434"/>
    </row>
    <row r="255" spans="1:8" s="16" customFormat="1" ht="37.5" customHeight="1" outlineLevel="1" x14ac:dyDescent="0.2">
      <c r="A255" s="419" t="s">
        <v>450</v>
      </c>
      <c r="B255" s="586"/>
      <c r="C255" s="599"/>
      <c r="D255" s="601">
        <v>149472</v>
      </c>
      <c r="E255" s="433"/>
      <c r="F255" s="433"/>
      <c r="G255" s="433"/>
      <c r="H255" s="434"/>
    </row>
    <row r="256" spans="1:8" s="16" customFormat="1" ht="37.5" customHeight="1" outlineLevel="1" x14ac:dyDescent="0.2">
      <c r="A256" s="419" t="s">
        <v>451</v>
      </c>
      <c r="B256" s="586"/>
      <c r="C256" s="599"/>
      <c r="D256" s="601">
        <v>151548</v>
      </c>
      <c r="E256" s="433"/>
      <c r="F256" s="433"/>
      <c r="G256" s="433"/>
      <c r="H256" s="434"/>
    </row>
    <row r="257" spans="1:8" s="16" customFormat="1" ht="37.5" customHeight="1" outlineLevel="1" x14ac:dyDescent="0.2">
      <c r="A257" s="419" t="s">
        <v>452</v>
      </c>
      <c r="B257" s="586"/>
      <c r="C257" s="599"/>
      <c r="D257" s="601">
        <v>153624</v>
      </c>
      <c r="E257" s="433"/>
      <c r="F257" s="433"/>
      <c r="G257" s="433"/>
      <c r="H257" s="434"/>
    </row>
    <row r="258" spans="1:8" s="16" customFormat="1" ht="37.5" customHeight="1" outlineLevel="1" x14ac:dyDescent="0.2">
      <c r="A258" s="419" t="s">
        <v>453</v>
      </c>
      <c r="B258" s="586"/>
      <c r="C258" s="599"/>
      <c r="D258" s="601">
        <v>155700</v>
      </c>
      <c r="E258" s="433"/>
      <c r="F258" s="433"/>
      <c r="G258" s="433"/>
      <c r="H258" s="434"/>
    </row>
    <row r="259" spans="1:8" s="16" customFormat="1" ht="37.5" customHeight="1" outlineLevel="1" x14ac:dyDescent="0.2">
      <c r="A259" s="419" t="s">
        <v>454</v>
      </c>
      <c r="B259" s="586"/>
      <c r="C259" s="599"/>
      <c r="D259" s="601">
        <v>157776</v>
      </c>
      <c r="E259" s="433"/>
      <c r="F259" s="433"/>
      <c r="G259" s="433"/>
      <c r="H259" s="434"/>
    </row>
    <row r="260" spans="1:8" s="16" customFormat="1" ht="37.5" customHeight="1" outlineLevel="1" x14ac:dyDescent="0.2">
      <c r="A260" s="419" t="s">
        <v>455</v>
      </c>
      <c r="B260" s="586"/>
      <c r="C260" s="599"/>
      <c r="D260" s="601">
        <v>159852</v>
      </c>
      <c r="E260" s="433"/>
      <c r="F260" s="433"/>
      <c r="G260" s="433"/>
      <c r="H260" s="434"/>
    </row>
    <row r="261" spans="1:8" s="16" customFormat="1" ht="37.5" customHeight="1" outlineLevel="1" x14ac:dyDescent="0.2">
      <c r="A261" s="419" t="s">
        <v>456</v>
      </c>
      <c r="B261" s="586"/>
      <c r="C261" s="599"/>
      <c r="D261" s="601">
        <v>161928</v>
      </c>
      <c r="E261" s="433"/>
      <c r="F261" s="433"/>
      <c r="G261" s="433"/>
      <c r="H261" s="434"/>
    </row>
    <row r="262" spans="1:8" s="16" customFormat="1" ht="37.5" customHeight="1" outlineLevel="1" x14ac:dyDescent="0.2">
      <c r="A262" s="419" t="s">
        <v>457</v>
      </c>
      <c r="B262" s="586"/>
      <c r="C262" s="599"/>
      <c r="D262" s="601">
        <v>164004</v>
      </c>
      <c r="E262" s="433"/>
      <c r="F262" s="433"/>
      <c r="G262" s="433"/>
      <c r="H262" s="434"/>
    </row>
    <row r="263" spans="1:8" s="16" customFormat="1" ht="37.5" customHeight="1" outlineLevel="1" x14ac:dyDescent="0.2">
      <c r="A263" s="419" t="s">
        <v>458</v>
      </c>
      <c r="B263" s="586"/>
      <c r="C263" s="599"/>
      <c r="D263" s="601">
        <v>166080</v>
      </c>
      <c r="E263" s="433"/>
      <c r="F263" s="433"/>
      <c r="G263" s="433"/>
      <c r="H263" s="434"/>
    </row>
    <row r="264" spans="1:8" s="16" customFormat="1" ht="37.5" customHeight="1" outlineLevel="1" x14ac:dyDescent="0.2">
      <c r="A264" s="419" t="s">
        <v>459</v>
      </c>
      <c r="B264" s="586"/>
      <c r="C264" s="599"/>
      <c r="D264" s="601">
        <v>168156</v>
      </c>
      <c r="E264" s="433"/>
      <c r="F264" s="433"/>
      <c r="G264" s="433"/>
      <c r="H264" s="434"/>
    </row>
    <row r="265" spans="1:8" s="16" customFormat="1" ht="37.5" customHeight="1" outlineLevel="1" x14ac:dyDescent="0.2">
      <c r="A265" s="419" t="s">
        <v>460</v>
      </c>
      <c r="B265" s="586"/>
      <c r="C265" s="599"/>
      <c r="D265" s="601">
        <v>170232</v>
      </c>
      <c r="E265" s="433"/>
      <c r="F265" s="433"/>
      <c r="G265" s="433"/>
      <c r="H265" s="434"/>
    </row>
    <row r="266" spans="1:8" s="16" customFormat="1" ht="37.5" customHeight="1" outlineLevel="1" x14ac:dyDescent="0.2">
      <c r="A266" s="419" t="s">
        <v>461</v>
      </c>
      <c r="B266" s="586"/>
      <c r="C266" s="599"/>
      <c r="D266" s="601">
        <v>172308</v>
      </c>
      <c r="E266" s="433"/>
      <c r="F266" s="433"/>
      <c r="G266" s="433"/>
      <c r="H266" s="434"/>
    </row>
    <row r="267" spans="1:8" s="16" customFormat="1" ht="37.5" customHeight="1" outlineLevel="1" x14ac:dyDescent="0.2">
      <c r="A267" s="419" t="s">
        <v>462</v>
      </c>
      <c r="B267" s="586"/>
      <c r="C267" s="599"/>
      <c r="D267" s="601">
        <v>174384</v>
      </c>
      <c r="E267" s="433"/>
      <c r="F267" s="433"/>
      <c r="G267" s="433"/>
      <c r="H267" s="434"/>
    </row>
    <row r="268" spans="1:8" s="16" customFormat="1" ht="37.5" customHeight="1" outlineLevel="1" x14ac:dyDescent="0.2">
      <c r="A268" s="419" t="s">
        <v>463</v>
      </c>
      <c r="B268" s="586"/>
      <c r="C268" s="599"/>
      <c r="D268" s="601">
        <v>176460</v>
      </c>
      <c r="E268" s="433"/>
      <c r="F268" s="433"/>
      <c r="G268" s="433"/>
      <c r="H268" s="434"/>
    </row>
    <row r="269" spans="1:8" s="16" customFormat="1" ht="37.5" customHeight="1" outlineLevel="1" x14ac:dyDescent="0.2">
      <c r="A269" s="419" t="s">
        <v>464</v>
      </c>
      <c r="B269" s="586"/>
      <c r="C269" s="599"/>
      <c r="D269" s="601">
        <v>178536</v>
      </c>
      <c r="E269" s="433"/>
      <c r="F269" s="433"/>
      <c r="G269" s="433"/>
      <c r="H269" s="434"/>
    </row>
    <row r="270" spans="1:8" s="16" customFormat="1" ht="37.5" customHeight="1" outlineLevel="1" x14ac:dyDescent="0.2">
      <c r="A270" s="419" t="s">
        <v>465</v>
      </c>
      <c r="B270" s="586"/>
      <c r="C270" s="599"/>
      <c r="D270" s="601">
        <v>180612</v>
      </c>
      <c r="E270" s="433"/>
      <c r="F270" s="433"/>
      <c r="G270" s="433"/>
      <c r="H270" s="434"/>
    </row>
    <row r="271" spans="1:8" s="16" customFormat="1" ht="37.5" customHeight="1" outlineLevel="1" x14ac:dyDescent="0.2">
      <c r="A271" s="419" t="s">
        <v>466</v>
      </c>
      <c r="B271" s="586"/>
      <c r="C271" s="599"/>
      <c r="D271" s="601">
        <v>182688</v>
      </c>
      <c r="E271" s="433"/>
      <c r="F271" s="433"/>
      <c r="G271" s="433"/>
      <c r="H271" s="434"/>
    </row>
    <row r="272" spans="1:8" s="16" customFormat="1" ht="37.5" customHeight="1" outlineLevel="1" x14ac:dyDescent="0.2">
      <c r="A272" s="419" t="s">
        <v>467</v>
      </c>
      <c r="B272" s="586"/>
      <c r="C272" s="599"/>
      <c r="D272" s="601">
        <v>184764</v>
      </c>
      <c r="E272" s="433"/>
      <c r="F272" s="433"/>
      <c r="G272" s="433"/>
      <c r="H272" s="434"/>
    </row>
    <row r="273" spans="1:8" s="16" customFormat="1" ht="37.5" customHeight="1" outlineLevel="1" x14ac:dyDescent="0.2">
      <c r="A273" s="419" t="s">
        <v>468</v>
      </c>
      <c r="B273" s="586"/>
      <c r="C273" s="599"/>
      <c r="D273" s="601">
        <v>186840</v>
      </c>
      <c r="E273" s="433"/>
      <c r="F273" s="433"/>
      <c r="G273" s="433"/>
      <c r="H273" s="434"/>
    </row>
    <row r="274" spans="1:8" s="16" customFormat="1" ht="37.5" customHeight="1" outlineLevel="1" x14ac:dyDescent="0.2">
      <c r="A274" s="419" t="s">
        <v>469</v>
      </c>
      <c r="B274" s="586"/>
      <c r="C274" s="599"/>
      <c r="D274" s="601">
        <v>188916</v>
      </c>
      <c r="E274" s="433"/>
      <c r="F274" s="433"/>
      <c r="G274" s="433"/>
      <c r="H274" s="434"/>
    </row>
    <row r="275" spans="1:8" s="16" customFormat="1" ht="37.5" customHeight="1" outlineLevel="1" x14ac:dyDescent="0.2">
      <c r="A275" s="419" t="s">
        <v>470</v>
      </c>
      <c r="B275" s="586"/>
      <c r="C275" s="599"/>
      <c r="D275" s="601">
        <v>190992</v>
      </c>
      <c r="E275" s="433"/>
      <c r="F275" s="433"/>
      <c r="G275" s="433"/>
      <c r="H275" s="434"/>
    </row>
    <row r="276" spans="1:8" s="16" customFormat="1" ht="37.5" customHeight="1" outlineLevel="1" x14ac:dyDescent="0.2">
      <c r="A276" s="419" t="s">
        <v>471</v>
      </c>
      <c r="B276" s="586"/>
      <c r="C276" s="599"/>
      <c r="D276" s="601">
        <v>193068</v>
      </c>
      <c r="E276" s="433"/>
      <c r="F276" s="433"/>
      <c r="G276" s="433"/>
      <c r="H276" s="434"/>
    </row>
    <row r="277" spans="1:8" s="16" customFormat="1" ht="37.5" customHeight="1" outlineLevel="1" x14ac:dyDescent="0.2">
      <c r="A277" s="419" t="s">
        <v>472</v>
      </c>
      <c r="B277" s="586"/>
      <c r="C277" s="599"/>
      <c r="D277" s="601">
        <v>195144</v>
      </c>
      <c r="E277" s="433"/>
      <c r="F277" s="433"/>
      <c r="G277" s="433"/>
      <c r="H277" s="434"/>
    </row>
    <row r="278" spans="1:8" s="16" customFormat="1" ht="37.5" customHeight="1" outlineLevel="1" x14ac:dyDescent="0.2">
      <c r="A278" s="419" t="s">
        <v>473</v>
      </c>
      <c r="B278" s="586"/>
      <c r="C278" s="599"/>
      <c r="D278" s="601">
        <v>197220</v>
      </c>
      <c r="E278" s="433"/>
      <c r="F278" s="433"/>
      <c r="G278" s="433"/>
      <c r="H278" s="434"/>
    </row>
    <row r="279" spans="1:8" s="16" customFormat="1" ht="37.5" customHeight="1" outlineLevel="1" x14ac:dyDescent="0.2">
      <c r="A279" s="419" t="s">
        <v>474</v>
      </c>
      <c r="B279" s="586"/>
      <c r="C279" s="599"/>
      <c r="D279" s="601">
        <v>199296</v>
      </c>
      <c r="E279" s="433"/>
      <c r="F279" s="433"/>
      <c r="G279" s="433"/>
      <c r="H279" s="434"/>
    </row>
    <row r="280" spans="1:8" s="16" customFormat="1" ht="37.5" customHeight="1" outlineLevel="1" x14ac:dyDescent="0.2">
      <c r="A280" s="419" t="s">
        <v>475</v>
      </c>
      <c r="B280" s="586"/>
      <c r="C280" s="599"/>
      <c r="D280" s="601">
        <v>201372</v>
      </c>
      <c r="E280" s="433"/>
      <c r="F280" s="433"/>
      <c r="G280" s="433"/>
      <c r="H280" s="434"/>
    </row>
    <row r="281" spans="1:8" s="16" customFormat="1" ht="37.5" customHeight="1" outlineLevel="1" x14ac:dyDescent="0.2">
      <c r="A281" s="419" t="s">
        <v>476</v>
      </c>
      <c r="B281" s="586"/>
      <c r="C281" s="599"/>
      <c r="D281" s="601">
        <v>203448</v>
      </c>
      <c r="E281" s="433"/>
      <c r="F281" s="433"/>
      <c r="G281" s="433"/>
      <c r="H281" s="434"/>
    </row>
    <row r="282" spans="1:8" s="16" customFormat="1" ht="37.5" customHeight="1" outlineLevel="1" x14ac:dyDescent="0.2">
      <c r="A282" s="419" t="s">
        <v>477</v>
      </c>
      <c r="B282" s="586"/>
      <c r="C282" s="599"/>
      <c r="D282" s="601">
        <v>205524</v>
      </c>
      <c r="E282" s="433"/>
      <c r="F282" s="433"/>
      <c r="G282" s="433"/>
      <c r="H282" s="434"/>
    </row>
    <row r="283" spans="1:8" s="16" customFormat="1" ht="37.5" customHeight="1" outlineLevel="1" thickBot="1" x14ac:dyDescent="0.25">
      <c r="A283" s="419" t="s">
        <v>478</v>
      </c>
      <c r="B283" s="586"/>
      <c r="C283" s="600"/>
      <c r="D283" s="601">
        <v>207600</v>
      </c>
      <c r="E283" s="433"/>
      <c r="F283" s="433"/>
      <c r="G283" s="433"/>
      <c r="H283" s="434"/>
    </row>
    <row r="284" spans="1:8" s="16" customFormat="1" ht="50.1" customHeight="1" thickBot="1" x14ac:dyDescent="0.25">
      <c r="A284" s="248" t="s">
        <v>59</v>
      </c>
      <c r="B284" s="249"/>
      <c r="C284" s="250"/>
      <c r="D284" s="421" t="str">
        <f>"от "&amp;MIN(D285:D294)&amp;" до "&amp;MAX(D285:D294)</f>
        <v>от 390 до 10290</v>
      </c>
      <c r="E284" s="422"/>
      <c r="F284" s="422"/>
      <c r="G284" s="422"/>
      <c r="H284" s="423"/>
    </row>
    <row r="285" spans="1:8" s="16" customFormat="1" ht="159" customHeight="1" x14ac:dyDescent="0.2">
      <c r="A285" s="190" t="s">
        <v>342</v>
      </c>
      <c r="B285" s="66" t="s">
        <v>197</v>
      </c>
      <c r="C285"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285" s="512">
        <v>1434</v>
      </c>
      <c r="E285" s="512"/>
      <c r="F285" s="512"/>
      <c r="G285" s="512"/>
      <c r="H285" s="513"/>
    </row>
    <row r="286" spans="1:8" s="16" customFormat="1" ht="37.5" customHeight="1" x14ac:dyDescent="0.2">
      <c r="A286" s="352" t="s">
        <v>61</v>
      </c>
      <c r="B286" s="353"/>
      <c r="C286" s="426" t="str">
        <f>"Электронный справочник на основе Справочника организаций"&amp;$C$2&amp;" (версия для ПК)"</f>
        <v>Электронный справочник на основе Справочника организаций"2ГИС.КРАСНОЯРСК" (версия для ПК)</v>
      </c>
      <c r="D286" s="361">
        <v>900</v>
      </c>
      <c r="E286" s="355"/>
      <c r="F286" s="355"/>
      <c r="G286" s="355"/>
      <c r="H286" s="356"/>
    </row>
    <row r="287" spans="1:8" s="16" customFormat="1" ht="37.5" customHeight="1" x14ac:dyDescent="0.2">
      <c r="A287" s="352" t="s">
        <v>62</v>
      </c>
      <c r="B287" s="353"/>
      <c r="C287" s="427"/>
      <c r="D287" s="361">
        <v>10290</v>
      </c>
      <c r="E287" s="355"/>
      <c r="F287" s="355"/>
      <c r="G287" s="355"/>
      <c r="H287" s="356"/>
    </row>
    <row r="288" spans="1:8" s="16" customFormat="1" ht="37.5" customHeight="1" x14ac:dyDescent="0.2">
      <c r="A288" s="352" t="s">
        <v>63</v>
      </c>
      <c r="B288" s="353"/>
      <c r="C288" s="427"/>
      <c r="D288" s="361">
        <v>2190</v>
      </c>
      <c r="E288" s="355"/>
      <c r="F288" s="355"/>
      <c r="G288" s="355"/>
      <c r="H288" s="356"/>
    </row>
    <row r="289" spans="1:8" s="16" customFormat="1" ht="37.5" customHeight="1" x14ac:dyDescent="0.2">
      <c r="A289" s="352" t="s">
        <v>64</v>
      </c>
      <c r="B289" s="353"/>
      <c r="C289" s="427"/>
      <c r="D289" s="361">
        <v>6090</v>
      </c>
      <c r="E289" s="355"/>
      <c r="F289" s="355"/>
      <c r="G289" s="355"/>
      <c r="H289" s="356"/>
    </row>
    <row r="290" spans="1:8" s="16" customFormat="1" ht="37.5" customHeight="1" x14ac:dyDescent="0.2">
      <c r="A290" s="352" t="s">
        <v>65</v>
      </c>
      <c r="B290" s="353"/>
      <c r="C290" s="427"/>
      <c r="D290" s="361">
        <v>390</v>
      </c>
      <c r="E290" s="355"/>
      <c r="F290" s="355"/>
      <c r="G290" s="355"/>
      <c r="H290" s="356"/>
    </row>
    <row r="291" spans="1:8" s="16" customFormat="1" ht="37.5" customHeight="1" x14ac:dyDescent="0.2">
      <c r="A291" s="352" t="s">
        <v>66</v>
      </c>
      <c r="B291" s="353"/>
      <c r="C291" s="427"/>
      <c r="D291" s="361">
        <v>390</v>
      </c>
      <c r="E291" s="355"/>
      <c r="F291" s="355"/>
      <c r="G291" s="355"/>
      <c r="H291" s="356"/>
    </row>
    <row r="292" spans="1:8" s="16" customFormat="1" ht="37.5" customHeight="1" x14ac:dyDescent="0.2">
      <c r="A292" s="352" t="s">
        <v>67</v>
      </c>
      <c r="B292" s="353"/>
      <c r="C292" s="427"/>
      <c r="D292" s="361">
        <v>780</v>
      </c>
      <c r="E292" s="355"/>
      <c r="F292" s="355"/>
      <c r="G292" s="355"/>
      <c r="H292" s="356"/>
    </row>
    <row r="293" spans="1:8" s="16" customFormat="1" ht="37.5" customHeight="1" x14ac:dyDescent="0.2">
      <c r="A293" s="352" t="s">
        <v>68</v>
      </c>
      <c r="B293" s="353"/>
      <c r="C293" s="427"/>
      <c r="D293" s="361">
        <v>1170</v>
      </c>
      <c r="E293" s="355"/>
      <c r="F293" s="355"/>
      <c r="G293" s="355"/>
      <c r="H293" s="356"/>
    </row>
    <row r="294" spans="1:8" s="16" customFormat="1" ht="37.5" customHeight="1" thickBot="1" x14ac:dyDescent="0.25">
      <c r="A294" s="369" t="s">
        <v>69</v>
      </c>
      <c r="B294" s="370"/>
      <c r="C294" s="428"/>
      <c r="D294" s="361">
        <v>6390</v>
      </c>
      <c r="E294" s="355"/>
      <c r="F294" s="355"/>
      <c r="G294" s="355"/>
      <c r="H294" s="356"/>
    </row>
    <row r="295" spans="1:8" s="16" customFormat="1" ht="117.75" customHeight="1" thickBot="1" x14ac:dyDescent="0.25">
      <c r="A295" s="524" t="s">
        <v>71</v>
      </c>
      <c r="B295" s="525"/>
      <c r="C29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295" s="375">
        <v>30</v>
      </c>
      <c r="E295" s="375"/>
      <c r="F295" s="375"/>
      <c r="G295" s="375"/>
      <c r="H295" s="376"/>
    </row>
    <row r="296" spans="1:8" s="23" customFormat="1" ht="50.1" customHeight="1" thickBot="1" x14ac:dyDescent="0.25">
      <c r="A296" s="362" t="s">
        <v>72</v>
      </c>
      <c r="B296" s="363"/>
      <c r="C296" s="21"/>
      <c r="D296" s="364" t="str">
        <f>"от "&amp;MIN(D298,D318:D332)&amp;" до "&amp;MAX(D298,D318:D332)</f>
        <v>от 540 до 69690</v>
      </c>
      <c r="E296" s="364"/>
      <c r="F296" s="364"/>
      <c r="G296" s="364"/>
      <c r="H296" s="365"/>
    </row>
    <row r="297" spans="1:8" s="16" customFormat="1" ht="24.95" customHeight="1" thickBot="1" x14ac:dyDescent="0.25">
      <c r="A297" s="518"/>
      <c r="B297" s="519"/>
      <c r="C297" s="60"/>
      <c r="D297" s="520"/>
      <c r="E297" s="520"/>
      <c r="F297" s="520"/>
      <c r="G297" s="520"/>
      <c r="H297" s="521"/>
    </row>
    <row r="298" spans="1:8" s="16" customFormat="1" ht="61.5" customHeight="1" thickBot="1" x14ac:dyDescent="0.25">
      <c r="A298" s="389" t="s">
        <v>73</v>
      </c>
      <c r="B298" s="390"/>
      <c r="C29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"2ГИС.КРАСНОЯРСК" (версия для ПК); Интернет-площадка 2gis.kz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http://api.2gis.kz/</v>
      </c>
      <c r="D298" s="391">
        <v>13104</v>
      </c>
      <c r="E298" s="391"/>
      <c r="F298" s="391"/>
      <c r="G298" s="391"/>
      <c r="H298" s="392"/>
    </row>
    <row r="299" spans="1:8" s="16" customFormat="1" ht="61.5" customHeight="1" thickBot="1" x14ac:dyDescent="0.25">
      <c r="A299" s="393" t="s">
        <v>74</v>
      </c>
      <c r="B299" s="394"/>
      <c r="C299" s="405"/>
      <c r="D299" s="395" t="s">
        <v>75</v>
      </c>
      <c r="E299" s="396"/>
      <c r="F299" s="396"/>
      <c r="G299" s="396"/>
      <c r="H299" s="397"/>
    </row>
    <row r="300" spans="1:8" s="16" customFormat="1" ht="61.5" customHeight="1" x14ac:dyDescent="0.2">
      <c r="A300" s="385" t="s">
        <v>76</v>
      </c>
      <c r="B300" s="386"/>
      <c r="C300" s="405"/>
      <c r="D300" s="398">
        <f>D298/4</f>
        <v>3276</v>
      </c>
      <c r="E300" s="398"/>
      <c r="F300" s="398"/>
      <c r="G300" s="398"/>
      <c r="H300" s="399"/>
    </row>
    <row r="301" spans="1:8" s="16" customFormat="1" ht="61.5" customHeight="1" x14ac:dyDescent="0.2">
      <c r="A301" s="385" t="s">
        <v>77</v>
      </c>
      <c r="B301" s="386"/>
      <c r="C301" s="405"/>
      <c r="D301" s="398">
        <f>D298/5</f>
        <v>2620.8000000000002</v>
      </c>
      <c r="E301" s="398"/>
      <c r="F301" s="398"/>
      <c r="G301" s="398"/>
      <c r="H301" s="399"/>
    </row>
    <row r="302" spans="1:8" s="16" customFormat="1" ht="61.5" customHeight="1" x14ac:dyDescent="0.2">
      <c r="A302" s="385" t="s">
        <v>78</v>
      </c>
      <c r="B302" s="386"/>
      <c r="C302" s="405"/>
      <c r="D302" s="398">
        <f>D298/6</f>
        <v>2184</v>
      </c>
      <c r="E302" s="398"/>
      <c r="F302" s="398"/>
      <c r="G302" s="398"/>
      <c r="H302" s="399"/>
    </row>
    <row r="303" spans="1:8" s="16" customFormat="1" ht="61.5" customHeight="1" x14ac:dyDescent="0.2">
      <c r="A303" s="385" t="s">
        <v>79</v>
      </c>
      <c r="B303" s="386"/>
      <c r="C303" s="405"/>
      <c r="D303" s="398">
        <f>D298/7</f>
        <v>1872</v>
      </c>
      <c r="E303" s="398"/>
      <c r="F303" s="398"/>
      <c r="G303" s="398"/>
      <c r="H303" s="399"/>
    </row>
    <row r="304" spans="1:8" s="16" customFormat="1" ht="61.5" customHeight="1" x14ac:dyDescent="0.2">
      <c r="A304" s="385" t="s">
        <v>80</v>
      </c>
      <c r="B304" s="386"/>
      <c r="C304" s="405"/>
      <c r="D304" s="398">
        <f>D298/8</f>
        <v>1638</v>
      </c>
      <c r="E304" s="398"/>
      <c r="F304" s="398"/>
      <c r="G304" s="398"/>
      <c r="H304" s="399"/>
    </row>
    <row r="305" spans="1:8" s="16" customFormat="1" ht="61.5" customHeight="1" x14ac:dyDescent="0.2">
      <c r="A305" s="385" t="s">
        <v>81</v>
      </c>
      <c r="B305" s="386"/>
      <c r="C305" s="405"/>
      <c r="D305" s="398">
        <f>D298/9</f>
        <v>1456</v>
      </c>
      <c r="E305" s="398"/>
      <c r="F305" s="398"/>
      <c r="G305" s="398"/>
      <c r="H305" s="399"/>
    </row>
    <row r="306" spans="1:8" s="16" customFormat="1" ht="61.5" customHeight="1" x14ac:dyDescent="0.2">
      <c r="A306" s="385" t="s">
        <v>82</v>
      </c>
      <c r="B306" s="386"/>
      <c r="C306" s="405"/>
      <c r="D306" s="398">
        <f>D298/10</f>
        <v>1310.4000000000001</v>
      </c>
      <c r="E306" s="398"/>
      <c r="F306" s="398"/>
      <c r="G306" s="398"/>
      <c r="H306" s="399"/>
    </row>
    <row r="307" spans="1:8" s="16" customFormat="1" ht="61.5" customHeight="1" thickBot="1" x14ac:dyDescent="0.25">
      <c r="A307" s="389" t="s">
        <v>83</v>
      </c>
      <c r="B307" s="390"/>
      <c r="C307" s="405"/>
      <c r="D307" s="391">
        <v>19656</v>
      </c>
      <c r="E307" s="391"/>
      <c r="F307" s="391"/>
      <c r="G307" s="391"/>
      <c r="H307" s="392"/>
    </row>
    <row r="308" spans="1:8" s="16" customFormat="1" ht="61.5" customHeight="1" thickBot="1" x14ac:dyDescent="0.25">
      <c r="A308" s="393" t="s">
        <v>74</v>
      </c>
      <c r="B308" s="394"/>
      <c r="C308" s="405"/>
      <c r="D308" s="395" t="s">
        <v>75</v>
      </c>
      <c r="E308" s="396"/>
      <c r="F308" s="396"/>
      <c r="G308" s="396"/>
      <c r="H308" s="397"/>
    </row>
    <row r="309" spans="1:8" s="16" customFormat="1" ht="61.5" customHeight="1" x14ac:dyDescent="0.2">
      <c r="A309" s="385" t="s">
        <v>76</v>
      </c>
      <c r="B309" s="386"/>
      <c r="C309" s="405"/>
      <c r="D309" s="398">
        <v>4914</v>
      </c>
      <c r="E309" s="398"/>
      <c r="F309" s="398"/>
      <c r="G309" s="398"/>
      <c r="H309" s="399"/>
    </row>
    <row r="310" spans="1:8" s="16" customFormat="1" ht="61.5" customHeight="1" x14ac:dyDescent="0.2">
      <c r="A310" s="385" t="s">
        <v>77</v>
      </c>
      <c r="B310" s="386"/>
      <c r="C310" s="405"/>
      <c r="D310" s="398">
        <v>3931.2</v>
      </c>
      <c r="E310" s="398"/>
      <c r="F310" s="398"/>
      <c r="G310" s="398"/>
      <c r="H310" s="399"/>
    </row>
    <row r="311" spans="1:8" s="16" customFormat="1" ht="61.5" customHeight="1" x14ac:dyDescent="0.2">
      <c r="A311" s="385" t="s">
        <v>78</v>
      </c>
      <c r="B311" s="386"/>
      <c r="C311" s="405"/>
      <c r="D311" s="398">
        <v>3276</v>
      </c>
      <c r="E311" s="398"/>
      <c r="F311" s="398"/>
      <c r="G311" s="398"/>
      <c r="H311" s="399"/>
    </row>
    <row r="312" spans="1:8" s="16" customFormat="1" ht="61.5" customHeight="1" x14ac:dyDescent="0.2">
      <c r="A312" s="385" t="s">
        <v>79</v>
      </c>
      <c r="B312" s="386"/>
      <c r="C312" s="405"/>
      <c r="D312" s="398">
        <v>2808</v>
      </c>
      <c r="E312" s="398"/>
      <c r="F312" s="398"/>
      <c r="G312" s="398"/>
      <c r="H312" s="399"/>
    </row>
    <row r="313" spans="1:8" s="16" customFormat="1" ht="61.5" customHeight="1" x14ac:dyDescent="0.2">
      <c r="A313" s="385" t="s">
        <v>80</v>
      </c>
      <c r="B313" s="386"/>
      <c r="C313" s="405"/>
      <c r="D313" s="398">
        <v>2457</v>
      </c>
      <c r="E313" s="398"/>
      <c r="F313" s="398"/>
      <c r="G313" s="398"/>
      <c r="H313" s="399"/>
    </row>
    <row r="314" spans="1:8" s="16" customFormat="1" ht="61.5" customHeight="1" x14ac:dyDescent="0.2">
      <c r="A314" s="385" t="s">
        <v>81</v>
      </c>
      <c r="B314" s="386"/>
      <c r="C314" s="405"/>
      <c r="D314" s="398">
        <v>2184</v>
      </c>
      <c r="E314" s="398"/>
      <c r="F314" s="398"/>
      <c r="G314" s="398"/>
      <c r="H314" s="399"/>
    </row>
    <row r="315" spans="1:8" s="16" customFormat="1" ht="61.5" customHeight="1" thickBot="1" x14ac:dyDescent="0.25">
      <c r="A315" s="385" t="s">
        <v>82</v>
      </c>
      <c r="B315" s="386"/>
      <c r="C315" s="406"/>
      <c r="D315" s="398">
        <v>1965.6</v>
      </c>
      <c r="E315" s="398"/>
      <c r="F315" s="398"/>
      <c r="G315" s="398"/>
      <c r="H315" s="399"/>
    </row>
    <row r="316" spans="1:8" s="16" customFormat="1" ht="62.45" customHeight="1" thickBot="1" x14ac:dyDescent="0.25">
      <c r="A316" s="380" t="s">
        <v>84</v>
      </c>
      <c r="B316" s="381"/>
      <c r="C3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16" s="374">
        <v>20004</v>
      </c>
      <c r="E316" s="375"/>
      <c r="F316" s="375"/>
      <c r="G316" s="375"/>
      <c r="H316" s="376"/>
    </row>
    <row r="317" spans="1:8" s="16" customFormat="1" ht="24.95" customHeight="1" thickBot="1" x14ac:dyDescent="0.25">
      <c r="A317" s="518"/>
      <c r="B317" s="519"/>
      <c r="C317" s="56"/>
      <c r="D317" s="520"/>
      <c r="E317" s="520"/>
      <c r="F317" s="520"/>
      <c r="G317" s="520"/>
      <c r="H317" s="521"/>
    </row>
    <row r="318" spans="1:8" s="16" customFormat="1" ht="50.1" customHeight="1" x14ac:dyDescent="0.2">
      <c r="A318" s="352" t="s">
        <v>85</v>
      </c>
      <c r="B318" s="353"/>
      <c r="C318" s="118" t="str">
        <f>"Интернет-площадка 2gis.ru на основе Cправочника организаций "&amp;$C$2&amp;""</f>
        <v>Интернет-площадка 2gis.ru на основе Cправочника организаций "2ГИС.КРАСНОЯРСК"</v>
      </c>
      <c r="D318" s="361">
        <v>25590</v>
      </c>
      <c r="E318" s="355"/>
      <c r="F318" s="355"/>
      <c r="G318" s="355"/>
      <c r="H318" s="356"/>
    </row>
    <row r="319" spans="1:8" s="16" customFormat="1" ht="50.1" customHeight="1" x14ac:dyDescent="0.2">
      <c r="A319" s="352" t="s">
        <v>86</v>
      </c>
      <c r="B319" s="353"/>
      <c r="C319" s="74"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19" s="361">
        <v>16290</v>
      </c>
      <c r="E319" s="355"/>
      <c r="F319" s="355"/>
      <c r="G319" s="355"/>
      <c r="H319" s="356"/>
    </row>
    <row r="320" spans="1:8" s="16" customFormat="1" ht="50.1" customHeight="1" x14ac:dyDescent="0.2">
      <c r="A320" s="352" t="s">
        <v>87</v>
      </c>
      <c r="B320" s="353"/>
      <c r="C320" s="74"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0" s="361">
        <v>10080</v>
      </c>
      <c r="E320" s="355"/>
      <c r="F320" s="355"/>
      <c r="G320" s="355"/>
      <c r="H320" s="356"/>
    </row>
    <row r="321" spans="1:8" s="16" customFormat="1" ht="50.1" customHeight="1" x14ac:dyDescent="0.2">
      <c r="A321" s="352" t="s">
        <v>88</v>
      </c>
      <c r="B321" s="353"/>
      <c r="C321" s="74" t="str">
        <f>"Интернет-площадка 2gis.ru на основе Cправочника организаций "&amp;$C$2&amp;""</f>
        <v>Интернет-площадка 2gis.ru на основе Cправочника организаций "2ГИС.КРАСНОЯРСК"</v>
      </c>
      <c r="D321" s="361">
        <v>13290</v>
      </c>
      <c r="E321" s="355"/>
      <c r="F321" s="355"/>
      <c r="G321" s="355"/>
      <c r="H321" s="356"/>
    </row>
    <row r="322" spans="1:8" s="16" customFormat="1" ht="50.1" customHeight="1" x14ac:dyDescent="0.2">
      <c r="A322" s="352" t="s">
        <v>89</v>
      </c>
      <c r="B322" s="353"/>
      <c r="C322" s="74" t="str">
        <f>"Интернет-площадка 2gis.ru на основе Cправочника организаций "&amp;$C$2&amp;""</f>
        <v>Интернет-площадка 2gis.ru на основе Cправочника организаций "2ГИС.КРАСНОЯРСК"</v>
      </c>
      <c r="D322" s="361">
        <v>15948</v>
      </c>
      <c r="E322" s="355"/>
      <c r="F322" s="355"/>
      <c r="G322" s="355"/>
      <c r="H322" s="356"/>
    </row>
    <row r="323" spans="1:8" s="16" customFormat="1" ht="50.1" customHeight="1" x14ac:dyDescent="0.2">
      <c r="A323" s="352" t="s">
        <v>90</v>
      </c>
      <c r="B323" s="353"/>
      <c r="C323" s="74"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3" s="361">
        <v>18090</v>
      </c>
      <c r="E323" s="355"/>
      <c r="F323" s="355"/>
      <c r="G323" s="355"/>
      <c r="H323" s="356"/>
    </row>
    <row r="324" spans="1:8" s="16" customFormat="1" ht="50.1" customHeight="1" x14ac:dyDescent="0.2">
      <c r="A324" s="352" t="s">
        <v>91</v>
      </c>
      <c r="B324" s="353"/>
      <c r="C324" s="74"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4" s="361">
        <v>23490</v>
      </c>
      <c r="E324" s="355"/>
      <c r="F324" s="355"/>
      <c r="G324" s="355"/>
      <c r="H324" s="356"/>
    </row>
    <row r="325" spans="1:8" s="16" customFormat="1" ht="50.1" customHeight="1" x14ac:dyDescent="0.2">
      <c r="A325" s="352" t="s">
        <v>92</v>
      </c>
      <c r="B325" s="353"/>
      <c r="C325" s="74"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25" s="361">
        <v>69690</v>
      </c>
      <c r="E325" s="355"/>
      <c r="F325" s="355"/>
      <c r="G325" s="355"/>
      <c r="H325" s="356"/>
    </row>
    <row r="326" spans="1:8" s="16" customFormat="1" ht="50.1" customHeight="1" x14ac:dyDescent="0.2">
      <c r="A326" s="352" t="s">
        <v>93</v>
      </c>
      <c r="B326" s="353"/>
      <c r="C326" s="74" t="str">
        <f>C357</f>
        <v>электронный справочник на основе Справочника организаций "2ГИС.КРАСНОЯРСК" (мобильная версия 2ГИС 4.0 и выше)</v>
      </c>
      <c r="D326" s="361">
        <v>29592</v>
      </c>
      <c r="E326" s="355"/>
      <c r="F326" s="355"/>
      <c r="G326" s="355"/>
      <c r="H326" s="356"/>
    </row>
    <row r="327" spans="1:8" s="16" customFormat="1" ht="50.1" customHeight="1" x14ac:dyDescent="0.2">
      <c r="A327" s="352" t="s">
        <v>94</v>
      </c>
      <c r="B327" s="353"/>
      <c r="C327" s="74" t="s">
        <v>95</v>
      </c>
      <c r="D327" s="361">
        <v>540</v>
      </c>
      <c r="E327" s="355"/>
      <c r="F327" s="355"/>
      <c r="G327" s="355"/>
      <c r="H327" s="356"/>
    </row>
    <row r="328" spans="1:8" s="16" customFormat="1" ht="64.5" customHeight="1" x14ac:dyDescent="0.2">
      <c r="A328" s="352" t="s">
        <v>96</v>
      </c>
      <c r="B328" s="353"/>
      <c r="C32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28" s="361">
        <v>13890</v>
      </c>
      <c r="E328" s="355"/>
      <c r="F328" s="355"/>
      <c r="G328" s="355"/>
      <c r="H328" s="356"/>
    </row>
    <row r="329" spans="1:8" s="16" customFormat="1" ht="64.5" customHeight="1" x14ac:dyDescent="0.2">
      <c r="A329" s="352" t="s">
        <v>97</v>
      </c>
      <c r="B329" s="353"/>
      <c r="C329" s="74" t="str">
        <f t="shared" ref="C329:C3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29" s="361">
        <v>11112</v>
      </c>
      <c r="E329" s="355"/>
      <c r="F329" s="355"/>
      <c r="G329" s="355"/>
      <c r="H329" s="356"/>
    </row>
    <row r="330" spans="1:8" s="16" customFormat="1" ht="64.5" customHeight="1" x14ac:dyDescent="0.2">
      <c r="A330" s="352" t="s">
        <v>98</v>
      </c>
      <c r="B330" s="353"/>
      <c r="C330" s="74"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30" s="361">
        <v>11790</v>
      </c>
      <c r="E330" s="355"/>
      <c r="F330" s="355"/>
      <c r="G330" s="355"/>
      <c r="H330" s="356"/>
    </row>
    <row r="331" spans="1:8" s="16" customFormat="1" ht="64.5" customHeight="1" x14ac:dyDescent="0.2">
      <c r="A331" s="352" t="s">
        <v>99</v>
      </c>
      <c r="B331" s="353"/>
      <c r="C331" s="74" t="str">
        <f t="shared" si="0"/>
        <v>электронный справочник на основе Справочника организаций "2ГИС.КРАСНОЯРСК" (мобильная версия 2ГИС 4.0 и выше); Интернет-площадка 2gis.ru на основе Cправочника организаций "2ГИС.КРАСНОЯРСК"</v>
      </c>
      <c r="D331" s="361">
        <v>5556</v>
      </c>
      <c r="E331" s="355"/>
      <c r="F331" s="355"/>
      <c r="G331" s="355"/>
      <c r="H331" s="356"/>
    </row>
    <row r="332" spans="1:8" s="16" customFormat="1" ht="50.1" customHeight="1" thickBot="1" x14ac:dyDescent="0.25">
      <c r="A332" s="352" t="s">
        <v>102</v>
      </c>
      <c r="B332" s="353"/>
      <c r="C332" s="74" t="str">
        <f>"электронный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32" s="361">
        <v>47490</v>
      </c>
      <c r="E332" s="355"/>
      <c r="F332" s="355"/>
      <c r="G332" s="355"/>
      <c r="H332" s="356"/>
    </row>
    <row r="333" spans="1:8" s="16" customFormat="1" ht="102" customHeight="1" thickBot="1" x14ac:dyDescent="0.25">
      <c r="A333" s="352" t="s">
        <v>16</v>
      </c>
      <c r="B333" s="353"/>
      <c r="C33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33" s="361">
        <v>1437</v>
      </c>
      <c r="E333" s="355"/>
      <c r="F333" s="355"/>
      <c r="G333" s="355"/>
      <c r="H333" s="356"/>
    </row>
    <row r="334" spans="1:8" s="16" customFormat="1" ht="102" customHeight="1" thickBot="1" x14ac:dyDescent="0.25">
      <c r="A334" s="352" t="s">
        <v>103</v>
      </c>
      <c r="B334" s="353"/>
      <c r="C33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34" s="361">
        <v>100002</v>
      </c>
      <c r="E334" s="355"/>
      <c r="F334" s="355"/>
      <c r="G334" s="355"/>
      <c r="H334" s="356"/>
    </row>
    <row r="335" spans="1:8" s="16" customFormat="1" ht="126" customHeight="1" x14ac:dyDescent="0.2">
      <c r="A335" s="352" t="s">
        <v>104</v>
      </c>
      <c r="B335" s="353"/>
      <c r="C33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35" s="361">
        <v>16050</v>
      </c>
      <c r="E335" s="355"/>
      <c r="F335" s="355"/>
      <c r="G335" s="355"/>
      <c r="H335" s="356"/>
    </row>
    <row r="336" spans="1:8" s="16" customFormat="1" ht="96" customHeight="1" x14ac:dyDescent="0.2">
      <c r="A336" s="377" t="s">
        <v>105</v>
      </c>
      <c r="B336" s="378"/>
      <c r="C3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Интернет-площадки и Веб-приложения на основе Cправочника организаций "2ГИС.КРАСНОЯРСК", http://api.2gis.ru/</v>
      </c>
      <c r="D336" s="361">
        <v>10005</v>
      </c>
      <c r="E336" s="355"/>
      <c r="F336" s="355"/>
      <c r="G336" s="355"/>
      <c r="H336" s="356"/>
    </row>
    <row r="337" spans="1:8" s="16" customFormat="1" ht="96" customHeight="1" thickBot="1" x14ac:dyDescent="0.25">
      <c r="A337" s="377" t="s">
        <v>106</v>
      </c>
      <c r="B337" s="378"/>
      <c r="C337"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7" s="361">
        <v>15001</v>
      </c>
      <c r="E337" s="355"/>
      <c r="F337" s="355"/>
      <c r="G337" s="355"/>
      <c r="H337" s="356"/>
    </row>
    <row r="338" spans="1:8" s="16" customFormat="1" ht="78" customHeight="1" thickBot="1" x14ac:dyDescent="0.25">
      <c r="A338" s="352" t="s">
        <v>100</v>
      </c>
      <c r="B338" s="353" t="s">
        <v>100</v>
      </c>
      <c r="C33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8" s="563">
        <v>15000</v>
      </c>
      <c r="E338" s="563"/>
      <c r="F338" s="563"/>
      <c r="G338" s="563"/>
      <c r="H338" s="564"/>
    </row>
    <row r="339" spans="1:8" s="16" customFormat="1" ht="78" customHeight="1" thickBot="1" x14ac:dyDescent="0.25">
      <c r="A339" s="352" t="s">
        <v>101</v>
      </c>
      <c r="B339" s="353" t="s">
        <v>101</v>
      </c>
      <c r="C33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39" s="563">
        <v>12000</v>
      </c>
      <c r="E339" s="563"/>
      <c r="F339" s="563"/>
      <c r="G339" s="563"/>
      <c r="H339" s="564"/>
    </row>
    <row r="340" spans="1:8" s="16" customFormat="1" ht="50.1" customHeight="1" x14ac:dyDescent="0.2">
      <c r="A340" s="352" t="s">
        <v>107</v>
      </c>
      <c r="B340" s="353"/>
      <c r="C340" s="74" t="str">
        <f>"Интернет-площадка 2gis.ru на основе Cправочника организаций "&amp;$C$2&amp;""</f>
        <v>Интернет-площадка 2gis.ru на основе Cправочника организаций "2ГИС.КРАСНОЯРСК"</v>
      </c>
      <c r="D340" s="361">
        <v>35880</v>
      </c>
      <c r="E340" s="355"/>
      <c r="F340" s="355"/>
      <c r="G340" s="355"/>
      <c r="H340" s="356"/>
    </row>
    <row r="341" spans="1:8" s="16" customFormat="1" ht="49.5" customHeight="1" x14ac:dyDescent="0.2">
      <c r="A341" s="352" t="s">
        <v>108</v>
      </c>
      <c r="B341" s="353"/>
      <c r="C341" s="74" t="str">
        <f t="shared" ref="C341:C349" si="1">"электронный справочник на основе Справочника организаций "&amp;$C$2&amp;" (версия для ПК)"</f>
        <v>электронный справочник на основе Справочника организаций "2ГИС.КРАСНОЯРСК" (версия для ПК)</v>
      </c>
      <c r="D341" s="361">
        <v>22920</v>
      </c>
      <c r="E341" s="355"/>
      <c r="F341" s="355"/>
      <c r="G341" s="355"/>
      <c r="H341" s="356"/>
    </row>
    <row r="342" spans="1:8" s="16" customFormat="1" ht="50.1" customHeight="1" x14ac:dyDescent="0.2">
      <c r="A342" s="352" t="s">
        <v>109</v>
      </c>
      <c r="B342" s="353"/>
      <c r="C342" s="74" t="str">
        <f t="shared" si="1"/>
        <v>электронный справочник на основе Справочника организаций "2ГИС.КРАСНОЯРСК" (версия для ПК)</v>
      </c>
      <c r="D342" s="361">
        <v>14160</v>
      </c>
      <c r="E342" s="355"/>
      <c r="F342" s="355"/>
      <c r="G342" s="355"/>
      <c r="H342" s="356"/>
    </row>
    <row r="343" spans="1:8" s="16" customFormat="1" ht="50.1" customHeight="1" x14ac:dyDescent="0.2">
      <c r="A343" s="352" t="s">
        <v>110</v>
      </c>
      <c r="B343" s="353"/>
      <c r="C343" s="74" t="str">
        <f>"Интернет-площадка 2gis.ru на основе Cправочника организаций "&amp;$C$2&amp;""</f>
        <v>Интернет-площадка 2gis.ru на основе Cправочника организаций "2ГИС.КРАСНОЯРСК"</v>
      </c>
      <c r="D343" s="361">
        <v>18720</v>
      </c>
      <c r="E343" s="355"/>
      <c r="F343" s="355"/>
      <c r="G343" s="355"/>
      <c r="H343" s="356"/>
    </row>
    <row r="344" spans="1:8" s="16" customFormat="1" ht="50.1" customHeight="1" x14ac:dyDescent="0.2">
      <c r="A344" s="352" t="s">
        <v>111</v>
      </c>
      <c r="B344" s="353"/>
      <c r="C344" s="74" t="str">
        <f>"Интернет-площадка 2gis.ru на основе Cправочника организаций "&amp;$C$2&amp;""</f>
        <v>Интернет-площадка 2gis.ru на основе Cправочника организаций "2ГИС.КРАСНОЯРСК"</v>
      </c>
      <c r="D344" s="361">
        <v>22464</v>
      </c>
      <c r="E344" s="355"/>
      <c r="F344" s="355"/>
      <c r="G344" s="355"/>
      <c r="H344" s="356"/>
    </row>
    <row r="345" spans="1:8" s="16" customFormat="1" ht="50.1" customHeight="1" x14ac:dyDescent="0.2">
      <c r="A345" s="352" t="s">
        <v>112</v>
      </c>
      <c r="B345" s="353"/>
      <c r="C345" s="74" t="str">
        <f t="shared" si="1"/>
        <v>электронный справочник на основе Справочника организаций "2ГИС.КРАСНОЯРСК" (версия для ПК)</v>
      </c>
      <c r="D345" s="361">
        <v>25440</v>
      </c>
      <c r="E345" s="355"/>
      <c r="F345" s="355"/>
      <c r="G345" s="355"/>
      <c r="H345" s="356"/>
    </row>
    <row r="346" spans="1:8" s="16" customFormat="1" ht="50.1" customHeight="1" x14ac:dyDescent="0.2">
      <c r="A346" s="352" t="s">
        <v>113</v>
      </c>
      <c r="B346" s="353"/>
      <c r="C346" s="74" t="str">
        <f t="shared" si="1"/>
        <v>электронный справочник на основе Справочника организаций "2ГИС.КРАСНОЯРСК" (версия для ПК)</v>
      </c>
      <c r="D346" s="361">
        <v>33000</v>
      </c>
      <c r="E346" s="355"/>
      <c r="F346" s="355"/>
      <c r="G346" s="355"/>
      <c r="H346" s="356"/>
    </row>
    <row r="347" spans="1:8" s="16" customFormat="1" ht="50.1" customHeight="1" x14ac:dyDescent="0.2">
      <c r="A347" s="352" t="s">
        <v>114</v>
      </c>
      <c r="B347" s="353"/>
      <c r="C347" s="74" t="str">
        <f t="shared" si="1"/>
        <v>электронный справочник на основе Справочника организаций "2ГИС.КРАСНОЯРСК" (версия для ПК)</v>
      </c>
      <c r="D347" s="361">
        <v>97680</v>
      </c>
      <c r="E347" s="355"/>
      <c r="F347" s="355"/>
      <c r="G347" s="355"/>
      <c r="H347" s="356"/>
    </row>
    <row r="348" spans="1:8" s="16" customFormat="1" ht="50.1" customHeight="1" x14ac:dyDescent="0.2">
      <c r="A348" s="352" t="s">
        <v>115</v>
      </c>
      <c r="B348" s="353"/>
      <c r="C348" s="74" t="s">
        <v>95</v>
      </c>
      <c r="D348" s="361">
        <v>840</v>
      </c>
      <c r="E348" s="355"/>
      <c r="F348" s="355"/>
      <c r="G348" s="355"/>
      <c r="H348" s="356"/>
    </row>
    <row r="349" spans="1:8" s="16" customFormat="1" ht="50.1" customHeight="1" thickBot="1" x14ac:dyDescent="0.25">
      <c r="A349" s="352" t="s">
        <v>117</v>
      </c>
      <c r="B349" s="353"/>
      <c r="C349" s="74" t="str">
        <f t="shared" si="1"/>
        <v>электронный справочник на основе Справочника организаций "2ГИС.КРАСНОЯРСК" (версия для ПК)</v>
      </c>
      <c r="D349" s="361">
        <v>66600</v>
      </c>
      <c r="E349" s="355"/>
      <c r="F349" s="355"/>
      <c r="G349" s="355"/>
      <c r="H349" s="356"/>
    </row>
    <row r="350" spans="1:8" s="23" customFormat="1" ht="50.1" customHeight="1" thickBot="1" x14ac:dyDescent="0.25">
      <c r="A350" s="362" t="s">
        <v>118</v>
      </c>
      <c r="B350" s="363"/>
      <c r="C350" s="21"/>
      <c r="D350" s="364"/>
      <c r="E350" s="364"/>
      <c r="F350" s="364"/>
      <c r="G350" s="364"/>
      <c r="H350" s="365"/>
    </row>
    <row r="351" spans="1:8" s="16" customFormat="1" ht="50.1" customHeight="1" x14ac:dyDescent="0.2">
      <c r="A351" s="352" t="s">
        <v>119</v>
      </c>
      <c r="B351" s="353"/>
      <c r="C351"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"2ГИС.КРАСНОЯРСК" (мобильная версия)</v>
      </c>
      <c r="D351" s="361">
        <v>10008</v>
      </c>
      <c r="E351" s="355"/>
      <c r="F351" s="355"/>
      <c r="G351" s="355"/>
      <c r="H351" s="356"/>
    </row>
    <row r="352" spans="1:8" s="16" customFormat="1" ht="50.1" customHeight="1" x14ac:dyDescent="0.2">
      <c r="A352" s="352" t="s">
        <v>120</v>
      </c>
      <c r="B352" s="353"/>
      <c r="C352" s="367"/>
      <c r="D352" s="361">
        <v>15000</v>
      </c>
      <c r="E352" s="355"/>
      <c r="F352" s="355"/>
      <c r="G352" s="355"/>
      <c r="H352" s="356"/>
    </row>
    <row r="353" spans="1:8" s="16" customFormat="1" ht="50.1" customHeight="1" x14ac:dyDescent="0.2">
      <c r="A353" s="369" t="s">
        <v>121</v>
      </c>
      <c r="B353" s="370"/>
      <c r="C353" s="367"/>
      <c r="D353" s="517">
        <v>3000</v>
      </c>
      <c r="E353" s="398"/>
      <c r="F353" s="398"/>
      <c r="G353" s="398"/>
      <c r="H353" s="398"/>
    </row>
    <row r="354" spans="1:8" s="16" customFormat="1" ht="50.1" customHeight="1" x14ac:dyDescent="0.2">
      <c r="A354" s="369" t="s">
        <v>122</v>
      </c>
      <c r="B354" s="370"/>
      <c r="C354" s="367"/>
      <c r="D354" s="517">
        <v>300</v>
      </c>
      <c r="E354" s="398"/>
      <c r="F354" s="398"/>
      <c r="G354" s="398"/>
      <c r="H354" s="398"/>
    </row>
    <row r="355" spans="1:8" s="16" customFormat="1" ht="50.1" customHeight="1" thickBot="1" x14ac:dyDescent="0.25">
      <c r="A355" s="369" t="s">
        <v>123</v>
      </c>
      <c r="B355" s="370"/>
      <c r="C355" s="368"/>
      <c r="D355" s="471">
        <v>1050</v>
      </c>
      <c r="E355" s="472"/>
      <c r="F355" s="472"/>
      <c r="G355" s="472"/>
      <c r="H355" s="472"/>
    </row>
    <row r="356" spans="1:8" s="16" customFormat="1" ht="50.1" customHeight="1" thickBot="1" x14ac:dyDescent="0.25">
      <c r="A356" s="362" t="s">
        <v>124</v>
      </c>
      <c r="B356" s="363"/>
      <c r="C356" s="21"/>
      <c r="D356" s="364"/>
      <c r="E356" s="364"/>
      <c r="F356" s="364"/>
      <c r="G356" s="364"/>
      <c r="H356" s="365"/>
    </row>
    <row r="357" spans="1:8" s="16" customFormat="1" ht="50.1" customHeight="1" x14ac:dyDescent="0.2">
      <c r="A357" s="352" t="s">
        <v>214</v>
      </c>
      <c r="B357" s="353"/>
      <c r="C357"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57" s="361">
        <v>5190</v>
      </c>
      <c r="E357" s="355"/>
      <c r="F357" s="355"/>
      <c r="G357" s="355"/>
      <c r="H357" s="356"/>
    </row>
    <row r="358" spans="1:8" s="16" customFormat="1" ht="72" customHeight="1" x14ac:dyDescent="0.2">
      <c r="A358" s="352" t="s">
        <v>126</v>
      </c>
      <c r="B358" s="353" t="s">
        <v>479</v>
      </c>
      <c r="C3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58" s="361">
        <v>5490</v>
      </c>
      <c r="E358" s="355"/>
      <c r="F358" s="355"/>
      <c r="G358" s="355"/>
      <c r="H358" s="356"/>
    </row>
    <row r="359" spans="1:8" s="16" customFormat="1" ht="50.1" customHeight="1" x14ac:dyDescent="0.2">
      <c r="A359" s="352" t="s">
        <v>215</v>
      </c>
      <c r="B359" s="353"/>
      <c r="C359"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"2ГИС.КРАСНОЯРСК" (мобильная версия 2ГИС 4.0 и выше)</v>
      </c>
      <c r="D359" s="361">
        <v>7320</v>
      </c>
      <c r="E359" s="355"/>
      <c r="F359" s="355"/>
      <c r="G359" s="355"/>
      <c r="H359" s="356"/>
    </row>
    <row r="360" spans="1:8" s="16" customFormat="1" ht="76.5" customHeight="1" x14ac:dyDescent="0.2">
      <c r="A360" s="352" t="s">
        <v>199</v>
      </c>
      <c r="B360" s="353" t="s">
        <v>479</v>
      </c>
      <c r="C36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"2ГИС.КРАСНОЯРСК" (версия для ПК); Интернет-площадка 2gis.ru на основе Cправочника организаций "2ГИС.КРАСНОЯРСК"</v>
      </c>
      <c r="D360" s="361">
        <v>7800</v>
      </c>
      <c r="E360" s="355"/>
      <c r="F360" s="355"/>
      <c r="G360" s="355"/>
      <c r="H360" s="356"/>
    </row>
    <row r="361" spans="1:8" s="16" customFormat="1" ht="126" customHeight="1" x14ac:dyDescent="0.2">
      <c r="A361" s="352" t="s">
        <v>131</v>
      </c>
      <c r="B361" s="353"/>
      <c r="C361" s="121" t="str">
        <f>C357</f>
        <v>электронный справочник на основе Справочника организаций "2ГИС.КРАСНОЯРСК" (мобильная версия 2ГИС 4.0 и выше)</v>
      </c>
      <c r="D361" s="361">
        <v>5490</v>
      </c>
      <c r="E361" s="355"/>
      <c r="F361" s="355"/>
      <c r="G361" s="355"/>
      <c r="H361" s="356"/>
    </row>
    <row r="362" spans="1:8" s="16" customFormat="1" ht="126" customHeight="1" thickBot="1" x14ac:dyDescent="0.25">
      <c r="A362" s="352" t="s">
        <v>132</v>
      </c>
      <c r="B362" s="353"/>
      <c r="C3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"2ГИС.КРАСНОЯРСК"; электронный справочник на основе Справочника организаций "2ГИС.КРАСНОЯРСК" (мобильная версия 2ГИС 4.0 и выше)</v>
      </c>
      <c r="D362" s="361">
        <v>6030</v>
      </c>
      <c r="E362" s="355"/>
      <c r="F362" s="355"/>
      <c r="G362" s="355"/>
      <c r="H362" s="356"/>
    </row>
    <row r="363" spans="1:8" s="23" customFormat="1" ht="50.1" customHeight="1" thickBot="1" x14ac:dyDescent="0.25">
      <c r="A363" s="518"/>
      <c r="B363" s="519"/>
      <c r="C363" s="56"/>
      <c r="D363" s="520"/>
      <c r="E363" s="520"/>
      <c r="F363" s="520"/>
      <c r="G363" s="520"/>
      <c r="H363" s="521"/>
    </row>
    <row r="364" spans="1:8" s="20" customFormat="1" ht="26.25" x14ac:dyDescent="0.2">
      <c r="A364" s="81"/>
      <c r="B364" s="82"/>
      <c r="C364" s="83"/>
      <c r="D364" s="82"/>
      <c r="E364" s="82"/>
      <c r="F364" s="82"/>
      <c r="G364" s="82"/>
      <c r="H364" s="84"/>
    </row>
    <row r="365" spans="1:8" s="16" customFormat="1" ht="21" x14ac:dyDescent="0.2">
      <c r="A365" s="85"/>
      <c r="B365" s="86" t="s">
        <v>133</v>
      </c>
      <c r="C365" s="349" t="s">
        <v>220</v>
      </c>
      <c r="D365" s="349"/>
      <c r="E365" s="87"/>
      <c r="F365" s="87"/>
      <c r="G365" s="87"/>
      <c r="H365" s="87"/>
    </row>
    <row r="366" spans="1:8" s="16" customFormat="1" ht="21" x14ac:dyDescent="0.2">
      <c r="A366" s="85"/>
      <c r="B366" s="87"/>
      <c r="C366" s="348" t="s">
        <v>221</v>
      </c>
      <c r="D366" s="348"/>
      <c r="E366" s="87"/>
      <c r="F366" s="87"/>
      <c r="G366" s="87"/>
      <c r="H366" s="87"/>
    </row>
    <row r="367" spans="1:8" s="16" customFormat="1" ht="21" x14ac:dyDescent="0.2">
      <c r="A367" s="85"/>
      <c r="B367" s="87"/>
      <c r="C367" s="349" t="s">
        <v>222</v>
      </c>
      <c r="D367" s="348"/>
      <c r="E367" s="87"/>
      <c r="F367" s="87"/>
      <c r="G367" s="87"/>
      <c r="H367" s="87"/>
    </row>
    <row r="368" spans="1:8" s="16" customFormat="1" ht="21" x14ac:dyDescent="0.2">
      <c r="A368" s="81"/>
      <c r="B368" s="82"/>
      <c r="C368" s="348"/>
      <c r="D368" s="348"/>
      <c r="E368" s="87"/>
      <c r="F368" s="87"/>
      <c r="G368" s="87"/>
      <c r="H368" s="82"/>
    </row>
    <row r="369" spans="1:8" s="16" customFormat="1" ht="26.25" x14ac:dyDescent="0.2">
      <c r="A369" s="347" t="str">
        <f>Абакан_юр!A174</f>
        <v>По соглашению сторон в качестве валюты платежа могут выступать украинские гривны, в этом случае курс следующий: 1 руб. = 0,4395 гривен</v>
      </c>
      <c r="B369" s="347"/>
      <c r="C369" s="347"/>
      <c r="D369" s="89"/>
      <c r="E369" s="89"/>
      <c r="F369" s="90"/>
      <c r="G369" s="351"/>
      <c r="H369" s="351"/>
    </row>
    <row r="370" spans="1:8" s="16" customFormat="1" ht="21.75" customHeight="1" x14ac:dyDescent="0.2">
      <c r="A370" s="347" t="str">
        <f>Абакан_юр!A175</f>
        <v>По соглашению сторон в качестве валюты платежа могут выступать дирхамы ОАЭ, в этом случае курс следующий: 1 руб. = 0,0414 дирхам</v>
      </c>
      <c r="B370" s="347"/>
      <c r="C370" s="347"/>
      <c r="D370" s="89"/>
      <c r="E370" s="89"/>
      <c r="F370" s="90"/>
      <c r="G370" s="92"/>
      <c r="H370" s="92"/>
    </row>
    <row r="371" spans="1:8" ht="12.6" customHeight="1" x14ac:dyDescent="0.2">
      <c r="A371" s="347" t="str">
        <f>Абакан_юр!A176</f>
        <v>По соглашению сторон в качестве валюты платежа могут выступать доллары США, в этом случае курс следующий: 1 руб. = 0,0113 доллара</v>
      </c>
      <c r="B371" s="347"/>
      <c r="C371" s="347"/>
      <c r="D371" s="89"/>
      <c r="E371" s="89"/>
      <c r="F371" s="90"/>
      <c r="G371" s="92"/>
      <c r="H371" s="92"/>
    </row>
    <row r="372" spans="1:8" s="87" customFormat="1" ht="24.95" customHeight="1" x14ac:dyDescent="0.2">
      <c r="A372" s="347" t="str">
        <f>Абакан_юр!A177</f>
        <v>По соглашению сторон в качестве валюты платежа могут выступать евро, в этом случае курс следующий: 1 руб. = 0,0104 евро</v>
      </c>
      <c r="B372" s="347"/>
      <c r="C372" s="347"/>
      <c r="D372" s="89"/>
      <c r="E372" s="90"/>
      <c r="F372" s="90"/>
      <c r="G372" s="92"/>
      <c r="H372" s="92"/>
    </row>
    <row r="373" spans="1:8" s="87" customFormat="1" ht="24.95" customHeight="1" x14ac:dyDescent="0.2">
      <c r="A373" s="347" t="str">
        <f>Абакан_юр!A178</f>
        <v>По соглашению сторон в качестве валюты платежа могут выступать чешские кроны, в этом случае курс следующий: 1 руб. = 0,2610 крона</v>
      </c>
      <c r="B373" s="347"/>
      <c r="C373" s="347"/>
      <c r="D373" s="89"/>
      <c r="E373" s="90"/>
      <c r="F373" s="90"/>
      <c r="G373" s="92"/>
      <c r="H373" s="92"/>
    </row>
    <row r="374" spans="1:8" s="87" customFormat="1" ht="24.95" customHeight="1" x14ac:dyDescent="0.2">
      <c r="A374" s="347" t="str">
        <f>Абакан_юр!A179</f>
        <v>По соглашению сторон в качестве валюты платежа могут выступать киргизские сомы, в этом случае курс следующий: 1 руб. = 1,0094 сом</v>
      </c>
      <c r="B374" s="347"/>
      <c r="C374" s="347"/>
      <c r="D374" s="89"/>
      <c r="E374" s="89"/>
      <c r="F374" s="90"/>
      <c r="G374" s="92"/>
      <c r="H374" s="92"/>
    </row>
    <row r="375" spans="1:8" s="82" customFormat="1" ht="12" customHeight="1" x14ac:dyDescent="0.2">
      <c r="A375" s="347" t="str">
        <f>Абакан_юр!A180</f>
        <v>По соглашению сторон в качестве валюты платежа могут выступать казахстанские тенге, в этом случае курс следующий: 1 руб. = 5,0667 тенге</v>
      </c>
      <c r="B375" s="347"/>
      <c r="C375" s="347"/>
      <c r="D375" s="89"/>
      <c r="E375" s="89"/>
      <c r="F375" s="90"/>
      <c r="G375" s="92"/>
      <c r="H375" s="92"/>
    </row>
    <row r="376" spans="1:8" s="91" customFormat="1" ht="24.95" customHeight="1" x14ac:dyDescent="0.2">
      <c r="A376" s="93"/>
      <c r="B376" s="93"/>
      <c r="C376" s="94"/>
      <c r="D376" s="95"/>
      <c r="E376" s="95"/>
      <c r="F376" s="96"/>
      <c r="G376" s="97"/>
      <c r="H376" s="97"/>
    </row>
    <row r="377" spans="1:8" s="91" customFormat="1" ht="24.95" customHeight="1" x14ac:dyDescent="0.2">
      <c r="A377" s="339" t="s">
        <v>144</v>
      </c>
      <c r="B377" s="339"/>
      <c r="C377" s="339"/>
      <c r="D377" s="339"/>
      <c r="E377" s="339"/>
      <c r="F377" s="339"/>
      <c r="G377" s="339"/>
      <c r="H377" s="339"/>
    </row>
    <row r="378" spans="1:8" s="91" customFormat="1" ht="24.95" customHeight="1" x14ac:dyDescent="0.2">
      <c r="A378" s="339" t="s">
        <v>145</v>
      </c>
      <c r="B378" s="339"/>
      <c r="C378" s="339"/>
      <c r="D378" s="339"/>
      <c r="E378" s="339"/>
      <c r="F378" s="339"/>
      <c r="G378" s="339"/>
      <c r="H378" s="339"/>
    </row>
    <row r="379" spans="1:8" s="91" customFormat="1" ht="24.95" customHeight="1" x14ac:dyDescent="0.2">
      <c r="A379" s="347" t="s">
        <v>482</v>
      </c>
      <c r="B379" s="347"/>
      <c r="C379" s="347"/>
      <c r="D379" s="347"/>
      <c r="E379" s="347"/>
      <c r="F379" s="347"/>
      <c r="G379" s="347"/>
      <c r="H379" s="347"/>
    </row>
    <row r="380" spans="1:8" s="91" customFormat="1" ht="24.95" customHeight="1" thickBot="1" x14ac:dyDescent="0.25">
      <c r="A380" s="340" t="s">
        <v>146</v>
      </c>
      <c r="B380" s="340"/>
      <c r="C380" s="340"/>
      <c r="D380" s="340"/>
      <c r="E380" s="340"/>
      <c r="F380" s="99"/>
      <c r="H380" s="100"/>
    </row>
    <row r="381" spans="1:8" s="91" customFormat="1" ht="24.95" customHeight="1" thickBot="1" x14ac:dyDescent="0.25">
      <c r="A381" s="499" t="s">
        <v>147</v>
      </c>
      <c r="B381" s="500"/>
      <c r="C381" s="500"/>
      <c r="D381" s="500"/>
      <c r="E381" s="501"/>
      <c r="F381" s="101"/>
      <c r="G381" s="82"/>
      <c r="H381" s="102"/>
    </row>
    <row r="382" spans="1:8" s="91" customFormat="1" ht="43.5" customHeight="1" thickBot="1" x14ac:dyDescent="0.25">
      <c r="A382" s="538" t="s">
        <v>148</v>
      </c>
      <c r="B382" s="539"/>
      <c r="C382" s="103" t="s">
        <v>149</v>
      </c>
      <c r="D382" s="621" t="s">
        <v>150</v>
      </c>
      <c r="E382" s="622"/>
      <c r="F382" s="104"/>
      <c r="G382" s="104"/>
      <c r="H382" s="104"/>
    </row>
    <row r="383" spans="1:8" s="98" customFormat="1" ht="44.25" customHeight="1" x14ac:dyDescent="0.2">
      <c r="A383" s="333" t="s">
        <v>207</v>
      </c>
      <c r="B383" s="334"/>
      <c r="C383" s="335" t="s">
        <v>208</v>
      </c>
      <c r="D383" s="641">
        <v>2190</v>
      </c>
      <c r="E383" s="336"/>
      <c r="F383" s="104"/>
      <c r="G383" s="104"/>
      <c r="H383" s="104"/>
    </row>
    <row r="384" spans="1:8" ht="24.95" customHeight="1" x14ac:dyDescent="0.2">
      <c r="A384" s="337" t="s">
        <v>209</v>
      </c>
      <c r="B384" s="338"/>
      <c r="C384" s="331"/>
      <c r="D384" s="640">
        <v>1590</v>
      </c>
      <c r="E384" s="332"/>
      <c r="F384" s="104"/>
      <c r="G384" s="104"/>
      <c r="H384" s="104"/>
    </row>
    <row r="385" spans="1:8" ht="24.95" customHeight="1" x14ac:dyDescent="0.2">
      <c r="A385" s="337" t="s">
        <v>210</v>
      </c>
      <c r="B385" s="338"/>
      <c r="C385" s="331"/>
      <c r="D385" s="640">
        <v>1440</v>
      </c>
      <c r="E385" s="332"/>
      <c r="F385" s="104"/>
      <c r="G385" s="104"/>
      <c r="H385" s="104"/>
    </row>
    <row r="386" spans="1:8" s="82" customFormat="1" ht="38.25" customHeight="1" x14ac:dyDescent="0.2">
      <c r="A386" s="337" t="s">
        <v>211</v>
      </c>
      <c r="B386" s="338"/>
      <c r="C386" s="331"/>
      <c r="D386" s="640">
        <v>1290</v>
      </c>
      <c r="E386" s="332"/>
      <c r="F386" s="104"/>
      <c r="G386" s="104"/>
      <c r="H386" s="104"/>
    </row>
    <row r="387" spans="1:8" s="100" customFormat="1" ht="50.1" customHeight="1" x14ac:dyDescent="0.2">
      <c r="A387" s="337" t="s">
        <v>151</v>
      </c>
      <c r="B387" s="338"/>
      <c r="C387" s="106" t="s">
        <v>152</v>
      </c>
      <c r="D387" s="331" t="s">
        <v>153</v>
      </c>
      <c r="E387" s="332"/>
      <c r="F387" s="104"/>
      <c r="G387" s="104"/>
      <c r="H387" s="104"/>
    </row>
    <row r="388" spans="1:8" s="102" customFormat="1" ht="50.1" customHeight="1" x14ac:dyDescent="0.2">
      <c r="A388" s="337" t="s">
        <v>154</v>
      </c>
      <c r="B388" s="338"/>
      <c r="C388" s="106" t="s">
        <v>155</v>
      </c>
      <c r="D388" s="331" t="s">
        <v>156</v>
      </c>
      <c r="E388" s="332"/>
      <c r="F388" s="104"/>
      <c r="G388" s="104"/>
      <c r="H388" s="104"/>
    </row>
    <row r="389" spans="1:8" ht="93" customHeight="1" thickBot="1" x14ac:dyDescent="0.25">
      <c r="A389" s="495" t="s">
        <v>157</v>
      </c>
      <c r="B389" s="496"/>
      <c r="C389" s="125" t="s">
        <v>158</v>
      </c>
      <c r="D389" s="497" t="s">
        <v>156</v>
      </c>
      <c r="E389" s="498"/>
      <c r="F389" s="104"/>
      <c r="G389" s="104"/>
      <c r="H389" s="104"/>
    </row>
    <row r="390" spans="1:8" ht="78" customHeight="1" x14ac:dyDescent="0.2">
      <c r="A390" s="337" t="s">
        <v>160</v>
      </c>
      <c r="B390" s="338"/>
      <c r="C390" s="124" t="s">
        <v>161</v>
      </c>
      <c r="D390" s="338" t="s">
        <v>156</v>
      </c>
      <c r="E390" s="494"/>
      <c r="F390" s="101"/>
      <c r="G390" s="101"/>
      <c r="H390" s="101"/>
    </row>
    <row r="391" spans="1:8" ht="83.25" customHeight="1" thickBot="1" x14ac:dyDescent="0.25">
      <c r="A391" s="617" t="s">
        <v>162</v>
      </c>
      <c r="B391" s="618"/>
      <c r="C391" s="125" t="s">
        <v>163</v>
      </c>
      <c r="D391" s="619" t="s">
        <v>156</v>
      </c>
      <c r="E391" s="620"/>
      <c r="F391" s="96"/>
      <c r="G391" s="97"/>
      <c r="H391" s="97"/>
    </row>
    <row r="392" spans="1:8" ht="50.1" customHeight="1" x14ac:dyDescent="0.2">
      <c r="A392" s="329" t="s">
        <v>164</v>
      </c>
      <c r="B392" s="329"/>
      <c r="C392" s="329"/>
      <c r="D392" s="329"/>
      <c r="E392" s="329"/>
      <c r="F392" s="329"/>
      <c r="G392" s="329"/>
      <c r="H392" s="329"/>
    </row>
    <row r="393" spans="1:8" ht="50.1" customHeight="1" x14ac:dyDescent="0.2">
      <c r="A393" s="329" t="s">
        <v>165</v>
      </c>
      <c r="B393" s="329"/>
      <c r="C393" s="329"/>
      <c r="D393" s="329"/>
      <c r="E393" s="329"/>
      <c r="F393" s="329"/>
      <c r="G393" s="329"/>
      <c r="H393" s="329"/>
    </row>
    <row r="394" spans="1:8" ht="192" customHeight="1" x14ac:dyDescent="0.2">
      <c r="A394"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94" s="493"/>
      <c r="C394" s="493"/>
      <c r="D394" s="493"/>
      <c r="E394" s="493"/>
      <c r="F394" s="493"/>
      <c r="G394" s="493"/>
      <c r="H394" s="493"/>
    </row>
    <row r="395" spans="1:8" ht="75" customHeight="1" x14ac:dyDescent="0.2">
      <c r="A395" s="339" t="s">
        <v>167</v>
      </c>
      <c r="B395" s="339"/>
      <c r="C395" s="339"/>
      <c r="D395" s="339"/>
      <c r="E395" s="339"/>
      <c r="F395" s="339"/>
      <c r="G395" s="339"/>
      <c r="H395" s="339"/>
    </row>
    <row r="396" spans="1:8" ht="126" customHeight="1" x14ac:dyDescent="0.2">
      <c r="A396" s="329" t="s">
        <v>168</v>
      </c>
      <c r="B396" s="329"/>
      <c r="C396" s="329"/>
      <c r="D396" s="329"/>
      <c r="E396" s="329"/>
      <c r="F396" s="329"/>
      <c r="G396" s="329"/>
      <c r="H396" s="329"/>
    </row>
    <row r="397" spans="1:8" s="82" customFormat="1" ht="125.25" customHeight="1" x14ac:dyDescent="0.2">
      <c r="A397" s="639" t="s">
        <v>287</v>
      </c>
      <c r="B397" s="639"/>
      <c r="C397" s="639"/>
      <c r="D397" s="639"/>
      <c r="E397" s="639"/>
      <c r="F397" s="639"/>
      <c r="G397" s="639"/>
      <c r="H397" s="639"/>
    </row>
    <row r="398" spans="1:8" ht="25.5" x14ac:dyDescent="0.35">
      <c r="A398" s="637" t="s">
        <v>288</v>
      </c>
      <c r="B398" s="638"/>
      <c r="C398" s="176" t="s">
        <v>289</v>
      </c>
    </row>
    <row r="399" spans="1:8" ht="25.5" x14ac:dyDescent="0.35">
      <c r="A399" s="635" t="s">
        <v>290</v>
      </c>
      <c r="B399" s="636"/>
      <c r="C399" s="177">
        <v>1</v>
      </c>
    </row>
    <row r="400" spans="1:8" ht="25.5" x14ac:dyDescent="0.35">
      <c r="A400" s="635">
        <v>2</v>
      </c>
      <c r="B400" s="636"/>
      <c r="C400" s="177">
        <v>1.1000000000000001</v>
      </c>
    </row>
    <row r="401" spans="1:8" ht="25.5" x14ac:dyDescent="0.35">
      <c r="A401" s="635">
        <v>3</v>
      </c>
      <c r="B401" s="636"/>
      <c r="C401" s="177">
        <v>1.2</v>
      </c>
    </row>
    <row r="402" spans="1:8" ht="25.5" x14ac:dyDescent="0.35">
      <c r="A402" s="635" t="s">
        <v>291</v>
      </c>
      <c r="B402" s="636"/>
      <c r="C402" s="177">
        <v>1.25</v>
      </c>
    </row>
    <row r="403" spans="1:8" ht="25.5" x14ac:dyDescent="0.35">
      <c r="A403" s="635" t="s">
        <v>292</v>
      </c>
      <c r="B403" s="636"/>
      <c r="C403" s="177">
        <v>1.3</v>
      </c>
    </row>
    <row r="404" spans="1:8" ht="25.5" x14ac:dyDescent="0.35">
      <c r="A404" s="635" t="s">
        <v>293</v>
      </c>
      <c r="B404" s="636"/>
      <c r="C404" s="177">
        <v>1.35</v>
      </c>
    </row>
    <row r="405" spans="1:8" ht="25.5" x14ac:dyDescent="0.35">
      <c r="A405" s="635" t="s">
        <v>294</v>
      </c>
      <c r="B405" s="636"/>
      <c r="C405" s="177">
        <v>1.4</v>
      </c>
    </row>
    <row r="406" spans="1:8" ht="25.5" x14ac:dyDescent="0.35">
      <c r="A406" s="635" t="s">
        <v>295</v>
      </c>
      <c r="B406" s="636"/>
      <c r="C406" s="177">
        <v>1.45</v>
      </c>
    </row>
    <row r="407" spans="1:8" ht="25.5" x14ac:dyDescent="0.35">
      <c r="A407" s="635" t="s">
        <v>296</v>
      </c>
      <c r="B407" s="636"/>
      <c r="C407" s="177">
        <v>1.5</v>
      </c>
    </row>
    <row r="408" spans="1:8" ht="25.5" x14ac:dyDescent="0.35">
      <c r="A408" s="635" t="s">
        <v>297</v>
      </c>
      <c r="B408" s="636"/>
      <c r="C408" s="177">
        <v>2</v>
      </c>
    </row>
    <row r="409" spans="1:8" ht="23.25" x14ac:dyDescent="0.2">
      <c r="A409" s="329" t="s">
        <v>298</v>
      </c>
      <c r="B409" s="329"/>
      <c r="C409" s="329"/>
      <c r="D409" s="329"/>
      <c r="E409" s="329"/>
      <c r="F409" s="329"/>
      <c r="G409" s="329"/>
      <c r="H409" s="329"/>
    </row>
    <row r="412" spans="1:8" s="109" customFormat="1" ht="114.75" customHeight="1" x14ac:dyDescent="0.2">
      <c r="A412" s="339" t="s">
        <v>483</v>
      </c>
      <c r="B412" s="339"/>
      <c r="C412" s="339"/>
      <c r="D412" s="339"/>
      <c r="E412" s="339"/>
      <c r="F412" s="339"/>
      <c r="G412" s="339"/>
      <c r="H412" s="339"/>
    </row>
    <row r="416" spans="1:8" ht="23.25" customHeight="1" x14ac:dyDescent="0.2"/>
    <row r="417" spans="1:8" ht="23.25" customHeight="1" x14ac:dyDescent="0.2"/>
    <row r="418" spans="1:8" s="109" customFormat="1" ht="114.75" customHeight="1" x14ac:dyDescent="0.2">
      <c r="A418" s="81"/>
      <c r="B418" s="82"/>
      <c r="C418" s="83"/>
      <c r="D418" s="82"/>
      <c r="E418" s="82"/>
      <c r="F418" s="82"/>
      <c r="G418" s="82"/>
      <c r="H418" s="84"/>
    </row>
  </sheetData>
  <sheetProtection selectLockedCells="1" selectUnlockedCells="1"/>
  <mergeCells count="729">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165"/>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5:B165"/>
    <mergeCell ref="D165:H165"/>
    <mergeCell ref="D166:H166"/>
    <mergeCell ref="A168:A171"/>
    <mergeCell ref="B168:B169"/>
    <mergeCell ref="C168:C169"/>
    <mergeCell ref="D168:D171"/>
    <mergeCell ref="E168:E171"/>
    <mergeCell ref="F168:F171"/>
    <mergeCell ref="G168:G171"/>
    <mergeCell ref="D178:H178"/>
    <mergeCell ref="A179:A181"/>
    <mergeCell ref="B179:B180"/>
    <mergeCell ref="C179:C180"/>
    <mergeCell ref="D179:H181"/>
    <mergeCell ref="D182:H182"/>
    <mergeCell ref="H168:H171"/>
    <mergeCell ref="D172:H172"/>
    <mergeCell ref="A173:A177"/>
    <mergeCell ref="B173:B174"/>
    <mergeCell ref="C173:C174"/>
    <mergeCell ref="D173:D177"/>
    <mergeCell ref="E173:E177"/>
    <mergeCell ref="F173:F177"/>
    <mergeCell ref="G173:G177"/>
    <mergeCell ref="H173:H177"/>
    <mergeCell ref="A183:C183"/>
    <mergeCell ref="D183:H183"/>
    <mergeCell ref="A184:B184"/>
    <mergeCell ref="C184:C283"/>
    <mergeCell ref="D184:H184"/>
    <mergeCell ref="A185:B185"/>
    <mergeCell ref="D185:H185"/>
    <mergeCell ref="A186:B186"/>
    <mergeCell ref="D186:H186"/>
    <mergeCell ref="A187:B187"/>
    <mergeCell ref="A191:B191"/>
    <mergeCell ref="D191:H191"/>
    <mergeCell ref="A192:B192"/>
    <mergeCell ref="D192:H192"/>
    <mergeCell ref="A193:B193"/>
    <mergeCell ref="D193:H193"/>
    <mergeCell ref="D187:H187"/>
    <mergeCell ref="A188:B188"/>
    <mergeCell ref="D188:H188"/>
    <mergeCell ref="A189:B189"/>
    <mergeCell ref="D189:H189"/>
    <mergeCell ref="A190:B190"/>
    <mergeCell ref="D190:H190"/>
    <mergeCell ref="A197:B197"/>
    <mergeCell ref="D197:H197"/>
    <mergeCell ref="A198:B198"/>
    <mergeCell ref="D198:H198"/>
    <mergeCell ref="A199:B199"/>
    <mergeCell ref="D199:H199"/>
    <mergeCell ref="A194:B194"/>
    <mergeCell ref="D194:H194"/>
    <mergeCell ref="A195:B195"/>
    <mergeCell ref="D195:H195"/>
    <mergeCell ref="A196:B196"/>
    <mergeCell ref="D196:H196"/>
    <mergeCell ref="A203:B203"/>
    <mergeCell ref="D203:H203"/>
    <mergeCell ref="A204:B204"/>
    <mergeCell ref="D204:H204"/>
    <mergeCell ref="A205:B205"/>
    <mergeCell ref="D205:H205"/>
    <mergeCell ref="A200:B200"/>
    <mergeCell ref="D200:H200"/>
    <mergeCell ref="A201:B201"/>
    <mergeCell ref="D201:H201"/>
    <mergeCell ref="A202:B202"/>
    <mergeCell ref="D202:H202"/>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21:B221"/>
    <mergeCell ref="D221:H221"/>
    <mergeCell ref="A222:B222"/>
    <mergeCell ref="D222:H222"/>
    <mergeCell ref="A223:B223"/>
    <mergeCell ref="D223:H223"/>
    <mergeCell ref="A218:B218"/>
    <mergeCell ref="D218:H218"/>
    <mergeCell ref="A219:B219"/>
    <mergeCell ref="D219:H219"/>
    <mergeCell ref="A220:B220"/>
    <mergeCell ref="D220:H220"/>
    <mergeCell ref="A227:B227"/>
    <mergeCell ref="D227:H227"/>
    <mergeCell ref="A228:B228"/>
    <mergeCell ref="D228:H228"/>
    <mergeCell ref="A229:B229"/>
    <mergeCell ref="D229:H229"/>
    <mergeCell ref="A224:B224"/>
    <mergeCell ref="D224:H224"/>
    <mergeCell ref="A225:B225"/>
    <mergeCell ref="D225:H225"/>
    <mergeCell ref="A226:B226"/>
    <mergeCell ref="D226:H226"/>
    <mergeCell ref="A233:B233"/>
    <mergeCell ref="D233:H233"/>
    <mergeCell ref="A234:B234"/>
    <mergeCell ref="D234:H234"/>
    <mergeCell ref="A235:B235"/>
    <mergeCell ref="D235:H235"/>
    <mergeCell ref="A230:B230"/>
    <mergeCell ref="D230:H230"/>
    <mergeCell ref="A231:B231"/>
    <mergeCell ref="D231:H231"/>
    <mergeCell ref="A232:B232"/>
    <mergeCell ref="D232:H232"/>
    <mergeCell ref="A239:B239"/>
    <mergeCell ref="D239:H239"/>
    <mergeCell ref="A240:B240"/>
    <mergeCell ref="D240:H240"/>
    <mergeCell ref="A241:B241"/>
    <mergeCell ref="D241:H241"/>
    <mergeCell ref="A236:B236"/>
    <mergeCell ref="D236:H236"/>
    <mergeCell ref="A237:B237"/>
    <mergeCell ref="D237:H237"/>
    <mergeCell ref="A238:B238"/>
    <mergeCell ref="D238:H238"/>
    <mergeCell ref="A245:B245"/>
    <mergeCell ref="D245:H245"/>
    <mergeCell ref="A246:B246"/>
    <mergeCell ref="D246:H246"/>
    <mergeCell ref="A247:B247"/>
    <mergeCell ref="D247:H247"/>
    <mergeCell ref="A242:B242"/>
    <mergeCell ref="D242:H242"/>
    <mergeCell ref="A243:B243"/>
    <mergeCell ref="D243:H243"/>
    <mergeCell ref="A244:B244"/>
    <mergeCell ref="D244:H244"/>
    <mergeCell ref="A251:B251"/>
    <mergeCell ref="D251:H251"/>
    <mergeCell ref="A252:B252"/>
    <mergeCell ref="D252:H252"/>
    <mergeCell ref="A253:B253"/>
    <mergeCell ref="D253:H253"/>
    <mergeCell ref="A248:B248"/>
    <mergeCell ref="D248:H248"/>
    <mergeCell ref="A249:B249"/>
    <mergeCell ref="D249:H249"/>
    <mergeCell ref="A250:B250"/>
    <mergeCell ref="D250:H250"/>
    <mergeCell ref="A257:B257"/>
    <mergeCell ref="D257:H257"/>
    <mergeCell ref="A258:B258"/>
    <mergeCell ref="D258:H258"/>
    <mergeCell ref="A259:B259"/>
    <mergeCell ref="D259:H259"/>
    <mergeCell ref="A254:B254"/>
    <mergeCell ref="D254:H254"/>
    <mergeCell ref="A255:B255"/>
    <mergeCell ref="D255:H255"/>
    <mergeCell ref="A256:B256"/>
    <mergeCell ref="D256:H256"/>
    <mergeCell ref="A263:B263"/>
    <mergeCell ref="D263:H263"/>
    <mergeCell ref="A264:B264"/>
    <mergeCell ref="D264:H264"/>
    <mergeCell ref="A265:B265"/>
    <mergeCell ref="D265:H265"/>
    <mergeCell ref="A260:B260"/>
    <mergeCell ref="D260:H260"/>
    <mergeCell ref="A261:B261"/>
    <mergeCell ref="D261:H261"/>
    <mergeCell ref="A262:B262"/>
    <mergeCell ref="D262:H262"/>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75:B275"/>
    <mergeCell ref="D275:H275"/>
    <mergeCell ref="A276:B276"/>
    <mergeCell ref="D276:H276"/>
    <mergeCell ref="A277:B277"/>
    <mergeCell ref="D277:H277"/>
    <mergeCell ref="A272:B272"/>
    <mergeCell ref="D272:H272"/>
    <mergeCell ref="A273:B273"/>
    <mergeCell ref="D273:H273"/>
    <mergeCell ref="A274:B274"/>
    <mergeCell ref="D274:H274"/>
    <mergeCell ref="A281:B281"/>
    <mergeCell ref="D281:H281"/>
    <mergeCell ref="A282:B282"/>
    <mergeCell ref="D282:H282"/>
    <mergeCell ref="A283:B283"/>
    <mergeCell ref="D283:H283"/>
    <mergeCell ref="A278:B278"/>
    <mergeCell ref="D278:H278"/>
    <mergeCell ref="A279:B279"/>
    <mergeCell ref="D279:H279"/>
    <mergeCell ref="A280:B280"/>
    <mergeCell ref="D280:H280"/>
    <mergeCell ref="D284:H284"/>
    <mergeCell ref="D285:H285"/>
    <mergeCell ref="A286:B286"/>
    <mergeCell ref="C286:C294"/>
    <mergeCell ref="D286:H286"/>
    <mergeCell ref="A287:B287"/>
    <mergeCell ref="D287:H287"/>
    <mergeCell ref="A288:B288"/>
    <mergeCell ref="D288:H288"/>
    <mergeCell ref="A289:B289"/>
    <mergeCell ref="A293:B293"/>
    <mergeCell ref="D293:H293"/>
    <mergeCell ref="A294:B294"/>
    <mergeCell ref="D294:H294"/>
    <mergeCell ref="A295:B295"/>
    <mergeCell ref="D295:H295"/>
    <mergeCell ref="D289:H289"/>
    <mergeCell ref="A290:B290"/>
    <mergeCell ref="D290:H290"/>
    <mergeCell ref="A291:B291"/>
    <mergeCell ref="D291:H291"/>
    <mergeCell ref="A292:B292"/>
    <mergeCell ref="D292:H292"/>
    <mergeCell ref="A296:B296"/>
    <mergeCell ref="D296:H296"/>
    <mergeCell ref="A297:B297"/>
    <mergeCell ref="D297:H297"/>
    <mergeCell ref="A298:B298"/>
    <mergeCell ref="C298:C315"/>
    <mergeCell ref="D298:H298"/>
    <mergeCell ref="A299:B299"/>
    <mergeCell ref="D299:H299"/>
    <mergeCell ref="A300:B300"/>
    <mergeCell ref="A304:B304"/>
    <mergeCell ref="D304:H304"/>
    <mergeCell ref="A305:B305"/>
    <mergeCell ref="D305:H305"/>
    <mergeCell ref="A306:B306"/>
    <mergeCell ref="D306:H306"/>
    <mergeCell ref="D300:H300"/>
    <mergeCell ref="A301:B301"/>
    <mergeCell ref="D301:H301"/>
    <mergeCell ref="A302:B302"/>
    <mergeCell ref="D302:H302"/>
    <mergeCell ref="A303:B303"/>
    <mergeCell ref="D303:H303"/>
    <mergeCell ref="A310:B310"/>
    <mergeCell ref="D310:H310"/>
    <mergeCell ref="A311:B311"/>
    <mergeCell ref="D311:H311"/>
    <mergeCell ref="A312:B312"/>
    <mergeCell ref="D312:H312"/>
    <mergeCell ref="A307:B307"/>
    <mergeCell ref="D307:H307"/>
    <mergeCell ref="A308:B308"/>
    <mergeCell ref="D308:H308"/>
    <mergeCell ref="A309:B309"/>
    <mergeCell ref="D309:H309"/>
    <mergeCell ref="A316:B316"/>
    <mergeCell ref="D316:H316"/>
    <mergeCell ref="A317:B317"/>
    <mergeCell ref="D317:H317"/>
    <mergeCell ref="A318:B318"/>
    <mergeCell ref="D318:H318"/>
    <mergeCell ref="A313:B313"/>
    <mergeCell ref="D313:H313"/>
    <mergeCell ref="A314:B314"/>
    <mergeCell ref="D314:H314"/>
    <mergeCell ref="A315:B315"/>
    <mergeCell ref="D315:H315"/>
    <mergeCell ref="A322:B322"/>
    <mergeCell ref="D322:H322"/>
    <mergeCell ref="A323:B323"/>
    <mergeCell ref="D323:H323"/>
    <mergeCell ref="A324:B324"/>
    <mergeCell ref="D324:H324"/>
    <mergeCell ref="A319:B319"/>
    <mergeCell ref="D319:H319"/>
    <mergeCell ref="A320:B320"/>
    <mergeCell ref="D320:H320"/>
    <mergeCell ref="A321:B321"/>
    <mergeCell ref="D321:H321"/>
    <mergeCell ref="A328:B328"/>
    <mergeCell ref="D328:H328"/>
    <mergeCell ref="A329:B329"/>
    <mergeCell ref="D329:H329"/>
    <mergeCell ref="A330:B330"/>
    <mergeCell ref="D330:H330"/>
    <mergeCell ref="A325:B325"/>
    <mergeCell ref="D325:H325"/>
    <mergeCell ref="A326:B326"/>
    <mergeCell ref="D326:H326"/>
    <mergeCell ref="A327:B327"/>
    <mergeCell ref="D327:H327"/>
    <mergeCell ref="A334:B334"/>
    <mergeCell ref="D334:H334"/>
    <mergeCell ref="A335:B335"/>
    <mergeCell ref="D335:H335"/>
    <mergeCell ref="A336:B336"/>
    <mergeCell ref="D336:H336"/>
    <mergeCell ref="A331:B331"/>
    <mergeCell ref="D331:H331"/>
    <mergeCell ref="A332:B332"/>
    <mergeCell ref="D332:H332"/>
    <mergeCell ref="A333:B333"/>
    <mergeCell ref="D333:H333"/>
    <mergeCell ref="A340:B340"/>
    <mergeCell ref="D340:H340"/>
    <mergeCell ref="A341:B341"/>
    <mergeCell ref="D341:H341"/>
    <mergeCell ref="A342:B342"/>
    <mergeCell ref="D342:H342"/>
    <mergeCell ref="A337:B337"/>
    <mergeCell ref="D337:H337"/>
    <mergeCell ref="A338:B338"/>
    <mergeCell ref="D338:H338"/>
    <mergeCell ref="A339:B339"/>
    <mergeCell ref="D339:H339"/>
    <mergeCell ref="A346:B346"/>
    <mergeCell ref="D346:H346"/>
    <mergeCell ref="A347:B347"/>
    <mergeCell ref="D347:H347"/>
    <mergeCell ref="A348:B348"/>
    <mergeCell ref="D348:H348"/>
    <mergeCell ref="A343:B343"/>
    <mergeCell ref="D343:H343"/>
    <mergeCell ref="A344:B344"/>
    <mergeCell ref="D344:H344"/>
    <mergeCell ref="A345:B345"/>
    <mergeCell ref="D345:H345"/>
    <mergeCell ref="A349:B349"/>
    <mergeCell ref="D349:H349"/>
    <mergeCell ref="A350:B350"/>
    <mergeCell ref="D350:H350"/>
    <mergeCell ref="A351:B351"/>
    <mergeCell ref="C351:C355"/>
    <mergeCell ref="D351:H351"/>
    <mergeCell ref="A352:B352"/>
    <mergeCell ref="D352:H352"/>
    <mergeCell ref="A353:B353"/>
    <mergeCell ref="A357:B357"/>
    <mergeCell ref="D357:H357"/>
    <mergeCell ref="A358:B358"/>
    <mergeCell ref="D358:H358"/>
    <mergeCell ref="A359:B359"/>
    <mergeCell ref="D359:H359"/>
    <mergeCell ref="D353:H353"/>
    <mergeCell ref="A354:B354"/>
    <mergeCell ref="D354:H354"/>
    <mergeCell ref="A355:B355"/>
    <mergeCell ref="D355:H355"/>
    <mergeCell ref="A356:B356"/>
    <mergeCell ref="D356:H356"/>
    <mergeCell ref="A363:B363"/>
    <mergeCell ref="D363:H363"/>
    <mergeCell ref="C365:D365"/>
    <mergeCell ref="C366:D366"/>
    <mergeCell ref="C367:D367"/>
    <mergeCell ref="C368:D368"/>
    <mergeCell ref="A360:B360"/>
    <mergeCell ref="D360:H360"/>
    <mergeCell ref="A361:B361"/>
    <mergeCell ref="D361:H361"/>
    <mergeCell ref="A362:B362"/>
    <mergeCell ref="D362:H362"/>
    <mergeCell ref="A374:C374"/>
    <mergeCell ref="A375:C375"/>
    <mergeCell ref="A377:H377"/>
    <mergeCell ref="A378:H378"/>
    <mergeCell ref="A379:H379"/>
    <mergeCell ref="A380:E380"/>
    <mergeCell ref="A369:C369"/>
    <mergeCell ref="G369:H369"/>
    <mergeCell ref="A370:C370"/>
    <mergeCell ref="A371:C371"/>
    <mergeCell ref="A372:C372"/>
    <mergeCell ref="A373:C373"/>
    <mergeCell ref="A386:B386"/>
    <mergeCell ref="D386:E386"/>
    <mergeCell ref="A387:B387"/>
    <mergeCell ref="D387:E387"/>
    <mergeCell ref="A388:B388"/>
    <mergeCell ref="D388:E388"/>
    <mergeCell ref="A381:E381"/>
    <mergeCell ref="A382:B382"/>
    <mergeCell ref="D382:E382"/>
    <mergeCell ref="A383:B383"/>
    <mergeCell ref="C383:C386"/>
    <mergeCell ref="D383:E383"/>
    <mergeCell ref="A384:B384"/>
    <mergeCell ref="D384:E384"/>
    <mergeCell ref="A385:B385"/>
    <mergeCell ref="D385:E385"/>
    <mergeCell ref="A392:H392"/>
    <mergeCell ref="A393:H393"/>
    <mergeCell ref="A394:H394"/>
    <mergeCell ref="A395:H395"/>
    <mergeCell ref="A396:H396"/>
    <mergeCell ref="A397:H397"/>
    <mergeCell ref="A389:B389"/>
    <mergeCell ref="D389:E389"/>
    <mergeCell ref="A390:B390"/>
    <mergeCell ref="D390:E390"/>
    <mergeCell ref="A391:B391"/>
    <mergeCell ref="D391:E391"/>
    <mergeCell ref="A412:E412"/>
    <mergeCell ref="F412:H412"/>
    <mergeCell ref="A404:B404"/>
    <mergeCell ref="A405:B405"/>
    <mergeCell ref="A406:B406"/>
    <mergeCell ref="A407:B407"/>
    <mergeCell ref="A408:B408"/>
    <mergeCell ref="A409:H409"/>
    <mergeCell ref="A398:B398"/>
    <mergeCell ref="A399:B399"/>
    <mergeCell ref="A400:B400"/>
    <mergeCell ref="A401:B401"/>
    <mergeCell ref="A402:B402"/>
    <mergeCell ref="A403:B4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5"/>
  <sheetViews>
    <sheetView zoomScale="40" zoomScaleNormal="40" zoomScaleSheetLayoutView="40" workbookViewId="0">
      <pane ySplit="4" topLeftCell="A59"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533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7" s="382">
        <f>F7*1.2</f>
        <v>11268</v>
      </c>
      <c r="E7" s="383">
        <f>F7*1.1</f>
        <v>10329</v>
      </c>
      <c r="F7" s="383">
        <v>9390</v>
      </c>
      <c r="G7" s="383">
        <f>F7*0.75</f>
        <v>7042.5</v>
      </c>
      <c r="H7" s="384">
        <f>F7*0.5</f>
        <v>4695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 s="457">
        <f>F12*1.2</f>
        <v>13176</v>
      </c>
      <c r="E12" s="383">
        <f>F12*1.1</f>
        <v>12078.000000000002</v>
      </c>
      <c r="F12" s="383">
        <v>10980</v>
      </c>
      <c r="G12" s="383">
        <f>F12*0.75</f>
        <v>8235</v>
      </c>
      <c r="H12" s="384">
        <f>F12*0.5</f>
        <v>5490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1590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"2ГИС.КУРГАН"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23" s="527">
        <v>360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7" s="382">
        <f>F27*1.2</f>
        <v>15782.4</v>
      </c>
      <c r="E27" s="383">
        <f>F27*1.1</f>
        <v>14467.2</v>
      </c>
      <c r="F27" s="383">
        <v>13152</v>
      </c>
      <c r="G27" s="383">
        <f>F27*0.75</f>
        <v>9864</v>
      </c>
      <c r="H27" s="384">
        <f>F27*0.5</f>
        <v>6576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2" s="457">
        <f>F32*1.2</f>
        <v>18446.399999999998</v>
      </c>
      <c r="E32" s="383">
        <f>F32*1.1</f>
        <v>16909.2</v>
      </c>
      <c r="F32" s="383">
        <v>15372</v>
      </c>
      <c r="G32" s="383">
        <f>F32*0.75</f>
        <v>11529</v>
      </c>
      <c r="H32" s="384">
        <f>F32*0.5</f>
        <v>7686</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2280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"2ГИС.КУРГАН"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"2ГИС.КУРГАН"; Электронный справочник "2ГИС.КУРГАН"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3" s="445">
        <v>504</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48" s="536">
        <f>F48*1.2</f>
        <v>5868</v>
      </c>
      <c r="E48" s="536">
        <f>F48*1.1</f>
        <v>5379</v>
      </c>
      <c r="F48" s="536">
        <v>4890</v>
      </c>
      <c r="G48" s="536">
        <f>F48*0.75</f>
        <v>3667.5</v>
      </c>
      <c r="H48" s="536">
        <f>F48*0.5</f>
        <v>2445</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52" s="479">
        <v>270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5" s="382">
        <f>F55*1.2</f>
        <v>12268.8</v>
      </c>
      <c r="E55" s="383">
        <f>F55*1.1</f>
        <v>11246.400000000001</v>
      </c>
      <c r="F55" s="383">
        <v>10224</v>
      </c>
      <c r="G55" s="383">
        <f>F55*0.75</f>
        <v>7668</v>
      </c>
      <c r="H55" s="384">
        <f>F55*0.5</f>
        <v>5112</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1" s="457">
        <f>F61*1.2</f>
        <v>14299.199999999999</v>
      </c>
      <c r="E61" s="383">
        <f>F61*1.1</f>
        <v>13107.6</v>
      </c>
      <c r="F61" s="383">
        <v>11916</v>
      </c>
      <c r="G61" s="383">
        <f>F61*0.75</f>
        <v>8937</v>
      </c>
      <c r="H61" s="384">
        <f>F61*0.5</f>
        <v>5958</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67" s="527">
        <v>360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1980 до 39600</v>
      </c>
      <c r="E71" s="422"/>
      <c r="F71" s="422"/>
      <c r="G71" s="422"/>
      <c r="H71" s="423"/>
    </row>
    <row r="72" spans="1:8" ht="37.5" customHeight="1" outlineLevel="1" x14ac:dyDescent="0.2">
      <c r="A72" s="429" t="s">
        <v>39</v>
      </c>
      <c r="B72" s="598"/>
      <c r="C72" s="455"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72" s="601">
        <v>1980</v>
      </c>
      <c r="E72" s="433"/>
      <c r="F72" s="433"/>
      <c r="G72" s="433"/>
      <c r="H72" s="434"/>
    </row>
    <row r="73" spans="1:8" ht="37.5" customHeight="1" outlineLevel="1" x14ac:dyDescent="0.2">
      <c r="A73" s="419" t="s">
        <v>40</v>
      </c>
      <c r="B73" s="586"/>
      <c r="C73" s="599"/>
      <c r="D73" s="361">
        <v>3960</v>
      </c>
      <c r="E73" s="355"/>
      <c r="F73" s="355"/>
      <c r="G73" s="355"/>
      <c r="H73" s="356"/>
    </row>
    <row r="74" spans="1:8" ht="37.5" customHeight="1" outlineLevel="1" x14ac:dyDescent="0.2">
      <c r="A74" s="419" t="s">
        <v>41</v>
      </c>
      <c r="B74" s="586"/>
      <c r="C74" s="599"/>
      <c r="D74" s="361">
        <v>5940</v>
      </c>
      <c r="E74" s="355"/>
      <c r="F74" s="355"/>
      <c r="G74" s="355"/>
      <c r="H74" s="356"/>
    </row>
    <row r="75" spans="1:8" ht="37.5" customHeight="1" outlineLevel="1" x14ac:dyDescent="0.2">
      <c r="A75" s="419" t="s">
        <v>42</v>
      </c>
      <c r="B75" s="586"/>
      <c r="C75" s="599"/>
      <c r="D75" s="361">
        <v>7920</v>
      </c>
      <c r="E75" s="355"/>
      <c r="F75" s="355"/>
      <c r="G75" s="355"/>
      <c r="H75" s="356"/>
    </row>
    <row r="76" spans="1:8" ht="37.5" customHeight="1" outlineLevel="1" x14ac:dyDescent="0.2">
      <c r="A76" s="419" t="s">
        <v>43</v>
      </c>
      <c r="B76" s="586"/>
      <c r="C76" s="599"/>
      <c r="D76" s="361">
        <v>9900</v>
      </c>
      <c r="E76" s="355"/>
      <c r="F76" s="355"/>
      <c r="G76" s="355"/>
      <c r="H76" s="356"/>
    </row>
    <row r="77" spans="1:8" ht="37.5" customHeight="1" outlineLevel="1" x14ac:dyDescent="0.2">
      <c r="A77" s="419" t="s">
        <v>44</v>
      </c>
      <c r="B77" s="586"/>
      <c r="C77" s="599"/>
      <c r="D77" s="361">
        <v>11880</v>
      </c>
      <c r="E77" s="355"/>
      <c r="F77" s="355"/>
      <c r="G77" s="355"/>
      <c r="H77" s="356"/>
    </row>
    <row r="78" spans="1:8" ht="37.5" customHeight="1" outlineLevel="1" x14ac:dyDescent="0.2">
      <c r="A78" s="419" t="s">
        <v>45</v>
      </c>
      <c r="B78" s="586"/>
      <c r="C78" s="599"/>
      <c r="D78" s="361">
        <v>13860</v>
      </c>
      <c r="E78" s="355"/>
      <c r="F78" s="355"/>
      <c r="G78" s="355"/>
      <c r="H78" s="356"/>
    </row>
    <row r="79" spans="1:8" ht="37.5" customHeight="1" outlineLevel="1" x14ac:dyDescent="0.2">
      <c r="A79" s="419" t="s">
        <v>46</v>
      </c>
      <c r="B79" s="586"/>
      <c r="C79" s="599"/>
      <c r="D79" s="361">
        <v>15840</v>
      </c>
      <c r="E79" s="355"/>
      <c r="F79" s="355"/>
      <c r="G79" s="355"/>
      <c r="H79" s="356"/>
    </row>
    <row r="80" spans="1:8" ht="37.5" customHeight="1" outlineLevel="1" x14ac:dyDescent="0.2">
      <c r="A80" s="419" t="s">
        <v>47</v>
      </c>
      <c r="B80" s="586"/>
      <c r="C80" s="599"/>
      <c r="D80" s="361">
        <v>17820</v>
      </c>
      <c r="E80" s="355"/>
      <c r="F80" s="355"/>
      <c r="G80" s="355"/>
      <c r="H80" s="356"/>
    </row>
    <row r="81" spans="1:8" ht="37.5" customHeight="1" outlineLevel="1" x14ac:dyDescent="0.2">
      <c r="A81" s="419" t="s">
        <v>48</v>
      </c>
      <c r="B81" s="586"/>
      <c r="C81" s="599"/>
      <c r="D81" s="361">
        <v>19800</v>
      </c>
      <c r="E81" s="355"/>
      <c r="F81" s="355"/>
      <c r="G81" s="355"/>
      <c r="H81" s="356"/>
    </row>
    <row r="82" spans="1:8" ht="37.5" customHeight="1" outlineLevel="1" x14ac:dyDescent="0.2">
      <c r="A82" s="419" t="s">
        <v>49</v>
      </c>
      <c r="B82" s="586"/>
      <c r="C82" s="599"/>
      <c r="D82" s="361">
        <v>21780</v>
      </c>
      <c r="E82" s="355"/>
      <c r="F82" s="355"/>
      <c r="G82" s="355"/>
      <c r="H82" s="356"/>
    </row>
    <row r="83" spans="1:8" ht="37.5" customHeight="1" outlineLevel="1" x14ac:dyDescent="0.2">
      <c r="A83" s="419" t="s">
        <v>50</v>
      </c>
      <c r="B83" s="586"/>
      <c r="C83" s="599"/>
      <c r="D83" s="361">
        <v>23760</v>
      </c>
      <c r="E83" s="355"/>
      <c r="F83" s="355"/>
      <c r="G83" s="355"/>
      <c r="H83" s="356"/>
    </row>
    <row r="84" spans="1:8" ht="37.5" customHeight="1" outlineLevel="1" x14ac:dyDescent="0.2">
      <c r="A84" s="419" t="s">
        <v>51</v>
      </c>
      <c r="B84" s="586"/>
      <c r="C84" s="599"/>
      <c r="D84" s="361">
        <v>25740</v>
      </c>
      <c r="E84" s="355"/>
      <c r="F84" s="355"/>
      <c r="G84" s="355"/>
      <c r="H84" s="356"/>
    </row>
    <row r="85" spans="1:8" ht="37.5" customHeight="1" outlineLevel="1" x14ac:dyDescent="0.2">
      <c r="A85" s="419" t="s">
        <v>52</v>
      </c>
      <c r="B85" s="586"/>
      <c r="C85" s="599"/>
      <c r="D85" s="361">
        <v>27720</v>
      </c>
      <c r="E85" s="355"/>
      <c r="F85" s="355"/>
      <c r="G85" s="355"/>
      <c r="H85" s="356"/>
    </row>
    <row r="86" spans="1:8" ht="37.5" customHeight="1" outlineLevel="1" x14ac:dyDescent="0.2">
      <c r="A86" s="419" t="s">
        <v>53</v>
      </c>
      <c r="B86" s="586"/>
      <c r="C86" s="599"/>
      <c r="D86" s="361">
        <v>29700</v>
      </c>
      <c r="E86" s="355"/>
      <c r="F86" s="355"/>
      <c r="G86" s="355"/>
      <c r="H86" s="356"/>
    </row>
    <row r="87" spans="1:8" ht="37.5" customHeight="1" outlineLevel="1" x14ac:dyDescent="0.2">
      <c r="A87" s="419" t="s">
        <v>54</v>
      </c>
      <c r="B87" s="586"/>
      <c r="C87" s="599"/>
      <c r="D87" s="361">
        <v>31680</v>
      </c>
      <c r="E87" s="355"/>
      <c r="F87" s="355"/>
      <c r="G87" s="355"/>
      <c r="H87" s="356"/>
    </row>
    <row r="88" spans="1:8" ht="37.5" customHeight="1" outlineLevel="1" x14ac:dyDescent="0.2">
      <c r="A88" s="419" t="s">
        <v>55</v>
      </c>
      <c r="B88" s="586"/>
      <c r="C88" s="599"/>
      <c r="D88" s="361">
        <v>33660</v>
      </c>
      <c r="E88" s="355"/>
      <c r="F88" s="355"/>
      <c r="G88" s="355"/>
      <c r="H88" s="356"/>
    </row>
    <row r="89" spans="1:8" ht="37.5" customHeight="1" outlineLevel="1" x14ac:dyDescent="0.2">
      <c r="A89" s="419" t="s">
        <v>56</v>
      </c>
      <c r="B89" s="586"/>
      <c r="C89" s="599"/>
      <c r="D89" s="361">
        <v>35640</v>
      </c>
      <c r="E89" s="355"/>
      <c r="F89" s="355"/>
      <c r="G89" s="355"/>
      <c r="H89" s="356"/>
    </row>
    <row r="90" spans="1:8" ht="37.5" customHeight="1" outlineLevel="1" x14ac:dyDescent="0.2">
      <c r="A90" s="419" t="s">
        <v>57</v>
      </c>
      <c r="B90" s="586"/>
      <c r="C90" s="599"/>
      <c r="D90" s="361">
        <v>37620</v>
      </c>
      <c r="E90" s="355"/>
      <c r="F90" s="355"/>
      <c r="G90" s="355"/>
      <c r="H90" s="356"/>
    </row>
    <row r="91" spans="1:8" ht="37.5" customHeight="1" outlineLevel="1" x14ac:dyDescent="0.2">
      <c r="A91" s="419" t="s">
        <v>58</v>
      </c>
      <c r="B91" s="586"/>
      <c r="C91" s="599"/>
      <c r="D91" s="361">
        <v>39600</v>
      </c>
      <c r="E91" s="355"/>
      <c r="F91" s="355"/>
      <c r="G91" s="355"/>
      <c r="H91" s="356"/>
    </row>
    <row r="92" spans="1:8" ht="37.5" customHeight="1" outlineLevel="1" x14ac:dyDescent="0.2">
      <c r="A92" s="419" t="s">
        <v>181</v>
      </c>
      <c r="B92" s="420"/>
      <c r="C92" s="599"/>
      <c r="D92" s="361">
        <v>41580</v>
      </c>
      <c r="E92" s="355"/>
      <c r="F92" s="355"/>
      <c r="G92" s="355"/>
      <c r="H92" s="356"/>
    </row>
    <row r="93" spans="1:8" ht="37.5" customHeight="1" outlineLevel="1" x14ac:dyDescent="0.2">
      <c r="A93" s="419" t="s">
        <v>182</v>
      </c>
      <c r="B93" s="420"/>
      <c r="C93" s="599"/>
      <c r="D93" s="361">
        <v>43560</v>
      </c>
      <c r="E93" s="355"/>
      <c r="F93" s="355"/>
      <c r="G93" s="355"/>
      <c r="H93" s="356"/>
    </row>
    <row r="94" spans="1:8" ht="37.5" customHeight="1" outlineLevel="1" x14ac:dyDescent="0.2">
      <c r="A94" s="419" t="s">
        <v>183</v>
      </c>
      <c r="B94" s="420"/>
      <c r="C94" s="599"/>
      <c r="D94" s="361">
        <v>45540</v>
      </c>
      <c r="E94" s="355"/>
      <c r="F94" s="355"/>
      <c r="G94" s="355"/>
      <c r="H94" s="356"/>
    </row>
    <row r="95" spans="1:8" ht="37.5" customHeight="1" outlineLevel="1" x14ac:dyDescent="0.2">
      <c r="A95" s="419" t="s">
        <v>184</v>
      </c>
      <c r="B95" s="420"/>
      <c r="C95" s="599"/>
      <c r="D95" s="361">
        <v>47520</v>
      </c>
      <c r="E95" s="355"/>
      <c r="F95" s="355"/>
      <c r="G95" s="355"/>
      <c r="H95" s="356"/>
    </row>
    <row r="96" spans="1:8" ht="37.5" customHeight="1" outlineLevel="1" x14ac:dyDescent="0.2">
      <c r="A96" s="419" t="s">
        <v>185</v>
      </c>
      <c r="B96" s="420"/>
      <c r="C96" s="599"/>
      <c r="D96" s="361">
        <v>49500</v>
      </c>
      <c r="E96" s="355"/>
      <c r="F96" s="355"/>
      <c r="G96" s="355"/>
      <c r="H96" s="356"/>
    </row>
    <row r="97" spans="1:8" ht="37.5" customHeight="1" outlineLevel="1" x14ac:dyDescent="0.2">
      <c r="A97" s="419" t="s">
        <v>186</v>
      </c>
      <c r="B97" s="420"/>
      <c r="C97" s="599"/>
      <c r="D97" s="361">
        <v>51480</v>
      </c>
      <c r="E97" s="355"/>
      <c r="F97" s="355"/>
      <c r="G97" s="355"/>
      <c r="H97" s="356"/>
    </row>
    <row r="98" spans="1:8" ht="37.5" customHeight="1" outlineLevel="1" x14ac:dyDescent="0.2">
      <c r="A98" s="419" t="s">
        <v>187</v>
      </c>
      <c r="B98" s="420"/>
      <c r="C98" s="599"/>
      <c r="D98" s="361">
        <v>53460</v>
      </c>
      <c r="E98" s="355"/>
      <c r="F98" s="355"/>
      <c r="G98" s="355"/>
      <c r="H98" s="356"/>
    </row>
    <row r="99" spans="1:8" ht="37.5" customHeight="1" outlineLevel="1" x14ac:dyDescent="0.2">
      <c r="A99" s="419" t="s">
        <v>188</v>
      </c>
      <c r="B99" s="420"/>
      <c r="C99" s="599"/>
      <c r="D99" s="361">
        <v>55440</v>
      </c>
      <c r="E99" s="355"/>
      <c r="F99" s="355"/>
      <c r="G99" s="355"/>
      <c r="H99" s="356"/>
    </row>
    <row r="100" spans="1:8" ht="37.5" customHeight="1" outlineLevel="1" x14ac:dyDescent="0.2">
      <c r="A100" s="419" t="s">
        <v>189</v>
      </c>
      <c r="B100" s="420"/>
      <c r="C100" s="599"/>
      <c r="D100" s="361">
        <v>57420</v>
      </c>
      <c r="E100" s="355"/>
      <c r="F100" s="355"/>
      <c r="G100" s="355"/>
      <c r="H100" s="356"/>
    </row>
    <row r="101" spans="1:8" ht="37.5" customHeight="1" outlineLevel="1" x14ac:dyDescent="0.2">
      <c r="A101" s="419" t="s">
        <v>190</v>
      </c>
      <c r="B101" s="420"/>
      <c r="C101" s="599"/>
      <c r="D101" s="361">
        <v>59400</v>
      </c>
      <c r="E101" s="355"/>
      <c r="F101" s="355"/>
      <c r="G101" s="355"/>
      <c r="H101" s="356"/>
    </row>
    <row r="102" spans="1:8" ht="37.5" customHeight="1" outlineLevel="1" x14ac:dyDescent="0.2">
      <c r="A102" s="419" t="s">
        <v>191</v>
      </c>
      <c r="B102" s="420"/>
      <c r="C102" s="599"/>
      <c r="D102" s="361">
        <v>61380</v>
      </c>
      <c r="E102" s="355"/>
      <c r="F102" s="355"/>
      <c r="G102" s="355"/>
      <c r="H102" s="356"/>
    </row>
    <row r="103" spans="1:8" ht="37.5" customHeight="1" outlineLevel="1" x14ac:dyDescent="0.2">
      <c r="A103" s="419" t="s">
        <v>192</v>
      </c>
      <c r="B103" s="420"/>
      <c r="C103" s="599"/>
      <c r="D103" s="361">
        <v>63360</v>
      </c>
      <c r="E103" s="355"/>
      <c r="F103" s="355"/>
      <c r="G103" s="355"/>
      <c r="H103" s="356"/>
    </row>
    <row r="104" spans="1:8" ht="37.5" customHeight="1" outlineLevel="1" x14ac:dyDescent="0.2">
      <c r="A104" s="419" t="s">
        <v>193</v>
      </c>
      <c r="B104" s="420"/>
      <c r="C104" s="599"/>
      <c r="D104" s="361">
        <v>65340</v>
      </c>
      <c r="E104" s="355"/>
      <c r="F104" s="355"/>
      <c r="G104" s="355"/>
      <c r="H104" s="356"/>
    </row>
    <row r="105" spans="1:8" ht="37.5" customHeight="1" outlineLevel="1" x14ac:dyDescent="0.2">
      <c r="A105" s="419" t="s">
        <v>194</v>
      </c>
      <c r="B105" s="420"/>
      <c r="C105" s="599"/>
      <c r="D105" s="361">
        <v>67320</v>
      </c>
      <c r="E105" s="355"/>
      <c r="F105" s="355"/>
      <c r="G105" s="355"/>
      <c r="H105" s="356"/>
    </row>
    <row r="106" spans="1:8" ht="37.5" customHeight="1" outlineLevel="1" x14ac:dyDescent="0.2">
      <c r="A106" s="419" t="s">
        <v>195</v>
      </c>
      <c r="B106" s="420"/>
      <c r="C106" s="599"/>
      <c r="D106" s="361">
        <v>69300</v>
      </c>
      <c r="E106" s="355"/>
      <c r="F106" s="355"/>
      <c r="G106" s="355"/>
      <c r="H106" s="356"/>
    </row>
    <row r="107" spans="1:8" ht="37.5" customHeight="1" outlineLevel="1" x14ac:dyDescent="0.2">
      <c r="A107" s="419" t="s">
        <v>235</v>
      </c>
      <c r="B107" s="420"/>
      <c r="C107" s="599"/>
      <c r="D107" s="361">
        <v>71280</v>
      </c>
      <c r="E107" s="355"/>
      <c r="F107" s="355"/>
      <c r="G107" s="355"/>
      <c r="H107" s="356"/>
    </row>
    <row r="108" spans="1:8" ht="37.5" customHeight="1" outlineLevel="1" x14ac:dyDescent="0.2">
      <c r="A108" s="419" t="s">
        <v>236</v>
      </c>
      <c r="B108" s="420"/>
      <c r="C108" s="599"/>
      <c r="D108" s="361">
        <v>73260</v>
      </c>
      <c r="E108" s="355"/>
      <c r="F108" s="355"/>
      <c r="G108" s="355"/>
      <c r="H108" s="356"/>
    </row>
    <row r="109" spans="1:8" ht="37.5" customHeight="1" outlineLevel="1" x14ac:dyDescent="0.2">
      <c r="A109" s="419" t="s">
        <v>237</v>
      </c>
      <c r="B109" s="420"/>
      <c r="C109" s="599"/>
      <c r="D109" s="361">
        <v>75240</v>
      </c>
      <c r="E109" s="355"/>
      <c r="F109" s="355"/>
      <c r="G109" s="355"/>
      <c r="H109" s="356"/>
    </row>
    <row r="110" spans="1:8" ht="37.5" customHeight="1" outlineLevel="1" x14ac:dyDescent="0.2">
      <c r="A110" s="419" t="s">
        <v>238</v>
      </c>
      <c r="B110" s="420"/>
      <c r="C110" s="599"/>
      <c r="D110" s="361">
        <v>77220</v>
      </c>
      <c r="E110" s="355"/>
      <c r="F110" s="355"/>
      <c r="G110" s="355"/>
      <c r="H110" s="356"/>
    </row>
    <row r="111" spans="1:8" ht="37.5" customHeight="1" outlineLevel="1" thickBot="1" x14ac:dyDescent="0.25">
      <c r="A111" s="419" t="s">
        <v>239</v>
      </c>
      <c r="B111" s="420"/>
      <c r="C111" s="600"/>
      <c r="D111" s="361">
        <v>79200</v>
      </c>
      <c r="E111" s="355"/>
      <c r="F111" s="355"/>
      <c r="G111" s="355"/>
      <c r="H111" s="356"/>
    </row>
    <row r="112" spans="1:8" ht="50.1" customHeight="1" thickBot="1" x14ac:dyDescent="0.25">
      <c r="A112" s="411" t="s">
        <v>59</v>
      </c>
      <c r="B112" s="412"/>
      <c r="C112" s="412"/>
      <c r="D112" s="421" t="str">
        <f>"от "&amp;MIN(D113:D122)&amp;" до "&amp;MAX(D113:D122)</f>
        <v>от 69 до 5580</v>
      </c>
      <c r="E112" s="422"/>
      <c r="F112" s="422"/>
      <c r="G112" s="422"/>
      <c r="H112" s="423"/>
    </row>
    <row r="113" spans="1:8" ht="151.5" x14ac:dyDescent="0.2">
      <c r="A113" s="65" t="s">
        <v>60</v>
      </c>
      <c r="B113" s="66" t="s">
        <v>13</v>
      </c>
      <c r="C113" s="120"/>
      <c r="D113" s="432">
        <v>1290</v>
      </c>
      <c r="E113" s="433"/>
      <c r="F113" s="433"/>
      <c r="G113" s="433"/>
      <c r="H113" s="434"/>
    </row>
    <row r="114" spans="1:8" ht="37.5" customHeight="1" x14ac:dyDescent="0.2">
      <c r="A114" s="369" t="s">
        <v>61</v>
      </c>
      <c r="B114" s="370"/>
      <c r="C114" s="427"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14" s="354">
        <v>69</v>
      </c>
      <c r="E114" s="355"/>
      <c r="F114" s="355"/>
      <c r="G114" s="355"/>
      <c r="H114" s="356"/>
    </row>
    <row r="115" spans="1:8" ht="37.5" customHeight="1" x14ac:dyDescent="0.2">
      <c r="A115" s="624" t="s">
        <v>62</v>
      </c>
      <c r="B115" s="381"/>
      <c r="C115" s="427"/>
      <c r="D115" s="354">
        <v>5580</v>
      </c>
      <c r="E115" s="355"/>
      <c r="F115" s="355"/>
      <c r="G115" s="355"/>
      <c r="H115" s="356"/>
    </row>
    <row r="116" spans="1:8" ht="37.5" customHeight="1" x14ac:dyDescent="0.2">
      <c r="A116" s="680" t="s">
        <v>63</v>
      </c>
      <c r="B116" s="681"/>
      <c r="C116" s="427"/>
      <c r="D116" s="354">
        <v>1530</v>
      </c>
      <c r="E116" s="355"/>
      <c r="F116" s="355"/>
      <c r="G116" s="355"/>
      <c r="H116" s="356"/>
    </row>
    <row r="117" spans="1:8" ht="37.5" customHeight="1" x14ac:dyDescent="0.2">
      <c r="A117" s="352" t="s">
        <v>64</v>
      </c>
      <c r="B117" s="353"/>
      <c r="C117" s="427"/>
      <c r="D117" s="354">
        <v>4890</v>
      </c>
      <c r="E117" s="355"/>
      <c r="F117" s="355"/>
      <c r="G117" s="355"/>
      <c r="H117" s="356"/>
    </row>
    <row r="118" spans="1:8" ht="37.5" customHeight="1" x14ac:dyDescent="0.2">
      <c r="A118" s="352" t="s">
        <v>65</v>
      </c>
      <c r="B118" s="353"/>
      <c r="C118" s="427"/>
      <c r="D118" s="354">
        <v>285</v>
      </c>
      <c r="E118" s="355"/>
      <c r="F118" s="355"/>
      <c r="G118" s="355"/>
      <c r="H118" s="356"/>
    </row>
    <row r="119" spans="1:8" ht="37.5" customHeight="1" x14ac:dyDescent="0.2">
      <c r="A119" s="352" t="s">
        <v>66</v>
      </c>
      <c r="B119" s="353"/>
      <c r="C119" s="427"/>
      <c r="D119" s="354">
        <v>285</v>
      </c>
      <c r="E119" s="355"/>
      <c r="F119" s="355"/>
      <c r="G119" s="355"/>
      <c r="H119" s="356"/>
    </row>
    <row r="120" spans="1:8" ht="37.5" customHeight="1" x14ac:dyDescent="0.2">
      <c r="A120" s="352" t="s">
        <v>67</v>
      </c>
      <c r="B120" s="353"/>
      <c r="C120" s="427"/>
      <c r="D120" s="354">
        <v>570</v>
      </c>
      <c r="E120" s="355"/>
      <c r="F120" s="355"/>
      <c r="G120" s="355"/>
      <c r="H120" s="356"/>
    </row>
    <row r="121" spans="1:8" ht="37.5" customHeight="1" x14ac:dyDescent="0.2">
      <c r="A121" s="352" t="s">
        <v>68</v>
      </c>
      <c r="B121" s="353"/>
      <c r="C121" s="427"/>
      <c r="D121" s="354">
        <v>840</v>
      </c>
      <c r="E121" s="355"/>
      <c r="F121" s="355"/>
      <c r="G121" s="355"/>
      <c r="H121" s="356"/>
    </row>
    <row r="122" spans="1:8" ht="37.5" customHeight="1" thickBot="1" x14ac:dyDescent="0.25">
      <c r="A122" s="514" t="s">
        <v>69</v>
      </c>
      <c r="B122" s="515"/>
      <c r="C122" s="428"/>
      <c r="D122" s="379">
        <v>5550</v>
      </c>
      <c r="E122" s="372"/>
      <c r="F122" s="372"/>
      <c r="G122" s="372"/>
      <c r="H122" s="373"/>
    </row>
    <row r="123" spans="1:8" s="16" customFormat="1" ht="117.75" customHeight="1" thickBot="1" x14ac:dyDescent="0.25">
      <c r="A123" s="524" t="s">
        <v>71</v>
      </c>
      <c r="B123" s="525"/>
      <c r="C12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23" s="375">
        <v>36</v>
      </c>
      <c r="E123" s="375"/>
      <c r="F123" s="375"/>
      <c r="G123" s="375"/>
      <c r="H123" s="376"/>
    </row>
    <row r="124" spans="1:8" ht="50.1" customHeight="1" thickBot="1" x14ac:dyDescent="0.25">
      <c r="A124" s="362" t="s">
        <v>72</v>
      </c>
      <c r="B124" s="363"/>
      <c r="C124" s="21"/>
      <c r="D124" s="364" t="str">
        <f>"от "&amp;MIN(D126,D146:H147,F186,D148:H162)&amp;" до "&amp;MAX(D126,D146:H147,F186,D148:H162)</f>
        <v>от 690 до 21000</v>
      </c>
      <c r="E124" s="364"/>
      <c r="F124" s="364"/>
      <c r="G124" s="364"/>
      <c r="H124" s="365"/>
    </row>
    <row r="125" spans="1:8" ht="21.75" thickBot="1" x14ac:dyDescent="0.25">
      <c r="A125" s="400"/>
      <c r="B125" s="401"/>
      <c r="C125" s="60"/>
      <c r="D125" s="402"/>
      <c r="E125" s="402"/>
      <c r="F125" s="402"/>
      <c r="G125" s="402"/>
      <c r="H125" s="403"/>
    </row>
    <row r="126" spans="1:8" ht="54" customHeight="1" thickBot="1" x14ac:dyDescent="0.25">
      <c r="A126" s="389" t="s">
        <v>73</v>
      </c>
      <c r="B126" s="390"/>
      <c r="C12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"2ГИС.КУРГАН" (версия для ПК); Интернет-площадка 2gis.kz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http://api.2gis.kz/</v>
      </c>
      <c r="D126" s="391">
        <v>5700</v>
      </c>
      <c r="E126" s="391"/>
      <c r="F126" s="391"/>
      <c r="G126" s="391"/>
      <c r="H126" s="392"/>
    </row>
    <row r="127" spans="1:8" ht="54" customHeight="1" thickBot="1" x14ac:dyDescent="0.25">
      <c r="A127" s="393" t="s">
        <v>74</v>
      </c>
      <c r="B127" s="394"/>
      <c r="C127" s="405"/>
      <c r="D127" s="395" t="s">
        <v>75</v>
      </c>
      <c r="E127" s="396"/>
      <c r="F127" s="396"/>
      <c r="G127" s="396"/>
      <c r="H127" s="397"/>
    </row>
    <row r="128" spans="1:8" ht="54" customHeight="1" x14ac:dyDescent="0.2">
      <c r="A128" s="385" t="s">
        <v>76</v>
      </c>
      <c r="B128" s="386"/>
      <c r="C128" s="405"/>
      <c r="D128" s="398">
        <f>D126/4</f>
        <v>1425</v>
      </c>
      <c r="E128" s="398"/>
      <c r="F128" s="398"/>
      <c r="G128" s="398"/>
      <c r="H128" s="399"/>
    </row>
    <row r="129" spans="1:8" ht="54" customHeight="1" x14ac:dyDescent="0.2">
      <c r="A129" s="385" t="s">
        <v>77</v>
      </c>
      <c r="B129" s="386"/>
      <c r="C129" s="405"/>
      <c r="D129" s="398">
        <f>D126/5</f>
        <v>1140</v>
      </c>
      <c r="E129" s="398"/>
      <c r="F129" s="398"/>
      <c r="G129" s="398"/>
      <c r="H129" s="399"/>
    </row>
    <row r="130" spans="1:8" ht="54" customHeight="1" x14ac:dyDescent="0.2">
      <c r="A130" s="385" t="s">
        <v>78</v>
      </c>
      <c r="B130" s="386"/>
      <c r="C130" s="405"/>
      <c r="D130" s="398">
        <f>D126/6</f>
        <v>950</v>
      </c>
      <c r="E130" s="398"/>
      <c r="F130" s="398"/>
      <c r="G130" s="398"/>
      <c r="H130" s="399"/>
    </row>
    <row r="131" spans="1:8" ht="54" customHeight="1" x14ac:dyDescent="0.2">
      <c r="A131" s="385" t="s">
        <v>79</v>
      </c>
      <c r="B131" s="386"/>
      <c r="C131" s="405"/>
      <c r="D131" s="398">
        <f>D126/7</f>
        <v>814.28571428571433</v>
      </c>
      <c r="E131" s="398"/>
      <c r="F131" s="398"/>
      <c r="G131" s="398"/>
      <c r="H131" s="399"/>
    </row>
    <row r="132" spans="1:8" ht="54" customHeight="1" x14ac:dyDescent="0.2">
      <c r="A132" s="385" t="s">
        <v>80</v>
      </c>
      <c r="B132" s="386"/>
      <c r="C132" s="405"/>
      <c r="D132" s="398">
        <f>D126/8</f>
        <v>712.5</v>
      </c>
      <c r="E132" s="398"/>
      <c r="F132" s="398"/>
      <c r="G132" s="398"/>
      <c r="H132" s="399"/>
    </row>
    <row r="133" spans="1:8" ht="54" customHeight="1" x14ac:dyDescent="0.2">
      <c r="A133" s="385" t="s">
        <v>81</v>
      </c>
      <c r="B133" s="386"/>
      <c r="C133" s="405"/>
      <c r="D133" s="398">
        <f>D126/9</f>
        <v>633.33333333333337</v>
      </c>
      <c r="E133" s="398"/>
      <c r="F133" s="398"/>
      <c r="G133" s="398"/>
      <c r="H133" s="399"/>
    </row>
    <row r="134" spans="1:8" ht="54" customHeight="1" x14ac:dyDescent="0.2">
      <c r="A134" s="385" t="s">
        <v>82</v>
      </c>
      <c r="B134" s="386"/>
      <c r="C134" s="405"/>
      <c r="D134" s="398">
        <f>D126/10</f>
        <v>570</v>
      </c>
      <c r="E134" s="398"/>
      <c r="F134" s="398"/>
      <c r="G134" s="398"/>
      <c r="H134" s="399"/>
    </row>
    <row r="135" spans="1:8" ht="54" customHeight="1" thickBot="1" x14ac:dyDescent="0.25">
      <c r="A135" s="389" t="s">
        <v>83</v>
      </c>
      <c r="B135" s="390"/>
      <c r="C135" s="405"/>
      <c r="D135" s="391">
        <v>7608</v>
      </c>
      <c r="E135" s="391"/>
      <c r="F135" s="391"/>
      <c r="G135" s="391"/>
      <c r="H135" s="392"/>
    </row>
    <row r="136" spans="1:8" ht="54" customHeight="1" thickBot="1" x14ac:dyDescent="0.25">
      <c r="A136" s="393" t="s">
        <v>74</v>
      </c>
      <c r="B136" s="394"/>
      <c r="C136" s="405"/>
      <c r="D136" s="395" t="s">
        <v>75</v>
      </c>
      <c r="E136" s="396"/>
      <c r="F136" s="396"/>
      <c r="G136" s="396"/>
      <c r="H136" s="397"/>
    </row>
    <row r="137" spans="1:8" ht="54" customHeight="1" x14ac:dyDescent="0.2">
      <c r="A137" s="385" t="s">
        <v>76</v>
      </c>
      <c r="B137" s="386"/>
      <c r="C137" s="405"/>
      <c r="D137" s="398">
        <v>1902</v>
      </c>
      <c r="E137" s="398"/>
      <c r="F137" s="398"/>
      <c r="G137" s="398"/>
      <c r="H137" s="399"/>
    </row>
    <row r="138" spans="1:8" ht="54" customHeight="1" x14ac:dyDescent="0.2">
      <c r="A138" s="385" t="s">
        <v>77</v>
      </c>
      <c r="B138" s="386"/>
      <c r="C138" s="405"/>
      <c r="D138" s="398">
        <v>1521.6</v>
      </c>
      <c r="E138" s="398"/>
      <c r="F138" s="398"/>
      <c r="G138" s="398"/>
      <c r="H138" s="399"/>
    </row>
    <row r="139" spans="1:8" ht="54" customHeight="1" x14ac:dyDescent="0.2">
      <c r="A139" s="385" t="s">
        <v>78</v>
      </c>
      <c r="B139" s="386"/>
      <c r="C139" s="405"/>
      <c r="D139" s="398">
        <v>1268</v>
      </c>
      <c r="E139" s="398"/>
      <c r="F139" s="398"/>
      <c r="G139" s="398"/>
      <c r="H139" s="399"/>
    </row>
    <row r="140" spans="1:8" ht="54" customHeight="1" x14ac:dyDescent="0.2">
      <c r="A140" s="385" t="s">
        <v>79</v>
      </c>
      <c r="B140" s="386"/>
      <c r="C140" s="405"/>
      <c r="D140" s="398">
        <v>1086.8571428571427</v>
      </c>
      <c r="E140" s="398"/>
      <c r="F140" s="398"/>
      <c r="G140" s="398"/>
      <c r="H140" s="399"/>
    </row>
    <row r="141" spans="1:8" ht="54" customHeight="1" x14ac:dyDescent="0.2">
      <c r="A141" s="385" t="s">
        <v>80</v>
      </c>
      <c r="B141" s="386"/>
      <c r="C141" s="405"/>
      <c r="D141" s="398">
        <v>951</v>
      </c>
      <c r="E141" s="398"/>
      <c r="F141" s="398"/>
      <c r="G141" s="398"/>
      <c r="H141" s="399"/>
    </row>
    <row r="142" spans="1:8" ht="54" customHeight="1" x14ac:dyDescent="0.2">
      <c r="A142" s="385" t="s">
        <v>81</v>
      </c>
      <c r="B142" s="386"/>
      <c r="C142" s="405"/>
      <c r="D142" s="398">
        <v>845.33333333333337</v>
      </c>
      <c r="E142" s="398"/>
      <c r="F142" s="398"/>
      <c r="G142" s="398"/>
      <c r="H142" s="399"/>
    </row>
    <row r="143" spans="1:8" ht="54" customHeight="1" thickBot="1" x14ac:dyDescent="0.25">
      <c r="A143" s="385" t="s">
        <v>82</v>
      </c>
      <c r="B143" s="386"/>
      <c r="C143" s="406"/>
      <c r="D143" s="398">
        <v>760.8</v>
      </c>
      <c r="E143" s="398"/>
      <c r="F143" s="398"/>
      <c r="G143" s="398"/>
      <c r="H143" s="399"/>
    </row>
    <row r="144" spans="1:8" s="16" customFormat="1" ht="62.45" customHeight="1" thickBot="1" x14ac:dyDescent="0.25">
      <c r="A144" s="380" t="s">
        <v>84</v>
      </c>
      <c r="B144" s="381"/>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44" s="374">
        <v>13200</v>
      </c>
      <c r="E144" s="375"/>
      <c r="F144" s="375"/>
      <c r="G144" s="375"/>
      <c r="H144" s="376"/>
    </row>
    <row r="145" spans="1:8" ht="21.75" thickBot="1" x14ac:dyDescent="0.25">
      <c r="A145" s="357"/>
      <c r="B145" s="358"/>
      <c r="C145" s="56"/>
      <c r="D145" s="359"/>
      <c r="E145" s="359"/>
      <c r="F145" s="359"/>
      <c r="G145" s="359"/>
      <c r="H145" s="360"/>
    </row>
    <row r="146" spans="1:8" ht="50.1" customHeight="1" x14ac:dyDescent="0.2">
      <c r="A146" s="685" t="s">
        <v>85</v>
      </c>
      <c r="B146" s="686"/>
      <c r="C146" s="118" t="str">
        <f>"Интернет-площадка 2gis.ru на основе Cправочника организаций "&amp;$C$2&amp;""</f>
        <v>Интернет-площадка 2gis.ru на основе Cправочника организаций "2ГИС.КУРГАН"</v>
      </c>
      <c r="D146" s="511">
        <v>6750</v>
      </c>
      <c r="E146" s="512"/>
      <c r="F146" s="512"/>
      <c r="G146" s="512"/>
      <c r="H146" s="513"/>
    </row>
    <row r="147" spans="1:8" ht="50.1" customHeight="1" x14ac:dyDescent="0.2">
      <c r="A147" s="377" t="s">
        <v>86</v>
      </c>
      <c r="B147" s="378"/>
      <c r="C147" s="7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7" s="517">
        <v>4800</v>
      </c>
      <c r="E147" s="398"/>
      <c r="F147" s="398"/>
      <c r="G147" s="398"/>
      <c r="H147" s="399"/>
    </row>
    <row r="148" spans="1:8" ht="50.1" customHeight="1" x14ac:dyDescent="0.2">
      <c r="A148" s="377" t="s">
        <v>87</v>
      </c>
      <c r="B148" s="378"/>
      <c r="C148" s="7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48" s="517">
        <v>11100</v>
      </c>
      <c r="E148" s="398"/>
      <c r="F148" s="398"/>
      <c r="G148" s="398"/>
      <c r="H148" s="399"/>
    </row>
    <row r="149" spans="1:8" ht="50.1" customHeight="1" x14ac:dyDescent="0.2">
      <c r="A149" s="377" t="s">
        <v>88</v>
      </c>
      <c r="B149" s="378"/>
      <c r="C149" s="74" t="str">
        <f>"Интернет-площадка 2gis.ru на основе Cправочника организаций "&amp;$C$2&amp;""</f>
        <v>Интернет-площадка 2gis.ru на основе Cправочника организаций "2ГИС.КУРГАН"</v>
      </c>
      <c r="D149" s="517">
        <v>7200</v>
      </c>
      <c r="E149" s="398"/>
      <c r="F149" s="398"/>
      <c r="G149" s="398"/>
      <c r="H149" s="399"/>
    </row>
    <row r="150" spans="1:8" ht="50.1" customHeight="1" x14ac:dyDescent="0.2">
      <c r="A150" s="377" t="s">
        <v>89</v>
      </c>
      <c r="B150" s="378"/>
      <c r="C150" s="74" t="str">
        <f>"Интернет-площадка 2gis.ru на основе Cправочника организаций "&amp;$C$2&amp;""</f>
        <v>Интернет-площадка 2gis.ru на основе Cправочника организаций "2ГИС.КУРГАН"</v>
      </c>
      <c r="D150" s="517">
        <v>8640</v>
      </c>
      <c r="E150" s="398"/>
      <c r="F150" s="398"/>
      <c r="G150" s="398"/>
      <c r="H150" s="399"/>
    </row>
    <row r="151" spans="1:8" ht="50.1" customHeight="1" x14ac:dyDescent="0.2">
      <c r="A151" s="377" t="s">
        <v>90</v>
      </c>
      <c r="B151" s="378"/>
      <c r="C151" s="7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1" s="517">
        <v>6300</v>
      </c>
      <c r="E151" s="398"/>
      <c r="F151" s="398"/>
      <c r="G151" s="398"/>
      <c r="H151" s="399"/>
    </row>
    <row r="152" spans="1:8" ht="50.1" customHeight="1" x14ac:dyDescent="0.2">
      <c r="A152" s="377" t="s">
        <v>91</v>
      </c>
      <c r="B152" s="378"/>
      <c r="C152" s="7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2" s="517">
        <v>6900</v>
      </c>
      <c r="E152" s="398"/>
      <c r="F152" s="398"/>
      <c r="G152" s="398"/>
      <c r="H152" s="399"/>
    </row>
    <row r="153" spans="1:8" ht="50.1" customHeight="1" x14ac:dyDescent="0.2">
      <c r="A153" s="377" t="s">
        <v>92</v>
      </c>
      <c r="B153" s="378"/>
      <c r="C153" s="7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53" s="517">
        <v>14400</v>
      </c>
      <c r="E153" s="398"/>
      <c r="F153" s="398"/>
      <c r="G153" s="398"/>
      <c r="H153" s="399"/>
    </row>
    <row r="154" spans="1:8" ht="50.1" customHeight="1" x14ac:dyDescent="0.2">
      <c r="A154" s="352" t="s">
        <v>93</v>
      </c>
      <c r="B154" s="353"/>
      <c r="C154" s="74" t="str">
        <f>C186</f>
        <v>электронный справочник на основе Справочника организаций "2ГИС.КУРГАН" (мобильная версия 2ГИС 4.0 и выше)</v>
      </c>
      <c r="D154" s="517">
        <v>21000</v>
      </c>
      <c r="E154" s="398"/>
      <c r="F154" s="398"/>
      <c r="G154" s="398"/>
      <c r="H154" s="399"/>
    </row>
    <row r="155" spans="1:8" ht="50.1" customHeight="1" x14ac:dyDescent="0.2">
      <c r="A155" s="377" t="s">
        <v>94</v>
      </c>
      <c r="B155" s="378"/>
      <c r="C155" s="74" t="s">
        <v>95</v>
      </c>
      <c r="D155" s="517">
        <v>690</v>
      </c>
      <c r="E155" s="398"/>
      <c r="F155" s="398"/>
      <c r="G155" s="398"/>
      <c r="H155" s="399"/>
    </row>
    <row r="156" spans="1:8" ht="72" customHeight="1" x14ac:dyDescent="0.2">
      <c r="A156" s="352" t="s">
        <v>96</v>
      </c>
      <c r="B156" s="353"/>
      <c r="C15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6" s="517">
        <v>2880</v>
      </c>
      <c r="E156" s="398"/>
      <c r="F156" s="398"/>
      <c r="G156" s="398"/>
      <c r="H156" s="399"/>
    </row>
    <row r="157" spans="1:8" ht="72" customHeight="1" x14ac:dyDescent="0.2">
      <c r="A157" s="352" t="s">
        <v>97</v>
      </c>
      <c r="B157" s="353"/>
      <c r="C157" s="74"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7" s="517">
        <v>1920</v>
      </c>
      <c r="E157" s="398"/>
      <c r="F157" s="398"/>
      <c r="G157" s="398"/>
      <c r="H157" s="399"/>
    </row>
    <row r="158" spans="1:8" ht="72" customHeight="1" x14ac:dyDescent="0.2">
      <c r="A158" s="352" t="s">
        <v>98</v>
      </c>
      <c r="B158" s="353"/>
      <c r="C158" s="74"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8" s="517">
        <v>2400</v>
      </c>
      <c r="E158" s="398"/>
      <c r="F158" s="398"/>
      <c r="G158" s="398"/>
      <c r="H158" s="399"/>
    </row>
    <row r="159" spans="1:8" ht="72" customHeight="1" x14ac:dyDescent="0.2">
      <c r="A159" s="352" t="s">
        <v>99</v>
      </c>
      <c r="B159" s="353"/>
      <c r="C159" s="74" t="str">
        <f t="shared" si="0"/>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59" s="517">
        <v>990</v>
      </c>
      <c r="E159" s="398"/>
      <c r="F159" s="398"/>
      <c r="G159" s="398"/>
      <c r="H159" s="399"/>
    </row>
    <row r="160" spans="1:8" ht="72" customHeight="1" x14ac:dyDescent="0.2">
      <c r="A160" s="352" t="s">
        <v>100</v>
      </c>
      <c r="B160" s="353" t="s">
        <v>100</v>
      </c>
      <c r="C16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0" s="517">
        <v>12600</v>
      </c>
      <c r="E160" s="398"/>
      <c r="F160" s="398"/>
      <c r="G160" s="398"/>
      <c r="H160" s="399"/>
    </row>
    <row r="161" spans="1:8" ht="72" customHeight="1" x14ac:dyDescent="0.2">
      <c r="A161" s="352" t="s">
        <v>101</v>
      </c>
      <c r="B161" s="353" t="s">
        <v>101</v>
      </c>
      <c r="C16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61" s="517">
        <v>5550</v>
      </c>
      <c r="E161" s="398"/>
      <c r="F161" s="398"/>
      <c r="G161" s="398"/>
      <c r="H161" s="399"/>
    </row>
    <row r="162" spans="1:8" ht="50.1" customHeight="1" thickBot="1" x14ac:dyDescent="0.25">
      <c r="A162" s="377" t="s">
        <v>102</v>
      </c>
      <c r="B162" s="378"/>
      <c r="C162" s="7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62" s="517">
        <v>4800</v>
      </c>
      <c r="E162" s="398"/>
      <c r="F162" s="398"/>
      <c r="G162" s="398"/>
      <c r="H162" s="399"/>
    </row>
    <row r="163" spans="1:8" s="16" customFormat="1" ht="102" customHeight="1" thickBot="1" x14ac:dyDescent="0.25">
      <c r="A163" s="352" t="s">
        <v>16</v>
      </c>
      <c r="B163" s="353"/>
      <c r="C16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3" s="517">
        <v>1590</v>
      </c>
      <c r="E163" s="398"/>
      <c r="F163" s="398"/>
      <c r="G163" s="398"/>
      <c r="H163" s="399"/>
    </row>
    <row r="164" spans="1:8" s="16" customFormat="1" ht="102" customHeight="1" thickBot="1" x14ac:dyDescent="0.25">
      <c r="A164" s="352" t="s">
        <v>103</v>
      </c>
      <c r="B164" s="353"/>
      <c r="C16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64" s="517">
        <v>100002</v>
      </c>
      <c r="E164" s="398"/>
      <c r="F164" s="398"/>
      <c r="G164" s="398"/>
      <c r="H164" s="399"/>
    </row>
    <row r="165" spans="1:8" s="16" customFormat="1" ht="126" customHeight="1" x14ac:dyDescent="0.2">
      <c r="A165" s="352" t="s">
        <v>104</v>
      </c>
      <c r="B165" s="353"/>
      <c r="C16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5" s="517">
        <v>6000</v>
      </c>
      <c r="E165" s="398"/>
      <c r="F165" s="398"/>
      <c r="G165" s="398"/>
      <c r="H165" s="399"/>
    </row>
    <row r="166" spans="1:8" s="16" customFormat="1" ht="96" customHeight="1" x14ac:dyDescent="0.2">
      <c r="A166" s="377" t="s">
        <v>105</v>
      </c>
      <c r="B166" s="378"/>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Интернет-площадки и Веб-приложения на основе Cправочника организаций "2ГИС.КУРГАН", http://api.2gis.ru/</v>
      </c>
      <c r="D166" s="517">
        <v>6690</v>
      </c>
      <c r="E166" s="398"/>
      <c r="F166" s="398"/>
      <c r="G166" s="398"/>
      <c r="H166" s="399"/>
    </row>
    <row r="167" spans="1:8" s="16" customFormat="1" ht="96" customHeight="1" x14ac:dyDescent="0.2">
      <c r="A167" s="377" t="s">
        <v>106</v>
      </c>
      <c r="B167" s="378"/>
      <c r="C16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67" s="517">
        <v>6690</v>
      </c>
      <c r="E167" s="398"/>
      <c r="F167" s="398"/>
      <c r="G167" s="398"/>
      <c r="H167" s="399"/>
    </row>
    <row r="168" spans="1:8" ht="50.1" customHeight="1" x14ac:dyDescent="0.2">
      <c r="A168" s="377" t="s">
        <v>107</v>
      </c>
      <c r="B168" s="378"/>
      <c r="C168" s="74" t="str">
        <f>"Интернет-площадка 2gis.ru на основе Cправочника организаций "&amp;$C$2&amp;""</f>
        <v>Интернет-площадка 2gis.ru на основе Cправочника организаций "2ГИС.КУРГАН"</v>
      </c>
      <c r="D168" s="517">
        <v>9480</v>
      </c>
      <c r="E168" s="398"/>
      <c r="F168" s="398"/>
      <c r="G168" s="398"/>
      <c r="H168" s="399"/>
    </row>
    <row r="169" spans="1:8" ht="50.1" customHeight="1" x14ac:dyDescent="0.2">
      <c r="A169" s="377" t="s">
        <v>108</v>
      </c>
      <c r="B169" s="378"/>
      <c r="C169" s="74" t="str">
        <f>"Электронный справочник на основе Справочника организаций"&amp;$C$2&amp;" (версия для ПК)"</f>
        <v>Электронный справочник на основе Справочника организаций"2ГИС.КУРГАН" (версия для ПК)</v>
      </c>
      <c r="D169" s="517">
        <v>6720</v>
      </c>
      <c r="E169" s="398"/>
      <c r="F169" s="398"/>
      <c r="G169" s="398"/>
      <c r="H169" s="399"/>
    </row>
    <row r="170" spans="1:8" ht="50.1" customHeight="1" x14ac:dyDescent="0.2">
      <c r="A170" s="377" t="s">
        <v>109</v>
      </c>
      <c r="B170" s="378"/>
      <c r="C170" s="7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0" s="517">
        <v>15600</v>
      </c>
      <c r="E170" s="398"/>
      <c r="F170" s="398"/>
      <c r="G170" s="398"/>
      <c r="H170" s="399"/>
    </row>
    <row r="171" spans="1:8" ht="50.1" customHeight="1" x14ac:dyDescent="0.2">
      <c r="A171" s="377" t="s">
        <v>110</v>
      </c>
      <c r="B171" s="378"/>
      <c r="C171" s="74" t="str">
        <f>"Интернет-площадка 2gis.ru на основе Cправочника организаций "&amp;$C$2&amp;""</f>
        <v>Интернет-площадка 2gis.ru на основе Cправочника организаций "2ГИС.КУРГАН"</v>
      </c>
      <c r="D171" s="517">
        <v>10080</v>
      </c>
      <c r="E171" s="398"/>
      <c r="F171" s="398"/>
      <c r="G171" s="398"/>
      <c r="H171" s="399"/>
    </row>
    <row r="172" spans="1:8" ht="50.1" customHeight="1" x14ac:dyDescent="0.2">
      <c r="A172" s="377" t="s">
        <v>111</v>
      </c>
      <c r="B172" s="378"/>
      <c r="C172" s="74" t="str">
        <f>"Интернет-площадка 2gis.ru на основе Cправочника организаций "&amp;$C$2&amp;""</f>
        <v>Интернет-площадка 2gis.ru на основе Cправочника организаций "2ГИС.КУРГАН"</v>
      </c>
      <c r="D172" s="517">
        <v>12096</v>
      </c>
      <c r="E172" s="398"/>
      <c r="F172" s="398"/>
      <c r="G172" s="398"/>
      <c r="H172" s="399"/>
    </row>
    <row r="173" spans="1:8" ht="50.1" customHeight="1" x14ac:dyDescent="0.2">
      <c r="A173" s="377" t="s">
        <v>112</v>
      </c>
      <c r="B173" s="378"/>
      <c r="C173" s="7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3" s="517">
        <v>8880</v>
      </c>
      <c r="E173" s="398"/>
      <c r="F173" s="398"/>
      <c r="G173" s="398"/>
      <c r="H173" s="399"/>
    </row>
    <row r="174" spans="1:8" ht="50.1" customHeight="1" x14ac:dyDescent="0.2">
      <c r="A174" s="377" t="s">
        <v>113</v>
      </c>
      <c r="B174" s="378"/>
      <c r="C174" s="7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4" s="517">
        <v>9720</v>
      </c>
      <c r="E174" s="398"/>
      <c r="F174" s="398"/>
      <c r="G174" s="398"/>
      <c r="H174" s="399"/>
    </row>
    <row r="175" spans="1:8" ht="50.1" customHeight="1" x14ac:dyDescent="0.2">
      <c r="A175" s="377" t="s">
        <v>114</v>
      </c>
      <c r="B175" s="378"/>
      <c r="C175" s="7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5" s="517">
        <v>20160</v>
      </c>
      <c r="E175" s="398"/>
      <c r="F175" s="398"/>
      <c r="G175" s="398"/>
      <c r="H175" s="399"/>
    </row>
    <row r="176" spans="1:8" ht="50.1" customHeight="1" x14ac:dyDescent="0.2">
      <c r="A176" s="377" t="s">
        <v>115</v>
      </c>
      <c r="B176" s="378"/>
      <c r="C176" s="74" t="s">
        <v>95</v>
      </c>
      <c r="D176" s="517">
        <v>1080</v>
      </c>
      <c r="E176" s="398"/>
      <c r="F176" s="398"/>
      <c r="G176" s="398"/>
      <c r="H176" s="399"/>
    </row>
    <row r="177" spans="1:8" ht="75" customHeight="1" x14ac:dyDescent="0.2">
      <c r="A177" s="377" t="s">
        <v>116</v>
      </c>
      <c r="B177" s="378"/>
      <c r="C17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"2ГИС.КУРГАН" (мобильная версия 2ГИС 4.0 и выше); Интернет-площадка 2gis.ru на основе Cправочника организаций "2ГИС.КУРГАН"</v>
      </c>
      <c r="D177" s="517">
        <v>17640</v>
      </c>
      <c r="E177" s="398"/>
      <c r="F177" s="398"/>
      <c r="G177" s="398"/>
      <c r="H177" s="399"/>
    </row>
    <row r="178" spans="1:8" ht="50.1" customHeight="1" thickBot="1" x14ac:dyDescent="0.25">
      <c r="A178" s="407" t="s">
        <v>117</v>
      </c>
      <c r="B178" s="719"/>
      <c r="C178" s="74" t="str">
        <f>"Электронный справочник на основе Справочника организаций "&amp;$C$2&amp;" (версия для ПК)"</f>
        <v>Электронный справочник на основе Справочника организаций "2ГИС.КУРГАН" (версия для ПК)</v>
      </c>
      <c r="D178" s="516">
        <v>6720</v>
      </c>
      <c r="E178" s="409"/>
      <c r="F178" s="409"/>
      <c r="G178" s="409"/>
      <c r="H178" s="410"/>
    </row>
    <row r="179" spans="1:8" s="23" customFormat="1" ht="50.1" customHeight="1" thickBot="1" x14ac:dyDescent="0.25">
      <c r="A179" s="362" t="s">
        <v>118</v>
      </c>
      <c r="B179" s="363"/>
      <c r="C179" s="21"/>
      <c r="D179" s="364"/>
      <c r="E179" s="364"/>
      <c r="F179" s="364"/>
      <c r="G179" s="364"/>
      <c r="H179" s="365"/>
    </row>
    <row r="180" spans="1:8" s="16" customFormat="1" ht="50.1" customHeight="1" x14ac:dyDescent="0.2">
      <c r="A180" s="352" t="s">
        <v>119</v>
      </c>
      <c r="B180" s="353"/>
      <c r="C18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"2ГИС.КУРГАН" (мобильная версия)</v>
      </c>
      <c r="D180" s="511">
        <v>3990</v>
      </c>
      <c r="E180" s="512"/>
      <c r="F180" s="512"/>
      <c r="G180" s="512"/>
      <c r="H180" s="513"/>
    </row>
    <row r="181" spans="1:8" s="16" customFormat="1" ht="50.1" customHeight="1" x14ac:dyDescent="0.2">
      <c r="A181" s="352" t="s">
        <v>120</v>
      </c>
      <c r="B181" s="353"/>
      <c r="C181" s="367"/>
      <c r="D181" s="517">
        <v>5400</v>
      </c>
      <c r="E181" s="398"/>
      <c r="F181" s="398"/>
      <c r="G181" s="398"/>
      <c r="H181" s="399"/>
    </row>
    <row r="182" spans="1:8" s="16" customFormat="1" ht="50.1" customHeight="1" x14ac:dyDescent="0.2">
      <c r="A182" s="369" t="s">
        <v>121</v>
      </c>
      <c r="B182" s="370"/>
      <c r="C182" s="367"/>
      <c r="D182" s="517">
        <v>3990</v>
      </c>
      <c r="E182" s="398"/>
      <c r="F182" s="398"/>
      <c r="G182" s="398"/>
      <c r="H182" s="399"/>
    </row>
    <row r="183" spans="1:8" s="16" customFormat="1" ht="50.1" customHeight="1" x14ac:dyDescent="0.2">
      <c r="A183" s="369" t="s">
        <v>122</v>
      </c>
      <c r="B183" s="370"/>
      <c r="C183" s="367"/>
      <c r="D183" s="517">
        <v>390</v>
      </c>
      <c r="E183" s="398"/>
      <c r="F183" s="398"/>
      <c r="G183" s="398"/>
      <c r="H183" s="399"/>
    </row>
    <row r="184" spans="1:8" s="16" customFormat="1" ht="50.1" customHeight="1" thickBot="1" x14ac:dyDescent="0.25">
      <c r="A184" s="369" t="s">
        <v>123</v>
      </c>
      <c r="B184" s="370"/>
      <c r="C184" s="368"/>
      <c r="D184" s="471">
        <v>1410</v>
      </c>
      <c r="E184" s="472"/>
      <c r="F184" s="472"/>
      <c r="G184" s="472"/>
      <c r="H184" s="473"/>
    </row>
    <row r="185" spans="1:8" s="16" customFormat="1" ht="50.1" customHeight="1" thickBot="1" x14ac:dyDescent="0.25">
      <c r="A185" s="362" t="s">
        <v>124</v>
      </c>
      <c r="B185" s="363"/>
      <c r="C185" s="21"/>
      <c r="D185" s="364"/>
      <c r="E185" s="364"/>
      <c r="F185" s="364"/>
      <c r="G185" s="364"/>
      <c r="H185" s="365"/>
    </row>
    <row r="186" spans="1:8" ht="50.1" customHeight="1" x14ac:dyDescent="0.2">
      <c r="A186" s="377" t="s">
        <v>125</v>
      </c>
      <c r="B186" s="378"/>
      <c r="C18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86" s="77">
        <f>F186*1.2</f>
        <v>5760</v>
      </c>
      <c r="E186" s="78">
        <f>F186*1.1</f>
        <v>5280</v>
      </c>
      <c r="F186" s="78">
        <v>4800</v>
      </c>
      <c r="G186" s="78">
        <f>F186*0.75</f>
        <v>3600</v>
      </c>
      <c r="H186" s="79">
        <f>F186*0.5</f>
        <v>2400</v>
      </c>
    </row>
    <row r="187" spans="1:8" ht="50.1" customHeight="1" x14ac:dyDescent="0.2">
      <c r="A187" s="377" t="s">
        <v>126</v>
      </c>
      <c r="B187" s="378"/>
      <c r="C187" s="74" t="str">
        <f>"Интернет-площадка 2gis.ru на основе Cправочника организаций "&amp;$C$2&amp;""</f>
        <v>Интернет-площадка 2gis.ru на основе Cправочника организаций "2ГИС.КУРГАН"</v>
      </c>
      <c r="D187" s="517">
        <v>6690</v>
      </c>
      <c r="E187" s="398"/>
      <c r="F187" s="398"/>
      <c r="G187" s="398"/>
      <c r="H187" s="399"/>
    </row>
    <row r="188" spans="1:8" ht="50.1" customHeight="1" x14ac:dyDescent="0.2">
      <c r="A188" s="377" t="s">
        <v>198</v>
      </c>
      <c r="B188" s="378"/>
      <c r="C18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(мобильная версия 2ГИС 4.0 и выше)</v>
      </c>
      <c r="D188" s="77">
        <f>F188*1.2</f>
        <v>8064</v>
      </c>
      <c r="E188" s="78">
        <f>F188*1.1</f>
        <v>7392.0000000000009</v>
      </c>
      <c r="F188" s="78">
        <v>6720</v>
      </c>
      <c r="G188" s="78">
        <f>F188*0.75</f>
        <v>5040</v>
      </c>
      <c r="H188" s="79">
        <f>F188*0.5</f>
        <v>3360</v>
      </c>
    </row>
    <row r="189" spans="1:8" ht="50.1" customHeight="1" x14ac:dyDescent="0.2">
      <c r="A189" s="377" t="s">
        <v>199</v>
      </c>
      <c r="B189" s="378"/>
      <c r="C189" s="74" t="str">
        <f>"Интернет-площадка 2gis.ru на основе Cправочника организаций "&amp;$C$2&amp;""</f>
        <v>Интернет-площадка 2gis.ru на основе Cправочника организаций "2ГИС.КУРГАН"</v>
      </c>
      <c r="D189" s="517">
        <v>9480</v>
      </c>
      <c r="E189" s="398"/>
      <c r="F189" s="398"/>
      <c r="G189" s="398"/>
      <c r="H189" s="399"/>
    </row>
    <row r="190" spans="1:8" s="16" customFormat="1" ht="126" customHeight="1" thickBot="1" x14ac:dyDescent="0.25">
      <c r="A190" s="352" t="s">
        <v>131</v>
      </c>
      <c r="B190" s="353"/>
      <c r="C190" s="80" t="str">
        <f>C189</f>
        <v>Интернет-площадка 2gis.ru на основе Cправочника организаций "2ГИС.КУРГАН"</v>
      </c>
      <c r="D190" s="77">
        <f>F190*1.2</f>
        <v>11988</v>
      </c>
      <c r="E190" s="78">
        <f>F190*1.1</f>
        <v>10989</v>
      </c>
      <c r="F190" s="78">
        <v>9990</v>
      </c>
      <c r="G190" s="78">
        <f>F190*0.75</f>
        <v>7492.5</v>
      </c>
      <c r="H190" s="79">
        <f>F190*0.5</f>
        <v>4995</v>
      </c>
    </row>
    <row r="191" spans="1:8" ht="50.1" customHeight="1" thickBot="1" x14ac:dyDescent="0.25">
      <c r="A191" s="362" t="s">
        <v>200</v>
      </c>
      <c r="B191" s="363"/>
      <c r="C191" s="21"/>
      <c r="D191" s="364"/>
      <c r="E191" s="364"/>
      <c r="F191" s="364"/>
      <c r="G191" s="364"/>
      <c r="H191" s="365"/>
    </row>
    <row r="192" spans="1:8" s="20" customFormat="1" ht="30" customHeight="1" thickBot="1" x14ac:dyDescent="0.25">
      <c r="A192" s="506"/>
      <c r="B192" s="507"/>
      <c r="C192" s="623"/>
      <c r="D192" s="507"/>
      <c r="E192" s="507"/>
      <c r="F192" s="507"/>
      <c r="G192" s="507"/>
      <c r="H192" s="508"/>
    </row>
    <row r="193" spans="1:8" s="16" customFormat="1" ht="185.25" customHeight="1" x14ac:dyDescent="0.2">
      <c r="A193" s="352" t="s">
        <v>201</v>
      </c>
      <c r="B193" s="353"/>
      <c r="C193"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"2ГИС.КУРГАН" (версия для ПК); Интернет-площадка 2gis.ru на основе Cправочника организаций "2ГИС.КУРГАН"; Электронный справочник на основе Справочника организаций "2ГИС.КУРГАН" (мобильная версия 2ГИС 4.0 и выше)</v>
      </c>
      <c r="D193" s="382">
        <v>10500</v>
      </c>
      <c r="E193" s="383"/>
      <c r="F193" s="383"/>
      <c r="G193" s="383"/>
      <c r="H193" s="384"/>
    </row>
    <row r="194" spans="1:8" s="16" customFormat="1" ht="83.25" customHeight="1" thickBot="1" x14ac:dyDescent="0.25">
      <c r="A194" s="352" t="s">
        <v>202</v>
      </c>
      <c r="B194" s="353"/>
      <c r="C194" s="367"/>
      <c r="D194" s="354">
        <v>10500</v>
      </c>
      <c r="E194" s="355"/>
      <c r="F194" s="355"/>
      <c r="G194" s="355"/>
      <c r="H194" s="356"/>
    </row>
    <row r="195" spans="1:8" ht="21.75" thickBot="1" x14ac:dyDescent="0.25">
      <c r="A195" s="518"/>
      <c r="B195" s="519"/>
      <c r="C195" s="56"/>
      <c r="D195" s="520"/>
      <c r="E195" s="520"/>
      <c r="F195" s="520"/>
      <c r="G195" s="520"/>
      <c r="H195" s="521"/>
    </row>
    <row r="197" spans="1:8" ht="21" x14ac:dyDescent="0.2">
      <c r="A197" s="85"/>
      <c r="B197" s="86" t="s">
        <v>133</v>
      </c>
      <c r="C197" s="349" t="s">
        <v>534</v>
      </c>
      <c r="D197" s="349"/>
      <c r="E197" s="87"/>
      <c r="F197" s="87"/>
      <c r="G197" s="87"/>
      <c r="H197" s="87"/>
    </row>
    <row r="198" spans="1:8" ht="21" x14ac:dyDescent="0.2">
      <c r="A198" s="85"/>
      <c r="B198" s="87"/>
      <c r="C198" s="348" t="s">
        <v>535</v>
      </c>
      <c r="D198" s="348"/>
      <c r="E198" s="87"/>
      <c r="F198" s="87"/>
      <c r="G198" s="87"/>
      <c r="H198" s="87"/>
    </row>
    <row r="199" spans="1:8" ht="21" x14ac:dyDescent="0.2">
      <c r="A199" s="85"/>
      <c r="B199" s="87"/>
      <c r="C199" s="348" t="s">
        <v>536</v>
      </c>
      <c r="D199" s="348"/>
      <c r="E199" s="87"/>
      <c r="F199" s="87"/>
      <c r="G199" s="87"/>
      <c r="H199" s="87"/>
    </row>
    <row r="200" spans="1:8" ht="21" x14ac:dyDescent="0.2">
      <c r="C200" s="348"/>
      <c r="D200" s="348"/>
      <c r="E200" s="87"/>
      <c r="F200" s="87"/>
      <c r="G200" s="87"/>
      <c r="H200" s="82"/>
    </row>
    <row r="201" spans="1:8" ht="26.25" customHeight="1" x14ac:dyDescent="0.2">
      <c r="A201" s="347" t="str">
        <f>Абакан_юр!A174</f>
        <v>По соглашению сторон в качестве валюты платежа могут выступать украинские гривны, в этом случае курс следующий: 1 руб. = 0,4395 гривен</v>
      </c>
      <c r="B201" s="347"/>
      <c r="C201" s="347"/>
      <c r="D201" s="89"/>
      <c r="E201" s="89"/>
      <c r="F201" s="90"/>
      <c r="G201" s="351"/>
      <c r="H201" s="351"/>
    </row>
    <row r="202" spans="1:8" ht="26.25" customHeight="1" x14ac:dyDescent="0.2">
      <c r="A202" s="347" t="str">
        <f>Абакан_юр!A175</f>
        <v>По соглашению сторон в качестве валюты платежа могут выступать дирхамы ОАЭ, в этом случае курс следующий: 1 руб. = 0,0414 дирхам</v>
      </c>
      <c r="B202" s="347"/>
      <c r="C202" s="347"/>
      <c r="D202" s="89"/>
      <c r="E202" s="89"/>
      <c r="F202" s="90"/>
      <c r="G202" s="92"/>
      <c r="H202" s="92"/>
    </row>
    <row r="203" spans="1:8" ht="26.25" customHeight="1" x14ac:dyDescent="0.2">
      <c r="A203" s="347" t="str">
        <f>Абакан_юр!A176</f>
        <v>По соглашению сторон в качестве валюты платежа могут выступать доллары США, в этом случае курс следующий: 1 руб. = 0,0113 доллара</v>
      </c>
      <c r="B203" s="347"/>
      <c r="C203" s="347"/>
      <c r="D203" s="89"/>
      <c r="E203" s="89"/>
      <c r="F203" s="90"/>
      <c r="G203" s="92"/>
      <c r="H203" s="92"/>
    </row>
    <row r="204" spans="1:8" ht="26.25" customHeight="1" x14ac:dyDescent="0.2">
      <c r="A204" s="347" t="str">
        <f>Абакан_юр!A177</f>
        <v>По соглашению сторон в качестве валюты платежа могут выступать евро, в этом случае курс следующий: 1 руб. = 0,0104 евро</v>
      </c>
      <c r="B204" s="347"/>
      <c r="C204" s="347"/>
      <c r="D204" s="89"/>
      <c r="E204" s="90"/>
      <c r="F204" s="90"/>
      <c r="G204" s="92"/>
      <c r="H204" s="92"/>
    </row>
    <row r="205" spans="1:8" ht="26.25" customHeight="1" x14ac:dyDescent="0.2">
      <c r="A205" s="347" t="str">
        <f>Абакан_юр!A178</f>
        <v>По соглашению сторон в качестве валюты платежа могут выступать чешские кроны, в этом случае курс следующий: 1 руб. = 0,2610 крона</v>
      </c>
      <c r="B205" s="347"/>
      <c r="C205" s="347"/>
      <c r="D205" s="89"/>
      <c r="E205" s="90"/>
      <c r="F205" s="90"/>
      <c r="G205" s="92"/>
      <c r="H205" s="92"/>
    </row>
    <row r="206" spans="1:8" ht="26.25" customHeight="1" x14ac:dyDescent="0.2">
      <c r="A206" s="347" t="str">
        <f>Абакан_юр!A179</f>
        <v>По соглашению сторон в качестве валюты платежа могут выступать киргизские сомы, в этом случае курс следующий: 1 руб. = 1,0094 сом</v>
      </c>
      <c r="B206" s="347"/>
      <c r="C206" s="347"/>
      <c r="D206" s="89"/>
      <c r="E206" s="89"/>
      <c r="F206" s="90"/>
      <c r="G206" s="92"/>
      <c r="H206" s="92"/>
    </row>
    <row r="207" spans="1:8" ht="26.25" customHeight="1" x14ac:dyDescent="0.2">
      <c r="A207"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7" s="347"/>
      <c r="C207" s="347"/>
      <c r="D207" s="89"/>
      <c r="E207" s="89"/>
      <c r="F207" s="90"/>
      <c r="G207" s="92"/>
      <c r="H207" s="92"/>
    </row>
    <row r="208" spans="1:8" ht="26.25" x14ac:dyDescent="0.2">
      <c r="A208" s="93"/>
      <c r="B208" s="93"/>
      <c r="C208" s="94"/>
      <c r="D208" s="95"/>
      <c r="E208" s="95"/>
      <c r="F208" s="96"/>
      <c r="G208" s="97"/>
      <c r="H208" s="97"/>
    </row>
    <row r="209" spans="1:8" ht="21" x14ac:dyDescent="0.2">
      <c r="A209" s="339" t="s">
        <v>144</v>
      </c>
      <c r="B209" s="339"/>
      <c r="C209" s="339"/>
      <c r="D209" s="339"/>
      <c r="E209" s="339"/>
      <c r="F209" s="339"/>
      <c r="G209" s="339"/>
      <c r="H209" s="339"/>
    </row>
    <row r="210" spans="1:8" ht="21" x14ac:dyDescent="0.2">
      <c r="A210" s="339" t="s">
        <v>145</v>
      </c>
      <c r="B210" s="339"/>
      <c r="C210" s="339"/>
      <c r="D210" s="339"/>
      <c r="E210" s="339"/>
      <c r="F210" s="339"/>
      <c r="G210" s="339"/>
      <c r="H210" s="339"/>
    </row>
    <row r="211" spans="1:8" ht="26.25" x14ac:dyDescent="0.2">
      <c r="A211" s="93"/>
      <c r="B211" s="93"/>
      <c r="C211" s="94"/>
      <c r="D211" s="95"/>
      <c r="E211" s="95"/>
      <c r="F211" s="96"/>
      <c r="G211" s="97"/>
      <c r="H211" s="97"/>
    </row>
    <row r="212" spans="1:8" ht="50.1" customHeight="1" thickBot="1" x14ac:dyDescent="0.25">
      <c r="A212" s="340" t="s">
        <v>146</v>
      </c>
      <c r="B212" s="340"/>
      <c r="C212" s="340"/>
      <c r="D212" s="340"/>
      <c r="E212" s="340"/>
      <c r="F212" s="99"/>
      <c r="G212" s="91"/>
      <c r="H212" s="100"/>
    </row>
    <row r="213" spans="1:8" ht="50.1" customHeight="1" thickBot="1" x14ac:dyDescent="0.25">
      <c r="A213" s="341" t="s">
        <v>147</v>
      </c>
      <c r="B213" s="342"/>
      <c r="C213" s="342"/>
      <c r="D213" s="342"/>
      <c r="E213" s="343"/>
      <c r="F213" s="101"/>
      <c r="H213" s="102"/>
    </row>
    <row r="214" spans="1:8" ht="112.5" customHeight="1" thickBot="1" x14ac:dyDescent="0.25">
      <c r="A214" s="538" t="s">
        <v>148</v>
      </c>
      <c r="B214" s="539"/>
      <c r="C214" s="103" t="s">
        <v>149</v>
      </c>
      <c r="D214" s="621" t="s">
        <v>150</v>
      </c>
      <c r="E214" s="622"/>
      <c r="F214" s="104"/>
      <c r="G214" s="104"/>
      <c r="H214" s="104"/>
    </row>
    <row r="215" spans="1:8" ht="97.5" customHeight="1" x14ac:dyDescent="0.2">
      <c r="A215" s="333" t="s">
        <v>151</v>
      </c>
      <c r="B215" s="334"/>
      <c r="C215" s="105" t="s">
        <v>152</v>
      </c>
      <c r="D215" s="335" t="s">
        <v>153</v>
      </c>
      <c r="E215" s="336"/>
      <c r="F215" s="104"/>
      <c r="G215" s="104"/>
      <c r="H215" s="104"/>
    </row>
    <row r="216" spans="1:8" ht="72" customHeight="1" x14ac:dyDescent="0.2">
      <c r="A216" s="337" t="s">
        <v>154</v>
      </c>
      <c r="B216" s="338"/>
      <c r="C216" s="106" t="s">
        <v>155</v>
      </c>
      <c r="D216" s="331" t="s">
        <v>156</v>
      </c>
      <c r="E216" s="332"/>
      <c r="F216" s="104"/>
      <c r="G216" s="104"/>
      <c r="H216" s="104"/>
    </row>
    <row r="217" spans="1:8" ht="135.75" customHeight="1" thickBot="1" x14ac:dyDescent="0.25">
      <c r="A217" s="495" t="s">
        <v>157</v>
      </c>
      <c r="B217" s="496"/>
      <c r="C217" s="125" t="s">
        <v>158</v>
      </c>
      <c r="D217" s="497" t="s">
        <v>156</v>
      </c>
      <c r="E217" s="498"/>
      <c r="F217" s="104"/>
      <c r="G217" s="104"/>
      <c r="H217" s="104"/>
    </row>
    <row r="218" spans="1:8" s="82" customFormat="1" ht="125.25" customHeight="1" x14ac:dyDescent="0.2">
      <c r="A218" s="337" t="s">
        <v>160</v>
      </c>
      <c r="B218" s="338"/>
      <c r="C218" s="124" t="s">
        <v>161</v>
      </c>
      <c r="D218" s="338" t="s">
        <v>156</v>
      </c>
      <c r="E218" s="494"/>
      <c r="F218" s="101"/>
      <c r="G218" s="101"/>
      <c r="H218" s="101"/>
    </row>
    <row r="219" spans="1:8" s="98" customFormat="1" ht="222.75" customHeight="1" thickBot="1" x14ac:dyDescent="0.25">
      <c r="A219" s="617" t="s">
        <v>162</v>
      </c>
      <c r="B219" s="618"/>
      <c r="C219" s="125" t="s">
        <v>163</v>
      </c>
      <c r="D219" s="619" t="s">
        <v>156</v>
      </c>
      <c r="E219" s="620"/>
      <c r="F219" s="96"/>
      <c r="G219" s="97"/>
      <c r="H219" s="97"/>
    </row>
    <row r="220" spans="1:8" ht="23.25" x14ac:dyDescent="0.2">
      <c r="A220" s="329" t="s">
        <v>164</v>
      </c>
      <c r="B220" s="329"/>
      <c r="C220" s="329"/>
      <c r="D220" s="329"/>
      <c r="E220" s="329"/>
      <c r="F220" s="329"/>
      <c r="G220" s="329"/>
      <c r="H220" s="329"/>
    </row>
    <row r="221" spans="1:8" ht="23.25" x14ac:dyDescent="0.2">
      <c r="A221" s="329" t="s">
        <v>165</v>
      </c>
      <c r="B221" s="329"/>
      <c r="C221" s="329"/>
      <c r="D221" s="329"/>
      <c r="E221" s="329"/>
      <c r="F221" s="329"/>
      <c r="G221" s="329"/>
      <c r="H221" s="329"/>
    </row>
    <row r="222" spans="1:8" ht="186" customHeight="1" x14ac:dyDescent="0.2">
      <c r="A222"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493"/>
      <c r="C222" s="493"/>
      <c r="D222" s="493"/>
      <c r="E222" s="493"/>
      <c r="F222" s="493"/>
      <c r="G222" s="493"/>
      <c r="H222" s="493"/>
    </row>
    <row r="223" spans="1:8" ht="79.5" customHeight="1" x14ac:dyDescent="0.2">
      <c r="A223" s="339" t="s">
        <v>167</v>
      </c>
      <c r="B223" s="339"/>
      <c r="C223" s="339"/>
      <c r="D223" s="339"/>
      <c r="E223" s="339"/>
      <c r="F223" s="339"/>
      <c r="G223" s="339"/>
      <c r="H223" s="339"/>
    </row>
    <row r="224" spans="1:8" ht="23.25" x14ac:dyDescent="0.2">
      <c r="A224" s="329" t="s">
        <v>168</v>
      </c>
      <c r="B224" s="329"/>
      <c r="C224" s="329"/>
      <c r="D224" s="329"/>
      <c r="E224" s="329"/>
      <c r="F224" s="329"/>
      <c r="G224" s="329"/>
      <c r="H224" s="329"/>
    </row>
    <row r="225" spans="1:8" s="109" customFormat="1" ht="114.75" customHeight="1" x14ac:dyDescent="0.2">
      <c r="A225" s="339" t="s">
        <v>169</v>
      </c>
      <c r="B225" s="339"/>
      <c r="C225" s="339"/>
      <c r="D225" s="339"/>
      <c r="E225" s="339"/>
      <c r="F225" s="339"/>
      <c r="G225" s="339"/>
      <c r="H225" s="339"/>
    </row>
  </sheetData>
  <sheetProtection selectLockedCells="1" selectUnlockedCells="1"/>
  <mergeCells count="373">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A187:B187"/>
    <mergeCell ref="D187:H187"/>
    <mergeCell ref="A188:B188"/>
    <mergeCell ref="A189:B189"/>
    <mergeCell ref="D189:H189"/>
    <mergeCell ref="D182:H182"/>
    <mergeCell ref="A183:B183"/>
    <mergeCell ref="D183:H183"/>
    <mergeCell ref="A184:B184"/>
    <mergeCell ref="D184:H184"/>
    <mergeCell ref="A185:B185"/>
    <mergeCell ref="D185:H185"/>
    <mergeCell ref="A190:B190"/>
    <mergeCell ref="A191:B191"/>
    <mergeCell ref="D191:H191"/>
    <mergeCell ref="A192:C192"/>
    <mergeCell ref="D192:H192"/>
    <mergeCell ref="A193:B193"/>
    <mergeCell ref="C193:C194"/>
    <mergeCell ref="D193:H193"/>
    <mergeCell ref="A194:B194"/>
    <mergeCell ref="D194:H194"/>
    <mergeCell ref="A201:C201"/>
    <mergeCell ref="G201:H201"/>
    <mergeCell ref="A202:C202"/>
    <mergeCell ref="A203:C203"/>
    <mergeCell ref="A204:C204"/>
    <mergeCell ref="A205:C205"/>
    <mergeCell ref="A195:B195"/>
    <mergeCell ref="D195:H195"/>
    <mergeCell ref="C197:D197"/>
    <mergeCell ref="C198:D198"/>
    <mergeCell ref="C199:D199"/>
    <mergeCell ref="C200:D200"/>
    <mergeCell ref="A214:B214"/>
    <mergeCell ref="D214:E214"/>
    <mergeCell ref="A215:B215"/>
    <mergeCell ref="D215:E215"/>
    <mergeCell ref="A216:B216"/>
    <mergeCell ref="D216:E216"/>
    <mergeCell ref="A206:C206"/>
    <mergeCell ref="A207:C207"/>
    <mergeCell ref="A209:H209"/>
    <mergeCell ref="A210:H210"/>
    <mergeCell ref="A212:E212"/>
    <mergeCell ref="A213:E213"/>
    <mergeCell ref="A220:H220"/>
    <mergeCell ref="A221:H221"/>
    <mergeCell ref="A222:H222"/>
    <mergeCell ref="A223:H223"/>
    <mergeCell ref="A224:H224"/>
    <mergeCell ref="A225:E225"/>
    <mergeCell ref="F225:H225"/>
    <mergeCell ref="A217:B217"/>
    <mergeCell ref="D217:E217"/>
    <mergeCell ref="A218:B218"/>
    <mergeCell ref="D218:E218"/>
    <mergeCell ref="A219:B219"/>
    <mergeCell ref="D219:E21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537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7" s="382">
        <f>F7*1.2</f>
        <v>6652.8</v>
      </c>
      <c r="E7" s="383">
        <f>F7*1.1</f>
        <v>6098.4000000000005</v>
      </c>
      <c r="F7" s="383">
        <v>5544</v>
      </c>
      <c r="G7" s="383">
        <f>F7*0.75</f>
        <v>4158</v>
      </c>
      <c r="H7" s="384">
        <f>F7*0.5</f>
        <v>2772</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2" s="457">
        <f>F12*1.2</f>
        <v>7128</v>
      </c>
      <c r="E12" s="383">
        <f>F12*1.1</f>
        <v>6534.0000000000009</v>
      </c>
      <c r="F12" s="383">
        <v>5940</v>
      </c>
      <c r="G12" s="383">
        <f>F12*0.75</f>
        <v>4455</v>
      </c>
      <c r="H12" s="384">
        <f>F12*0.5</f>
        <v>2970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1200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"2ГИС.КУРСК"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23" s="527">
        <v>84</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7" s="382">
        <f>F27*1.2</f>
        <v>9316.7999999999993</v>
      </c>
      <c r="E27" s="383">
        <f>F27*1.1</f>
        <v>8540.4000000000015</v>
      </c>
      <c r="F27" s="383">
        <v>7764</v>
      </c>
      <c r="G27" s="383">
        <f>F27*0.75</f>
        <v>5823</v>
      </c>
      <c r="H27" s="384">
        <f>F27*0.5</f>
        <v>3882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2" s="457">
        <f>F32*1.2</f>
        <v>9979.1999999999989</v>
      </c>
      <c r="E32" s="383">
        <f>F32*1.1</f>
        <v>9147.6</v>
      </c>
      <c r="F32" s="383">
        <v>8316</v>
      </c>
      <c r="G32" s="383">
        <f>F32*0.75</f>
        <v>6237</v>
      </c>
      <c r="H32" s="384">
        <f>F32*0.5</f>
        <v>4158</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1680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"2ГИС.КУРСК"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"2ГИС.КУРСК"; Электронный справочник "2ГИС.КУРСК"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3" s="445">
        <v>120</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48" s="536">
        <f>F48*1.2</f>
        <v>360</v>
      </c>
      <c r="E48" s="536">
        <f>F48*1.1</f>
        <v>330</v>
      </c>
      <c r="F48" s="536">
        <v>300</v>
      </c>
      <c r="G48" s="536">
        <f>F48*0.75</f>
        <v>225</v>
      </c>
      <c r="H48" s="536">
        <f>F48*0.5</f>
        <v>150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52" s="479">
        <v>600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5" s="382">
        <f>F55*1.2</f>
        <v>7984.7999999999993</v>
      </c>
      <c r="E55" s="383">
        <f>F55*1.1</f>
        <v>7319.4000000000005</v>
      </c>
      <c r="F55" s="383">
        <v>6654</v>
      </c>
      <c r="G55" s="383">
        <f>F55*0.75</f>
        <v>4990.5</v>
      </c>
      <c r="H55" s="384">
        <f>F55*0.5</f>
        <v>3327</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1" s="457">
        <f>F61*1.2</f>
        <v>8553.6</v>
      </c>
      <c r="E61" s="383">
        <f>F61*1.1</f>
        <v>7840.8</v>
      </c>
      <c r="F61" s="383">
        <v>7128</v>
      </c>
      <c r="G61" s="383">
        <f>F61*0.75</f>
        <v>5346</v>
      </c>
      <c r="H61" s="384">
        <f>F61*0.5</f>
        <v>3564</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67" s="527">
        <v>84</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474 до 18012</v>
      </c>
      <c r="E71" s="422"/>
      <c r="F71" s="422"/>
      <c r="G71" s="422"/>
      <c r="H71" s="423"/>
    </row>
    <row r="72" spans="1:8" ht="37.5" customHeight="1" outlineLevel="1" x14ac:dyDescent="0.2">
      <c r="A72" s="429" t="s">
        <v>39</v>
      </c>
      <c r="B72" s="430"/>
      <c r="C72" s="431"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72" s="432">
        <v>474</v>
      </c>
      <c r="E72" s="433"/>
      <c r="F72" s="433"/>
      <c r="G72" s="433"/>
      <c r="H72" s="434"/>
    </row>
    <row r="73" spans="1:8" ht="37.5" customHeight="1" outlineLevel="1" x14ac:dyDescent="0.2">
      <c r="A73" s="419" t="s">
        <v>40</v>
      </c>
      <c r="B73" s="420"/>
      <c r="C73" s="431"/>
      <c r="D73" s="354">
        <v>948</v>
      </c>
      <c r="E73" s="355"/>
      <c r="F73" s="355"/>
      <c r="G73" s="355"/>
      <c r="H73" s="356"/>
    </row>
    <row r="74" spans="1:8" ht="37.5" customHeight="1" outlineLevel="1" x14ac:dyDescent="0.2">
      <c r="A74" s="419" t="s">
        <v>41</v>
      </c>
      <c r="B74" s="420"/>
      <c r="C74" s="431"/>
      <c r="D74" s="354">
        <v>1896</v>
      </c>
      <c r="E74" s="355"/>
      <c r="F74" s="355"/>
      <c r="G74" s="355"/>
      <c r="H74" s="356"/>
    </row>
    <row r="75" spans="1:8" ht="37.5" customHeight="1" outlineLevel="1" x14ac:dyDescent="0.2">
      <c r="A75" s="419" t="s">
        <v>42</v>
      </c>
      <c r="B75" s="420"/>
      <c r="C75" s="431"/>
      <c r="D75" s="354">
        <v>2844</v>
      </c>
      <c r="E75" s="355"/>
      <c r="F75" s="355"/>
      <c r="G75" s="355"/>
      <c r="H75" s="356"/>
    </row>
    <row r="76" spans="1:8" ht="37.5" customHeight="1" outlineLevel="1" x14ac:dyDescent="0.2">
      <c r="A76" s="419" t="s">
        <v>43</v>
      </c>
      <c r="B76" s="420"/>
      <c r="C76" s="431"/>
      <c r="D76" s="354">
        <v>3792</v>
      </c>
      <c r="E76" s="355"/>
      <c r="F76" s="355"/>
      <c r="G76" s="355"/>
      <c r="H76" s="356"/>
    </row>
    <row r="77" spans="1:8" ht="37.5" customHeight="1" outlineLevel="1" x14ac:dyDescent="0.2">
      <c r="A77" s="419" t="s">
        <v>44</v>
      </c>
      <c r="B77" s="420"/>
      <c r="C77" s="431"/>
      <c r="D77" s="354">
        <v>4740</v>
      </c>
      <c r="E77" s="355"/>
      <c r="F77" s="355"/>
      <c r="G77" s="355"/>
      <c r="H77" s="356"/>
    </row>
    <row r="78" spans="1:8" ht="37.5" customHeight="1" outlineLevel="1" x14ac:dyDescent="0.2">
      <c r="A78" s="419" t="s">
        <v>45</v>
      </c>
      <c r="B78" s="420"/>
      <c r="C78" s="431"/>
      <c r="D78" s="354">
        <v>5688</v>
      </c>
      <c r="E78" s="355"/>
      <c r="F78" s="355"/>
      <c r="G78" s="355"/>
      <c r="H78" s="356"/>
    </row>
    <row r="79" spans="1:8" ht="37.5" customHeight="1" outlineLevel="1" x14ac:dyDescent="0.2">
      <c r="A79" s="419" t="s">
        <v>46</v>
      </c>
      <c r="B79" s="420"/>
      <c r="C79" s="431"/>
      <c r="D79" s="354">
        <v>6636</v>
      </c>
      <c r="E79" s="355"/>
      <c r="F79" s="355"/>
      <c r="G79" s="355"/>
      <c r="H79" s="356"/>
    </row>
    <row r="80" spans="1:8" ht="37.5" customHeight="1" outlineLevel="1" x14ac:dyDescent="0.2">
      <c r="A80" s="419" t="s">
        <v>47</v>
      </c>
      <c r="B80" s="420"/>
      <c r="C80" s="431"/>
      <c r="D80" s="354">
        <v>7584</v>
      </c>
      <c r="E80" s="355"/>
      <c r="F80" s="355"/>
      <c r="G80" s="355"/>
      <c r="H80" s="356"/>
    </row>
    <row r="81" spans="1:8" ht="37.5" customHeight="1" outlineLevel="1" x14ac:dyDescent="0.2">
      <c r="A81" s="419" t="s">
        <v>48</v>
      </c>
      <c r="B81" s="420"/>
      <c r="C81" s="431"/>
      <c r="D81" s="354">
        <v>8532</v>
      </c>
      <c r="E81" s="355"/>
      <c r="F81" s="355"/>
      <c r="G81" s="355"/>
      <c r="H81" s="356"/>
    </row>
    <row r="82" spans="1:8" ht="37.5" customHeight="1" outlineLevel="1" x14ac:dyDescent="0.2">
      <c r="A82" s="419" t="s">
        <v>49</v>
      </c>
      <c r="B82" s="420"/>
      <c r="C82" s="431"/>
      <c r="D82" s="354">
        <v>9480</v>
      </c>
      <c r="E82" s="355"/>
      <c r="F82" s="355"/>
      <c r="G82" s="355"/>
      <c r="H82" s="356"/>
    </row>
    <row r="83" spans="1:8" ht="37.5" customHeight="1" outlineLevel="1" x14ac:dyDescent="0.2">
      <c r="A83" s="419" t="s">
        <v>50</v>
      </c>
      <c r="B83" s="420"/>
      <c r="C83" s="431"/>
      <c r="D83" s="354">
        <v>10428</v>
      </c>
      <c r="E83" s="355"/>
      <c r="F83" s="355"/>
      <c r="G83" s="355"/>
      <c r="H83" s="356"/>
    </row>
    <row r="84" spans="1:8" ht="37.5" customHeight="1" outlineLevel="1" x14ac:dyDescent="0.2">
      <c r="A84" s="419" t="s">
        <v>51</v>
      </c>
      <c r="B84" s="420"/>
      <c r="C84" s="431"/>
      <c r="D84" s="354">
        <v>11376</v>
      </c>
      <c r="E84" s="355"/>
      <c r="F84" s="355"/>
      <c r="G84" s="355"/>
      <c r="H84" s="356"/>
    </row>
    <row r="85" spans="1:8" ht="37.5" customHeight="1" outlineLevel="1" x14ac:dyDescent="0.2">
      <c r="A85" s="419" t="s">
        <v>52</v>
      </c>
      <c r="B85" s="420"/>
      <c r="C85" s="431"/>
      <c r="D85" s="354">
        <v>12324</v>
      </c>
      <c r="E85" s="355"/>
      <c r="F85" s="355"/>
      <c r="G85" s="355"/>
      <c r="H85" s="356"/>
    </row>
    <row r="86" spans="1:8" ht="37.5" customHeight="1" outlineLevel="1" x14ac:dyDescent="0.2">
      <c r="A86" s="419" t="s">
        <v>53</v>
      </c>
      <c r="B86" s="420"/>
      <c r="C86" s="431"/>
      <c r="D86" s="354">
        <v>13272</v>
      </c>
      <c r="E86" s="355"/>
      <c r="F86" s="355"/>
      <c r="G86" s="355"/>
      <c r="H86" s="356"/>
    </row>
    <row r="87" spans="1:8" ht="37.5" customHeight="1" outlineLevel="1" x14ac:dyDescent="0.2">
      <c r="A87" s="419" t="s">
        <v>54</v>
      </c>
      <c r="B87" s="420"/>
      <c r="C87" s="431"/>
      <c r="D87" s="354">
        <v>14220</v>
      </c>
      <c r="E87" s="355"/>
      <c r="F87" s="355"/>
      <c r="G87" s="355"/>
      <c r="H87" s="356"/>
    </row>
    <row r="88" spans="1:8" ht="37.5" customHeight="1" outlineLevel="1" x14ac:dyDescent="0.2">
      <c r="A88" s="419" t="s">
        <v>55</v>
      </c>
      <c r="B88" s="420"/>
      <c r="C88" s="431"/>
      <c r="D88" s="354">
        <v>15168</v>
      </c>
      <c r="E88" s="355"/>
      <c r="F88" s="355"/>
      <c r="G88" s="355"/>
      <c r="H88" s="356"/>
    </row>
    <row r="89" spans="1:8" ht="37.5" customHeight="1" outlineLevel="1" x14ac:dyDescent="0.2">
      <c r="A89" s="419" t="s">
        <v>56</v>
      </c>
      <c r="B89" s="420"/>
      <c r="C89" s="431"/>
      <c r="D89" s="354">
        <v>16116</v>
      </c>
      <c r="E89" s="355"/>
      <c r="F89" s="355"/>
      <c r="G89" s="355"/>
      <c r="H89" s="356"/>
    </row>
    <row r="90" spans="1:8" ht="37.5" customHeight="1" outlineLevel="1" x14ac:dyDescent="0.2">
      <c r="A90" s="419" t="s">
        <v>57</v>
      </c>
      <c r="B90" s="420"/>
      <c r="C90" s="431"/>
      <c r="D90" s="354">
        <v>17064</v>
      </c>
      <c r="E90" s="355"/>
      <c r="F90" s="355"/>
      <c r="G90" s="355"/>
      <c r="H90" s="356"/>
    </row>
    <row r="91" spans="1:8" ht="37.5" customHeight="1" outlineLevel="1" thickBot="1" x14ac:dyDescent="0.25">
      <c r="A91" s="419" t="s">
        <v>58</v>
      </c>
      <c r="B91" s="420"/>
      <c r="C91" s="431"/>
      <c r="D91" s="354">
        <v>18012</v>
      </c>
      <c r="E91" s="355"/>
      <c r="F91" s="355"/>
      <c r="G91" s="355"/>
      <c r="H91" s="356"/>
    </row>
    <row r="92" spans="1:8" ht="50.1" customHeight="1" thickBot="1" x14ac:dyDescent="0.25">
      <c r="A92" s="411" t="s">
        <v>59</v>
      </c>
      <c r="B92" s="412"/>
      <c r="C92" s="412"/>
      <c r="D92" s="421" t="str">
        <f>"от "&amp;MIN(D93:D102)&amp;" до "&amp;MAX(D93:D102)</f>
        <v>от 150 до 2940</v>
      </c>
      <c r="E92" s="422"/>
      <c r="F92" s="422"/>
      <c r="G92" s="422"/>
      <c r="H92" s="423"/>
    </row>
    <row r="93" spans="1:8" ht="151.5" x14ac:dyDescent="0.2">
      <c r="A93" s="65" t="s">
        <v>60</v>
      </c>
      <c r="B93" s="66" t="s">
        <v>13</v>
      </c>
      <c r="C93" s="120"/>
      <c r="D93" s="424">
        <v>300</v>
      </c>
      <c r="E93" s="424"/>
      <c r="F93" s="424"/>
      <c r="G93" s="424"/>
      <c r="H93" s="425"/>
    </row>
    <row r="94" spans="1:8" ht="37.5" customHeight="1" x14ac:dyDescent="0.2">
      <c r="A94" s="377" t="s">
        <v>61</v>
      </c>
      <c r="B94" s="418"/>
      <c r="C94" s="426"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94" s="398">
        <v>150</v>
      </c>
      <c r="E94" s="398"/>
      <c r="F94" s="398"/>
      <c r="G94" s="398"/>
      <c r="H94" s="399"/>
    </row>
    <row r="95" spans="1:8" ht="37.5" customHeight="1" x14ac:dyDescent="0.2">
      <c r="A95" s="377" t="s">
        <v>62</v>
      </c>
      <c r="B95" s="418"/>
      <c r="C95" s="427"/>
      <c r="D95" s="398">
        <v>2940</v>
      </c>
      <c r="E95" s="398"/>
      <c r="F95" s="398"/>
      <c r="G95" s="398"/>
      <c r="H95" s="399"/>
    </row>
    <row r="96" spans="1:8" ht="37.5" customHeight="1" x14ac:dyDescent="0.2">
      <c r="A96" s="377" t="s">
        <v>63</v>
      </c>
      <c r="B96" s="418"/>
      <c r="C96" s="427"/>
      <c r="D96" s="398">
        <v>540</v>
      </c>
      <c r="E96" s="398"/>
      <c r="F96" s="398"/>
      <c r="G96" s="398"/>
      <c r="H96" s="399"/>
    </row>
    <row r="97" spans="1:8" ht="37.5" customHeight="1" x14ac:dyDescent="0.2">
      <c r="A97" s="352" t="s">
        <v>64</v>
      </c>
      <c r="B97" s="353"/>
      <c r="C97" s="427"/>
      <c r="D97" s="398">
        <v>2820</v>
      </c>
      <c r="E97" s="398"/>
      <c r="F97" s="398"/>
      <c r="G97" s="398"/>
      <c r="H97" s="399"/>
    </row>
    <row r="98" spans="1:8" ht="37.5" customHeight="1" x14ac:dyDescent="0.2">
      <c r="A98" s="377" t="s">
        <v>65</v>
      </c>
      <c r="B98" s="418"/>
      <c r="C98" s="427"/>
      <c r="D98" s="398">
        <v>300</v>
      </c>
      <c r="E98" s="398"/>
      <c r="F98" s="398"/>
      <c r="G98" s="398"/>
      <c r="H98" s="399"/>
    </row>
    <row r="99" spans="1:8" ht="37.5" customHeight="1" x14ac:dyDescent="0.2">
      <c r="A99" s="377" t="s">
        <v>66</v>
      </c>
      <c r="B99" s="418"/>
      <c r="C99" s="427"/>
      <c r="D99" s="398">
        <v>300</v>
      </c>
      <c r="E99" s="398"/>
      <c r="F99" s="398"/>
      <c r="G99" s="398"/>
      <c r="H99" s="399"/>
    </row>
    <row r="100" spans="1:8" ht="37.5" customHeight="1" x14ac:dyDescent="0.2">
      <c r="A100" s="377" t="s">
        <v>67</v>
      </c>
      <c r="B100" s="418"/>
      <c r="C100" s="427"/>
      <c r="D100" s="398">
        <v>600</v>
      </c>
      <c r="E100" s="398"/>
      <c r="F100" s="398"/>
      <c r="G100" s="398"/>
      <c r="H100" s="399"/>
    </row>
    <row r="101" spans="1:8" ht="37.5" customHeight="1" x14ac:dyDescent="0.2">
      <c r="A101" s="377" t="s">
        <v>68</v>
      </c>
      <c r="B101" s="418"/>
      <c r="C101" s="427"/>
      <c r="D101" s="398">
        <v>900</v>
      </c>
      <c r="E101" s="398"/>
      <c r="F101" s="398"/>
      <c r="G101" s="398"/>
      <c r="H101" s="399"/>
    </row>
    <row r="102" spans="1:8" ht="37.5" customHeight="1" thickBot="1" x14ac:dyDescent="0.25">
      <c r="A102" s="407" t="s">
        <v>69</v>
      </c>
      <c r="B102" s="408"/>
      <c r="C102" s="428"/>
      <c r="D102" s="409">
        <v>1800</v>
      </c>
      <c r="E102" s="409"/>
      <c r="F102" s="409"/>
      <c r="G102" s="409"/>
      <c r="H102" s="410"/>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03" s="375">
        <v>30</v>
      </c>
      <c r="E103" s="375"/>
      <c r="F103" s="375"/>
      <c r="G103" s="375"/>
      <c r="H103" s="376"/>
    </row>
    <row r="104" spans="1:8" ht="50.1" customHeight="1" thickBot="1" x14ac:dyDescent="0.25">
      <c r="A104" s="362" t="s">
        <v>72</v>
      </c>
      <c r="B104" s="363"/>
      <c r="C104" s="21"/>
      <c r="D104" s="364" t="str">
        <f>"от "&amp;MIN(D106,D126:H127,F166,D128:H142)&amp;" до "&amp;MAX(D106,D126:H127,F166,D128:H142)</f>
        <v>от 510 до 6300</v>
      </c>
      <c r="E104" s="364"/>
      <c r="F104" s="364"/>
      <c r="G104" s="364"/>
      <c r="H104" s="365"/>
    </row>
    <row r="105" spans="1:8" ht="21.75" thickBot="1" x14ac:dyDescent="0.25">
      <c r="A105" s="518"/>
      <c r="B105" s="519"/>
      <c r="C105" s="60"/>
      <c r="D105" s="520"/>
      <c r="E105" s="520"/>
      <c r="F105" s="520"/>
      <c r="G105" s="520"/>
      <c r="H105" s="521"/>
    </row>
    <row r="106" spans="1:8" ht="63"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"2ГИС.КУРСК" (версия для ПК); Интернет-площадка 2gis.kz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http://api.2gis.kz/</v>
      </c>
      <c r="D106" s="391">
        <v>2100</v>
      </c>
      <c r="E106" s="391"/>
      <c r="F106" s="391"/>
      <c r="G106" s="391"/>
      <c r="H106" s="392"/>
    </row>
    <row r="107" spans="1:8" ht="63" customHeight="1" thickBot="1" x14ac:dyDescent="0.25">
      <c r="A107" s="393" t="s">
        <v>74</v>
      </c>
      <c r="B107" s="394"/>
      <c r="C107" s="405"/>
      <c r="D107" s="395" t="s">
        <v>75</v>
      </c>
      <c r="E107" s="396"/>
      <c r="F107" s="396"/>
      <c r="G107" s="396"/>
      <c r="H107" s="397"/>
    </row>
    <row r="108" spans="1:8" ht="63" customHeight="1" x14ac:dyDescent="0.2">
      <c r="A108" s="385" t="s">
        <v>76</v>
      </c>
      <c r="B108" s="386"/>
      <c r="C108" s="405"/>
      <c r="D108" s="398">
        <f>D106/4</f>
        <v>525</v>
      </c>
      <c r="E108" s="398"/>
      <c r="F108" s="398"/>
      <c r="G108" s="398"/>
      <c r="H108" s="399"/>
    </row>
    <row r="109" spans="1:8" ht="63" customHeight="1" x14ac:dyDescent="0.2">
      <c r="A109" s="385" t="s">
        <v>77</v>
      </c>
      <c r="B109" s="386"/>
      <c r="C109" s="405"/>
      <c r="D109" s="398">
        <f>D106/5</f>
        <v>420</v>
      </c>
      <c r="E109" s="398"/>
      <c r="F109" s="398"/>
      <c r="G109" s="398"/>
      <c r="H109" s="399"/>
    </row>
    <row r="110" spans="1:8" ht="63" customHeight="1" x14ac:dyDescent="0.2">
      <c r="A110" s="385" t="s">
        <v>78</v>
      </c>
      <c r="B110" s="386"/>
      <c r="C110" s="405"/>
      <c r="D110" s="398">
        <f>D106/6</f>
        <v>350</v>
      </c>
      <c r="E110" s="398"/>
      <c r="F110" s="398"/>
      <c r="G110" s="398"/>
      <c r="H110" s="399"/>
    </row>
    <row r="111" spans="1:8" ht="63" customHeight="1" x14ac:dyDescent="0.2">
      <c r="A111" s="385" t="s">
        <v>79</v>
      </c>
      <c r="B111" s="386"/>
      <c r="C111" s="405"/>
      <c r="D111" s="398">
        <f>D106/7</f>
        <v>300</v>
      </c>
      <c r="E111" s="398"/>
      <c r="F111" s="398"/>
      <c r="G111" s="398"/>
      <c r="H111" s="399"/>
    </row>
    <row r="112" spans="1:8" ht="63" customHeight="1" x14ac:dyDescent="0.2">
      <c r="A112" s="385" t="s">
        <v>80</v>
      </c>
      <c r="B112" s="386"/>
      <c r="C112" s="405"/>
      <c r="D112" s="398">
        <f>D106/8</f>
        <v>262.5</v>
      </c>
      <c r="E112" s="398"/>
      <c r="F112" s="398"/>
      <c r="G112" s="398"/>
      <c r="H112" s="399"/>
    </row>
    <row r="113" spans="1:8" ht="63" customHeight="1" x14ac:dyDescent="0.2">
      <c r="A113" s="385" t="s">
        <v>81</v>
      </c>
      <c r="B113" s="386"/>
      <c r="C113" s="405"/>
      <c r="D113" s="398">
        <f>D106/9</f>
        <v>233.33333333333334</v>
      </c>
      <c r="E113" s="398"/>
      <c r="F113" s="398"/>
      <c r="G113" s="398"/>
      <c r="H113" s="399"/>
    </row>
    <row r="114" spans="1:8" ht="63" customHeight="1" x14ac:dyDescent="0.2">
      <c r="A114" s="385" t="s">
        <v>82</v>
      </c>
      <c r="B114" s="386"/>
      <c r="C114" s="405"/>
      <c r="D114" s="398">
        <f>D106/10</f>
        <v>210</v>
      </c>
      <c r="E114" s="398"/>
      <c r="F114" s="398"/>
      <c r="G114" s="398"/>
      <c r="H114" s="399"/>
    </row>
    <row r="115" spans="1:8" ht="63" customHeight="1" thickBot="1" x14ac:dyDescent="0.25">
      <c r="A115" s="389" t="s">
        <v>83</v>
      </c>
      <c r="B115" s="390"/>
      <c r="C115" s="405"/>
      <c r="D115" s="391">
        <v>3144</v>
      </c>
      <c r="E115" s="391"/>
      <c r="F115" s="391"/>
      <c r="G115" s="391"/>
      <c r="H115" s="392"/>
    </row>
    <row r="116" spans="1:8" ht="63" customHeight="1" thickBot="1" x14ac:dyDescent="0.25">
      <c r="A116" s="393" t="s">
        <v>74</v>
      </c>
      <c r="B116" s="394"/>
      <c r="C116" s="405"/>
      <c r="D116" s="395" t="s">
        <v>75</v>
      </c>
      <c r="E116" s="396"/>
      <c r="F116" s="396"/>
      <c r="G116" s="396"/>
      <c r="H116" s="397"/>
    </row>
    <row r="117" spans="1:8" ht="63" customHeight="1" x14ac:dyDescent="0.2">
      <c r="A117" s="385" t="s">
        <v>76</v>
      </c>
      <c r="B117" s="386"/>
      <c r="C117" s="405"/>
      <c r="D117" s="398">
        <v>786</v>
      </c>
      <c r="E117" s="398"/>
      <c r="F117" s="398"/>
      <c r="G117" s="398"/>
      <c r="H117" s="399"/>
    </row>
    <row r="118" spans="1:8" ht="63" customHeight="1" x14ac:dyDescent="0.2">
      <c r="A118" s="385" t="s">
        <v>77</v>
      </c>
      <c r="B118" s="386"/>
      <c r="C118" s="405"/>
      <c r="D118" s="398">
        <v>628.79999999999995</v>
      </c>
      <c r="E118" s="398"/>
      <c r="F118" s="398"/>
      <c r="G118" s="398"/>
      <c r="H118" s="399"/>
    </row>
    <row r="119" spans="1:8" ht="63" customHeight="1" x14ac:dyDescent="0.2">
      <c r="A119" s="385" t="s">
        <v>78</v>
      </c>
      <c r="B119" s="386"/>
      <c r="C119" s="405"/>
      <c r="D119" s="398">
        <v>524</v>
      </c>
      <c r="E119" s="398"/>
      <c r="F119" s="398"/>
      <c r="G119" s="398"/>
      <c r="H119" s="399"/>
    </row>
    <row r="120" spans="1:8" ht="63" customHeight="1" x14ac:dyDescent="0.2">
      <c r="A120" s="385" t="s">
        <v>79</v>
      </c>
      <c r="B120" s="386"/>
      <c r="C120" s="405"/>
      <c r="D120" s="398">
        <v>449.14285714285711</v>
      </c>
      <c r="E120" s="398"/>
      <c r="F120" s="398"/>
      <c r="G120" s="398"/>
      <c r="H120" s="399"/>
    </row>
    <row r="121" spans="1:8" ht="63" customHeight="1" x14ac:dyDescent="0.2">
      <c r="A121" s="385" t="s">
        <v>80</v>
      </c>
      <c r="B121" s="386"/>
      <c r="C121" s="405"/>
      <c r="D121" s="398">
        <v>393</v>
      </c>
      <c r="E121" s="398"/>
      <c r="F121" s="398"/>
      <c r="G121" s="398"/>
      <c r="H121" s="399"/>
    </row>
    <row r="122" spans="1:8" ht="63" customHeight="1" x14ac:dyDescent="0.2">
      <c r="A122" s="385" t="s">
        <v>81</v>
      </c>
      <c r="B122" s="386"/>
      <c r="C122" s="405"/>
      <c r="D122" s="398">
        <v>349.33333333333331</v>
      </c>
      <c r="E122" s="398"/>
      <c r="F122" s="398"/>
      <c r="G122" s="398"/>
      <c r="H122" s="399"/>
    </row>
    <row r="123" spans="1:8" ht="63" customHeight="1" thickBot="1" x14ac:dyDescent="0.25">
      <c r="A123" s="385" t="s">
        <v>82</v>
      </c>
      <c r="B123" s="386"/>
      <c r="C123" s="406"/>
      <c r="D123" s="398">
        <v>314.39999999999998</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24" s="374">
        <v>5100</v>
      </c>
      <c r="E124" s="375"/>
      <c r="F124" s="375"/>
      <c r="G124" s="375"/>
      <c r="H124" s="376"/>
    </row>
    <row r="125" spans="1:8" ht="21.75" thickBot="1" x14ac:dyDescent="0.25">
      <c r="A125" s="518"/>
      <c r="B125" s="519"/>
      <c r="C125" s="56"/>
      <c r="D125" s="520"/>
      <c r="E125" s="520"/>
      <c r="F125" s="520"/>
      <c r="G125" s="520"/>
      <c r="H125" s="521"/>
    </row>
    <row r="126" spans="1:8" ht="50.1" customHeight="1" x14ac:dyDescent="0.2">
      <c r="A126" s="352" t="s">
        <v>85</v>
      </c>
      <c r="B126" s="353"/>
      <c r="C126" s="72" t="str">
        <f>"Интернет-площадка 2gis.ru на основе Cправочника организаций "&amp;$C$2&amp;""</f>
        <v>Интернет-площадка 2gis.ru на основе Cправочника организаций "2ГИС.КУРСК"</v>
      </c>
      <c r="D126" s="382">
        <v>3000</v>
      </c>
      <c r="E126" s="383"/>
      <c r="F126" s="383"/>
      <c r="G126" s="383"/>
      <c r="H126" s="384"/>
    </row>
    <row r="127" spans="1:8" ht="50.1" customHeight="1" x14ac:dyDescent="0.2">
      <c r="A127" s="352" t="s">
        <v>86</v>
      </c>
      <c r="B127" s="353"/>
      <c r="C127" s="7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7" s="379">
        <v>3180</v>
      </c>
      <c r="E127" s="372"/>
      <c r="F127" s="372"/>
      <c r="G127" s="372"/>
      <c r="H127" s="373"/>
    </row>
    <row r="128" spans="1:8" ht="50.1" customHeight="1" x14ac:dyDescent="0.2">
      <c r="A128" s="352" t="s">
        <v>87</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28" s="354">
        <v>1800</v>
      </c>
      <c r="E128" s="355"/>
      <c r="F128" s="355"/>
      <c r="G128" s="355"/>
      <c r="H128" s="356"/>
    </row>
    <row r="129" spans="1:8" ht="50.1" customHeight="1" x14ac:dyDescent="0.2">
      <c r="A129" s="352" t="s">
        <v>88</v>
      </c>
      <c r="B129" s="353"/>
      <c r="C129" s="73" t="str">
        <f>"Интернет-площадка 2gis.ru на основе Cправочника организаций "&amp;$C$2&amp;""</f>
        <v>Интернет-площадка 2gis.ru на основе Cправочника организаций "2ГИС.КУРСК"</v>
      </c>
      <c r="D129" s="354">
        <v>5250</v>
      </c>
      <c r="E129" s="355"/>
      <c r="F129" s="355"/>
      <c r="G129" s="355"/>
      <c r="H129" s="356"/>
    </row>
    <row r="130" spans="1:8" ht="50.1" customHeight="1" x14ac:dyDescent="0.2">
      <c r="A130" s="352" t="s">
        <v>89</v>
      </c>
      <c r="B130" s="353"/>
      <c r="C130" s="73" t="str">
        <f>"Интернет-площадка 2gis.ru на основе Cправочника организаций "&amp;$C$2&amp;""</f>
        <v>Интернет-площадка 2gis.ru на основе Cправочника организаций "2ГИС.КУРСК"</v>
      </c>
      <c r="D130" s="354">
        <v>6300</v>
      </c>
      <c r="E130" s="355"/>
      <c r="F130" s="355"/>
      <c r="G130" s="355"/>
      <c r="H130" s="356"/>
    </row>
    <row r="131" spans="1:8" ht="50.1" customHeight="1" x14ac:dyDescent="0.2">
      <c r="A131" s="352" t="s">
        <v>90</v>
      </c>
      <c r="B131" s="353"/>
      <c r="C131" s="7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1" s="354">
        <v>1800</v>
      </c>
      <c r="E131" s="355"/>
      <c r="F131" s="355"/>
      <c r="G131" s="355"/>
      <c r="H131" s="356"/>
    </row>
    <row r="132" spans="1:8" ht="50.1" customHeight="1" x14ac:dyDescent="0.2">
      <c r="A132" s="352" t="s">
        <v>91</v>
      </c>
      <c r="B132" s="353"/>
      <c r="C132" s="7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2" s="354">
        <v>3180</v>
      </c>
      <c r="E132" s="355"/>
      <c r="F132" s="355"/>
      <c r="G132" s="355"/>
      <c r="H132" s="356"/>
    </row>
    <row r="133" spans="1:8" ht="50.1" customHeight="1" x14ac:dyDescent="0.2">
      <c r="A133" s="352" t="s">
        <v>92</v>
      </c>
      <c r="B133" s="353"/>
      <c r="C133" s="7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33" s="354">
        <v>1800</v>
      </c>
      <c r="E133" s="355"/>
      <c r="F133" s="355"/>
      <c r="G133" s="355"/>
      <c r="H133" s="356"/>
    </row>
    <row r="134" spans="1:8" ht="50.1" customHeight="1" x14ac:dyDescent="0.2">
      <c r="A134" s="352" t="s">
        <v>93</v>
      </c>
      <c r="B134" s="353"/>
      <c r="C134" s="74" t="str">
        <f>C127</f>
        <v>Электронный справочник на основе Справочника организаций "2ГИС.КУРСК" (версия для ПК)</v>
      </c>
      <c r="D134" s="354">
        <v>3000</v>
      </c>
      <c r="E134" s="355"/>
      <c r="F134" s="355"/>
      <c r="G134" s="355"/>
      <c r="H134" s="356"/>
    </row>
    <row r="135" spans="1:8" ht="50.1" customHeight="1" x14ac:dyDescent="0.2">
      <c r="A135" s="352" t="s">
        <v>94</v>
      </c>
      <c r="B135" s="353"/>
      <c r="C135" s="73" t="s">
        <v>95</v>
      </c>
      <c r="D135" s="354">
        <v>510</v>
      </c>
      <c r="E135" s="355"/>
      <c r="F135" s="355"/>
      <c r="G135" s="355"/>
      <c r="H135" s="356"/>
    </row>
    <row r="136" spans="1:8" ht="73.5" customHeight="1" x14ac:dyDescent="0.2">
      <c r="A136" s="352" t="s">
        <v>96</v>
      </c>
      <c r="B136" s="353"/>
      <c r="C13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6" s="354">
        <v>1800</v>
      </c>
      <c r="E136" s="355"/>
      <c r="F136" s="355"/>
      <c r="G136" s="355"/>
      <c r="H136" s="356"/>
    </row>
    <row r="137" spans="1:8" ht="73.5" customHeight="1" x14ac:dyDescent="0.2">
      <c r="A137" s="352" t="s">
        <v>97</v>
      </c>
      <c r="B137" s="353"/>
      <c r="C137" s="7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7" s="354">
        <v>1440</v>
      </c>
      <c r="E137" s="355"/>
      <c r="F137" s="355"/>
      <c r="G137" s="355"/>
      <c r="H137" s="356"/>
    </row>
    <row r="138" spans="1:8" ht="73.5" customHeight="1" x14ac:dyDescent="0.2">
      <c r="A138" s="352" t="s">
        <v>98</v>
      </c>
      <c r="B138" s="353"/>
      <c r="C138" s="73"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8" s="354">
        <v>1200</v>
      </c>
      <c r="E138" s="355"/>
      <c r="F138" s="355"/>
      <c r="G138" s="355"/>
      <c r="H138" s="356"/>
    </row>
    <row r="139" spans="1:8" ht="73.5" customHeight="1" x14ac:dyDescent="0.2">
      <c r="A139" s="352" t="s">
        <v>99</v>
      </c>
      <c r="B139" s="353"/>
      <c r="C139" s="73" t="str">
        <f t="shared" si="0"/>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39" s="354">
        <v>720</v>
      </c>
      <c r="E139" s="355"/>
      <c r="F139" s="355"/>
      <c r="G139" s="355"/>
      <c r="H139" s="356"/>
    </row>
    <row r="140" spans="1:8" ht="73.5" customHeight="1" x14ac:dyDescent="0.2">
      <c r="A140" s="352" t="s">
        <v>100</v>
      </c>
      <c r="B140" s="353" t="s">
        <v>100</v>
      </c>
      <c r="C14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0" s="354">
        <v>6000</v>
      </c>
      <c r="E140" s="355"/>
      <c r="F140" s="355"/>
      <c r="G140" s="355"/>
      <c r="H140" s="356"/>
    </row>
    <row r="141" spans="1:8" ht="73.5" customHeight="1" x14ac:dyDescent="0.2">
      <c r="A141" s="352" t="s">
        <v>101</v>
      </c>
      <c r="B141" s="353" t="s">
        <v>101</v>
      </c>
      <c r="C14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41" s="354">
        <v>2004</v>
      </c>
      <c r="E141" s="355"/>
      <c r="F141" s="355"/>
      <c r="G141" s="355"/>
      <c r="H141" s="356"/>
    </row>
    <row r="142" spans="1:8" ht="50.1" customHeight="1" thickBot="1" x14ac:dyDescent="0.25">
      <c r="A142" s="352" t="s">
        <v>102</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2" s="354">
        <v>1800</v>
      </c>
      <c r="E142" s="355"/>
      <c r="F142" s="355"/>
      <c r="G142" s="355"/>
      <c r="H142" s="356"/>
    </row>
    <row r="143" spans="1:8" s="16" customFormat="1" ht="102" customHeight="1" thickBot="1" x14ac:dyDescent="0.25">
      <c r="A143" s="352" t="s">
        <v>16</v>
      </c>
      <c r="B143" s="353"/>
      <c r="C14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3" s="354">
        <v>360</v>
      </c>
      <c r="E143" s="355"/>
      <c r="F143" s="355"/>
      <c r="G143" s="355"/>
      <c r="H143" s="356"/>
    </row>
    <row r="144" spans="1:8" s="16" customFormat="1" ht="102" customHeight="1" thickBot="1" x14ac:dyDescent="0.25">
      <c r="A144" s="352" t="s">
        <v>103</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44" s="354">
        <v>100002</v>
      </c>
      <c r="E144" s="355"/>
      <c r="F144" s="355"/>
      <c r="G144" s="355"/>
      <c r="H144" s="356"/>
    </row>
    <row r="145" spans="1:8" s="16" customFormat="1" ht="126" customHeight="1" x14ac:dyDescent="0.2">
      <c r="A145" s="352" t="s">
        <v>104</v>
      </c>
      <c r="B145" s="353"/>
      <c r="C14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5" s="354">
        <v>3000</v>
      </c>
      <c r="E145" s="355"/>
      <c r="F145" s="355"/>
      <c r="G145" s="355"/>
      <c r="H145" s="356"/>
    </row>
    <row r="146" spans="1:8" s="16" customFormat="1" ht="96" customHeight="1" x14ac:dyDescent="0.2">
      <c r="A146" s="377" t="s">
        <v>105</v>
      </c>
      <c r="B146" s="378"/>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"2ГИС.КУРСК"; Электронный справочник на основе Справочника организаций "2ГИС.КУРСК" (мобильная версия); Интернет-площадки и Веб-приложения на основе Cправочника организаций "2ГИС.КУРСК", http://api.2gis.ru/</v>
      </c>
      <c r="D146" s="354">
        <v>1500</v>
      </c>
      <c r="E146" s="355"/>
      <c r="F146" s="355"/>
      <c r="G146" s="355"/>
      <c r="H146" s="356"/>
    </row>
    <row r="147" spans="1:8" s="16" customFormat="1" ht="96" customHeight="1" x14ac:dyDescent="0.2">
      <c r="A147" s="377" t="s">
        <v>106</v>
      </c>
      <c r="B147" s="378"/>
      <c r="C14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47" s="354">
        <v>1200</v>
      </c>
      <c r="E147" s="355"/>
      <c r="F147" s="355"/>
      <c r="G147" s="355"/>
      <c r="H147" s="356"/>
    </row>
    <row r="148" spans="1:8" ht="50.1" customHeight="1" x14ac:dyDescent="0.2">
      <c r="A148" s="352" t="s">
        <v>107</v>
      </c>
      <c r="B148" s="353"/>
      <c r="C148" s="73" t="str">
        <f>"Интернет-площадка 2gis.ru на основе Cправочника организаций "&amp;$C$2&amp;""</f>
        <v>Интернет-площадка 2gis.ru на основе Cправочника организаций "2ГИС.КУРСК"</v>
      </c>
      <c r="D148" s="354">
        <v>4200</v>
      </c>
      <c r="E148" s="355"/>
      <c r="F148" s="355"/>
      <c r="G148" s="355"/>
      <c r="H148" s="356"/>
    </row>
    <row r="149" spans="1:8" ht="50.1" customHeight="1" x14ac:dyDescent="0.2">
      <c r="A149" s="352" t="s">
        <v>108</v>
      </c>
      <c r="B149" s="353"/>
      <c r="C149" s="73"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49" s="354">
        <v>4560</v>
      </c>
      <c r="E149" s="355"/>
      <c r="F149" s="355"/>
      <c r="G149" s="355"/>
      <c r="H149" s="356"/>
    </row>
    <row r="150" spans="1:8" ht="50.1" customHeight="1" x14ac:dyDescent="0.2">
      <c r="A150" s="352" t="s">
        <v>109</v>
      </c>
      <c r="B150" s="353"/>
      <c r="C150" s="73" t="str">
        <f t="shared" si="1"/>
        <v>Электронный справочник на основе Справочника организаций "2ГИС.КУРСК" (версия для ПК)</v>
      </c>
      <c r="D150" s="354">
        <v>2520</v>
      </c>
      <c r="E150" s="355"/>
      <c r="F150" s="355"/>
      <c r="G150" s="355"/>
      <c r="H150" s="356"/>
    </row>
    <row r="151" spans="1:8" ht="50.1" customHeight="1" x14ac:dyDescent="0.2">
      <c r="A151" s="352" t="s">
        <v>110</v>
      </c>
      <c r="B151" s="353"/>
      <c r="C151" s="73" t="str">
        <f>"Интернет-площадка 2gis.ru на основе Cправочника организаций "&amp;$C$2&amp;""</f>
        <v>Интернет-площадка 2gis.ru на основе Cправочника организаций "2ГИС.КУРСК"</v>
      </c>
      <c r="D151" s="354">
        <v>7440</v>
      </c>
      <c r="E151" s="355"/>
      <c r="F151" s="355"/>
      <c r="G151" s="355"/>
      <c r="H151" s="356"/>
    </row>
    <row r="152" spans="1:8" ht="50.1" customHeight="1" x14ac:dyDescent="0.2">
      <c r="A152" s="352" t="s">
        <v>111</v>
      </c>
      <c r="B152" s="353"/>
      <c r="C152" s="73" t="str">
        <f>"Интернет-площадка 2gis.ru на основе Cправочника организаций "&amp;$C$2&amp;""</f>
        <v>Интернет-площадка 2gis.ru на основе Cправочника организаций "2ГИС.КУРСК"</v>
      </c>
      <c r="D152" s="354">
        <v>8928</v>
      </c>
      <c r="E152" s="355"/>
      <c r="F152" s="355"/>
      <c r="G152" s="355"/>
      <c r="H152" s="356"/>
    </row>
    <row r="153" spans="1:8" ht="50.1" customHeight="1" x14ac:dyDescent="0.2">
      <c r="A153" s="352" t="s">
        <v>112</v>
      </c>
      <c r="B153" s="353"/>
      <c r="C153" s="73" t="str">
        <f t="shared" si="1"/>
        <v>Электронный справочник на основе Справочника организаций "2ГИС.КУРСК" (версия для ПК)</v>
      </c>
      <c r="D153" s="354">
        <v>2520</v>
      </c>
      <c r="E153" s="355"/>
      <c r="F153" s="355"/>
      <c r="G153" s="355"/>
      <c r="H153" s="356"/>
    </row>
    <row r="154" spans="1:8" ht="50.1" customHeight="1" x14ac:dyDescent="0.2">
      <c r="A154" s="352" t="s">
        <v>113</v>
      </c>
      <c r="B154" s="353"/>
      <c r="C154" s="73" t="str">
        <f t="shared" si="1"/>
        <v>Электронный справочник на основе Справочника организаций "2ГИС.КУРСК" (версия для ПК)</v>
      </c>
      <c r="D154" s="354">
        <v>4560</v>
      </c>
      <c r="E154" s="355"/>
      <c r="F154" s="355"/>
      <c r="G154" s="355"/>
      <c r="H154" s="356"/>
    </row>
    <row r="155" spans="1:8" ht="50.1" customHeight="1" x14ac:dyDescent="0.2">
      <c r="A155" s="352" t="s">
        <v>114</v>
      </c>
      <c r="B155" s="353"/>
      <c r="C155" s="73" t="str">
        <f t="shared" si="1"/>
        <v>Электронный справочник на основе Справочника организаций "2ГИС.КУРСК" (версия для ПК)</v>
      </c>
      <c r="D155" s="354">
        <v>2520</v>
      </c>
      <c r="E155" s="355"/>
      <c r="F155" s="355"/>
      <c r="G155" s="355"/>
      <c r="H155" s="356"/>
    </row>
    <row r="156" spans="1:8" ht="50.1" customHeight="1" x14ac:dyDescent="0.2">
      <c r="A156" s="352" t="s">
        <v>115</v>
      </c>
      <c r="B156" s="353"/>
      <c r="C156" s="73" t="s">
        <v>95</v>
      </c>
      <c r="D156" s="354">
        <v>720</v>
      </c>
      <c r="E156" s="355"/>
      <c r="F156" s="355"/>
      <c r="G156" s="355"/>
      <c r="H156" s="356"/>
    </row>
    <row r="157" spans="1:8" ht="76.5" customHeight="1" x14ac:dyDescent="0.2">
      <c r="A157" s="352" t="s">
        <v>116</v>
      </c>
      <c r="B157" s="353"/>
      <c r="C15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"2ГИС.КУРСК" (мобильная версия 2ГИС 4.0 и выше); Интернет-площадка 2gis.ru на основе Cправочника организаций "2ГИС.КУРСК"</v>
      </c>
      <c r="D157" s="354">
        <v>8400</v>
      </c>
      <c r="E157" s="355"/>
      <c r="F157" s="355"/>
      <c r="G157" s="355"/>
      <c r="H157" s="356"/>
    </row>
    <row r="158" spans="1:8" ht="50.1" customHeight="1" thickBot="1" x14ac:dyDescent="0.25">
      <c r="A158" s="352" t="s">
        <v>117</v>
      </c>
      <c r="B158" s="353"/>
      <c r="C158" s="73" t="str">
        <f t="shared" si="1"/>
        <v>Электронный справочник на основе Справочника организаций "2ГИС.КУРСК" (версия для ПК)</v>
      </c>
      <c r="D158" s="374">
        <v>2520</v>
      </c>
      <c r="E158" s="375"/>
      <c r="F158" s="375"/>
      <c r="G158" s="375"/>
      <c r="H158" s="376"/>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352" t="s">
        <v>119</v>
      </c>
      <c r="B160" s="353"/>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"2ГИС.КУРСК" (мобильная версия)</v>
      </c>
      <c r="D160" s="354">
        <v>2400</v>
      </c>
      <c r="E160" s="355"/>
      <c r="F160" s="355"/>
      <c r="G160" s="355"/>
      <c r="H160" s="356"/>
    </row>
    <row r="161" spans="1:8" s="16" customFormat="1" ht="50.1" customHeight="1" x14ac:dyDescent="0.2">
      <c r="A161" s="352" t="s">
        <v>120</v>
      </c>
      <c r="B161" s="353"/>
      <c r="C161" s="367"/>
      <c r="D161" s="354">
        <v>1500</v>
      </c>
      <c r="E161" s="355"/>
      <c r="F161" s="355"/>
      <c r="G161" s="355"/>
      <c r="H161" s="356"/>
    </row>
    <row r="162" spans="1:8" s="16" customFormat="1" ht="50.1" customHeight="1" x14ac:dyDescent="0.2">
      <c r="A162" s="369" t="s">
        <v>121</v>
      </c>
      <c r="B162" s="370"/>
      <c r="C162" s="367"/>
      <c r="D162" s="517">
        <v>1500</v>
      </c>
      <c r="E162" s="398"/>
      <c r="F162" s="398"/>
      <c r="G162" s="398"/>
      <c r="H162" s="398"/>
    </row>
    <row r="163" spans="1:8" s="16" customFormat="1" ht="50.1" customHeight="1" x14ac:dyDescent="0.2">
      <c r="A163" s="369" t="s">
        <v>122</v>
      </c>
      <c r="B163" s="370"/>
      <c r="C163" s="367"/>
      <c r="D163" s="517">
        <v>150</v>
      </c>
      <c r="E163" s="398"/>
      <c r="F163" s="398"/>
      <c r="G163" s="398"/>
      <c r="H163" s="398"/>
    </row>
    <row r="164" spans="1:8" s="16" customFormat="1" ht="50.1" customHeight="1" thickBot="1" x14ac:dyDescent="0.25">
      <c r="A164" s="369" t="s">
        <v>123</v>
      </c>
      <c r="B164" s="370"/>
      <c r="C164" s="368"/>
      <c r="D164" s="471">
        <v>510</v>
      </c>
      <c r="E164" s="472"/>
      <c r="F164" s="472"/>
      <c r="G164" s="472"/>
      <c r="H164" s="472"/>
    </row>
    <row r="165" spans="1:8" s="16" customFormat="1" ht="50.1" customHeight="1" thickBot="1" x14ac:dyDescent="0.25">
      <c r="A165" s="362" t="s">
        <v>124</v>
      </c>
      <c r="B165" s="363"/>
      <c r="C165" s="21"/>
      <c r="D165" s="364"/>
      <c r="E165" s="364"/>
      <c r="F165" s="364"/>
      <c r="G165" s="364"/>
      <c r="H165" s="365"/>
    </row>
    <row r="166" spans="1:8" ht="50.1" customHeight="1" x14ac:dyDescent="0.2">
      <c r="A166" s="352" t="s">
        <v>125</v>
      </c>
      <c r="B166" s="353"/>
      <c r="C16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66" s="77">
        <f>F166*1.2</f>
        <v>2520</v>
      </c>
      <c r="E166" s="78">
        <f>F166*1.1</f>
        <v>2310</v>
      </c>
      <c r="F166" s="78">
        <v>2100</v>
      </c>
      <c r="G166" s="78">
        <f>F166*0.75</f>
        <v>1575</v>
      </c>
      <c r="H166" s="79">
        <f>F166*0.5</f>
        <v>1050</v>
      </c>
    </row>
    <row r="167" spans="1:8" ht="50.1" customHeight="1" x14ac:dyDescent="0.2">
      <c r="A167" s="352" t="s">
        <v>126</v>
      </c>
      <c r="B167" s="353"/>
      <c r="C167" s="73" t="str">
        <f>"Интернет-площадка 2gis.ru на основе Cправочника организаций "&amp;$C$2&amp;""</f>
        <v>Интернет-площадка 2gis.ru на основе Cправочника организаций "2ГИС.КУРСК"</v>
      </c>
      <c r="D167" s="354">
        <v>3180</v>
      </c>
      <c r="E167" s="355"/>
      <c r="F167" s="355"/>
      <c r="G167" s="355"/>
      <c r="H167" s="356"/>
    </row>
    <row r="168" spans="1:8" ht="50.1" customHeight="1" x14ac:dyDescent="0.2">
      <c r="A168" s="352" t="s">
        <v>127</v>
      </c>
      <c r="B168" s="353"/>
      <c r="C168" s="7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68" s="354">
        <v>3180</v>
      </c>
      <c r="E168" s="355"/>
      <c r="F168" s="355"/>
      <c r="G168" s="355"/>
      <c r="H168" s="356"/>
    </row>
    <row r="169" spans="1:8" ht="50.1" customHeight="1" x14ac:dyDescent="0.2">
      <c r="A169" s="352" t="s">
        <v>128</v>
      </c>
      <c r="B169" s="353"/>
      <c r="C16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(мобильная версия 2ГИС 4.0 и выше)</v>
      </c>
      <c r="D169" s="77">
        <f>F169*1.2</f>
        <v>3600</v>
      </c>
      <c r="E169" s="78">
        <f>F169*1.1</f>
        <v>3300.0000000000005</v>
      </c>
      <c r="F169" s="78">
        <v>3000</v>
      </c>
      <c r="G169" s="78">
        <f>F169*0.75</f>
        <v>2250</v>
      </c>
      <c r="H169" s="79">
        <f>F169*0.5</f>
        <v>1500</v>
      </c>
    </row>
    <row r="170" spans="1:8" ht="50.1" customHeight="1" x14ac:dyDescent="0.2">
      <c r="A170" s="352" t="s">
        <v>199</v>
      </c>
      <c r="B170" s="353"/>
      <c r="C170" s="73" t="str">
        <f>"Интернет-площадка 2gis.ru на основе Cправочника организаций "&amp;$C$2&amp;""</f>
        <v>Интернет-площадка 2gis.ru на основе Cправочника организаций "2ГИС.КУРСК"</v>
      </c>
      <c r="D170" s="354">
        <v>4560</v>
      </c>
      <c r="E170" s="355"/>
      <c r="F170" s="355"/>
      <c r="G170" s="355"/>
      <c r="H170" s="356"/>
    </row>
    <row r="171" spans="1:8" ht="50.1" customHeight="1" x14ac:dyDescent="0.2">
      <c r="A171" s="352" t="s">
        <v>130</v>
      </c>
      <c r="B171" s="353"/>
      <c r="C171" s="73" t="str">
        <f>"Электронный справочник на основе Справочника организаций "&amp;$C$2&amp;" (версия для ПК)"</f>
        <v>Электронный справочник на основе Справочника организаций "2ГИС.КУРСК" (версия для ПК)</v>
      </c>
      <c r="D171" s="354">
        <v>4560</v>
      </c>
      <c r="E171" s="355"/>
      <c r="F171" s="355"/>
      <c r="G171" s="355"/>
      <c r="H171" s="356"/>
    </row>
    <row r="172" spans="1:8" s="16" customFormat="1" ht="126" customHeight="1" thickBot="1" x14ac:dyDescent="0.25">
      <c r="A172" s="352" t="s">
        <v>131</v>
      </c>
      <c r="B172" s="353"/>
      <c r="C172" s="80" t="str">
        <f>C167</f>
        <v>Интернет-площадка 2gis.ru на основе Cправочника организаций "2ГИС.КУРСК"</v>
      </c>
      <c r="D172" s="77">
        <f>F172*1.2</f>
        <v>2520</v>
      </c>
      <c r="E172" s="78">
        <f>F172*1.1</f>
        <v>2310</v>
      </c>
      <c r="F172" s="78">
        <v>2100</v>
      </c>
      <c r="G172" s="78">
        <f>F172*0.75</f>
        <v>1575</v>
      </c>
      <c r="H172" s="79">
        <f>F172*0.5</f>
        <v>1050</v>
      </c>
    </row>
    <row r="173" spans="1:8" ht="50.1" customHeight="1" thickBot="1" x14ac:dyDescent="0.25">
      <c r="A173" s="362" t="s">
        <v>200</v>
      </c>
      <c r="B173" s="363"/>
      <c r="C173" s="21"/>
      <c r="D173" s="364"/>
      <c r="E173" s="364"/>
      <c r="F173" s="364"/>
      <c r="G173" s="364"/>
      <c r="H173" s="365"/>
    </row>
    <row r="174" spans="1:8" s="20" customFormat="1" ht="30" customHeight="1" thickBot="1" x14ac:dyDescent="0.25">
      <c r="A174" s="506"/>
      <c r="B174" s="507"/>
      <c r="C174" s="623"/>
      <c r="D174" s="507"/>
      <c r="E174" s="507"/>
      <c r="F174" s="507"/>
      <c r="G174" s="507"/>
      <c r="H174" s="508"/>
    </row>
    <row r="175" spans="1:8" s="16" customFormat="1" ht="185.25" customHeight="1" x14ac:dyDescent="0.2">
      <c r="A175" s="352" t="s">
        <v>201</v>
      </c>
      <c r="B175" s="353"/>
      <c r="C17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"2ГИС.КУРСК" (версия для ПК); Интернет-площадка 2gis.ru на основе Cправочника организаций "2ГИС.КУРСК"; Электронный справочник на основе Справочника организаций "2ГИС.КУРСК" (мобильная версия 2ГИС 4.0 и выше)</v>
      </c>
      <c r="D175" s="382">
        <v>5250</v>
      </c>
      <c r="E175" s="383"/>
      <c r="F175" s="383"/>
      <c r="G175" s="383"/>
      <c r="H175" s="384"/>
    </row>
    <row r="176" spans="1:8" s="16" customFormat="1" ht="83.25" customHeight="1" thickBot="1" x14ac:dyDescent="0.25">
      <c r="A176" s="352" t="s">
        <v>202</v>
      </c>
      <c r="B176" s="353"/>
      <c r="C176" s="367"/>
      <c r="D176" s="354">
        <v>5250</v>
      </c>
      <c r="E176" s="355"/>
      <c r="F176" s="355"/>
      <c r="G176" s="355"/>
      <c r="H176" s="356"/>
    </row>
    <row r="177" spans="1:8" ht="21.75" thickBot="1" x14ac:dyDescent="0.25">
      <c r="A177" s="518"/>
      <c r="B177" s="519"/>
      <c r="C177" s="56"/>
      <c r="D177" s="520"/>
      <c r="E177" s="520"/>
      <c r="F177" s="520"/>
      <c r="G177" s="520"/>
      <c r="H177" s="521"/>
    </row>
    <row r="179" spans="1:8" ht="21" x14ac:dyDescent="0.2">
      <c r="A179" s="85"/>
      <c r="B179" s="86" t="s">
        <v>133</v>
      </c>
      <c r="C179" s="349" t="s">
        <v>538</v>
      </c>
      <c r="D179" s="349"/>
      <c r="E179" s="87"/>
      <c r="F179" s="87"/>
      <c r="G179" s="87"/>
      <c r="H179" s="87"/>
    </row>
    <row r="180" spans="1:8" ht="21" x14ac:dyDescent="0.2">
      <c r="A180" s="85"/>
      <c r="B180" s="87"/>
      <c r="C180" s="348" t="s">
        <v>539</v>
      </c>
      <c r="D180" s="348"/>
      <c r="E180" s="87"/>
      <c r="F180" s="87"/>
      <c r="G180" s="87"/>
      <c r="H180" s="87"/>
    </row>
    <row r="181" spans="1:8" ht="21" x14ac:dyDescent="0.2">
      <c r="A181" s="85"/>
      <c r="B181" s="87"/>
      <c r="C181" s="348" t="s">
        <v>540</v>
      </c>
      <c r="D181" s="348"/>
      <c r="E181" s="87"/>
      <c r="F181" s="87"/>
      <c r="G181" s="87"/>
      <c r="H181" s="87"/>
    </row>
    <row r="182" spans="1:8" ht="21" x14ac:dyDescent="0.2">
      <c r="C182" s="348"/>
      <c r="D182" s="348"/>
      <c r="E182" s="87"/>
      <c r="F182" s="87"/>
      <c r="G182" s="87"/>
      <c r="H182" s="82"/>
    </row>
    <row r="183" spans="1:8" ht="26.25" customHeight="1" x14ac:dyDescent="0.2">
      <c r="A183" s="347" t="str">
        <f>Абакан_юр!A174</f>
        <v>По соглашению сторон в качестве валюты платежа могут выступать украинские гривны, в этом случае курс следующий: 1 руб. = 0,4395 гривен</v>
      </c>
      <c r="B183" s="347"/>
      <c r="C183" s="347"/>
      <c r="D183" s="89"/>
      <c r="E183" s="89"/>
      <c r="F183" s="90"/>
      <c r="G183" s="351"/>
      <c r="H183" s="351"/>
    </row>
    <row r="184" spans="1:8" ht="26.25" customHeight="1" x14ac:dyDescent="0.2">
      <c r="A184" s="347" t="str">
        <f>Абакан_юр!A175</f>
        <v>По соглашению сторон в качестве валюты платежа могут выступать дирхамы ОАЭ, в этом случае курс следующий: 1 руб. = 0,0414 дирхам</v>
      </c>
      <c r="B184" s="347"/>
      <c r="C184" s="347"/>
      <c r="D184" s="89"/>
      <c r="E184" s="89"/>
      <c r="F184" s="90"/>
      <c r="G184" s="92"/>
      <c r="H184" s="92"/>
    </row>
    <row r="185" spans="1:8" ht="26.25" customHeight="1" x14ac:dyDescent="0.2">
      <c r="A185" s="347" t="str">
        <f>Абакан_юр!A176</f>
        <v>По соглашению сторон в качестве валюты платежа могут выступать доллары США, в этом случае курс следующий: 1 руб. = 0,0113 доллара</v>
      </c>
      <c r="B185" s="347"/>
      <c r="C185" s="347"/>
      <c r="D185" s="89"/>
      <c r="E185" s="89"/>
      <c r="F185" s="90"/>
      <c r="G185" s="92"/>
      <c r="H185" s="92"/>
    </row>
    <row r="186" spans="1:8" ht="26.25" customHeight="1" x14ac:dyDescent="0.2">
      <c r="A186" s="347" t="str">
        <f>Абакан_юр!A177</f>
        <v>По соглашению сторон в качестве валюты платежа могут выступать евро, в этом случае курс следующий: 1 руб. = 0,0104 евро</v>
      </c>
      <c r="B186" s="347"/>
      <c r="C186" s="347"/>
      <c r="D186" s="89"/>
      <c r="E186" s="90"/>
      <c r="F186" s="90"/>
      <c r="G186" s="92"/>
      <c r="H186" s="92"/>
    </row>
    <row r="187" spans="1:8" ht="26.25" customHeight="1" x14ac:dyDescent="0.2">
      <c r="A187" s="347" t="str">
        <f>Абакан_юр!A178</f>
        <v>По соглашению сторон в качестве валюты платежа могут выступать чешские кроны, в этом случае курс следующий: 1 руб. = 0,2610 крона</v>
      </c>
      <c r="B187" s="347"/>
      <c r="C187" s="347"/>
      <c r="D187" s="89"/>
      <c r="E187" s="90"/>
      <c r="F187" s="90"/>
      <c r="G187" s="92"/>
      <c r="H187" s="92"/>
    </row>
    <row r="188" spans="1:8" ht="26.25" customHeight="1" x14ac:dyDescent="0.2">
      <c r="A188" s="347" t="str">
        <f>Абакан_юр!A179</f>
        <v>По соглашению сторон в качестве валюты платежа могут выступать киргизские сомы, в этом случае курс следующий: 1 руб. = 1,0094 сом</v>
      </c>
      <c r="B188" s="347"/>
      <c r="C188" s="347"/>
      <c r="D188" s="89"/>
      <c r="E188" s="89"/>
      <c r="F188" s="90"/>
      <c r="G188" s="92"/>
      <c r="H188" s="92"/>
    </row>
    <row r="189" spans="1:8" ht="26.25" customHeight="1" x14ac:dyDescent="0.2">
      <c r="A189"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9" s="347"/>
      <c r="C189" s="347"/>
      <c r="D189" s="89"/>
      <c r="E189" s="89"/>
      <c r="F189" s="90"/>
      <c r="G189" s="92"/>
      <c r="H189" s="92"/>
    </row>
    <row r="190" spans="1:8" ht="26.25" x14ac:dyDescent="0.2">
      <c r="A190" s="93"/>
      <c r="B190" s="93"/>
      <c r="C190" s="94"/>
      <c r="D190" s="95"/>
      <c r="E190" s="95"/>
      <c r="F190" s="96"/>
      <c r="G190" s="97"/>
      <c r="H190" s="97"/>
    </row>
    <row r="191" spans="1:8" ht="21" x14ac:dyDescent="0.2">
      <c r="A191" s="339" t="s">
        <v>144</v>
      </c>
      <c r="B191" s="339"/>
      <c r="C191" s="339"/>
      <c r="D191" s="339"/>
      <c r="E191" s="339"/>
      <c r="F191" s="339"/>
      <c r="G191" s="339"/>
      <c r="H191" s="339"/>
    </row>
    <row r="192" spans="1:8" ht="21" x14ac:dyDescent="0.2">
      <c r="A192" s="339" t="s">
        <v>145</v>
      </c>
      <c r="B192" s="339"/>
      <c r="C192" s="339"/>
      <c r="D192" s="339"/>
      <c r="E192" s="339"/>
      <c r="F192" s="339"/>
      <c r="G192" s="339"/>
      <c r="H192" s="339"/>
    </row>
    <row r="193" spans="1:8" ht="26.25" x14ac:dyDescent="0.2">
      <c r="A193" s="93"/>
      <c r="B193" s="93"/>
      <c r="C193" s="94"/>
      <c r="D193" s="95"/>
      <c r="E193" s="95"/>
      <c r="F193" s="96"/>
      <c r="G193" s="97"/>
      <c r="H193" s="97"/>
    </row>
    <row r="194" spans="1:8" ht="50.1" customHeight="1" thickBot="1" x14ac:dyDescent="0.25">
      <c r="A194" s="340" t="s">
        <v>146</v>
      </c>
      <c r="B194" s="340"/>
      <c r="C194" s="340"/>
      <c r="D194" s="340"/>
      <c r="E194" s="340"/>
      <c r="F194" s="99"/>
      <c r="G194" s="91"/>
      <c r="H194" s="100"/>
    </row>
    <row r="195" spans="1:8" ht="50.1" customHeight="1" thickBot="1" x14ac:dyDescent="0.25">
      <c r="A195" s="341" t="s">
        <v>147</v>
      </c>
      <c r="B195" s="342"/>
      <c r="C195" s="342"/>
      <c r="D195" s="342"/>
      <c r="E195" s="343"/>
      <c r="F195" s="101"/>
      <c r="H195" s="102"/>
    </row>
    <row r="196" spans="1:8" ht="96" customHeight="1" thickBot="1" x14ac:dyDescent="0.25">
      <c r="A196" s="538" t="s">
        <v>148</v>
      </c>
      <c r="B196" s="539"/>
      <c r="C196" s="103" t="s">
        <v>149</v>
      </c>
      <c r="D196" s="621" t="s">
        <v>150</v>
      </c>
      <c r="E196" s="622"/>
      <c r="F196" s="104"/>
      <c r="G196" s="104"/>
      <c r="H196" s="104"/>
    </row>
    <row r="197" spans="1:8" ht="119.25" customHeight="1" x14ac:dyDescent="0.2">
      <c r="A197" s="333" t="s">
        <v>151</v>
      </c>
      <c r="B197" s="334"/>
      <c r="C197" s="105" t="s">
        <v>152</v>
      </c>
      <c r="D197" s="335" t="s">
        <v>153</v>
      </c>
      <c r="E197" s="336"/>
      <c r="F197" s="104"/>
      <c r="G197" s="104"/>
      <c r="H197" s="104"/>
    </row>
    <row r="198" spans="1:8" ht="80.25" customHeight="1" x14ac:dyDescent="0.2">
      <c r="A198" s="337" t="s">
        <v>154</v>
      </c>
      <c r="B198" s="338"/>
      <c r="C198" s="106" t="s">
        <v>155</v>
      </c>
      <c r="D198" s="331" t="s">
        <v>156</v>
      </c>
      <c r="E198" s="332"/>
      <c r="F198" s="104"/>
      <c r="G198" s="104"/>
      <c r="H198" s="104"/>
    </row>
    <row r="199" spans="1:8" ht="176.25" customHeight="1" thickBot="1" x14ac:dyDescent="0.25">
      <c r="A199" s="495" t="s">
        <v>157</v>
      </c>
      <c r="B199" s="496"/>
      <c r="C199" s="125" t="s">
        <v>158</v>
      </c>
      <c r="D199" s="497" t="s">
        <v>156</v>
      </c>
      <c r="E199" s="498"/>
      <c r="F199" s="104"/>
      <c r="G199" s="104"/>
      <c r="H199" s="104"/>
    </row>
    <row r="200" spans="1:8" s="82" customFormat="1" ht="125.25" customHeight="1" x14ac:dyDescent="0.2">
      <c r="A200" s="337" t="s">
        <v>160</v>
      </c>
      <c r="B200" s="338"/>
      <c r="C200" s="124" t="s">
        <v>161</v>
      </c>
      <c r="D200" s="338" t="s">
        <v>156</v>
      </c>
      <c r="E200" s="494"/>
      <c r="F200" s="101"/>
      <c r="G200" s="101"/>
      <c r="H200" s="101"/>
    </row>
    <row r="201" spans="1:8" s="98" customFormat="1" ht="222.75" customHeight="1" thickBot="1" x14ac:dyDescent="0.25">
      <c r="A201" s="617" t="s">
        <v>162</v>
      </c>
      <c r="B201" s="618"/>
      <c r="C201" s="125" t="s">
        <v>163</v>
      </c>
      <c r="D201" s="619" t="s">
        <v>156</v>
      </c>
      <c r="E201" s="620"/>
      <c r="F201" s="96"/>
      <c r="G201" s="97"/>
      <c r="H201" s="97"/>
    </row>
    <row r="202" spans="1:8" ht="23.25" x14ac:dyDescent="0.2">
      <c r="A202" s="329" t="s">
        <v>164</v>
      </c>
      <c r="B202" s="329"/>
      <c r="C202" s="329"/>
      <c r="D202" s="329"/>
      <c r="E202" s="329"/>
      <c r="F202" s="329"/>
      <c r="G202" s="329"/>
      <c r="H202" s="329"/>
    </row>
    <row r="203" spans="1:8" ht="23.25" x14ac:dyDescent="0.2">
      <c r="A203" s="329" t="s">
        <v>165</v>
      </c>
      <c r="B203" s="329"/>
      <c r="C203" s="329"/>
      <c r="D203" s="329"/>
      <c r="E203" s="329"/>
      <c r="F203" s="329"/>
      <c r="G203" s="329"/>
      <c r="H203" s="329"/>
    </row>
    <row r="204" spans="1:8" ht="189" customHeight="1" x14ac:dyDescent="0.2">
      <c r="A204"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39"/>
      <c r="C204" s="339"/>
      <c r="D204" s="339"/>
      <c r="E204" s="339"/>
      <c r="F204" s="339"/>
      <c r="G204" s="339"/>
      <c r="H204" s="339"/>
    </row>
    <row r="205" spans="1:8" ht="75" customHeight="1" x14ac:dyDescent="0.2">
      <c r="A205" s="339" t="s">
        <v>167</v>
      </c>
      <c r="B205" s="339"/>
      <c r="C205" s="339"/>
      <c r="D205" s="339"/>
      <c r="E205" s="339"/>
      <c r="F205" s="339"/>
      <c r="G205" s="339"/>
      <c r="H205" s="339"/>
    </row>
    <row r="206" spans="1:8" ht="23.25" x14ac:dyDescent="0.2">
      <c r="A206" s="329" t="s">
        <v>168</v>
      </c>
      <c r="B206" s="329"/>
      <c r="C206" s="329"/>
      <c r="D206" s="329"/>
      <c r="E206" s="329"/>
      <c r="F206" s="329"/>
      <c r="G206" s="329"/>
      <c r="H206" s="329"/>
    </row>
    <row r="207" spans="1:8" s="109" customFormat="1" ht="114.75" customHeight="1" x14ac:dyDescent="0.2">
      <c r="A207" s="339" t="s">
        <v>169</v>
      </c>
      <c r="B207" s="339"/>
      <c r="C207" s="339"/>
      <c r="D207" s="339"/>
      <c r="E207" s="339"/>
      <c r="F207" s="339"/>
      <c r="G207" s="339"/>
      <c r="H207" s="339"/>
    </row>
  </sheetData>
  <sheetProtection selectLockedCells="1" selectUnlockedCells="1"/>
  <mergeCells count="33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72:B172"/>
    <mergeCell ref="A173:B173"/>
    <mergeCell ref="D173:H173"/>
    <mergeCell ref="A174:C174"/>
    <mergeCell ref="D174:H174"/>
    <mergeCell ref="A175:B175"/>
    <mergeCell ref="C175:C176"/>
    <mergeCell ref="D175:H175"/>
    <mergeCell ref="A176:B176"/>
    <mergeCell ref="D176:H176"/>
    <mergeCell ref="A183:C183"/>
    <mergeCell ref="G183:H183"/>
    <mergeCell ref="A184:C184"/>
    <mergeCell ref="A185:C185"/>
    <mergeCell ref="A186:C186"/>
    <mergeCell ref="A187:C187"/>
    <mergeCell ref="A177:B177"/>
    <mergeCell ref="D177:H177"/>
    <mergeCell ref="C179:D179"/>
    <mergeCell ref="C180:D180"/>
    <mergeCell ref="C181:D181"/>
    <mergeCell ref="C182:D182"/>
    <mergeCell ref="A196:B196"/>
    <mergeCell ref="D196:E196"/>
    <mergeCell ref="A197:B197"/>
    <mergeCell ref="D197:E197"/>
    <mergeCell ref="A198:B198"/>
    <mergeCell ref="D198:E198"/>
    <mergeCell ref="A188:C188"/>
    <mergeCell ref="A189:C189"/>
    <mergeCell ref="A191:H191"/>
    <mergeCell ref="A192:H192"/>
    <mergeCell ref="A194:E194"/>
    <mergeCell ref="A195:E195"/>
    <mergeCell ref="A202:H202"/>
    <mergeCell ref="A203:H203"/>
    <mergeCell ref="A204:H204"/>
    <mergeCell ref="A205:H205"/>
    <mergeCell ref="A206:H206"/>
    <mergeCell ref="A207:E207"/>
    <mergeCell ref="F207:H207"/>
    <mergeCell ref="A199:B199"/>
    <mergeCell ref="D199:E199"/>
    <mergeCell ref="A200:B200"/>
    <mergeCell ref="D200:E200"/>
    <mergeCell ref="A201:B201"/>
    <mergeCell ref="D201:E20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99"/>
  <sheetViews>
    <sheetView view="pageBreakPreview" zoomScale="30" zoomScaleNormal="60" zoomScaleSheetLayoutView="30" workbookViewId="0">
      <pane ySplit="4" topLeftCell="A171"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24" s="4" customFormat="1" ht="50.1" customHeight="1" x14ac:dyDescent="0.2">
      <c r="A1" s="1"/>
      <c r="B1" s="2"/>
      <c r="C1" s="3" t="s">
        <v>0</v>
      </c>
      <c r="D1" s="2"/>
      <c r="E1" s="2"/>
      <c r="F1" s="2"/>
      <c r="G1" s="2"/>
      <c r="H1" s="2"/>
      <c r="X1" s="159"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row>
    <row r="2" spans="1:24" s="10" customFormat="1" ht="50.1" customHeight="1" x14ac:dyDescent="0.2">
      <c r="A2" s="5" t="str">
        <f>Абакан_юр!A2</f>
        <v>Введен в действие с "01" апреля 2024 г.</v>
      </c>
      <c r="B2" s="6" t="s">
        <v>2</v>
      </c>
      <c r="C2" s="7" t="s">
        <v>219</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0" customFormat="1" ht="50.1" customHeight="1" thickBot="1" x14ac:dyDescent="0.25">
      <c r="A4" s="17" t="s">
        <v>5</v>
      </c>
      <c r="B4" s="18" t="s">
        <v>6</v>
      </c>
      <c r="C4" s="19" t="s">
        <v>7</v>
      </c>
      <c r="D4" s="490" t="s">
        <v>8</v>
      </c>
      <c r="E4" s="491"/>
      <c r="F4" s="491"/>
      <c r="G4" s="491"/>
      <c r="H4" s="492"/>
    </row>
    <row r="5" spans="1:24" s="23" customFormat="1" ht="49.5" customHeight="1" thickBot="1" x14ac:dyDescent="0.25">
      <c r="A5" s="362" t="s">
        <v>9</v>
      </c>
      <c r="B5" s="363"/>
      <c r="C5" s="21"/>
      <c r="D5" s="21"/>
      <c r="E5" s="21"/>
      <c r="F5" s="21"/>
      <c r="G5" s="21"/>
      <c r="H5" s="22"/>
    </row>
    <row r="6" spans="1:24" ht="31.5" customHeight="1" thickBot="1" x14ac:dyDescent="0.25">
      <c r="A6" s="160"/>
      <c r="B6" s="161"/>
      <c r="C6" s="162"/>
      <c r="D6" s="135" t="s">
        <v>171</v>
      </c>
      <c r="E6" s="111" t="s">
        <v>172</v>
      </c>
      <c r="F6" s="135" t="s">
        <v>173</v>
      </c>
      <c r="G6" s="111" t="s">
        <v>174</v>
      </c>
      <c r="H6" s="136" t="s">
        <v>175</v>
      </c>
    </row>
    <row r="7" spans="1:24"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7" s="382">
        <f>F7*1.2</f>
        <v>4737.5999999999995</v>
      </c>
      <c r="E7" s="383">
        <f>F7*1.1</f>
        <v>4342.8</v>
      </c>
      <c r="F7" s="383">
        <v>3948</v>
      </c>
      <c r="G7" s="383">
        <f>F7*0.75</f>
        <v>2961</v>
      </c>
      <c r="H7" s="384">
        <f>F7*0.5</f>
        <v>1974</v>
      </c>
    </row>
    <row r="8" spans="1:24" s="16" customFormat="1" ht="132" customHeight="1" x14ac:dyDescent="0.2">
      <c r="A8" s="462"/>
      <c r="B8" s="456"/>
      <c r="C8" s="456"/>
      <c r="D8" s="354"/>
      <c r="E8" s="355"/>
      <c r="F8" s="355"/>
      <c r="G8" s="355"/>
      <c r="H8" s="356"/>
    </row>
    <row r="9" spans="1:24"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 s="354"/>
      <c r="E9" s="355"/>
      <c r="F9" s="355"/>
      <c r="G9" s="355"/>
      <c r="H9" s="356"/>
    </row>
    <row r="10" spans="1:24"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0" s="374"/>
      <c r="E10" s="375"/>
      <c r="F10" s="375"/>
      <c r="G10" s="375"/>
      <c r="H10" s="376"/>
    </row>
    <row r="11" spans="1:24" s="16" customFormat="1" ht="24.95" customHeight="1" thickBot="1" x14ac:dyDescent="0.25">
      <c r="A11" s="28"/>
      <c r="B11" s="29"/>
      <c r="C11" s="30"/>
      <c r="D11" s="458"/>
      <c r="E11" s="459"/>
      <c r="F11" s="459"/>
      <c r="G11" s="459"/>
      <c r="H11" s="460"/>
    </row>
    <row r="12" spans="1:24"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2" s="457">
        <f>F12*1.2</f>
        <v>5032.8</v>
      </c>
      <c r="E12" s="383">
        <f>F12*1.1</f>
        <v>4613.4000000000005</v>
      </c>
      <c r="F12" s="383">
        <v>4194</v>
      </c>
      <c r="G12" s="383">
        <f>F12*0.75</f>
        <v>3145.5</v>
      </c>
      <c r="H12" s="384">
        <f>F12*0.5</f>
        <v>2097</v>
      </c>
    </row>
    <row r="13" spans="1:24" s="16" customFormat="1" ht="132" customHeight="1" x14ac:dyDescent="0.2">
      <c r="A13" s="452"/>
      <c r="B13" s="456"/>
      <c r="C13" s="456"/>
      <c r="D13" s="361"/>
      <c r="E13" s="355"/>
      <c r="F13" s="355"/>
      <c r="G13" s="355"/>
      <c r="H13" s="356"/>
    </row>
    <row r="14" spans="1:24"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4" s="361"/>
      <c r="E14" s="355"/>
      <c r="F14" s="355"/>
      <c r="G14" s="355"/>
      <c r="H14" s="356"/>
    </row>
    <row r="15" spans="1:24"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5" s="361"/>
      <c r="E15" s="355"/>
      <c r="F15" s="355"/>
      <c r="G15" s="355"/>
      <c r="H15" s="356"/>
    </row>
    <row r="16" spans="1:24"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756</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"2ГИС.АРМАВИР"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23" s="527">
        <v>48</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7" s="382">
        <f>F27*1.2</f>
        <v>6638.4</v>
      </c>
      <c r="E27" s="383">
        <f>F27*1.1</f>
        <v>6085.2000000000007</v>
      </c>
      <c r="F27" s="383">
        <v>5532</v>
      </c>
      <c r="G27" s="383">
        <f>F27*0.75</f>
        <v>4149</v>
      </c>
      <c r="H27" s="384">
        <f>F27*0.5</f>
        <v>2766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2" s="457">
        <f>F32*1.2</f>
        <v>7056</v>
      </c>
      <c r="E32" s="383">
        <f>F32*1.1</f>
        <v>6468.0000000000009</v>
      </c>
      <c r="F32" s="383">
        <v>5880</v>
      </c>
      <c r="G32" s="383">
        <f>F32*0.75</f>
        <v>4410</v>
      </c>
      <c r="H32" s="384">
        <f>F32*0.5</f>
        <v>2940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1080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"2ГИС.АРМАВИР"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"2ГИС.АРМАВИР"; Электронный справочник "2ГИС.АРМАВИР"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v>
      </c>
      <c r="D43" s="479">
        <v>48</v>
      </c>
      <c r="E43" s="445"/>
      <c r="F43" s="445"/>
      <c r="G43" s="445"/>
      <c r="H43" s="446"/>
    </row>
    <row r="44" spans="1:8" s="16" customFormat="1" ht="69.75" customHeight="1" x14ac:dyDescent="0.2">
      <c r="A44" s="439"/>
      <c r="B44" s="476"/>
      <c r="C44" s="478"/>
      <c r="D44" s="480"/>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5" s="480"/>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46" s="481"/>
      <c r="E46" s="449"/>
      <c r="F46" s="449"/>
      <c r="G46" s="449"/>
      <c r="H46" s="450"/>
    </row>
    <row r="47" spans="1:8" s="16" customFormat="1" ht="24.95" customHeight="1" thickBot="1" x14ac:dyDescent="0.25">
      <c r="A47" s="28"/>
      <c r="B47" s="29"/>
      <c r="C47" s="30"/>
      <c r="D47" s="458"/>
      <c r="E47" s="459"/>
      <c r="F47" s="459"/>
      <c r="G47" s="459"/>
      <c r="H47" s="460"/>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48" s="382">
        <f>F48*1.2</f>
        <v>5688</v>
      </c>
      <c r="E48" s="383">
        <f>F48*1.1</f>
        <v>5214</v>
      </c>
      <c r="F48" s="383">
        <v>4740</v>
      </c>
      <c r="G48" s="383">
        <f>F48*0.75</f>
        <v>3555</v>
      </c>
      <c r="H48" s="384">
        <f>F48*0.5</f>
        <v>2370</v>
      </c>
    </row>
    <row r="49" spans="1:8" s="16" customFormat="1" ht="132" customHeight="1" x14ac:dyDescent="0.2">
      <c r="A49" s="462"/>
      <c r="B49" s="456"/>
      <c r="C49" s="456"/>
      <c r="D49" s="354"/>
      <c r="E49" s="355"/>
      <c r="F49" s="355"/>
      <c r="G49" s="355"/>
      <c r="H49" s="356"/>
    </row>
    <row r="50" spans="1:8" s="16" customFormat="1" ht="131.1"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0" s="354"/>
      <c r="E50" s="355"/>
      <c r="F50" s="355"/>
      <c r="G50" s="355"/>
      <c r="H50" s="356"/>
    </row>
    <row r="51" spans="1:8" s="16" customFormat="1" ht="9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4" s="457">
        <f>F54*1.2</f>
        <v>6040.8</v>
      </c>
      <c r="E54" s="383">
        <f>F54*1.1</f>
        <v>5537.4000000000005</v>
      </c>
      <c r="F54" s="383">
        <v>5034</v>
      </c>
      <c r="G54" s="383">
        <f>F54*0.75</f>
        <v>3775.5</v>
      </c>
      <c r="H54" s="384">
        <f>F54*0.5</f>
        <v>2517</v>
      </c>
    </row>
    <row r="55" spans="1:8" s="16" customFormat="1" ht="132" customHeight="1" x14ac:dyDescent="0.2">
      <c r="A55" s="452"/>
      <c r="B55" s="456"/>
      <c r="C55" s="456"/>
      <c r="D55" s="361"/>
      <c r="E55" s="355"/>
      <c r="F55" s="355"/>
      <c r="G55" s="355"/>
      <c r="H55" s="356"/>
    </row>
    <row r="56" spans="1:8" s="16" customFormat="1" ht="126"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608" t="s">
        <v>23</v>
      </c>
      <c r="C60" s="441"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60" s="479">
        <v>48</v>
      </c>
      <c r="E60" s="445"/>
      <c r="F60" s="445"/>
      <c r="G60" s="445"/>
      <c r="H60" s="446"/>
    </row>
    <row r="61" spans="1:8" s="16" customFormat="1" ht="94.5" customHeight="1" x14ac:dyDescent="0.2">
      <c r="A61" s="439"/>
      <c r="B61" s="609"/>
      <c r="C61" s="442"/>
      <c r="D61" s="480"/>
      <c r="E61" s="447"/>
      <c r="F61" s="447"/>
      <c r="G61" s="447"/>
      <c r="H61" s="448"/>
    </row>
    <row r="62" spans="1:8" s="16" customFormat="1" ht="163.5" customHeight="1" thickBot="1" x14ac:dyDescent="0.25">
      <c r="A62" s="440"/>
      <c r="B62" s="163" t="s">
        <v>13</v>
      </c>
      <c r="C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62" s="481"/>
      <c r="E62" s="449"/>
      <c r="F62" s="449"/>
      <c r="G62" s="449"/>
      <c r="H62" s="450"/>
    </row>
    <row r="63" spans="1:8" ht="21.75" thickBot="1" x14ac:dyDescent="0.25">
      <c r="A63" s="40"/>
      <c r="B63" s="55"/>
      <c r="C63" s="56"/>
      <c r="D63" s="435"/>
      <c r="E63" s="436"/>
      <c r="F63" s="436"/>
      <c r="G63" s="436"/>
      <c r="H63" s="437"/>
    </row>
    <row r="64" spans="1:8" ht="50.1" customHeight="1" thickBot="1" x14ac:dyDescent="0.25">
      <c r="A64" s="411" t="s">
        <v>38</v>
      </c>
      <c r="B64" s="412"/>
      <c r="C64" s="412"/>
      <c r="D64" s="421" t="str">
        <f>"от "&amp;MIN(D65:D84)&amp;" до "&amp;MAX(D65:D84)</f>
        <v>от 420 до 15960</v>
      </c>
      <c r="E64" s="422"/>
      <c r="F64" s="422"/>
      <c r="G64" s="422"/>
      <c r="H64" s="423"/>
    </row>
    <row r="65" spans="1:8" ht="37.5" customHeight="1" outlineLevel="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65" s="432">
        <v>420</v>
      </c>
      <c r="E65" s="433"/>
      <c r="F65" s="433"/>
      <c r="G65" s="433"/>
      <c r="H65" s="434"/>
    </row>
    <row r="66" spans="1:8" ht="37.5" customHeight="1" outlineLevel="1" x14ac:dyDescent="0.2">
      <c r="A66" s="419" t="s">
        <v>40</v>
      </c>
      <c r="B66" s="420"/>
      <c r="C66" s="431"/>
      <c r="D66" s="354">
        <v>840</v>
      </c>
      <c r="E66" s="355"/>
      <c r="F66" s="355"/>
      <c r="G66" s="355"/>
      <c r="H66" s="356"/>
    </row>
    <row r="67" spans="1:8" ht="37.5" customHeight="1" outlineLevel="1" x14ac:dyDescent="0.2">
      <c r="A67" s="419" t="s">
        <v>41</v>
      </c>
      <c r="B67" s="420"/>
      <c r="C67" s="431"/>
      <c r="D67" s="354">
        <v>1680</v>
      </c>
      <c r="E67" s="355"/>
      <c r="F67" s="355"/>
      <c r="G67" s="355"/>
      <c r="H67" s="356"/>
    </row>
    <row r="68" spans="1:8" ht="37.5" customHeight="1" outlineLevel="1" x14ac:dyDescent="0.2">
      <c r="A68" s="419" t="s">
        <v>42</v>
      </c>
      <c r="B68" s="420"/>
      <c r="C68" s="431"/>
      <c r="D68" s="354">
        <v>2520</v>
      </c>
      <c r="E68" s="355"/>
      <c r="F68" s="355"/>
      <c r="G68" s="355"/>
      <c r="H68" s="356"/>
    </row>
    <row r="69" spans="1:8" ht="37.5" customHeight="1" outlineLevel="1" x14ac:dyDescent="0.2">
      <c r="A69" s="419" t="s">
        <v>43</v>
      </c>
      <c r="B69" s="420"/>
      <c r="C69" s="431"/>
      <c r="D69" s="354">
        <v>3360</v>
      </c>
      <c r="E69" s="355"/>
      <c r="F69" s="355"/>
      <c r="G69" s="355"/>
      <c r="H69" s="356"/>
    </row>
    <row r="70" spans="1:8" ht="37.5" customHeight="1" outlineLevel="1" x14ac:dyDescent="0.2">
      <c r="A70" s="419" t="s">
        <v>44</v>
      </c>
      <c r="B70" s="420"/>
      <c r="C70" s="431"/>
      <c r="D70" s="354">
        <v>4200</v>
      </c>
      <c r="E70" s="355"/>
      <c r="F70" s="355"/>
      <c r="G70" s="355"/>
      <c r="H70" s="356"/>
    </row>
    <row r="71" spans="1:8" ht="37.5" customHeight="1" outlineLevel="1" x14ac:dyDescent="0.2">
      <c r="A71" s="419" t="s">
        <v>45</v>
      </c>
      <c r="B71" s="420"/>
      <c r="C71" s="431"/>
      <c r="D71" s="354">
        <v>5040</v>
      </c>
      <c r="E71" s="355"/>
      <c r="F71" s="355"/>
      <c r="G71" s="355"/>
      <c r="H71" s="356"/>
    </row>
    <row r="72" spans="1:8" ht="37.5" customHeight="1" outlineLevel="1" x14ac:dyDescent="0.2">
      <c r="A72" s="419" t="s">
        <v>46</v>
      </c>
      <c r="B72" s="420"/>
      <c r="C72" s="431"/>
      <c r="D72" s="354">
        <v>5880</v>
      </c>
      <c r="E72" s="355"/>
      <c r="F72" s="355"/>
      <c r="G72" s="355"/>
      <c r="H72" s="356"/>
    </row>
    <row r="73" spans="1:8" ht="37.5" customHeight="1" outlineLevel="1" x14ac:dyDescent="0.2">
      <c r="A73" s="419" t="s">
        <v>47</v>
      </c>
      <c r="B73" s="420"/>
      <c r="C73" s="431"/>
      <c r="D73" s="354">
        <v>6720</v>
      </c>
      <c r="E73" s="355"/>
      <c r="F73" s="355"/>
      <c r="G73" s="355"/>
      <c r="H73" s="356"/>
    </row>
    <row r="74" spans="1:8" ht="37.5" customHeight="1" outlineLevel="1" x14ac:dyDescent="0.2">
      <c r="A74" s="419" t="s">
        <v>48</v>
      </c>
      <c r="B74" s="420"/>
      <c r="C74" s="431"/>
      <c r="D74" s="354">
        <v>7560</v>
      </c>
      <c r="E74" s="355"/>
      <c r="F74" s="355"/>
      <c r="G74" s="355"/>
      <c r="H74" s="356"/>
    </row>
    <row r="75" spans="1:8" ht="37.5" customHeight="1" outlineLevel="1" x14ac:dyDescent="0.2">
      <c r="A75" s="419" t="s">
        <v>49</v>
      </c>
      <c r="B75" s="420"/>
      <c r="C75" s="431"/>
      <c r="D75" s="354">
        <v>8400</v>
      </c>
      <c r="E75" s="355"/>
      <c r="F75" s="355"/>
      <c r="G75" s="355"/>
      <c r="H75" s="356"/>
    </row>
    <row r="76" spans="1:8" ht="37.5" customHeight="1" outlineLevel="1" x14ac:dyDescent="0.2">
      <c r="A76" s="419" t="s">
        <v>50</v>
      </c>
      <c r="B76" s="420"/>
      <c r="C76" s="431"/>
      <c r="D76" s="354">
        <v>9240</v>
      </c>
      <c r="E76" s="355"/>
      <c r="F76" s="355"/>
      <c r="G76" s="355"/>
      <c r="H76" s="356"/>
    </row>
    <row r="77" spans="1:8" ht="37.5" customHeight="1" outlineLevel="1" x14ac:dyDescent="0.2">
      <c r="A77" s="419" t="s">
        <v>51</v>
      </c>
      <c r="B77" s="420"/>
      <c r="C77" s="431"/>
      <c r="D77" s="354">
        <v>10080</v>
      </c>
      <c r="E77" s="355"/>
      <c r="F77" s="355"/>
      <c r="G77" s="355"/>
      <c r="H77" s="356"/>
    </row>
    <row r="78" spans="1:8" ht="37.5" customHeight="1" outlineLevel="1" x14ac:dyDescent="0.2">
      <c r="A78" s="419" t="s">
        <v>52</v>
      </c>
      <c r="B78" s="420"/>
      <c r="C78" s="431"/>
      <c r="D78" s="354">
        <v>10920</v>
      </c>
      <c r="E78" s="355"/>
      <c r="F78" s="355"/>
      <c r="G78" s="355"/>
      <c r="H78" s="356"/>
    </row>
    <row r="79" spans="1:8" ht="37.5" customHeight="1" outlineLevel="1" x14ac:dyDescent="0.2">
      <c r="A79" s="419" t="s">
        <v>53</v>
      </c>
      <c r="B79" s="420"/>
      <c r="C79" s="431"/>
      <c r="D79" s="354">
        <v>11760</v>
      </c>
      <c r="E79" s="355"/>
      <c r="F79" s="355"/>
      <c r="G79" s="355"/>
      <c r="H79" s="356"/>
    </row>
    <row r="80" spans="1:8" ht="37.5" customHeight="1" outlineLevel="1" x14ac:dyDescent="0.2">
      <c r="A80" s="419" t="s">
        <v>54</v>
      </c>
      <c r="B80" s="420"/>
      <c r="C80" s="431"/>
      <c r="D80" s="354">
        <v>12600</v>
      </c>
      <c r="E80" s="355"/>
      <c r="F80" s="355"/>
      <c r="G80" s="355"/>
      <c r="H80" s="356"/>
    </row>
    <row r="81" spans="1:8" ht="37.5" customHeight="1" outlineLevel="1" x14ac:dyDescent="0.2">
      <c r="A81" s="419" t="s">
        <v>55</v>
      </c>
      <c r="B81" s="420"/>
      <c r="C81" s="431"/>
      <c r="D81" s="354">
        <v>13440</v>
      </c>
      <c r="E81" s="355"/>
      <c r="F81" s="355"/>
      <c r="G81" s="355"/>
      <c r="H81" s="356"/>
    </row>
    <row r="82" spans="1:8" ht="37.5" customHeight="1" outlineLevel="1" x14ac:dyDescent="0.2">
      <c r="A82" s="419" t="s">
        <v>56</v>
      </c>
      <c r="B82" s="420"/>
      <c r="C82" s="431"/>
      <c r="D82" s="354">
        <v>14280</v>
      </c>
      <c r="E82" s="355"/>
      <c r="F82" s="355"/>
      <c r="G82" s="355"/>
      <c r="H82" s="356"/>
    </row>
    <row r="83" spans="1:8" ht="37.5" customHeight="1" outlineLevel="1" x14ac:dyDescent="0.2">
      <c r="A83" s="419" t="s">
        <v>57</v>
      </c>
      <c r="B83" s="420"/>
      <c r="C83" s="431"/>
      <c r="D83" s="354">
        <v>15120</v>
      </c>
      <c r="E83" s="355"/>
      <c r="F83" s="355"/>
      <c r="G83" s="355"/>
      <c r="H83" s="356"/>
    </row>
    <row r="84" spans="1:8" ht="37.5" customHeight="1" outlineLevel="1" thickBot="1" x14ac:dyDescent="0.25">
      <c r="A84" s="419" t="s">
        <v>58</v>
      </c>
      <c r="B84" s="420"/>
      <c r="C84" s="431"/>
      <c r="D84" s="354">
        <v>15960</v>
      </c>
      <c r="E84" s="355"/>
      <c r="F84" s="355"/>
      <c r="G84" s="355"/>
      <c r="H84" s="356"/>
    </row>
    <row r="85" spans="1:8" ht="50.1" customHeight="1" thickBot="1" x14ac:dyDescent="0.25">
      <c r="A85" s="411" t="s">
        <v>59</v>
      </c>
      <c r="B85" s="412"/>
      <c r="C85" s="412"/>
      <c r="D85" s="421" t="str">
        <f>"от "&amp;MIN(D86:D95)&amp;" до "&amp;MAX(D86:D95)</f>
        <v>от 231 до 3954</v>
      </c>
      <c r="E85" s="422"/>
      <c r="F85" s="422"/>
      <c r="G85" s="422"/>
      <c r="H85" s="423"/>
    </row>
    <row r="86" spans="1:8" ht="151.5" x14ac:dyDescent="0.2">
      <c r="A86" s="65" t="s">
        <v>60</v>
      </c>
      <c r="B86" s="66" t="s">
        <v>13</v>
      </c>
      <c r="C86" s="120"/>
      <c r="D86" s="424">
        <v>231</v>
      </c>
      <c r="E86" s="424"/>
      <c r="F86" s="424"/>
      <c r="G86" s="424"/>
      <c r="H86" s="425"/>
    </row>
    <row r="87" spans="1:8" ht="37.5" customHeight="1" x14ac:dyDescent="0.2">
      <c r="A87" s="377" t="s">
        <v>61</v>
      </c>
      <c r="B87" s="418"/>
      <c r="C87" s="426"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87" s="398">
        <v>354</v>
      </c>
      <c r="E87" s="398"/>
      <c r="F87" s="398"/>
      <c r="G87" s="398"/>
      <c r="H87" s="399"/>
    </row>
    <row r="88" spans="1:8" ht="37.5" customHeight="1" x14ac:dyDescent="0.2">
      <c r="A88" s="377" t="s">
        <v>62</v>
      </c>
      <c r="B88" s="418"/>
      <c r="C88" s="427"/>
      <c r="D88" s="398">
        <v>3012</v>
      </c>
      <c r="E88" s="398"/>
      <c r="F88" s="398"/>
      <c r="G88" s="398"/>
      <c r="H88" s="399"/>
    </row>
    <row r="89" spans="1:8" ht="37.5" customHeight="1" x14ac:dyDescent="0.2">
      <c r="A89" s="377" t="s">
        <v>63</v>
      </c>
      <c r="B89" s="418"/>
      <c r="C89" s="427"/>
      <c r="D89" s="398">
        <v>1008</v>
      </c>
      <c r="E89" s="398"/>
      <c r="F89" s="398"/>
      <c r="G89" s="398"/>
      <c r="H89" s="399"/>
    </row>
    <row r="90" spans="1:8" ht="37.5" customHeight="1" x14ac:dyDescent="0.2">
      <c r="A90" s="352" t="s">
        <v>64</v>
      </c>
      <c r="B90" s="353"/>
      <c r="C90" s="427"/>
      <c r="D90" s="398">
        <v>2010</v>
      </c>
      <c r="E90" s="398"/>
      <c r="F90" s="398"/>
      <c r="G90" s="398"/>
      <c r="H90" s="399"/>
    </row>
    <row r="91" spans="1:8" ht="37.5" customHeight="1" x14ac:dyDescent="0.2">
      <c r="A91" s="377" t="s">
        <v>65</v>
      </c>
      <c r="B91" s="418"/>
      <c r="C91" s="427"/>
      <c r="D91" s="398">
        <v>240</v>
      </c>
      <c r="E91" s="398"/>
      <c r="F91" s="398"/>
      <c r="G91" s="398"/>
      <c r="H91" s="399"/>
    </row>
    <row r="92" spans="1:8" ht="37.5" customHeight="1" x14ac:dyDescent="0.2">
      <c r="A92" s="377" t="s">
        <v>66</v>
      </c>
      <c r="B92" s="418"/>
      <c r="C92" s="427"/>
      <c r="D92" s="398">
        <v>240</v>
      </c>
      <c r="E92" s="398"/>
      <c r="F92" s="398"/>
      <c r="G92" s="398"/>
      <c r="H92" s="399"/>
    </row>
    <row r="93" spans="1:8" ht="37.5" customHeight="1" x14ac:dyDescent="0.2">
      <c r="A93" s="377" t="s">
        <v>67</v>
      </c>
      <c r="B93" s="418"/>
      <c r="C93" s="427"/>
      <c r="D93" s="398">
        <v>480</v>
      </c>
      <c r="E93" s="398"/>
      <c r="F93" s="398"/>
      <c r="G93" s="398"/>
      <c r="H93" s="399"/>
    </row>
    <row r="94" spans="1:8" ht="37.5" customHeight="1" x14ac:dyDescent="0.2">
      <c r="A94" s="377" t="s">
        <v>68</v>
      </c>
      <c r="B94" s="418"/>
      <c r="C94" s="427"/>
      <c r="D94" s="398">
        <v>720</v>
      </c>
      <c r="E94" s="398"/>
      <c r="F94" s="398"/>
      <c r="G94" s="398"/>
      <c r="H94" s="399"/>
    </row>
    <row r="95" spans="1:8" ht="37.5" customHeight="1" thickBot="1" x14ac:dyDescent="0.25">
      <c r="A95" s="407" t="s">
        <v>69</v>
      </c>
      <c r="B95" s="408"/>
      <c r="C95" s="428"/>
      <c r="D95" s="409">
        <v>3954</v>
      </c>
      <c r="E95" s="409"/>
      <c r="F95" s="409"/>
      <c r="G95" s="409"/>
      <c r="H95" s="410"/>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96" s="375">
        <v>30</v>
      </c>
      <c r="E96" s="375"/>
      <c r="F96" s="375"/>
      <c r="G96" s="375"/>
      <c r="H96" s="376"/>
    </row>
    <row r="97" spans="1:8" ht="50.1" customHeight="1" thickBot="1" x14ac:dyDescent="0.25">
      <c r="A97" s="362" t="s">
        <v>72</v>
      </c>
      <c r="B97" s="363"/>
      <c r="C97" s="21"/>
      <c r="D97" s="364" t="str">
        <f>"от "&amp;MIN(D99,D119:H120,F157,D121:H135)&amp;" до "&amp;MAX(D99,D119:H120,F157,D121:H135)</f>
        <v>от 504 до 8220</v>
      </c>
      <c r="E97" s="364"/>
      <c r="F97" s="364"/>
      <c r="G97" s="364"/>
      <c r="H97" s="365"/>
    </row>
    <row r="98" spans="1:8" ht="21.75" thickBot="1" x14ac:dyDescent="0.25">
      <c r="A98" s="518"/>
      <c r="B98" s="519"/>
      <c r="C98" s="60"/>
      <c r="D98" s="520"/>
      <c r="E98" s="520"/>
      <c r="F98" s="520"/>
      <c r="G98" s="520"/>
      <c r="H98" s="521"/>
    </row>
    <row r="99" spans="1:8" ht="57"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"2ГИС.АРМАВИР" (версия для ПК); Интернет-площадка 2gis.kz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http://api.2gis.kz/</v>
      </c>
      <c r="D99" s="391">
        <v>1470</v>
      </c>
      <c r="E99" s="391"/>
      <c r="F99" s="391"/>
      <c r="G99" s="391"/>
      <c r="H99" s="392"/>
    </row>
    <row r="100" spans="1:8" ht="57" customHeight="1" thickBot="1" x14ac:dyDescent="0.25">
      <c r="A100" s="393" t="s">
        <v>74</v>
      </c>
      <c r="B100" s="394"/>
      <c r="C100" s="405"/>
      <c r="D100" s="395" t="s">
        <v>75</v>
      </c>
      <c r="E100" s="396"/>
      <c r="F100" s="396"/>
      <c r="G100" s="396"/>
      <c r="H100" s="397"/>
    </row>
    <row r="101" spans="1:8" ht="57" customHeight="1" x14ac:dyDescent="0.2">
      <c r="A101" s="385" t="s">
        <v>76</v>
      </c>
      <c r="B101" s="386"/>
      <c r="C101" s="405"/>
      <c r="D101" s="398">
        <f>D99/4</f>
        <v>367.5</v>
      </c>
      <c r="E101" s="398"/>
      <c r="F101" s="398"/>
      <c r="G101" s="398"/>
      <c r="H101" s="399"/>
    </row>
    <row r="102" spans="1:8" ht="57" customHeight="1" x14ac:dyDescent="0.2">
      <c r="A102" s="385" t="s">
        <v>77</v>
      </c>
      <c r="B102" s="386"/>
      <c r="C102" s="405"/>
      <c r="D102" s="398">
        <f>D99/5</f>
        <v>294</v>
      </c>
      <c r="E102" s="398"/>
      <c r="F102" s="398"/>
      <c r="G102" s="398"/>
      <c r="H102" s="399"/>
    </row>
    <row r="103" spans="1:8" ht="57" customHeight="1" x14ac:dyDescent="0.2">
      <c r="A103" s="385" t="s">
        <v>78</v>
      </c>
      <c r="B103" s="386"/>
      <c r="C103" s="405"/>
      <c r="D103" s="398">
        <f>D99/6</f>
        <v>245</v>
      </c>
      <c r="E103" s="398"/>
      <c r="F103" s="398"/>
      <c r="G103" s="398"/>
      <c r="H103" s="399"/>
    </row>
    <row r="104" spans="1:8" ht="57" customHeight="1" x14ac:dyDescent="0.2">
      <c r="A104" s="385" t="s">
        <v>79</v>
      </c>
      <c r="B104" s="386"/>
      <c r="C104" s="405"/>
      <c r="D104" s="398">
        <f>D99/7</f>
        <v>210</v>
      </c>
      <c r="E104" s="398"/>
      <c r="F104" s="398"/>
      <c r="G104" s="398"/>
      <c r="H104" s="399"/>
    </row>
    <row r="105" spans="1:8" ht="57" customHeight="1" x14ac:dyDescent="0.2">
      <c r="A105" s="385" t="s">
        <v>80</v>
      </c>
      <c r="B105" s="386"/>
      <c r="C105" s="405"/>
      <c r="D105" s="398">
        <f>D99/8</f>
        <v>183.75</v>
      </c>
      <c r="E105" s="398"/>
      <c r="F105" s="398"/>
      <c r="G105" s="398"/>
      <c r="H105" s="399"/>
    </row>
    <row r="106" spans="1:8" ht="57" customHeight="1" x14ac:dyDescent="0.2">
      <c r="A106" s="385" t="s">
        <v>81</v>
      </c>
      <c r="B106" s="386"/>
      <c r="C106" s="405"/>
      <c r="D106" s="398">
        <f>D99/9</f>
        <v>163.33333333333334</v>
      </c>
      <c r="E106" s="398"/>
      <c r="F106" s="398"/>
      <c r="G106" s="398"/>
      <c r="H106" s="399"/>
    </row>
    <row r="107" spans="1:8" ht="57" customHeight="1" x14ac:dyDescent="0.2">
      <c r="A107" s="385" t="s">
        <v>82</v>
      </c>
      <c r="B107" s="386"/>
      <c r="C107" s="405"/>
      <c r="D107" s="398">
        <f>D99/10</f>
        <v>147</v>
      </c>
      <c r="E107" s="398"/>
      <c r="F107" s="398"/>
      <c r="G107" s="398"/>
      <c r="H107" s="399"/>
    </row>
    <row r="108" spans="1:8" ht="57" customHeight="1" thickBot="1" x14ac:dyDescent="0.25">
      <c r="A108" s="389" t="s">
        <v>83</v>
      </c>
      <c r="B108" s="390"/>
      <c r="C108" s="405"/>
      <c r="D108" s="391">
        <v>2496</v>
      </c>
      <c r="E108" s="391"/>
      <c r="F108" s="391"/>
      <c r="G108" s="391"/>
      <c r="H108" s="392"/>
    </row>
    <row r="109" spans="1:8" ht="57" customHeight="1" thickBot="1" x14ac:dyDescent="0.25">
      <c r="A109" s="393" t="s">
        <v>74</v>
      </c>
      <c r="B109" s="394"/>
      <c r="C109" s="405"/>
      <c r="D109" s="395" t="s">
        <v>75</v>
      </c>
      <c r="E109" s="396"/>
      <c r="F109" s="396"/>
      <c r="G109" s="396"/>
      <c r="H109" s="397"/>
    </row>
    <row r="110" spans="1:8" ht="57" customHeight="1" x14ac:dyDescent="0.2">
      <c r="A110" s="385" t="s">
        <v>76</v>
      </c>
      <c r="B110" s="386"/>
      <c r="C110" s="405"/>
      <c r="D110" s="398">
        <v>624</v>
      </c>
      <c r="E110" s="398"/>
      <c r="F110" s="398"/>
      <c r="G110" s="398"/>
      <c r="H110" s="399"/>
    </row>
    <row r="111" spans="1:8" ht="57" customHeight="1" x14ac:dyDescent="0.2">
      <c r="A111" s="385" t="s">
        <v>77</v>
      </c>
      <c r="B111" s="386"/>
      <c r="C111" s="405"/>
      <c r="D111" s="398">
        <v>499.2</v>
      </c>
      <c r="E111" s="398"/>
      <c r="F111" s="398"/>
      <c r="G111" s="398"/>
      <c r="H111" s="399"/>
    </row>
    <row r="112" spans="1:8" ht="57" customHeight="1" x14ac:dyDescent="0.2">
      <c r="A112" s="385" t="s">
        <v>78</v>
      </c>
      <c r="B112" s="386"/>
      <c r="C112" s="405"/>
      <c r="D112" s="398">
        <v>416</v>
      </c>
      <c r="E112" s="398"/>
      <c r="F112" s="398"/>
      <c r="G112" s="398"/>
      <c r="H112" s="399"/>
    </row>
    <row r="113" spans="1:8" ht="57" customHeight="1" x14ac:dyDescent="0.2">
      <c r="A113" s="385" t="s">
        <v>79</v>
      </c>
      <c r="B113" s="386"/>
      <c r="C113" s="405"/>
      <c r="D113" s="398">
        <v>356.57142857142861</v>
      </c>
      <c r="E113" s="398"/>
      <c r="F113" s="398"/>
      <c r="G113" s="398"/>
      <c r="H113" s="399"/>
    </row>
    <row r="114" spans="1:8" ht="57" customHeight="1" x14ac:dyDescent="0.2">
      <c r="A114" s="385" t="s">
        <v>80</v>
      </c>
      <c r="B114" s="386"/>
      <c r="C114" s="405"/>
      <c r="D114" s="398">
        <v>312</v>
      </c>
      <c r="E114" s="398"/>
      <c r="F114" s="398"/>
      <c r="G114" s="398"/>
      <c r="H114" s="399"/>
    </row>
    <row r="115" spans="1:8" ht="57" customHeight="1" x14ac:dyDescent="0.2">
      <c r="A115" s="385" t="s">
        <v>81</v>
      </c>
      <c r="B115" s="386"/>
      <c r="C115" s="405"/>
      <c r="D115" s="398">
        <v>277.33333333333331</v>
      </c>
      <c r="E115" s="398"/>
      <c r="F115" s="398"/>
      <c r="G115" s="398"/>
      <c r="H115" s="399"/>
    </row>
    <row r="116" spans="1:8" ht="57" customHeight="1" thickBot="1" x14ac:dyDescent="0.25">
      <c r="A116" s="385" t="s">
        <v>82</v>
      </c>
      <c r="B116" s="386"/>
      <c r="C116" s="406"/>
      <c r="D116" s="398">
        <v>249.6</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17" s="516">
        <v>5004</v>
      </c>
      <c r="E117" s="409"/>
      <c r="F117" s="409"/>
      <c r="G117" s="409"/>
      <c r="H117" s="410"/>
    </row>
    <row r="118" spans="1:8" ht="21.75" thickBot="1" x14ac:dyDescent="0.25">
      <c r="A118" s="518"/>
      <c r="B118" s="519"/>
      <c r="C118" s="56"/>
      <c r="D118" s="520"/>
      <c r="E118" s="520"/>
      <c r="F118" s="520"/>
      <c r="G118" s="520"/>
      <c r="H118" s="521"/>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"2ГИС.АРМАВИР"</v>
      </c>
      <c r="D119" s="382">
        <v>4500</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0" s="379">
        <v>2124</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1" s="354">
        <v>1890</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"2ГИС.АРМАВИР"</v>
      </c>
      <c r="D122" s="354">
        <v>4380</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"2ГИС.АРМАВИР"</v>
      </c>
      <c r="D123" s="354">
        <v>5256</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4" s="354">
        <v>1182</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5" s="354">
        <v>2244</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26" s="354">
        <v>2244</v>
      </c>
      <c r="E126" s="355"/>
      <c r="F126" s="355"/>
      <c r="G126" s="355"/>
      <c r="H126" s="356"/>
    </row>
    <row r="127" spans="1:8" ht="50.1" customHeight="1" x14ac:dyDescent="0.2">
      <c r="A127" s="352" t="s">
        <v>93</v>
      </c>
      <c r="B127" s="353"/>
      <c r="C12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27" s="354">
        <v>5040</v>
      </c>
      <c r="E127" s="355"/>
      <c r="F127" s="355"/>
      <c r="G127" s="355"/>
      <c r="H127" s="356"/>
    </row>
    <row r="128" spans="1:8" ht="50.1" customHeight="1" x14ac:dyDescent="0.2">
      <c r="A128" s="352" t="s">
        <v>94</v>
      </c>
      <c r="B128" s="353"/>
      <c r="C128" s="73" t="s">
        <v>95</v>
      </c>
      <c r="D128" s="354">
        <v>504</v>
      </c>
      <c r="E128" s="355"/>
      <c r="F128" s="355"/>
      <c r="G128" s="355"/>
      <c r="H128" s="356"/>
    </row>
    <row r="129" spans="1:8" ht="72"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29" s="354">
        <v>1860</v>
      </c>
      <c r="E129" s="355"/>
      <c r="F129" s="355"/>
      <c r="G129" s="355"/>
      <c r="H129" s="356"/>
    </row>
    <row r="130" spans="1:8" ht="72" customHeight="1" x14ac:dyDescent="0.2">
      <c r="A130" s="352" t="s">
        <v>97</v>
      </c>
      <c r="B130" s="353"/>
      <c r="C130" s="73"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0" s="354">
        <v>1488</v>
      </c>
      <c r="E130" s="355"/>
      <c r="F130" s="355"/>
      <c r="G130" s="355"/>
      <c r="H130" s="356"/>
    </row>
    <row r="131" spans="1:8" ht="72" customHeight="1" x14ac:dyDescent="0.2">
      <c r="A131" s="352" t="s">
        <v>98</v>
      </c>
      <c r="B131" s="353"/>
      <c r="C131" s="73"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1" s="354">
        <v>1872</v>
      </c>
      <c r="E131" s="355"/>
      <c r="F131" s="355"/>
      <c r="G131" s="355"/>
      <c r="H131" s="356"/>
    </row>
    <row r="132" spans="1:8" ht="72" customHeight="1" x14ac:dyDescent="0.2">
      <c r="A132" s="352" t="s">
        <v>99</v>
      </c>
      <c r="B132" s="353"/>
      <c r="C132" s="73" t="str">
        <f t="shared" si="0"/>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2" s="354">
        <v>744</v>
      </c>
      <c r="E132" s="355"/>
      <c r="F132" s="355"/>
      <c r="G132" s="355"/>
      <c r="H132" s="356"/>
    </row>
    <row r="133" spans="1:8" ht="72"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3" s="354">
        <v>8220</v>
      </c>
      <c r="E133" s="355"/>
      <c r="F133" s="355"/>
      <c r="G133" s="355"/>
      <c r="H133" s="356"/>
    </row>
    <row r="134" spans="1:8" ht="72"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34" s="354">
        <v>4500</v>
      </c>
      <c r="E134" s="355"/>
      <c r="F134" s="355"/>
      <c r="G134" s="355"/>
      <c r="H134" s="356"/>
    </row>
    <row r="135" spans="1:8" ht="50.1" customHeight="1" thickBot="1" x14ac:dyDescent="0.25">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35" s="354">
        <v>1242</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6" s="354">
        <v>230.99999999999994</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37" s="354">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"2ГИС.АРМАВИР" (версия для ПК); 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Интернет-площадки и Веб-приложения на основе Cправочника организаций "2ГИС.АРМАВИР", http://api.2gis.ru/</v>
      </c>
      <c r="D138" s="354">
        <v>5502</v>
      </c>
      <c r="E138" s="355"/>
      <c r="F138" s="355"/>
      <c r="G138" s="355"/>
      <c r="H138" s="356"/>
    </row>
    <row r="139" spans="1:8" ht="50.1" customHeight="1" x14ac:dyDescent="0.2">
      <c r="A139" s="352" t="s">
        <v>107</v>
      </c>
      <c r="B139" s="353"/>
      <c r="C139" s="73" t="str">
        <f>"Интернет-площадка 2gis.ru на основе Cправочника организаций "&amp;$C$2&amp;""</f>
        <v>Интернет-площадка 2gis.ru на основе Cправочника организаций "2ГИС.АРМАВИР"</v>
      </c>
      <c r="D139" s="354">
        <v>6360</v>
      </c>
      <c r="E139" s="355"/>
      <c r="F139" s="355"/>
      <c r="G139" s="355"/>
      <c r="H139" s="356"/>
    </row>
    <row r="140" spans="1:8" ht="50.1" customHeight="1" x14ac:dyDescent="0.2">
      <c r="A140" s="352" t="s">
        <v>108</v>
      </c>
      <c r="B140" s="353"/>
      <c r="C140" s="73"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40" s="354">
        <v>3000</v>
      </c>
      <c r="E140" s="355"/>
      <c r="F140" s="355"/>
      <c r="G140" s="355"/>
      <c r="H140" s="356"/>
    </row>
    <row r="141" spans="1:8" ht="50.1" customHeight="1" x14ac:dyDescent="0.2">
      <c r="A141" s="352" t="s">
        <v>109</v>
      </c>
      <c r="B141" s="353"/>
      <c r="C141" s="73" t="str">
        <f t="shared" si="1"/>
        <v>Электронный справочник на основе Справочника организаций "2ГИС.АРМАВИР" (версия для ПК)</v>
      </c>
      <c r="D141" s="354">
        <v>2760</v>
      </c>
      <c r="E141" s="355"/>
      <c r="F141" s="355"/>
      <c r="G141" s="355"/>
      <c r="H141" s="356"/>
    </row>
    <row r="142" spans="1:8" ht="50.1" customHeight="1" x14ac:dyDescent="0.2">
      <c r="A142" s="352" t="s">
        <v>110</v>
      </c>
      <c r="B142" s="353"/>
      <c r="C142" s="73" t="str">
        <f>"Интернет-площадка 2gis.ru на основе Cправочника организаций "&amp;$C$2&amp;""</f>
        <v>Интернет-площадка 2gis.ru на основе Cправочника организаций "2ГИС.АРМАВИР"</v>
      </c>
      <c r="D142" s="354">
        <v>6240</v>
      </c>
      <c r="E142" s="355"/>
      <c r="F142" s="355"/>
      <c r="G142" s="355"/>
      <c r="H142" s="356"/>
    </row>
    <row r="143" spans="1:8" ht="50.1" customHeight="1" x14ac:dyDescent="0.2">
      <c r="A143" s="352" t="s">
        <v>111</v>
      </c>
      <c r="B143" s="353"/>
      <c r="C143" s="73" t="str">
        <f>"Интернет-площадка 2gis.ru на основе Cправочника организаций "&amp;$C$2&amp;""</f>
        <v>Интернет-площадка 2gis.ru на основе Cправочника организаций "2ГИС.АРМАВИР"</v>
      </c>
      <c r="D143" s="354">
        <v>7488</v>
      </c>
      <c r="E143" s="355"/>
      <c r="F143" s="355"/>
      <c r="G143" s="355"/>
      <c r="H143" s="356"/>
    </row>
    <row r="144" spans="1:8" ht="50.1" customHeight="1" x14ac:dyDescent="0.2">
      <c r="A144" s="352" t="s">
        <v>112</v>
      </c>
      <c r="B144" s="353"/>
      <c r="C144" s="73" t="str">
        <f t="shared" si="1"/>
        <v>Электронный справочник на основе Справочника организаций "2ГИС.АРМАВИР" (версия для ПК)</v>
      </c>
      <c r="D144" s="354">
        <v>1680</v>
      </c>
      <c r="E144" s="355"/>
      <c r="F144" s="355"/>
      <c r="G144" s="355"/>
      <c r="H144" s="356"/>
    </row>
    <row r="145" spans="1:8" ht="50.1" customHeight="1" x14ac:dyDescent="0.2">
      <c r="A145" s="352" t="s">
        <v>113</v>
      </c>
      <c r="B145" s="353"/>
      <c r="C145" s="73" t="str">
        <f t="shared" si="1"/>
        <v>Электронный справочник на основе Справочника организаций "2ГИС.АРМАВИР" (версия для ПК)</v>
      </c>
      <c r="D145" s="354">
        <v>3240</v>
      </c>
      <c r="E145" s="355"/>
      <c r="F145" s="355"/>
      <c r="G145" s="355"/>
      <c r="H145" s="356"/>
    </row>
    <row r="146" spans="1:8" ht="50.1" customHeight="1" x14ac:dyDescent="0.2">
      <c r="A146" s="352" t="s">
        <v>114</v>
      </c>
      <c r="B146" s="353"/>
      <c r="C146" s="73" t="str">
        <f t="shared" si="1"/>
        <v>Электронный справочник на основе Справочника организаций "2ГИС.АРМАВИР" (версия для ПК)</v>
      </c>
      <c r="D146" s="354">
        <v>3240</v>
      </c>
      <c r="E146" s="355"/>
      <c r="F146" s="355"/>
      <c r="G146" s="355"/>
      <c r="H146" s="356"/>
    </row>
    <row r="147" spans="1:8" ht="50.1" customHeight="1" x14ac:dyDescent="0.2">
      <c r="A147" s="352" t="s">
        <v>115</v>
      </c>
      <c r="B147" s="353"/>
      <c r="C147" s="73" t="s">
        <v>95</v>
      </c>
      <c r="D147" s="354">
        <v>720</v>
      </c>
      <c r="E147" s="355"/>
      <c r="F147" s="355"/>
      <c r="G147" s="355"/>
      <c r="H147" s="356"/>
    </row>
    <row r="148" spans="1:8" ht="72" customHeight="1" x14ac:dyDescent="0.2">
      <c r="A148" s="352" t="s">
        <v>116</v>
      </c>
      <c r="B148" s="353"/>
      <c r="C148"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"2ГИС.АРМАВИР" (мобильная версия 2ГИС 4.0 и выше); Интернет-площадка 2gis.ru на основе Cправочника организаций "2ГИС.АРМАВИР"</v>
      </c>
      <c r="D148" s="354">
        <v>11520</v>
      </c>
      <c r="E148" s="355"/>
      <c r="F148" s="355"/>
      <c r="G148" s="355"/>
      <c r="H148" s="356"/>
    </row>
    <row r="149" spans="1:8" ht="50.1" customHeight="1" thickBot="1" x14ac:dyDescent="0.25">
      <c r="A149" s="352" t="s">
        <v>117</v>
      </c>
      <c r="B149" s="353"/>
      <c r="C149" s="73" t="str">
        <f t="shared" si="1"/>
        <v>Электронный справочник на основе Справочника организаций "2ГИС.АРМАВИР" (версия для ПК)</v>
      </c>
      <c r="D149" s="374">
        <v>1800</v>
      </c>
      <c r="E149" s="375"/>
      <c r="F149" s="375"/>
      <c r="G149" s="375"/>
      <c r="H149" s="376"/>
    </row>
    <row r="150" spans="1:8" s="23" customFormat="1" ht="50.1" customHeight="1" thickBot="1" x14ac:dyDescent="0.25">
      <c r="A150" s="362" t="s">
        <v>118</v>
      </c>
      <c r="B150" s="363"/>
      <c r="C150" s="21"/>
      <c r="D150" s="364"/>
      <c r="E150" s="364"/>
      <c r="F150" s="364"/>
      <c r="G150" s="364"/>
      <c r="H150" s="365"/>
    </row>
    <row r="151" spans="1:8" s="16" customFormat="1" ht="50.1" customHeight="1" x14ac:dyDescent="0.2">
      <c r="A151" s="352" t="s">
        <v>119</v>
      </c>
      <c r="B151" s="353"/>
      <c r="C151" s="366" t="str">
        <f>"Электронный справочник на основе Справочника организаций "&amp;$C$2&amp;" (мобильная версия)"</f>
        <v>Электронный справочник на основе Справочника организаций "2ГИС.АРМАВИР" (мобильная версия)</v>
      </c>
      <c r="D151" s="354">
        <v>1500</v>
      </c>
      <c r="E151" s="355"/>
      <c r="F151" s="355"/>
      <c r="G151" s="355"/>
      <c r="H151" s="356"/>
    </row>
    <row r="152" spans="1:8" s="16" customFormat="1" ht="50.1" customHeight="1" x14ac:dyDescent="0.2">
      <c r="A152" s="352" t="s">
        <v>120</v>
      </c>
      <c r="B152" s="353"/>
      <c r="C152" s="367"/>
      <c r="D152" s="354">
        <v>1500</v>
      </c>
      <c r="E152" s="355"/>
      <c r="F152" s="355"/>
      <c r="G152" s="355"/>
      <c r="H152" s="356"/>
    </row>
    <row r="153" spans="1:8" s="16" customFormat="1" ht="50.1" customHeight="1" x14ac:dyDescent="0.2">
      <c r="A153" s="369" t="s">
        <v>121</v>
      </c>
      <c r="B153" s="370"/>
      <c r="C153" s="367"/>
      <c r="D153" s="517">
        <v>1500</v>
      </c>
      <c r="E153" s="398"/>
      <c r="F153" s="398"/>
      <c r="G153" s="398"/>
      <c r="H153" s="398"/>
    </row>
    <row r="154" spans="1:8" s="16" customFormat="1" ht="50.1" customHeight="1" x14ac:dyDescent="0.2">
      <c r="A154" s="369" t="s">
        <v>122</v>
      </c>
      <c r="B154" s="370"/>
      <c r="C154" s="367"/>
      <c r="D154" s="517">
        <v>150</v>
      </c>
      <c r="E154" s="398"/>
      <c r="F154" s="398"/>
      <c r="G154" s="398"/>
      <c r="H154" s="398"/>
    </row>
    <row r="155" spans="1:8" s="16" customFormat="1" ht="50.1" customHeight="1" thickBot="1" x14ac:dyDescent="0.25">
      <c r="A155" s="369" t="s">
        <v>123</v>
      </c>
      <c r="B155" s="370"/>
      <c r="C155" s="368"/>
      <c r="D155" s="471">
        <v>510</v>
      </c>
      <c r="E155" s="472"/>
      <c r="F155" s="472"/>
      <c r="G155" s="472"/>
      <c r="H155" s="472"/>
    </row>
    <row r="156" spans="1:8" s="16" customFormat="1" ht="50.1" customHeight="1" thickBot="1" x14ac:dyDescent="0.25">
      <c r="A156" s="362" t="s">
        <v>124</v>
      </c>
      <c r="B156" s="363"/>
      <c r="C156" s="21"/>
      <c r="D156" s="364"/>
      <c r="E156" s="364"/>
      <c r="F156" s="364"/>
      <c r="G156" s="364"/>
      <c r="H156" s="365"/>
    </row>
    <row r="157" spans="1:8" ht="50.1" customHeight="1" x14ac:dyDescent="0.2">
      <c r="A157" s="352" t="s">
        <v>125</v>
      </c>
      <c r="B157" s="353"/>
      <c r="C15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57" s="77">
        <f>F157*1.2</f>
        <v>1911.6</v>
      </c>
      <c r="E157" s="78">
        <f>F157*1.1</f>
        <v>1752.3000000000002</v>
      </c>
      <c r="F157" s="78">
        <v>1593</v>
      </c>
      <c r="G157" s="78">
        <f>F157*0.75</f>
        <v>1194.75</v>
      </c>
      <c r="H157" s="79">
        <f>F157*0.5</f>
        <v>796.5</v>
      </c>
    </row>
    <row r="158" spans="1:8" ht="50.1" customHeight="1" x14ac:dyDescent="0.2">
      <c r="A158" s="352" t="s">
        <v>126</v>
      </c>
      <c r="B158" s="353"/>
      <c r="C158" s="73" t="str">
        <f>"Интернет-площадка 2gis.ru на основе Cправочника организаций "&amp;$C$2&amp;""</f>
        <v>Интернет-площадка 2gis.ru на основе Cправочника организаций "2ГИС.АРМАВИР"</v>
      </c>
      <c r="D158" s="354">
        <v>2835</v>
      </c>
      <c r="E158" s="355"/>
      <c r="F158" s="355"/>
      <c r="G158" s="355"/>
      <c r="H158" s="356"/>
    </row>
    <row r="159" spans="1:8" ht="50.1" customHeight="1" x14ac:dyDescent="0.2">
      <c r="A159" s="352" t="s">
        <v>127</v>
      </c>
      <c r="B159" s="353"/>
      <c r="C159" s="7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59" s="354">
        <v>1008</v>
      </c>
      <c r="E159" s="355"/>
      <c r="F159" s="355"/>
      <c r="G159" s="355"/>
      <c r="H159" s="356"/>
    </row>
    <row r="160" spans="1:8" ht="50.1" customHeight="1" x14ac:dyDescent="0.2">
      <c r="A160" s="352" t="s">
        <v>128</v>
      </c>
      <c r="B160" s="353"/>
      <c r="C16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"2ГИС.АРМАВИР" (мобильная версия 2ГИС 4.0 и выше)</v>
      </c>
      <c r="D160" s="77">
        <f>F160*1.2</f>
        <v>2736</v>
      </c>
      <c r="E160" s="78">
        <f>F160*1.1</f>
        <v>2508</v>
      </c>
      <c r="F160" s="78">
        <v>2280</v>
      </c>
      <c r="G160" s="78">
        <f>F160*0.75</f>
        <v>1710</v>
      </c>
      <c r="H160" s="79">
        <f>F160*0.5</f>
        <v>1140</v>
      </c>
    </row>
    <row r="161" spans="1:9" ht="50.1" customHeight="1" x14ac:dyDescent="0.2">
      <c r="A161" s="352" t="s">
        <v>199</v>
      </c>
      <c r="B161" s="353"/>
      <c r="C161" s="73" t="str">
        <f>"Интернет-площадка 2gis.ru на основе Cправочника организаций "&amp;$C$2&amp;""</f>
        <v>Интернет-площадка 2gis.ru на основе Cправочника организаций "2ГИС.АРМАВИР"</v>
      </c>
      <c r="D161" s="354">
        <v>4080</v>
      </c>
      <c r="E161" s="355"/>
      <c r="F161" s="355"/>
      <c r="G161" s="355"/>
      <c r="H161" s="356"/>
    </row>
    <row r="162" spans="1:9" ht="50.1" customHeight="1" x14ac:dyDescent="0.2">
      <c r="A162" s="352" t="s">
        <v>130</v>
      </c>
      <c r="B162" s="353"/>
      <c r="C162" s="73" t="str">
        <f>"Электронный справочник на основе Справочника организаций "&amp;$C$2&amp;" (версия для ПК)"</f>
        <v>Электронный справочник на основе Справочника организаций "2ГИС.АРМАВИР" (версия для ПК)</v>
      </c>
      <c r="D162" s="354">
        <v>1440</v>
      </c>
      <c r="E162" s="355"/>
      <c r="F162" s="355"/>
      <c r="G162" s="355"/>
      <c r="H162" s="356"/>
    </row>
    <row r="163" spans="1:9" ht="75.75" customHeight="1" thickBot="1" x14ac:dyDescent="0.25">
      <c r="A163" s="352" t="s">
        <v>132</v>
      </c>
      <c r="B163" s="353"/>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"2ГИС.АРМАВИР"; электронный справочник на основе Справочника организаций "2ГИС.АРМАВИР" (мобильная версия 2ГИС 4.0 и выше)</v>
      </c>
      <c r="D163" s="354">
        <v>1794</v>
      </c>
      <c r="E163" s="355"/>
      <c r="F163" s="355"/>
      <c r="G163" s="355"/>
      <c r="H163" s="356"/>
    </row>
    <row r="164" spans="1:9" ht="50.1" customHeight="1" thickBot="1" x14ac:dyDescent="0.25">
      <c r="A164" s="518"/>
      <c r="B164" s="519"/>
      <c r="C164" s="60"/>
      <c r="D164" s="520"/>
      <c r="E164" s="520"/>
      <c r="F164" s="520"/>
      <c r="G164" s="520"/>
      <c r="H164" s="521"/>
    </row>
    <row r="165" spans="1:9" ht="12.6" customHeight="1" x14ac:dyDescent="0.2">
      <c r="E165" s="91"/>
      <c r="F165" s="91"/>
      <c r="G165" s="91"/>
      <c r="H165" s="91"/>
      <c r="I165" s="91"/>
    </row>
    <row r="166" spans="1:9" s="87" customFormat="1" ht="24.95" customHeight="1" x14ac:dyDescent="0.2">
      <c r="A166" s="85"/>
      <c r="B166" s="86" t="s">
        <v>133</v>
      </c>
      <c r="C166" s="349" t="s">
        <v>220</v>
      </c>
      <c r="D166" s="349"/>
      <c r="E166" s="91"/>
      <c r="F166" s="91"/>
      <c r="G166" s="91"/>
      <c r="H166" s="91"/>
      <c r="I166" s="91"/>
    </row>
    <row r="167" spans="1:9" s="87" customFormat="1" ht="24.95" customHeight="1" x14ac:dyDescent="0.2">
      <c r="A167" s="85"/>
      <c r="C167" s="541" t="s">
        <v>221</v>
      </c>
      <c r="D167" s="348"/>
      <c r="E167" s="91"/>
      <c r="F167" s="91"/>
      <c r="G167" s="91"/>
      <c r="H167" s="91"/>
      <c r="I167" s="91"/>
    </row>
    <row r="168" spans="1:9" s="87" customFormat="1" ht="24.95" customHeight="1" x14ac:dyDescent="0.2">
      <c r="A168" s="85"/>
      <c r="C168" s="541" t="s">
        <v>222</v>
      </c>
      <c r="D168" s="348"/>
      <c r="E168" s="91"/>
      <c r="F168" s="91"/>
      <c r="G168" s="91"/>
      <c r="H168" s="91"/>
      <c r="I168" s="91"/>
    </row>
    <row r="169" spans="1:9" ht="12.6" customHeight="1" x14ac:dyDescent="0.2">
      <c r="E169" s="91"/>
      <c r="F169" s="91"/>
      <c r="G169" s="91"/>
      <c r="H169" s="91"/>
      <c r="I169" s="91"/>
    </row>
    <row r="170" spans="1:9" s="16" customFormat="1" ht="26.25" x14ac:dyDescent="0.2">
      <c r="A170" s="347" t="str">
        <f>Абакан_юр!A174</f>
        <v>По соглашению сторон в качестве валюты платежа могут выступать украинские гривны, в этом случае курс следующий: 1 руб. = 0,4395 гривен</v>
      </c>
      <c r="B170" s="347"/>
      <c r="C170" s="347"/>
      <c r="D170" s="89"/>
      <c r="E170" s="89"/>
      <c r="F170" s="90"/>
      <c r="G170" s="351"/>
      <c r="H170" s="351"/>
    </row>
    <row r="171" spans="1:9" ht="26.25" x14ac:dyDescent="0.2">
      <c r="A171" s="347" t="str">
        <f>Абакан_юр!A175</f>
        <v>По соглашению сторон в качестве валюты платежа могут выступать дирхамы ОАЭ, в этом случае курс следующий: 1 руб. = 0,0414 дирхам</v>
      </c>
      <c r="B171" s="347"/>
      <c r="C171" s="347"/>
      <c r="D171" s="89"/>
      <c r="E171" s="89"/>
      <c r="F171" s="90"/>
      <c r="G171" s="92"/>
      <c r="H171" s="92"/>
    </row>
    <row r="172" spans="1:9" ht="26.25" x14ac:dyDescent="0.2">
      <c r="A172" s="347" t="str">
        <f>Абакан_юр!A176</f>
        <v>По соглашению сторон в качестве валюты платежа могут выступать доллары США, в этом случае курс следующий: 1 руб. = 0,0113 доллара</v>
      </c>
      <c r="B172" s="347"/>
      <c r="C172" s="347"/>
      <c r="D172" s="89"/>
      <c r="E172" s="89"/>
      <c r="F172" s="90"/>
      <c r="G172" s="92"/>
      <c r="H172" s="92"/>
    </row>
    <row r="173" spans="1:9" ht="26.25" x14ac:dyDescent="0.2">
      <c r="A173" s="347" t="str">
        <f>Абакан_юр!A177</f>
        <v>По соглашению сторон в качестве валюты платежа могут выступать евро, в этом случае курс следующий: 1 руб. = 0,0104 евро</v>
      </c>
      <c r="B173" s="347"/>
      <c r="C173" s="347"/>
      <c r="D173" s="89"/>
      <c r="E173" s="90"/>
      <c r="F173" s="90"/>
      <c r="G173" s="92"/>
      <c r="H173" s="92"/>
    </row>
    <row r="174" spans="1:9" ht="26.25" x14ac:dyDescent="0.2">
      <c r="A174" s="347" t="str">
        <f>Абакан_юр!A178</f>
        <v>По соглашению сторон в качестве валюты платежа могут выступать чешские кроны, в этом случае курс следующий: 1 руб. = 0,2610 крона</v>
      </c>
      <c r="B174" s="347"/>
      <c r="C174" s="347"/>
      <c r="D174" s="89"/>
      <c r="E174" s="90"/>
      <c r="F174" s="90"/>
      <c r="G174" s="92"/>
      <c r="H174" s="92"/>
    </row>
    <row r="175" spans="1:9" ht="26.25" x14ac:dyDescent="0.2">
      <c r="A175" s="347" t="str">
        <f>Абакан_юр!A179</f>
        <v>По соглашению сторон в качестве валюты платежа могут выступать киргизские сомы, в этом случае курс следующий: 1 руб. = 1,0094 сом</v>
      </c>
      <c r="B175" s="347"/>
      <c r="C175" s="347"/>
      <c r="D175" s="89"/>
      <c r="E175" s="89"/>
      <c r="F175" s="90"/>
      <c r="G175" s="92"/>
      <c r="H175" s="92"/>
    </row>
    <row r="176" spans="1:9" ht="26.25" x14ac:dyDescent="0.2">
      <c r="A176" s="347" t="str">
        <f>Абакан_юр!A180</f>
        <v>По соглашению сторон в качестве валюты платежа могут выступать казахстанские тенге, в этом случае курс следующий: 1 руб. = 5,0667 тенге</v>
      </c>
      <c r="B176" s="347"/>
      <c r="C176" s="347"/>
      <c r="D176" s="89"/>
      <c r="E176" s="89"/>
      <c r="F176" s="90"/>
      <c r="G176" s="92"/>
      <c r="H176" s="92"/>
    </row>
    <row r="177" spans="1:8" ht="26.25" customHeight="1" x14ac:dyDescent="0.2">
      <c r="A177" s="93"/>
      <c r="B177" s="93"/>
      <c r="C177" s="94"/>
      <c r="D177" s="95"/>
      <c r="E177" s="95"/>
      <c r="F177" s="96"/>
      <c r="G177" s="97"/>
      <c r="H177" s="97"/>
    </row>
    <row r="178" spans="1:8" ht="26.25" customHeight="1" x14ac:dyDescent="0.2">
      <c r="A178" s="339" t="s">
        <v>144</v>
      </c>
      <c r="B178" s="339"/>
      <c r="C178" s="339"/>
      <c r="D178" s="339"/>
      <c r="E178" s="339"/>
      <c r="F178" s="339"/>
      <c r="G178" s="339"/>
      <c r="H178" s="339"/>
    </row>
    <row r="179" spans="1:8" ht="26.25" customHeight="1" x14ac:dyDescent="0.2">
      <c r="A179" s="339" t="s">
        <v>145</v>
      </c>
      <c r="B179" s="339"/>
      <c r="C179" s="339"/>
      <c r="D179" s="339"/>
      <c r="E179" s="339"/>
      <c r="F179" s="339"/>
      <c r="G179" s="339"/>
      <c r="H179" s="339"/>
    </row>
    <row r="180" spans="1:8" ht="26.25" customHeight="1" x14ac:dyDescent="0.2">
      <c r="A180" s="93"/>
      <c r="B180" s="93"/>
      <c r="C180" s="94"/>
      <c r="D180" s="95"/>
      <c r="E180" s="95"/>
      <c r="F180" s="96"/>
      <c r="G180" s="97"/>
      <c r="H180" s="97"/>
    </row>
    <row r="181" spans="1:8" ht="26.25" customHeight="1" thickBot="1" x14ac:dyDescent="0.25">
      <c r="A181" s="340" t="s">
        <v>146</v>
      </c>
      <c r="B181" s="340"/>
      <c r="C181" s="340"/>
      <c r="D181" s="340"/>
      <c r="E181" s="340"/>
      <c r="F181" s="99"/>
      <c r="G181" s="91"/>
      <c r="H181" s="100"/>
    </row>
    <row r="182" spans="1:8" ht="26.25" customHeight="1" thickBot="1" x14ac:dyDescent="0.25">
      <c r="A182" s="341" t="s">
        <v>147</v>
      </c>
      <c r="B182" s="342"/>
      <c r="C182" s="342"/>
      <c r="D182" s="342"/>
      <c r="E182" s="343"/>
      <c r="F182" s="101"/>
      <c r="H182" s="102"/>
    </row>
    <row r="183" spans="1:8" ht="26.25" customHeight="1" thickBot="1" x14ac:dyDescent="0.25">
      <c r="A183" s="538" t="s">
        <v>148</v>
      </c>
      <c r="B183" s="539"/>
      <c r="C183" s="103" t="s">
        <v>149</v>
      </c>
      <c r="D183" s="621" t="s">
        <v>150</v>
      </c>
      <c r="E183" s="622"/>
      <c r="F183" s="104"/>
      <c r="G183" s="104"/>
      <c r="H183" s="104"/>
    </row>
    <row r="184" spans="1:8" ht="84" x14ac:dyDescent="0.2">
      <c r="A184" s="333" t="s">
        <v>151</v>
      </c>
      <c r="B184" s="334"/>
      <c r="C184" s="105" t="s">
        <v>152</v>
      </c>
      <c r="D184" s="335" t="s">
        <v>153</v>
      </c>
      <c r="E184" s="336"/>
      <c r="F184" s="104"/>
      <c r="G184" s="104"/>
      <c r="H184" s="104"/>
    </row>
    <row r="185" spans="1:8" ht="21" x14ac:dyDescent="0.2">
      <c r="A185" s="337" t="s">
        <v>154</v>
      </c>
      <c r="B185" s="338"/>
      <c r="C185" s="106" t="s">
        <v>155</v>
      </c>
      <c r="D185" s="331" t="s">
        <v>156</v>
      </c>
      <c r="E185" s="332"/>
      <c r="F185" s="104"/>
      <c r="G185" s="104"/>
      <c r="H185" s="104"/>
    </row>
    <row r="186" spans="1:8" ht="63.75" thickBot="1" x14ac:dyDescent="0.25">
      <c r="A186" s="495" t="s">
        <v>157</v>
      </c>
      <c r="B186" s="496"/>
      <c r="C186" s="125" t="s">
        <v>158</v>
      </c>
      <c r="D186" s="497" t="s">
        <v>156</v>
      </c>
      <c r="E186" s="498"/>
      <c r="F186" s="96"/>
      <c r="G186" s="97"/>
      <c r="H186" s="97"/>
    </row>
    <row r="187" spans="1:8" ht="42" x14ac:dyDescent="0.2">
      <c r="A187" s="337" t="s">
        <v>160</v>
      </c>
      <c r="B187" s="338"/>
      <c r="C187" s="124" t="s">
        <v>161</v>
      </c>
      <c r="D187" s="338" t="s">
        <v>156</v>
      </c>
      <c r="E187" s="494"/>
      <c r="F187" s="101"/>
      <c r="G187" s="101"/>
      <c r="H187" s="101"/>
    </row>
    <row r="188" spans="1:8" ht="54" customHeight="1" thickBot="1" x14ac:dyDescent="0.25">
      <c r="A188" s="617" t="s">
        <v>162</v>
      </c>
      <c r="B188" s="618"/>
      <c r="C188" s="125" t="s">
        <v>163</v>
      </c>
      <c r="D188" s="619" t="s">
        <v>156</v>
      </c>
      <c r="E188" s="620"/>
      <c r="F188" s="96"/>
      <c r="G188" s="97"/>
      <c r="H188" s="97"/>
    </row>
    <row r="189" spans="1:8" ht="192.75" customHeight="1" x14ac:dyDescent="0.2">
      <c r="A189"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89" s="339"/>
      <c r="C189" s="339"/>
      <c r="D189" s="339"/>
      <c r="E189" s="339"/>
      <c r="F189" s="339"/>
      <c r="G189" s="339"/>
      <c r="H189" s="339"/>
    </row>
    <row r="190" spans="1:8" ht="81" customHeight="1" x14ac:dyDescent="0.2">
      <c r="A190" s="339" t="s">
        <v>167</v>
      </c>
      <c r="B190" s="339"/>
      <c r="C190" s="339"/>
      <c r="D190" s="339"/>
      <c r="E190" s="339"/>
      <c r="F190" s="339"/>
      <c r="G190" s="339"/>
      <c r="H190" s="339"/>
    </row>
    <row r="191" spans="1:8" ht="33" customHeight="1" x14ac:dyDescent="0.2">
      <c r="A191" s="329" t="s">
        <v>168</v>
      </c>
      <c r="B191" s="329"/>
      <c r="C191" s="329"/>
      <c r="D191" s="329"/>
      <c r="E191" s="329"/>
      <c r="F191" s="329"/>
      <c r="G191" s="329"/>
      <c r="H191" s="329"/>
    </row>
    <row r="192" spans="1:8" ht="120.75" customHeight="1" x14ac:dyDescent="0.2">
      <c r="A192" s="339" t="s">
        <v>169</v>
      </c>
      <c r="B192" s="339"/>
      <c r="C192" s="339"/>
      <c r="D192" s="339"/>
      <c r="E192" s="339"/>
      <c r="F192" s="339"/>
      <c r="G192" s="339"/>
      <c r="H192" s="339"/>
    </row>
    <row r="193" spans="1:8" ht="90" customHeight="1" x14ac:dyDescent="0.2"/>
    <row r="194" spans="1:8" s="82" customFormat="1" ht="125.25" customHeight="1" x14ac:dyDescent="0.2">
      <c r="A194" s="81"/>
      <c r="C194" s="83"/>
      <c r="H194" s="84"/>
    </row>
    <row r="195" spans="1:8" s="98" customFormat="1" ht="222.75" customHeight="1" x14ac:dyDescent="0.2">
      <c r="A195" s="81"/>
      <c r="B195" s="82"/>
      <c r="C195" s="83"/>
      <c r="D195" s="82"/>
      <c r="E195" s="82"/>
      <c r="F195" s="82"/>
      <c r="G195" s="82"/>
      <c r="H195" s="84"/>
    </row>
    <row r="196" spans="1:8" ht="192.75" customHeight="1" x14ac:dyDescent="0.2"/>
    <row r="197" spans="1:8" ht="66.75" customHeight="1" x14ac:dyDescent="0.2"/>
    <row r="199" spans="1:8" s="109" customFormat="1" ht="114.75" customHeight="1" x14ac:dyDescent="0.2">
      <c r="A199" s="81"/>
      <c r="B199" s="82"/>
      <c r="C199" s="83"/>
      <c r="D199" s="82"/>
      <c r="E199" s="82"/>
      <c r="F199" s="82"/>
      <c r="G199" s="82"/>
      <c r="H199" s="84"/>
    </row>
  </sheetData>
  <sheetProtection selectLockedCells="1" selectUnlockedCells="1"/>
  <mergeCells count="31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C151:C155"/>
    <mergeCell ref="D151:H151"/>
    <mergeCell ref="A152:B152"/>
    <mergeCell ref="D152:H152"/>
    <mergeCell ref="A153:B153"/>
    <mergeCell ref="D153:H153"/>
    <mergeCell ref="A154:B154"/>
    <mergeCell ref="D154:H154"/>
    <mergeCell ref="A155:B155"/>
    <mergeCell ref="A159:B159"/>
    <mergeCell ref="D159:H159"/>
    <mergeCell ref="A160:B160"/>
    <mergeCell ref="A161:B161"/>
    <mergeCell ref="D161:H161"/>
    <mergeCell ref="A162:B162"/>
    <mergeCell ref="D162:H162"/>
    <mergeCell ref="D155:H155"/>
    <mergeCell ref="A156:B156"/>
    <mergeCell ref="D156:H156"/>
    <mergeCell ref="A157:B157"/>
    <mergeCell ref="A158:B158"/>
    <mergeCell ref="D158:H158"/>
    <mergeCell ref="C168:D168"/>
    <mergeCell ref="A170:C170"/>
    <mergeCell ref="G170:H170"/>
    <mergeCell ref="A171:C171"/>
    <mergeCell ref="A172:C172"/>
    <mergeCell ref="A173:C173"/>
    <mergeCell ref="A163:B163"/>
    <mergeCell ref="D163:H163"/>
    <mergeCell ref="A164:B164"/>
    <mergeCell ref="D164:H164"/>
    <mergeCell ref="C166:D166"/>
    <mergeCell ref="C167:D167"/>
    <mergeCell ref="A182:E182"/>
    <mergeCell ref="A183:B183"/>
    <mergeCell ref="D183:E183"/>
    <mergeCell ref="A184:B184"/>
    <mergeCell ref="D184:E184"/>
    <mergeCell ref="A185:B185"/>
    <mergeCell ref="D185:E185"/>
    <mergeCell ref="A174:C174"/>
    <mergeCell ref="A175:C175"/>
    <mergeCell ref="A176:C176"/>
    <mergeCell ref="A178:H178"/>
    <mergeCell ref="A179:H179"/>
    <mergeCell ref="A181:E181"/>
    <mergeCell ref="A189:H189"/>
    <mergeCell ref="A190:H190"/>
    <mergeCell ref="A191:H191"/>
    <mergeCell ref="A192:E192"/>
    <mergeCell ref="F192:H192"/>
    <mergeCell ref="A186:B186"/>
    <mergeCell ref="D186:E186"/>
    <mergeCell ref="A187:B187"/>
    <mergeCell ref="D187:E187"/>
    <mergeCell ref="A188:B188"/>
    <mergeCell ref="D188:E188"/>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5"/>
  <sheetViews>
    <sheetView view="pageBreakPreview" zoomScale="40" zoomScaleNormal="60" zoomScaleSheetLayoutView="40" workbookViewId="0">
      <pane ySplit="4" topLeftCell="A50"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541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654" t="s">
        <v>8</v>
      </c>
      <c r="E4" s="577"/>
      <c r="F4" s="577"/>
      <c r="G4" s="577"/>
      <c r="H4" s="578"/>
    </row>
    <row r="5" spans="1:8" s="23" customFormat="1" ht="49.5" customHeight="1" thickBot="1" x14ac:dyDescent="0.25">
      <c r="A5" s="362" t="s">
        <v>9</v>
      </c>
      <c r="B5" s="363"/>
      <c r="C5" s="21"/>
      <c r="D5" s="21"/>
      <c r="E5" s="21"/>
      <c r="F5" s="21"/>
      <c r="G5" s="21"/>
      <c r="H5" s="22"/>
    </row>
    <row r="6" spans="1:8" ht="31.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7" s="382">
        <f>F7*1.2</f>
        <v>5860.8</v>
      </c>
      <c r="E7" s="383">
        <f>F7*1.1</f>
        <v>5372.4000000000005</v>
      </c>
      <c r="F7" s="383">
        <v>4884</v>
      </c>
      <c r="G7" s="383">
        <f>F7*0.75</f>
        <v>3663</v>
      </c>
      <c r="H7" s="384">
        <f>F7*0.5</f>
        <v>2442</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2" s="457">
        <f>F12*1.2</f>
        <v>7048.8</v>
      </c>
      <c r="E12" s="383">
        <f>F12*1.1</f>
        <v>6461.4000000000005</v>
      </c>
      <c r="F12" s="383">
        <v>5874</v>
      </c>
      <c r="G12" s="383">
        <f>F12*0.75</f>
        <v>4405.5</v>
      </c>
      <c r="H12" s="384">
        <f>F12*0.5</f>
        <v>2937</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840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"2ГИС.ЛЕНИНСК-КУЗНЕЦКИЙ"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23" s="527">
        <v>120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7" s="382">
        <f>F27*1.2</f>
        <v>8208</v>
      </c>
      <c r="E27" s="383">
        <f>F27*1.1</f>
        <v>7524.0000000000009</v>
      </c>
      <c r="F27" s="383">
        <v>6840</v>
      </c>
      <c r="G27" s="383">
        <f>F27*0.75</f>
        <v>5130</v>
      </c>
      <c r="H27" s="384">
        <f>F27*0.5</f>
        <v>3420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2" s="457">
        <f>F32*1.2</f>
        <v>9878.4</v>
      </c>
      <c r="E32" s="383">
        <f>F32*1.1</f>
        <v>9055.2000000000007</v>
      </c>
      <c r="F32" s="383">
        <v>8232</v>
      </c>
      <c r="G32" s="383">
        <f>F32*0.75</f>
        <v>6174</v>
      </c>
      <c r="H32" s="384">
        <f>F32*0.5</f>
        <v>4116</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1200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"2ГИС.ЛЕНИНСК-КУЗНЕЦКИЙ"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"2ГИС.ЛЕНИНСК-КУЗНЕЦКИЙ"; Электронный справочник "2ГИС.ЛЕНИНСК-КУЗНЕЦКИЙ"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3" s="479">
        <v>120</v>
      </c>
      <c r="E43" s="445"/>
      <c r="F43" s="445"/>
      <c r="G43" s="445"/>
      <c r="H43" s="446"/>
    </row>
    <row r="44" spans="1:8" s="16" customFormat="1" ht="69.75" customHeight="1" x14ac:dyDescent="0.2">
      <c r="A44" s="439"/>
      <c r="B44" s="476"/>
      <c r="C44" s="478"/>
      <c r="D44" s="480"/>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5" s="480"/>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46" s="481"/>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48" s="536">
        <f>F48*1.2</f>
        <v>3312</v>
      </c>
      <c r="E48" s="536">
        <f>F48*1.1</f>
        <v>3036.0000000000005</v>
      </c>
      <c r="F48" s="536">
        <v>2760</v>
      </c>
      <c r="G48" s="536">
        <f>F48*0.75</f>
        <v>2070</v>
      </c>
      <c r="H48" s="536">
        <f>F48*0.5</f>
        <v>1380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52" s="479">
        <v>120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5" s="382">
        <f>F55*1.2</f>
        <v>6393.5999999999995</v>
      </c>
      <c r="E55" s="383">
        <f>F55*1.1</f>
        <v>5860.8</v>
      </c>
      <c r="F55" s="383">
        <v>5328</v>
      </c>
      <c r="G55" s="383">
        <f>F55*0.75</f>
        <v>3996</v>
      </c>
      <c r="H55" s="384">
        <f>F55*0.5</f>
        <v>2664</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1" s="457">
        <f>F61*1.2</f>
        <v>7689.5999999999995</v>
      </c>
      <c r="E61" s="383">
        <f>F61*1.1</f>
        <v>7048.8</v>
      </c>
      <c r="F61" s="383">
        <v>6408</v>
      </c>
      <c r="G61" s="383">
        <f>F61*0.75</f>
        <v>4806</v>
      </c>
      <c r="H61" s="384">
        <f>F61*0.5</f>
        <v>3204</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67" s="527">
        <v>120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600 до 12000</v>
      </c>
      <c r="E71" s="422"/>
      <c r="F71" s="422"/>
      <c r="G71" s="422"/>
      <c r="H71" s="423"/>
    </row>
    <row r="72" spans="1:8" ht="37.5" customHeight="1" x14ac:dyDescent="0.2">
      <c r="A72" s="429" t="s">
        <v>39</v>
      </c>
      <c r="B72" s="430"/>
      <c r="C72" s="431"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72" s="432">
        <v>600</v>
      </c>
      <c r="E72" s="433"/>
      <c r="F72" s="433"/>
      <c r="G72" s="433"/>
      <c r="H72" s="434"/>
    </row>
    <row r="73" spans="1:8" ht="37.5" customHeight="1" x14ac:dyDescent="0.2">
      <c r="A73" s="419" t="s">
        <v>40</v>
      </c>
      <c r="B73" s="420"/>
      <c r="C73" s="431"/>
      <c r="D73" s="354">
        <v>1200</v>
      </c>
      <c r="E73" s="355"/>
      <c r="F73" s="355"/>
      <c r="G73" s="355"/>
      <c r="H73" s="356"/>
    </row>
    <row r="74" spans="1:8" ht="37.5" customHeight="1" x14ac:dyDescent="0.2">
      <c r="A74" s="419" t="s">
        <v>41</v>
      </c>
      <c r="B74" s="420"/>
      <c r="C74" s="431"/>
      <c r="D74" s="354">
        <v>1800</v>
      </c>
      <c r="E74" s="355"/>
      <c r="F74" s="355"/>
      <c r="G74" s="355"/>
      <c r="H74" s="356"/>
    </row>
    <row r="75" spans="1:8" ht="37.5" customHeight="1" x14ac:dyDescent="0.2">
      <c r="A75" s="419" t="s">
        <v>42</v>
      </c>
      <c r="B75" s="420"/>
      <c r="C75" s="431"/>
      <c r="D75" s="354">
        <v>2400</v>
      </c>
      <c r="E75" s="355"/>
      <c r="F75" s="355"/>
      <c r="G75" s="355"/>
      <c r="H75" s="356"/>
    </row>
    <row r="76" spans="1:8" ht="37.5" customHeight="1" x14ac:dyDescent="0.2">
      <c r="A76" s="419" t="s">
        <v>43</v>
      </c>
      <c r="B76" s="420"/>
      <c r="C76" s="431"/>
      <c r="D76" s="354">
        <v>3000</v>
      </c>
      <c r="E76" s="355"/>
      <c r="F76" s="355"/>
      <c r="G76" s="355"/>
      <c r="H76" s="356"/>
    </row>
    <row r="77" spans="1:8" ht="37.5" customHeight="1" x14ac:dyDescent="0.2">
      <c r="A77" s="419" t="s">
        <v>44</v>
      </c>
      <c r="B77" s="420"/>
      <c r="C77" s="431"/>
      <c r="D77" s="354">
        <v>3600</v>
      </c>
      <c r="E77" s="355"/>
      <c r="F77" s="355"/>
      <c r="G77" s="355"/>
      <c r="H77" s="356"/>
    </row>
    <row r="78" spans="1:8" ht="37.5" customHeight="1" x14ac:dyDescent="0.2">
      <c r="A78" s="419" t="s">
        <v>45</v>
      </c>
      <c r="B78" s="420"/>
      <c r="C78" s="431"/>
      <c r="D78" s="354">
        <v>4200</v>
      </c>
      <c r="E78" s="355"/>
      <c r="F78" s="355"/>
      <c r="G78" s="355"/>
      <c r="H78" s="356"/>
    </row>
    <row r="79" spans="1:8" ht="37.5" customHeight="1" x14ac:dyDescent="0.2">
      <c r="A79" s="419" t="s">
        <v>46</v>
      </c>
      <c r="B79" s="420"/>
      <c r="C79" s="431"/>
      <c r="D79" s="354">
        <v>4800</v>
      </c>
      <c r="E79" s="355"/>
      <c r="F79" s="355"/>
      <c r="G79" s="355"/>
      <c r="H79" s="356"/>
    </row>
    <row r="80" spans="1:8" ht="37.5" customHeight="1" x14ac:dyDescent="0.2">
      <c r="A80" s="419" t="s">
        <v>47</v>
      </c>
      <c r="B80" s="420"/>
      <c r="C80" s="431"/>
      <c r="D80" s="354">
        <v>5400</v>
      </c>
      <c r="E80" s="355"/>
      <c r="F80" s="355"/>
      <c r="G80" s="355"/>
      <c r="H80" s="356"/>
    </row>
    <row r="81" spans="1:8" ht="37.5" customHeight="1" x14ac:dyDescent="0.2">
      <c r="A81" s="419" t="s">
        <v>48</v>
      </c>
      <c r="B81" s="420"/>
      <c r="C81" s="431"/>
      <c r="D81" s="354">
        <v>6000</v>
      </c>
      <c r="E81" s="355"/>
      <c r="F81" s="355"/>
      <c r="G81" s="355"/>
      <c r="H81" s="356"/>
    </row>
    <row r="82" spans="1:8" ht="37.5" customHeight="1" x14ac:dyDescent="0.2">
      <c r="A82" s="419" t="s">
        <v>49</v>
      </c>
      <c r="B82" s="420"/>
      <c r="C82" s="431"/>
      <c r="D82" s="354">
        <v>6600</v>
      </c>
      <c r="E82" s="355"/>
      <c r="F82" s="355"/>
      <c r="G82" s="355"/>
      <c r="H82" s="356"/>
    </row>
    <row r="83" spans="1:8" ht="37.5" customHeight="1" x14ac:dyDescent="0.2">
      <c r="A83" s="419" t="s">
        <v>50</v>
      </c>
      <c r="B83" s="420"/>
      <c r="C83" s="431"/>
      <c r="D83" s="354">
        <v>7200</v>
      </c>
      <c r="E83" s="355"/>
      <c r="F83" s="355"/>
      <c r="G83" s="355"/>
      <c r="H83" s="356"/>
    </row>
    <row r="84" spans="1:8" ht="37.5" customHeight="1" x14ac:dyDescent="0.2">
      <c r="A84" s="419" t="s">
        <v>51</v>
      </c>
      <c r="B84" s="420"/>
      <c r="C84" s="431"/>
      <c r="D84" s="354">
        <v>7800</v>
      </c>
      <c r="E84" s="355"/>
      <c r="F84" s="355"/>
      <c r="G84" s="355"/>
      <c r="H84" s="356"/>
    </row>
    <row r="85" spans="1:8" ht="37.5" customHeight="1" x14ac:dyDescent="0.2">
      <c r="A85" s="419" t="s">
        <v>52</v>
      </c>
      <c r="B85" s="420"/>
      <c r="C85" s="431"/>
      <c r="D85" s="354">
        <v>8400</v>
      </c>
      <c r="E85" s="355"/>
      <c r="F85" s="355"/>
      <c r="G85" s="355"/>
      <c r="H85" s="356"/>
    </row>
    <row r="86" spans="1:8" ht="37.5" customHeight="1" x14ac:dyDescent="0.2">
      <c r="A86" s="419" t="s">
        <v>53</v>
      </c>
      <c r="B86" s="420"/>
      <c r="C86" s="431"/>
      <c r="D86" s="354">
        <v>9000</v>
      </c>
      <c r="E86" s="355"/>
      <c r="F86" s="355"/>
      <c r="G86" s="355"/>
      <c r="H86" s="356"/>
    </row>
    <row r="87" spans="1:8" ht="37.5" customHeight="1" x14ac:dyDescent="0.2">
      <c r="A87" s="419" t="s">
        <v>54</v>
      </c>
      <c r="B87" s="420"/>
      <c r="C87" s="431"/>
      <c r="D87" s="354">
        <v>9600</v>
      </c>
      <c r="E87" s="355"/>
      <c r="F87" s="355"/>
      <c r="G87" s="355"/>
      <c r="H87" s="356"/>
    </row>
    <row r="88" spans="1:8" ht="37.5" customHeight="1" x14ac:dyDescent="0.2">
      <c r="A88" s="419" t="s">
        <v>55</v>
      </c>
      <c r="B88" s="420"/>
      <c r="C88" s="431"/>
      <c r="D88" s="354">
        <v>10200</v>
      </c>
      <c r="E88" s="355"/>
      <c r="F88" s="355"/>
      <c r="G88" s="355"/>
      <c r="H88" s="356"/>
    </row>
    <row r="89" spans="1:8" ht="37.5" customHeight="1" x14ac:dyDescent="0.2">
      <c r="A89" s="419" t="s">
        <v>56</v>
      </c>
      <c r="B89" s="420"/>
      <c r="C89" s="431"/>
      <c r="D89" s="354">
        <v>10800</v>
      </c>
      <c r="E89" s="355"/>
      <c r="F89" s="355"/>
      <c r="G89" s="355"/>
      <c r="H89" s="356"/>
    </row>
    <row r="90" spans="1:8" ht="37.5" customHeight="1" x14ac:dyDescent="0.2">
      <c r="A90" s="419" t="s">
        <v>57</v>
      </c>
      <c r="B90" s="420"/>
      <c r="C90" s="431"/>
      <c r="D90" s="354">
        <v>11400</v>
      </c>
      <c r="E90" s="355"/>
      <c r="F90" s="355"/>
      <c r="G90" s="355"/>
      <c r="H90" s="356"/>
    </row>
    <row r="91" spans="1:8" ht="37.5" customHeight="1" thickBot="1" x14ac:dyDescent="0.25">
      <c r="A91" s="419" t="s">
        <v>58</v>
      </c>
      <c r="B91" s="420"/>
      <c r="C91" s="431"/>
      <c r="D91" s="354">
        <v>12000</v>
      </c>
      <c r="E91" s="355"/>
      <c r="F91" s="355"/>
      <c r="G91" s="355"/>
      <c r="H91" s="356"/>
    </row>
    <row r="92" spans="1:8" ht="50.1" customHeight="1" thickBot="1" x14ac:dyDescent="0.25">
      <c r="A92" s="411" t="s">
        <v>59</v>
      </c>
      <c r="B92" s="412"/>
      <c r="C92" s="412"/>
      <c r="D92" s="421" t="str">
        <f>"от "&amp;MIN(D93:D102)&amp;" до "&amp;MAX(D93:D102)</f>
        <v>от 240 до 4200</v>
      </c>
      <c r="E92" s="422"/>
      <c r="F92" s="422"/>
      <c r="G92" s="422"/>
      <c r="H92" s="423"/>
    </row>
    <row r="93" spans="1:8" ht="151.5" x14ac:dyDescent="0.2">
      <c r="A93" s="65" t="s">
        <v>60</v>
      </c>
      <c r="B93" s="66" t="s">
        <v>13</v>
      </c>
      <c r="C93" s="120"/>
      <c r="D93" s="424">
        <v>660</v>
      </c>
      <c r="E93" s="424"/>
      <c r="F93" s="424"/>
      <c r="G93" s="424"/>
      <c r="H93" s="425"/>
    </row>
    <row r="94" spans="1:8" ht="37.5" customHeight="1" x14ac:dyDescent="0.2">
      <c r="A94" s="377" t="s">
        <v>61</v>
      </c>
      <c r="B94" s="418"/>
      <c r="C94" s="426"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94" s="398">
        <v>240</v>
      </c>
      <c r="E94" s="398"/>
      <c r="F94" s="398"/>
      <c r="G94" s="398"/>
      <c r="H94" s="399"/>
    </row>
    <row r="95" spans="1:8" ht="37.5" customHeight="1" x14ac:dyDescent="0.2">
      <c r="A95" s="377" t="s">
        <v>62</v>
      </c>
      <c r="B95" s="418"/>
      <c r="C95" s="427"/>
      <c r="D95" s="398">
        <v>4200</v>
      </c>
      <c r="E95" s="398"/>
      <c r="F95" s="398"/>
      <c r="G95" s="398"/>
      <c r="H95" s="399"/>
    </row>
    <row r="96" spans="1:8" ht="37.5" customHeight="1" x14ac:dyDescent="0.2">
      <c r="A96" s="377" t="s">
        <v>63</v>
      </c>
      <c r="B96" s="418"/>
      <c r="C96" s="427"/>
      <c r="D96" s="398">
        <v>960</v>
      </c>
      <c r="E96" s="398"/>
      <c r="F96" s="398"/>
      <c r="G96" s="398"/>
      <c r="H96" s="399"/>
    </row>
    <row r="97" spans="1:8" ht="37.5" customHeight="1" x14ac:dyDescent="0.2">
      <c r="A97" s="352" t="s">
        <v>64</v>
      </c>
      <c r="B97" s="353"/>
      <c r="C97" s="427"/>
      <c r="D97" s="398">
        <v>3000</v>
      </c>
      <c r="E97" s="398"/>
      <c r="F97" s="398"/>
      <c r="G97" s="398"/>
      <c r="H97" s="399"/>
    </row>
    <row r="98" spans="1:8" ht="37.5" customHeight="1" x14ac:dyDescent="0.2">
      <c r="A98" s="377" t="s">
        <v>65</v>
      </c>
      <c r="B98" s="418"/>
      <c r="C98" s="427"/>
      <c r="D98" s="398">
        <v>240</v>
      </c>
      <c r="E98" s="398"/>
      <c r="F98" s="398"/>
      <c r="G98" s="398"/>
      <c r="H98" s="399"/>
    </row>
    <row r="99" spans="1:8" ht="37.5" customHeight="1" x14ac:dyDescent="0.2">
      <c r="A99" s="377" t="s">
        <v>66</v>
      </c>
      <c r="B99" s="418"/>
      <c r="C99" s="427"/>
      <c r="D99" s="398">
        <v>240</v>
      </c>
      <c r="E99" s="398"/>
      <c r="F99" s="398"/>
      <c r="G99" s="398"/>
      <c r="H99" s="399"/>
    </row>
    <row r="100" spans="1:8" ht="37.5" customHeight="1" x14ac:dyDescent="0.2">
      <c r="A100" s="377" t="s">
        <v>67</v>
      </c>
      <c r="B100" s="418"/>
      <c r="C100" s="427"/>
      <c r="D100" s="398">
        <v>480</v>
      </c>
      <c r="E100" s="398"/>
      <c r="F100" s="398"/>
      <c r="G100" s="398"/>
      <c r="H100" s="399"/>
    </row>
    <row r="101" spans="1:8" ht="37.5" customHeight="1" x14ac:dyDescent="0.2">
      <c r="A101" s="377" t="s">
        <v>68</v>
      </c>
      <c r="B101" s="418"/>
      <c r="C101" s="427"/>
      <c r="D101" s="398">
        <v>720</v>
      </c>
      <c r="E101" s="398"/>
      <c r="F101" s="398"/>
      <c r="G101" s="398"/>
      <c r="H101" s="399"/>
    </row>
    <row r="102" spans="1:8" ht="37.5" customHeight="1" thickBot="1" x14ac:dyDescent="0.25">
      <c r="A102" s="407" t="s">
        <v>69</v>
      </c>
      <c r="B102" s="408"/>
      <c r="C102" s="428"/>
      <c r="D102" s="409">
        <v>3600</v>
      </c>
      <c r="E102" s="409"/>
      <c r="F102" s="409"/>
      <c r="G102" s="409"/>
      <c r="H102" s="410"/>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03" s="375">
        <v>30</v>
      </c>
      <c r="E103" s="375"/>
      <c r="F103" s="375"/>
      <c r="G103" s="375"/>
      <c r="H103" s="376"/>
    </row>
    <row r="104" spans="1:8" ht="50.1" customHeight="1" thickBot="1" x14ac:dyDescent="0.25">
      <c r="A104" s="362" t="s">
        <v>72</v>
      </c>
      <c r="B104" s="363"/>
      <c r="C104" s="21"/>
      <c r="D104" s="364" t="str">
        <f>"от "&amp;MIN(D106,D126:H127,F166,D128:H142)&amp;" до "&amp;MAX(D106,D126:H127,F166,D128:H142)</f>
        <v>от 510 до 9120</v>
      </c>
      <c r="E104" s="364"/>
      <c r="F104" s="364"/>
      <c r="G104" s="364"/>
      <c r="H104" s="365"/>
    </row>
    <row r="105" spans="1:8" ht="21.75" thickBot="1" x14ac:dyDescent="0.25">
      <c r="A105" s="518"/>
      <c r="B105" s="519"/>
      <c r="C105" s="60"/>
      <c r="D105" s="520"/>
      <c r="E105" s="520"/>
      <c r="F105" s="520"/>
      <c r="G105" s="520"/>
      <c r="H105" s="521"/>
    </row>
    <row r="106" spans="1:8" ht="80.25"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"2ГИС.ЛЕНИНСК-КУЗНЕЦКИЙ" (версия для ПК); Интернет-площадка 2gis.kz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http://api.2gis.kz/</v>
      </c>
      <c r="D106" s="391">
        <v>1680</v>
      </c>
      <c r="E106" s="391"/>
      <c r="F106" s="391"/>
      <c r="G106" s="391"/>
      <c r="H106" s="392"/>
    </row>
    <row r="107" spans="1:8" ht="80.25" customHeight="1" thickBot="1" x14ac:dyDescent="0.25">
      <c r="A107" s="393" t="s">
        <v>74</v>
      </c>
      <c r="B107" s="394"/>
      <c r="C107" s="405"/>
      <c r="D107" s="395" t="s">
        <v>75</v>
      </c>
      <c r="E107" s="396"/>
      <c r="F107" s="396"/>
      <c r="G107" s="396"/>
      <c r="H107" s="397"/>
    </row>
    <row r="108" spans="1:8" ht="80.25" customHeight="1" x14ac:dyDescent="0.2">
      <c r="A108" s="385" t="s">
        <v>76</v>
      </c>
      <c r="B108" s="386"/>
      <c r="C108" s="405"/>
      <c r="D108" s="398">
        <f>D106/4</f>
        <v>420</v>
      </c>
      <c r="E108" s="398"/>
      <c r="F108" s="398"/>
      <c r="G108" s="398"/>
      <c r="H108" s="399"/>
    </row>
    <row r="109" spans="1:8" ht="80.25" customHeight="1" x14ac:dyDescent="0.2">
      <c r="A109" s="385" t="s">
        <v>77</v>
      </c>
      <c r="B109" s="386"/>
      <c r="C109" s="405"/>
      <c r="D109" s="398">
        <f>D106/5</f>
        <v>336</v>
      </c>
      <c r="E109" s="398"/>
      <c r="F109" s="398"/>
      <c r="G109" s="398"/>
      <c r="H109" s="399"/>
    </row>
    <row r="110" spans="1:8" ht="80.25" customHeight="1" x14ac:dyDescent="0.2">
      <c r="A110" s="385" t="s">
        <v>78</v>
      </c>
      <c r="B110" s="386"/>
      <c r="C110" s="405"/>
      <c r="D110" s="398">
        <f>D106/6</f>
        <v>280</v>
      </c>
      <c r="E110" s="398"/>
      <c r="F110" s="398"/>
      <c r="G110" s="398"/>
      <c r="H110" s="399"/>
    </row>
    <row r="111" spans="1:8" ht="80.25" customHeight="1" x14ac:dyDescent="0.2">
      <c r="A111" s="385" t="s">
        <v>79</v>
      </c>
      <c r="B111" s="386"/>
      <c r="C111" s="405"/>
      <c r="D111" s="398">
        <f>D106/7</f>
        <v>240</v>
      </c>
      <c r="E111" s="398"/>
      <c r="F111" s="398"/>
      <c r="G111" s="398"/>
      <c r="H111" s="399"/>
    </row>
    <row r="112" spans="1:8" ht="80.25" customHeight="1" x14ac:dyDescent="0.2">
      <c r="A112" s="385" t="s">
        <v>80</v>
      </c>
      <c r="B112" s="386"/>
      <c r="C112" s="405"/>
      <c r="D112" s="398">
        <f>D106/8</f>
        <v>210</v>
      </c>
      <c r="E112" s="398"/>
      <c r="F112" s="398"/>
      <c r="G112" s="398"/>
      <c r="H112" s="399"/>
    </row>
    <row r="113" spans="1:8" ht="80.25" customHeight="1" x14ac:dyDescent="0.2">
      <c r="A113" s="385" t="s">
        <v>81</v>
      </c>
      <c r="B113" s="386"/>
      <c r="C113" s="405"/>
      <c r="D113" s="398">
        <f>D106/9</f>
        <v>186.66666666666666</v>
      </c>
      <c r="E113" s="398"/>
      <c r="F113" s="398"/>
      <c r="G113" s="398"/>
      <c r="H113" s="399"/>
    </row>
    <row r="114" spans="1:8" ht="80.25" customHeight="1" x14ac:dyDescent="0.2">
      <c r="A114" s="385" t="s">
        <v>82</v>
      </c>
      <c r="B114" s="386"/>
      <c r="C114" s="405"/>
      <c r="D114" s="398">
        <f>D106/10</f>
        <v>168</v>
      </c>
      <c r="E114" s="398"/>
      <c r="F114" s="398"/>
      <c r="G114" s="398"/>
      <c r="H114" s="399"/>
    </row>
    <row r="115" spans="1:8" ht="80.25" customHeight="1" thickBot="1" x14ac:dyDescent="0.25">
      <c r="A115" s="389" t="s">
        <v>83</v>
      </c>
      <c r="B115" s="390"/>
      <c r="C115" s="405"/>
      <c r="D115" s="391">
        <v>2208</v>
      </c>
      <c r="E115" s="391"/>
      <c r="F115" s="391"/>
      <c r="G115" s="391"/>
      <c r="H115" s="392"/>
    </row>
    <row r="116" spans="1:8" ht="80.25" customHeight="1" thickBot="1" x14ac:dyDescent="0.25">
      <c r="A116" s="393" t="s">
        <v>74</v>
      </c>
      <c r="B116" s="394"/>
      <c r="C116" s="405"/>
      <c r="D116" s="395" t="s">
        <v>75</v>
      </c>
      <c r="E116" s="396"/>
      <c r="F116" s="396"/>
      <c r="G116" s="396"/>
      <c r="H116" s="397"/>
    </row>
    <row r="117" spans="1:8" ht="80.25" customHeight="1" x14ac:dyDescent="0.2">
      <c r="A117" s="385" t="s">
        <v>76</v>
      </c>
      <c r="B117" s="386"/>
      <c r="C117" s="405"/>
      <c r="D117" s="398">
        <v>552</v>
      </c>
      <c r="E117" s="398"/>
      <c r="F117" s="398"/>
      <c r="G117" s="398"/>
      <c r="H117" s="399"/>
    </row>
    <row r="118" spans="1:8" ht="80.25" customHeight="1" x14ac:dyDescent="0.2">
      <c r="A118" s="385" t="s">
        <v>77</v>
      </c>
      <c r="B118" s="386"/>
      <c r="C118" s="405"/>
      <c r="D118" s="398">
        <v>441.59999999999997</v>
      </c>
      <c r="E118" s="398"/>
      <c r="F118" s="398"/>
      <c r="G118" s="398"/>
      <c r="H118" s="399"/>
    </row>
    <row r="119" spans="1:8" ht="80.25" customHeight="1" x14ac:dyDescent="0.2">
      <c r="A119" s="385" t="s">
        <v>78</v>
      </c>
      <c r="B119" s="386"/>
      <c r="C119" s="405"/>
      <c r="D119" s="398">
        <v>368</v>
      </c>
      <c r="E119" s="398"/>
      <c r="F119" s="398"/>
      <c r="G119" s="398"/>
      <c r="H119" s="399"/>
    </row>
    <row r="120" spans="1:8" ht="80.25" customHeight="1" x14ac:dyDescent="0.2">
      <c r="A120" s="385" t="s">
        <v>79</v>
      </c>
      <c r="B120" s="386"/>
      <c r="C120" s="405"/>
      <c r="D120" s="398">
        <v>315.42857142857139</v>
      </c>
      <c r="E120" s="398"/>
      <c r="F120" s="398"/>
      <c r="G120" s="398"/>
      <c r="H120" s="399"/>
    </row>
    <row r="121" spans="1:8" ht="80.25" customHeight="1" x14ac:dyDescent="0.2">
      <c r="A121" s="385" t="s">
        <v>80</v>
      </c>
      <c r="B121" s="386"/>
      <c r="C121" s="405"/>
      <c r="D121" s="398">
        <v>276</v>
      </c>
      <c r="E121" s="398"/>
      <c r="F121" s="398"/>
      <c r="G121" s="398"/>
      <c r="H121" s="399"/>
    </row>
    <row r="122" spans="1:8" ht="80.25" customHeight="1" x14ac:dyDescent="0.2">
      <c r="A122" s="385" t="s">
        <v>81</v>
      </c>
      <c r="B122" s="386"/>
      <c r="C122" s="405"/>
      <c r="D122" s="398">
        <v>245.33333333333334</v>
      </c>
      <c r="E122" s="398"/>
      <c r="F122" s="398"/>
      <c r="G122" s="398"/>
      <c r="H122" s="399"/>
    </row>
    <row r="123" spans="1:8" ht="80.25" customHeight="1" thickBot="1" x14ac:dyDescent="0.25">
      <c r="A123" s="385" t="s">
        <v>82</v>
      </c>
      <c r="B123" s="386"/>
      <c r="C123" s="406"/>
      <c r="D123" s="398">
        <v>220.79999999999998</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24" s="374">
        <v>10008</v>
      </c>
      <c r="E124" s="375"/>
      <c r="F124" s="375"/>
      <c r="G124" s="375"/>
      <c r="H124" s="376"/>
    </row>
    <row r="125" spans="1:8" ht="21.75" thickBot="1" x14ac:dyDescent="0.25">
      <c r="A125" s="518"/>
      <c r="B125" s="519"/>
      <c r="C125" s="56"/>
      <c r="D125" s="520"/>
      <c r="E125" s="520"/>
      <c r="F125" s="520"/>
      <c r="G125" s="520"/>
      <c r="H125" s="521"/>
    </row>
    <row r="126" spans="1:8" ht="50.1" customHeight="1" x14ac:dyDescent="0.2">
      <c r="A126" s="352" t="s">
        <v>85</v>
      </c>
      <c r="B126" s="353"/>
      <c r="C126" s="72" t="str">
        <f>"Интернет-площадка 2gis.ru на основе Cправочника организаций "&amp;$C$2&amp;""</f>
        <v>Интернет-площадка 2gis.ru на основе Cправочника организаций "2ГИС.ЛЕНИНСК-КУЗНЕЦКИЙ"</v>
      </c>
      <c r="D126" s="382">
        <v>2520</v>
      </c>
      <c r="E126" s="383"/>
      <c r="F126" s="383"/>
      <c r="G126" s="383"/>
      <c r="H126" s="384"/>
    </row>
    <row r="127" spans="1:8" ht="50.1" customHeight="1" x14ac:dyDescent="0.2">
      <c r="A127" s="352" t="s">
        <v>86</v>
      </c>
      <c r="B127" s="353"/>
      <c r="C127" s="7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7" s="379">
        <v>3000</v>
      </c>
      <c r="E127" s="372"/>
      <c r="F127" s="372"/>
      <c r="G127" s="372"/>
      <c r="H127" s="373"/>
    </row>
    <row r="128" spans="1:8" ht="50.1" customHeight="1" x14ac:dyDescent="0.2">
      <c r="A128" s="352" t="s">
        <v>87</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28" s="354">
        <v>3900</v>
      </c>
      <c r="E128" s="355"/>
      <c r="F128" s="355"/>
      <c r="G128" s="355"/>
      <c r="H128" s="356"/>
    </row>
    <row r="129" spans="1:8" ht="50.1" customHeight="1" x14ac:dyDescent="0.2">
      <c r="A129" s="352" t="s">
        <v>88</v>
      </c>
      <c r="B129" s="353"/>
      <c r="C129" s="73" t="str">
        <f>"Интернет-площадка 2gis.ru на основе Cправочника организаций "&amp;$C$2&amp;""</f>
        <v>Интернет-площадка 2gis.ru на основе Cправочника организаций "2ГИС.ЛЕНИНСК-КУЗНЕЦКИЙ"</v>
      </c>
      <c r="D129" s="354">
        <v>3600</v>
      </c>
      <c r="E129" s="355"/>
      <c r="F129" s="355"/>
      <c r="G129" s="355"/>
      <c r="H129" s="356"/>
    </row>
    <row r="130" spans="1:8" ht="50.1" customHeight="1" x14ac:dyDescent="0.2">
      <c r="A130" s="352" t="s">
        <v>89</v>
      </c>
      <c r="B130" s="353"/>
      <c r="C130" s="73" t="str">
        <f>"Интернет-площадка 2gis.ru на основе Cправочника организаций "&amp;$C$2&amp;""</f>
        <v>Интернет-площадка 2gis.ru на основе Cправочника организаций "2ГИС.ЛЕНИНСК-КУЗНЕЦКИЙ"</v>
      </c>
      <c r="D130" s="354">
        <v>4320</v>
      </c>
      <c r="E130" s="355"/>
      <c r="F130" s="355"/>
      <c r="G130" s="355"/>
      <c r="H130" s="356"/>
    </row>
    <row r="131" spans="1:8" ht="50.1" customHeight="1" x14ac:dyDescent="0.2">
      <c r="A131" s="352" t="s">
        <v>90</v>
      </c>
      <c r="B131" s="353"/>
      <c r="C131" s="7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1" s="354">
        <v>3000</v>
      </c>
      <c r="E131" s="355"/>
      <c r="F131" s="355"/>
      <c r="G131" s="355"/>
      <c r="H131" s="356"/>
    </row>
    <row r="132" spans="1:8" ht="50.1" customHeight="1" x14ac:dyDescent="0.2">
      <c r="A132" s="352" t="s">
        <v>91</v>
      </c>
      <c r="B132" s="353"/>
      <c r="C132" s="7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2" s="354">
        <v>3000</v>
      </c>
      <c r="E132" s="355"/>
      <c r="F132" s="355"/>
      <c r="G132" s="355"/>
      <c r="H132" s="356"/>
    </row>
    <row r="133" spans="1:8" ht="50.1" customHeight="1" x14ac:dyDescent="0.2">
      <c r="A133" s="352" t="s">
        <v>92</v>
      </c>
      <c r="B133" s="353"/>
      <c r="C133" s="7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33" s="354">
        <v>2760</v>
      </c>
      <c r="E133" s="355"/>
      <c r="F133" s="355"/>
      <c r="G133" s="355"/>
      <c r="H133" s="356"/>
    </row>
    <row r="134" spans="1:8" ht="50.1" customHeight="1" x14ac:dyDescent="0.2">
      <c r="A134" s="352" t="s">
        <v>93</v>
      </c>
      <c r="B134" s="353"/>
      <c r="C134" s="74" t="str">
        <f>C127</f>
        <v>Электронный справочник на основе Справочника организаций "2ГИС.ЛЕНИНСК-КУЗНЕЦКИЙ" (версия для ПК)</v>
      </c>
      <c r="D134" s="354">
        <v>3000</v>
      </c>
      <c r="E134" s="355"/>
      <c r="F134" s="355"/>
      <c r="G134" s="355"/>
      <c r="H134" s="356"/>
    </row>
    <row r="135" spans="1:8" ht="50.1" customHeight="1" x14ac:dyDescent="0.2">
      <c r="A135" s="352" t="s">
        <v>94</v>
      </c>
      <c r="B135" s="353"/>
      <c r="C135" s="73" t="s">
        <v>95</v>
      </c>
      <c r="D135" s="354">
        <v>510</v>
      </c>
      <c r="E135" s="355"/>
      <c r="F135" s="355"/>
      <c r="G135" s="355"/>
      <c r="H135" s="356"/>
    </row>
    <row r="136" spans="1:8" ht="69.75" customHeight="1" x14ac:dyDescent="0.2">
      <c r="A136" s="352" t="s">
        <v>96</v>
      </c>
      <c r="B136" s="353"/>
      <c r="C13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6" s="354">
        <v>1920</v>
      </c>
      <c r="E136" s="355"/>
      <c r="F136" s="355"/>
      <c r="G136" s="355"/>
      <c r="H136" s="356"/>
    </row>
    <row r="137" spans="1:8" ht="69.75" customHeight="1" x14ac:dyDescent="0.2">
      <c r="A137" s="352" t="s">
        <v>97</v>
      </c>
      <c r="B137" s="353"/>
      <c r="C137" s="7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7" s="354">
        <v>1536</v>
      </c>
      <c r="E137" s="355"/>
      <c r="F137" s="355"/>
      <c r="G137" s="355"/>
      <c r="H137" s="356"/>
    </row>
    <row r="138" spans="1:8" ht="69.75" customHeight="1" x14ac:dyDescent="0.2">
      <c r="A138" s="352" t="s">
        <v>98</v>
      </c>
      <c r="B138" s="353"/>
      <c r="C138" s="73"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8" s="354">
        <v>1560</v>
      </c>
      <c r="E138" s="355"/>
      <c r="F138" s="355"/>
      <c r="G138" s="355"/>
      <c r="H138" s="356"/>
    </row>
    <row r="139" spans="1:8" ht="69.75" customHeight="1" x14ac:dyDescent="0.2">
      <c r="A139" s="352" t="s">
        <v>99</v>
      </c>
      <c r="B139" s="353"/>
      <c r="C139" s="73" t="str">
        <f t="shared" si="0"/>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39" s="354">
        <v>768</v>
      </c>
      <c r="E139" s="355"/>
      <c r="F139" s="355"/>
      <c r="G139" s="355"/>
      <c r="H139" s="356"/>
    </row>
    <row r="140" spans="1:8" ht="69.75" customHeight="1" x14ac:dyDescent="0.2">
      <c r="A140" s="352" t="s">
        <v>100</v>
      </c>
      <c r="B140" s="353" t="s">
        <v>100</v>
      </c>
      <c r="C14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0" s="354">
        <v>3300</v>
      </c>
      <c r="E140" s="355"/>
      <c r="F140" s="355"/>
      <c r="G140" s="355"/>
      <c r="H140" s="356"/>
    </row>
    <row r="141" spans="1:8" ht="69.75" customHeight="1" x14ac:dyDescent="0.2">
      <c r="A141" s="352" t="s">
        <v>101</v>
      </c>
      <c r="B141" s="353" t="s">
        <v>101</v>
      </c>
      <c r="C14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41" s="354">
        <v>3000</v>
      </c>
      <c r="E141" s="355"/>
      <c r="F141" s="355"/>
      <c r="G141" s="355"/>
      <c r="H141" s="356"/>
    </row>
    <row r="142" spans="1:8" ht="50.1" customHeight="1" thickBot="1" x14ac:dyDescent="0.25">
      <c r="A142" s="352" t="s">
        <v>102</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2" s="354">
        <v>9120</v>
      </c>
      <c r="E142" s="355"/>
      <c r="F142" s="355"/>
      <c r="G142" s="355"/>
      <c r="H142" s="356"/>
    </row>
    <row r="143" spans="1:8" s="16" customFormat="1" ht="102" customHeight="1" thickBot="1" x14ac:dyDescent="0.25">
      <c r="A143" s="352" t="s">
        <v>16</v>
      </c>
      <c r="B143" s="353"/>
      <c r="C14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3" s="354">
        <v>900</v>
      </c>
      <c r="E143" s="355"/>
      <c r="F143" s="355"/>
      <c r="G143" s="355"/>
      <c r="H143" s="356"/>
    </row>
    <row r="144" spans="1:8" s="16" customFormat="1" ht="102" customHeight="1" thickBot="1" x14ac:dyDescent="0.25">
      <c r="A144" s="352" t="s">
        <v>103</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44" s="354">
        <v>100002</v>
      </c>
      <c r="E144" s="355"/>
      <c r="F144" s="355"/>
      <c r="G144" s="355"/>
      <c r="H144" s="356"/>
    </row>
    <row r="145" spans="1:8" s="16" customFormat="1" ht="126" customHeight="1" x14ac:dyDescent="0.2">
      <c r="A145" s="352" t="s">
        <v>104</v>
      </c>
      <c r="B145" s="353"/>
      <c r="C14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5" s="354">
        <v>2502</v>
      </c>
      <c r="E145" s="355"/>
      <c r="F145" s="355"/>
      <c r="G145" s="355"/>
      <c r="H145" s="356"/>
    </row>
    <row r="146" spans="1:8" s="16" customFormat="1" ht="96" customHeight="1" x14ac:dyDescent="0.2">
      <c r="A146" s="377" t="s">
        <v>105</v>
      </c>
      <c r="B146" s="378"/>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Интернет-площадки и Веб-приложения на основе Cправочника организаций "2ГИС.ЛЕНИНСК-КУЗНЕЦКИЙ", http://api.2gis.ru/</v>
      </c>
      <c r="D146" s="354">
        <v>6000</v>
      </c>
      <c r="E146" s="355"/>
      <c r="F146" s="355"/>
      <c r="G146" s="355"/>
      <c r="H146" s="356"/>
    </row>
    <row r="147" spans="1:8" s="16" customFormat="1" ht="96" customHeight="1" x14ac:dyDescent="0.2">
      <c r="A147" s="377" t="s">
        <v>106</v>
      </c>
      <c r="B147" s="378"/>
      <c r="C14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47" s="354">
        <v>2502</v>
      </c>
      <c r="E147" s="355"/>
      <c r="F147" s="355"/>
      <c r="G147" s="355"/>
      <c r="H147" s="356"/>
    </row>
    <row r="148" spans="1:8" ht="50.1" customHeight="1" x14ac:dyDescent="0.2">
      <c r="A148" s="352" t="s">
        <v>107</v>
      </c>
      <c r="B148" s="353"/>
      <c r="C148" s="73" t="str">
        <f>"Интернет-площадка 2gis.ru на основе Cправочника организаций "&amp;$C$2&amp;""</f>
        <v>Интернет-площадка 2gis.ru на основе Cправочника организаций "2ГИС.ЛЕНИНСК-КУЗНЕЦКИЙ"</v>
      </c>
      <c r="D148" s="354">
        <v>3600</v>
      </c>
      <c r="E148" s="355"/>
      <c r="F148" s="355"/>
      <c r="G148" s="355"/>
      <c r="H148" s="356"/>
    </row>
    <row r="149" spans="1:8" ht="50.1" customHeight="1" x14ac:dyDescent="0.2">
      <c r="A149" s="352" t="s">
        <v>108</v>
      </c>
      <c r="B149" s="353"/>
      <c r="C149" s="73"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49" s="354">
        <v>4200</v>
      </c>
      <c r="E149" s="355"/>
      <c r="F149" s="355"/>
      <c r="G149" s="355"/>
      <c r="H149" s="356"/>
    </row>
    <row r="150" spans="1:8" ht="50.1" customHeight="1" x14ac:dyDescent="0.2">
      <c r="A150" s="352" t="s">
        <v>109</v>
      </c>
      <c r="B150" s="353"/>
      <c r="C150" s="73" t="str">
        <f t="shared" si="1"/>
        <v>Электронный справочник на основе Справочника организаций "2ГИС.ЛЕНИНСК-КУЗНЕЦКИЙ" (версия для ПК)</v>
      </c>
      <c r="D150" s="354">
        <v>5520</v>
      </c>
      <c r="E150" s="355"/>
      <c r="F150" s="355"/>
      <c r="G150" s="355"/>
      <c r="H150" s="356"/>
    </row>
    <row r="151" spans="1:8" ht="50.1" customHeight="1" x14ac:dyDescent="0.2">
      <c r="A151" s="352" t="s">
        <v>110</v>
      </c>
      <c r="B151" s="353"/>
      <c r="C151" s="73" t="str">
        <f>"Интернет-площадка 2gis.ru на основе Cправочника организаций "&amp;$C$2&amp;""</f>
        <v>Интернет-площадка 2gis.ru на основе Cправочника организаций "2ГИС.ЛЕНИНСК-КУЗНЕЦКИЙ"</v>
      </c>
      <c r="D151" s="354">
        <v>5040</v>
      </c>
      <c r="E151" s="355"/>
      <c r="F151" s="355"/>
      <c r="G151" s="355"/>
      <c r="H151" s="356"/>
    </row>
    <row r="152" spans="1:8" ht="50.1" customHeight="1" x14ac:dyDescent="0.2">
      <c r="A152" s="352" t="s">
        <v>111</v>
      </c>
      <c r="B152" s="353"/>
      <c r="C152" s="73" t="str">
        <f>"Интернет-площадка 2gis.ru на основе Cправочника организаций "&amp;$C$2&amp;""</f>
        <v>Интернет-площадка 2gis.ru на основе Cправочника организаций "2ГИС.ЛЕНИНСК-КУЗНЕЦКИЙ"</v>
      </c>
      <c r="D152" s="354">
        <v>6048</v>
      </c>
      <c r="E152" s="355"/>
      <c r="F152" s="355"/>
      <c r="G152" s="355"/>
      <c r="H152" s="356"/>
    </row>
    <row r="153" spans="1:8" ht="50.1" customHeight="1" x14ac:dyDescent="0.2">
      <c r="A153" s="352" t="s">
        <v>112</v>
      </c>
      <c r="B153" s="353"/>
      <c r="C153" s="73" t="str">
        <f t="shared" si="1"/>
        <v>Электронный справочник на основе Справочника организаций "2ГИС.ЛЕНИНСК-КУЗНЕЦКИЙ" (версия для ПК)</v>
      </c>
      <c r="D153" s="354">
        <v>4200</v>
      </c>
      <c r="E153" s="355"/>
      <c r="F153" s="355"/>
      <c r="G153" s="355"/>
      <c r="H153" s="356"/>
    </row>
    <row r="154" spans="1:8" ht="50.1" customHeight="1" x14ac:dyDescent="0.2">
      <c r="A154" s="352" t="s">
        <v>113</v>
      </c>
      <c r="B154" s="353"/>
      <c r="C154" s="73" t="str">
        <f t="shared" si="1"/>
        <v>Электронный справочник на основе Справочника организаций "2ГИС.ЛЕНИНСК-КУЗНЕЦКИЙ" (версия для ПК)</v>
      </c>
      <c r="D154" s="354">
        <v>4200</v>
      </c>
      <c r="E154" s="355"/>
      <c r="F154" s="355"/>
      <c r="G154" s="355"/>
      <c r="H154" s="356"/>
    </row>
    <row r="155" spans="1:8" ht="50.1" customHeight="1" x14ac:dyDescent="0.2">
      <c r="A155" s="352" t="s">
        <v>114</v>
      </c>
      <c r="B155" s="353"/>
      <c r="C155" s="73" t="str">
        <f t="shared" si="1"/>
        <v>Электронный справочник на основе Справочника организаций "2ГИС.ЛЕНИНСК-КУЗНЕЦКИЙ" (версия для ПК)</v>
      </c>
      <c r="D155" s="354">
        <v>3960</v>
      </c>
      <c r="E155" s="355"/>
      <c r="F155" s="355"/>
      <c r="G155" s="355"/>
      <c r="H155" s="356"/>
    </row>
    <row r="156" spans="1:8" ht="50.1" customHeight="1" x14ac:dyDescent="0.2">
      <c r="A156" s="352" t="s">
        <v>115</v>
      </c>
      <c r="B156" s="353"/>
      <c r="C156" s="73" t="s">
        <v>95</v>
      </c>
      <c r="D156" s="354">
        <v>720</v>
      </c>
      <c r="E156" s="355"/>
      <c r="F156" s="355"/>
      <c r="G156" s="355"/>
      <c r="H156" s="356"/>
    </row>
    <row r="157" spans="1:8" ht="66.75" customHeight="1" x14ac:dyDescent="0.2">
      <c r="A157" s="352" t="s">
        <v>116</v>
      </c>
      <c r="B157" s="353"/>
      <c r="C15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"2ГИС.ЛЕНИНСК-КУЗНЕЦКИЙ" (мобильная версия 2ГИС 4.0 и выше); Интернет-площадка 2gis.ru на основе Cправочника организаций "2ГИС.ЛЕНИНСК-КУЗНЕЦКИЙ"</v>
      </c>
      <c r="D157" s="354">
        <v>4680</v>
      </c>
      <c r="E157" s="355"/>
      <c r="F157" s="355"/>
      <c r="G157" s="355"/>
      <c r="H157" s="356"/>
    </row>
    <row r="158" spans="1:8" ht="50.1" customHeight="1" thickBot="1" x14ac:dyDescent="0.25">
      <c r="A158" s="352" t="s">
        <v>117</v>
      </c>
      <c r="B158" s="353"/>
      <c r="C158" s="73" t="str">
        <f t="shared" si="1"/>
        <v>Электронный справочник на основе Справочника организаций "2ГИС.ЛЕНИНСК-КУЗНЕЦКИЙ" (версия для ПК)</v>
      </c>
      <c r="D158" s="374">
        <v>12840</v>
      </c>
      <c r="E158" s="375"/>
      <c r="F158" s="375"/>
      <c r="G158" s="375"/>
      <c r="H158" s="376"/>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352" t="s">
        <v>119</v>
      </c>
      <c r="B160" s="353"/>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"2ГИС.ЛЕНИНСК-КУЗНЕЦКИЙ" (мобильная версия)</v>
      </c>
      <c r="D160" s="354">
        <v>2004</v>
      </c>
      <c r="E160" s="355"/>
      <c r="F160" s="355"/>
      <c r="G160" s="355"/>
      <c r="H160" s="356"/>
    </row>
    <row r="161" spans="1:8" s="16" customFormat="1" ht="50.1" customHeight="1" x14ac:dyDescent="0.2">
      <c r="A161" s="352" t="s">
        <v>120</v>
      </c>
      <c r="B161" s="353"/>
      <c r="C161" s="367"/>
      <c r="D161" s="354">
        <v>4002</v>
      </c>
      <c r="E161" s="355"/>
      <c r="F161" s="355"/>
      <c r="G161" s="355"/>
      <c r="H161" s="356"/>
    </row>
    <row r="162" spans="1:8" s="16" customFormat="1" ht="50.1" customHeight="1" x14ac:dyDescent="0.2">
      <c r="A162" s="369" t="s">
        <v>121</v>
      </c>
      <c r="B162" s="370"/>
      <c r="C162" s="367"/>
      <c r="D162" s="517">
        <v>1500</v>
      </c>
      <c r="E162" s="398"/>
      <c r="F162" s="398"/>
      <c r="G162" s="398"/>
      <c r="H162" s="398"/>
    </row>
    <row r="163" spans="1:8" s="16" customFormat="1" ht="50.1" customHeight="1" x14ac:dyDescent="0.2">
      <c r="A163" s="369" t="s">
        <v>122</v>
      </c>
      <c r="B163" s="370"/>
      <c r="C163" s="367"/>
      <c r="D163" s="517">
        <v>150</v>
      </c>
      <c r="E163" s="398"/>
      <c r="F163" s="398"/>
      <c r="G163" s="398"/>
      <c r="H163" s="398"/>
    </row>
    <row r="164" spans="1:8" s="16" customFormat="1" ht="50.1" customHeight="1" thickBot="1" x14ac:dyDescent="0.25">
      <c r="A164" s="369" t="s">
        <v>123</v>
      </c>
      <c r="B164" s="370"/>
      <c r="C164" s="368"/>
      <c r="D164" s="471">
        <v>510</v>
      </c>
      <c r="E164" s="472"/>
      <c r="F164" s="472"/>
      <c r="G164" s="472"/>
      <c r="H164" s="472"/>
    </row>
    <row r="165" spans="1:8" s="16" customFormat="1" ht="50.1" customHeight="1" thickBot="1" x14ac:dyDescent="0.25">
      <c r="A165" s="362" t="s">
        <v>124</v>
      </c>
      <c r="B165" s="363"/>
      <c r="C165" s="21"/>
      <c r="D165" s="364"/>
      <c r="E165" s="364"/>
      <c r="F165" s="364"/>
      <c r="G165" s="364"/>
      <c r="H165" s="365"/>
    </row>
    <row r="166" spans="1:8" ht="50.1" customHeight="1" x14ac:dyDescent="0.2">
      <c r="A166" s="352" t="s">
        <v>125</v>
      </c>
      <c r="B166" s="353"/>
      <c r="C16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66" s="77">
        <f>F166*1.2</f>
        <v>2304</v>
      </c>
      <c r="E166" s="78">
        <f>F166*1.1</f>
        <v>2112</v>
      </c>
      <c r="F166" s="78">
        <v>1920</v>
      </c>
      <c r="G166" s="78">
        <f>F166*0.75</f>
        <v>1440</v>
      </c>
      <c r="H166" s="79">
        <f>F166*0.5</f>
        <v>960</v>
      </c>
    </row>
    <row r="167" spans="1:8" ht="50.1" customHeight="1" x14ac:dyDescent="0.2">
      <c r="A167" s="352" t="s">
        <v>126</v>
      </c>
      <c r="B167" s="353"/>
      <c r="C167" s="73" t="str">
        <f>"Интернет-площадка 2gis.ru на основе Cправочника организаций "&amp;$C$2&amp;""</f>
        <v>Интернет-площадка 2gis.ru на основе Cправочника организаций "2ГИС.ЛЕНИНСК-КУЗНЕЦКИЙ"</v>
      </c>
      <c r="D167" s="354">
        <v>1800</v>
      </c>
      <c r="E167" s="355"/>
      <c r="F167" s="355"/>
      <c r="G167" s="355"/>
      <c r="H167" s="356"/>
    </row>
    <row r="168" spans="1:8" ht="50.1" customHeight="1" x14ac:dyDescent="0.2">
      <c r="A168" s="352" t="s">
        <v>127</v>
      </c>
      <c r="B168" s="353"/>
      <c r="C168" s="7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68" s="354">
        <v>3000</v>
      </c>
      <c r="E168" s="355"/>
      <c r="F168" s="355"/>
      <c r="G168" s="355"/>
      <c r="H168" s="356"/>
    </row>
    <row r="169" spans="1:8" ht="50.1" customHeight="1" x14ac:dyDescent="0.2">
      <c r="A169" s="352" t="s">
        <v>128</v>
      </c>
      <c r="B169" s="353"/>
      <c r="C16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(мобильная версия 2ГИС 4.0 и выше)</v>
      </c>
      <c r="D169" s="77">
        <f>F169*1.2</f>
        <v>3312</v>
      </c>
      <c r="E169" s="78">
        <f>F169*1.1</f>
        <v>3036.0000000000005</v>
      </c>
      <c r="F169" s="78">
        <v>2760</v>
      </c>
      <c r="G169" s="78">
        <f>F169*0.75</f>
        <v>2070</v>
      </c>
      <c r="H169" s="79">
        <f>F169*0.5</f>
        <v>1380</v>
      </c>
    </row>
    <row r="170" spans="1:8" ht="50.1" customHeight="1" x14ac:dyDescent="0.2">
      <c r="A170" s="352" t="s">
        <v>199</v>
      </c>
      <c r="B170" s="353"/>
      <c r="C170" s="73" t="str">
        <f>"Интернет-площадка 2gis.ru на основе Cправочника организаций "&amp;$C$2&amp;""</f>
        <v>Интернет-площадка 2gis.ru на основе Cправочника организаций "2ГИС.ЛЕНИНСК-КУЗНЕЦКИЙ"</v>
      </c>
      <c r="D170" s="354">
        <v>2520</v>
      </c>
      <c r="E170" s="355"/>
      <c r="F170" s="355"/>
      <c r="G170" s="355"/>
      <c r="H170" s="356"/>
    </row>
    <row r="171" spans="1:8" ht="50.1" customHeight="1" x14ac:dyDescent="0.2">
      <c r="A171" s="352" t="s">
        <v>130</v>
      </c>
      <c r="B171" s="353"/>
      <c r="C171" s="73" t="str">
        <f>"Электронный справочник на основе Справочника организаций "&amp;$C$2&amp;" (версия для ПК)"</f>
        <v>Электронный справочник на основе Справочника организаций "2ГИС.ЛЕНИНСК-КУЗНЕЦКИЙ" (версия для ПК)</v>
      </c>
      <c r="D171" s="354">
        <v>4200</v>
      </c>
      <c r="E171" s="355"/>
      <c r="F171" s="355"/>
      <c r="G171" s="355"/>
      <c r="H171" s="356"/>
    </row>
    <row r="172" spans="1:8" s="16" customFormat="1" ht="126" customHeight="1" x14ac:dyDescent="0.2">
      <c r="A172" s="352" t="s">
        <v>131</v>
      </c>
      <c r="B172" s="353"/>
      <c r="C172" s="80" t="str">
        <f>C167</f>
        <v>Интернет-площадка 2gis.ru на основе Cправочника организаций "2ГИС.ЛЕНИНСК-КУЗНЕЦКИЙ"</v>
      </c>
      <c r="D172" s="77">
        <f>F172*1.2</f>
        <v>2304</v>
      </c>
      <c r="E172" s="78">
        <f>F172*1.1</f>
        <v>2112</v>
      </c>
      <c r="F172" s="78">
        <v>1920</v>
      </c>
      <c r="G172" s="78">
        <f>F172*0.75</f>
        <v>1440</v>
      </c>
      <c r="H172" s="79">
        <f>F172*0.5</f>
        <v>960</v>
      </c>
    </row>
    <row r="173" spans="1:8" s="16" customFormat="1" ht="126" customHeight="1" thickBot="1" x14ac:dyDescent="0.25">
      <c r="A173" s="352" t="s">
        <v>132</v>
      </c>
      <c r="B173" s="353"/>
      <c r="C17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3" s="354">
        <v>2634</v>
      </c>
      <c r="E173" s="355"/>
      <c r="F173" s="355"/>
      <c r="G173" s="355"/>
      <c r="H173" s="356"/>
    </row>
    <row r="174" spans="1:8" ht="50.1" customHeight="1" thickBot="1" x14ac:dyDescent="0.25">
      <c r="A174" s="362" t="s">
        <v>200</v>
      </c>
      <c r="B174" s="363"/>
      <c r="C174" s="21"/>
      <c r="D174" s="364"/>
      <c r="E174" s="364"/>
      <c r="F174" s="364"/>
      <c r="G174" s="364"/>
      <c r="H174" s="365"/>
    </row>
    <row r="175" spans="1:8" s="20" customFormat="1" ht="30" customHeight="1" thickBot="1" x14ac:dyDescent="0.25">
      <c r="A175" s="507"/>
      <c r="B175" s="507"/>
      <c r="C175" s="623"/>
      <c r="D175" s="507"/>
      <c r="E175" s="507"/>
      <c r="F175" s="507"/>
      <c r="G175" s="507"/>
      <c r="H175" s="508"/>
    </row>
    <row r="176" spans="1:8" s="16" customFormat="1" ht="83.25" customHeight="1" x14ac:dyDescent="0.2">
      <c r="A176" s="352" t="s">
        <v>201</v>
      </c>
      <c r="B176" s="353"/>
      <c r="C17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"2ГИС.ЛЕНИНСК-КУЗНЕЦКИЙ" (версия для ПК); Интернет-площадка 2gis.ru на основе Cправочника организаций "2ГИС.ЛЕНИНСК-КУЗНЕЦКИЙ"; Электронный справочник на основе Справочника организаций "2ГИС.ЛЕНИНСК-КУЗНЕЦКИЙ" (мобильная версия 2ГИС 4.0 и выше)</v>
      </c>
      <c r="D176" s="517">
        <v>7080</v>
      </c>
      <c r="E176" s="398"/>
      <c r="F176" s="398"/>
      <c r="G176" s="398"/>
      <c r="H176" s="398"/>
    </row>
    <row r="177" spans="1:8" s="16" customFormat="1" ht="83.25" customHeight="1" thickBot="1" x14ac:dyDescent="0.25">
      <c r="A177" s="352" t="s">
        <v>202</v>
      </c>
      <c r="B177" s="353"/>
      <c r="C177" s="367"/>
      <c r="D177" s="517">
        <v>7080</v>
      </c>
      <c r="E177" s="398"/>
      <c r="F177" s="398"/>
      <c r="G177" s="398"/>
      <c r="H177" s="398"/>
    </row>
    <row r="178" spans="1:8" ht="50.1" customHeight="1" thickBot="1" x14ac:dyDescent="0.25">
      <c r="A178" s="518"/>
      <c r="B178" s="519"/>
      <c r="C178" s="56"/>
      <c r="D178" s="520"/>
      <c r="E178" s="520"/>
      <c r="F178" s="520"/>
      <c r="G178" s="520"/>
      <c r="H178" s="521"/>
    </row>
    <row r="179" spans="1:8" s="20" customFormat="1" ht="26.25" x14ac:dyDescent="0.2">
      <c r="A179" s="81"/>
      <c r="B179" s="82"/>
      <c r="C179" s="83"/>
      <c r="D179" s="82"/>
      <c r="E179" s="82"/>
      <c r="F179" s="82"/>
      <c r="G179" s="82"/>
      <c r="H179" s="84"/>
    </row>
    <row r="180" spans="1:8" s="16" customFormat="1" ht="21" x14ac:dyDescent="0.2">
      <c r="A180" s="85"/>
      <c r="B180" s="86" t="s">
        <v>133</v>
      </c>
      <c r="C180" s="349" t="s">
        <v>542</v>
      </c>
      <c r="D180" s="349"/>
      <c r="E180" s="87"/>
      <c r="F180" s="87"/>
      <c r="G180" s="87"/>
      <c r="H180" s="87"/>
    </row>
    <row r="181" spans="1:8" s="16" customFormat="1" ht="21" x14ac:dyDescent="0.2">
      <c r="A181" s="85"/>
      <c r="B181" s="87"/>
      <c r="C181" s="348" t="s">
        <v>517</v>
      </c>
      <c r="D181" s="348"/>
      <c r="E181" s="87"/>
      <c r="F181" s="87"/>
      <c r="G181" s="87"/>
      <c r="H181" s="87"/>
    </row>
    <row r="182" spans="1:8" s="16" customFormat="1" ht="21" x14ac:dyDescent="0.2">
      <c r="A182" s="85"/>
      <c r="B182" s="87"/>
      <c r="C182" s="348" t="s">
        <v>518</v>
      </c>
      <c r="D182" s="348"/>
      <c r="E182" s="87"/>
      <c r="F182" s="87"/>
      <c r="G182" s="87"/>
      <c r="H182" s="87"/>
    </row>
    <row r="183" spans="1:8" s="16" customFormat="1" ht="21" x14ac:dyDescent="0.2">
      <c r="A183" s="81"/>
      <c r="B183" s="82"/>
      <c r="C183" s="348"/>
      <c r="D183" s="348"/>
      <c r="E183" s="87"/>
      <c r="F183" s="87"/>
      <c r="G183" s="87"/>
      <c r="H183" s="82"/>
    </row>
    <row r="184" spans="1:8" s="16" customFormat="1" ht="26.25" x14ac:dyDescent="0.2">
      <c r="A184" s="347" t="str">
        <f>Абакан_юр!A174</f>
        <v>По соглашению сторон в качестве валюты платежа могут выступать украинские гривны, в этом случае курс следующий: 1 руб. = 0,4395 гривен</v>
      </c>
      <c r="B184" s="347"/>
      <c r="C184" s="347"/>
      <c r="D184" s="89"/>
      <c r="E184" s="89"/>
      <c r="F184" s="90"/>
      <c r="G184" s="351"/>
      <c r="H184" s="351"/>
    </row>
    <row r="185" spans="1:8" ht="26.25" x14ac:dyDescent="0.2">
      <c r="A185" s="347" t="str">
        <f>Абакан_юр!A175</f>
        <v>По соглашению сторон в качестве валюты платежа могут выступать дирхамы ОАЭ, в этом случае курс следующий: 1 руб. = 0,0414 дирхам</v>
      </c>
      <c r="B185" s="347"/>
      <c r="C185" s="347"/>
      <c r="D185" s="89"/>
      <c r="E185" s="89"/>
      <c r="F185" s="90"/>
      <c r="G185" s="92"/>
      <c r="H185" s="92"/>
    </row>
    <row r="186" spans="1:8" ht="26.25" x14ac:dyDescent="0.2">
      <c r="A186" s="347" t="str">
        <f>Абакан_юр!A176</f>
        <v>По соглашению сторон в качестве валюты платежа могут выступать доллары США, в этом случае курс следующий: 1 руб. = 0,0113 доллара</v>
      </c>
      <c r="B186" s="347"/>
      <c r="C186" s="347"/>
      <c r="D186" s="89"/>
      <c r="E186" s="89"/>
      <c r="F186" s="90"/>
      <c r="G186" s="92"/>
      <c r="H186" s="92"/>
    </row>
    <row r="187" spans="1:8" ht="26.25" x14ac:dyDescent="0.2">
      <c r="A187" s="347" t="str">
        <f>Абакан_юр!A177</f>
        <v>По соглашению сторон в качестве валюты платежа могут выступать евро, в этом случае курс следующий: 1 руб. = 0,0104 евро</v>
      </c>
      <c r="B187" s="347"/>
      <c r="C187" s="347"/>
      <c r="D187" s="89"/>
      <c r="E187" s="90"/>
      <c r="F187" s="90"/>
      <c r="G187" s="92"/>
      <c r="H187" s="92"/>
    </row>
    <row r="188" spans="1:8" ht="26.25" x14ac:dyDescent="0.2">
      <c r="A188" s="347" t="str">
        <f>Абакан_юр!A178</f>
        <v>По соглашению сторон в качестве валюты платежа могут выступать чешские кроны, в этом случае курс следующий: 1 руб. = 0,2610 крона</v>
      </c>
      <c r="B188" s="347"/>
      <c r="C188" s="347"/>
      <c r="D188" s="89"/>
      <c r="E188" s="90"/>
      <c r="F188" s="90"/>
      <c r="G188" s="92"/>
      <c r="H188" s="92"/>
    </row>
    <row r="189" spans="1:8" ht="26.25" x14ac:dyDescent="0.2">
      <c r="A189" s="347" t="str">
        <f>Абакан_юр!A179</f>
        <v>По соглашению сторон в качестве валюты платежа могут выступать киргизские сомы, в этом случае курс следующий: 1 руб. = 1,0094 сом</v>
      </c>
      <c r="B189" s="347"/>
      <c r="C189" s="347"/>
      <c r="D189" s="89"/>
      <c r="E189" s="89"/>
      <c r="F189" s="90"/>
      <c r="G189" s="92"/>
      <c r="H189" s="92"/>
    </row>
    <row r="190" spans="1:8" ht="26.25" x14ac:dyDescent="0.2">
      <c r="A190"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0" s="347"/>
      <c r="C190" s="347"/>
      <c r="D190" s="89"/>
      <c r="E190" s="89"/>
      <c r="F190" s="90"/>
      <c r="G190" s="92"/>
      <c r="H190" s="92"/>
    </row>
    <row r="191" spans="1:8" ht="26.25" customHeight="1" x14ac:dyDescent="0.2">
      <c r="A191" s="93"/>
      <c r="B191" s="93"/>
      <c r="C191" s="94"/>
      <c r="D191" s="95"/>
      <c r="E191" s="95"/>
      <c r="F191" s="96"/>
      <c r="G191" s="97"/>
      <c r="H191" s="97"/>
    </row>
    <row r="192" spans="1:8" ht="26.25" customHeight="1" x14ac:dyDescent="0.2">
      <c r="A192" s="339" t="s">
        <v>144</v>
      </c>
      <c r="B192" s="339"/>
      <c r="C192" s="339"/>
      <c r="D192" s="339"/>
      <c r="E192" s="339"/>
      <c r="F192" s="339"/>
      <c r="G192" s="339"/>
      <c r="H192" s="339"/>
    </row>
    <row r="193" spans="1:8" ht="26.25" customHeight="1" x14ac:dyDescent="0.2">
      <c r="A193" s="339" t="s">
        <v>145</v>
      </c>
      <c r="B193" s="339"/>
      <c r="C193" s="339"/>
      <c r="D193" s="339"/>
      <c r="E193" s="339"/>
      <c r="F193" s="339"/>
      <c r="G193" s="339"/>
      <c r="H193" s="339"/>
    </row>
    <row r="194" spans="1:8" ht="26.25" customHeight="1" x14ac:dyDescent="0.2">
      <c r="A194" s="93"/>
      <c r="B194" s="93"/>
      <c r="C194" s="94"/>
      <c r="D194" s="95"/>
      <c r="E194" s="95"/>
      <c r="F194" s="96"/>
      <c r="G194" s="97"/>
      <c r="H194" s="97"/>
    </row>
    <row r="195" spans="1:8" ht="26.25" customHeight="1" thickBot="1" x14ac:dyDescent="0.25">
      <c r="A195" s="340" t="s">
        <v>146</v>
      </c>
      <c r="B195" s="340"/>
      <c r="C195" s="340"/>
      <c r="D195" s="340"/>
      <c r="E195" s="340"/>
      <c r="F195" s="99"/>
      <c r="G195" s="91"/>
      <c r="H195" s="100"/>
    </row>
    <row r="196" spans="1:8" ht="26.25" customHeight="1" thickBot="1" x14ac:dyDescent="0.25">
      <c r="A196" s="341" t="s">
        <v>147</v>
      </c>
      <c r="B196" s="342"/>
      <c r="C196" s="342"/>
      <c r="D196" s="342"/>
      <c r="E196" s="343"/>
      <c r="F196" s="101"/>
      <c r="H196" s="102"/>
    </row>
    <row r="197" spans="1:8" ht="26.25" customHeight="1" thickBot="1" x14ac:dyDescent="0.25">
      <c r="A197" s="538" t="s">
        <v>148</v>
      </c>
      <c r="B197" s="539"/>
      <c r="C197" s="103" t="s">
        <v>149</v>
      </c>
      <c r="D197" s="621" t="s">
        <v>150</v>
      </c>
      <c r="E197" s="622"/>
      <c r="F197" s="104"/>
      <c r="G197" s="104"/>
      <c r="H197" s="104"/>
    </row>
    <row r="198" spans="1:8" ht="84" x14ac:dyDescent="0.2">
      <c r="A198" s="333" t="s">
        <v>151</v>
      </c>
      <c r="B198" s="334"/>
      <c r="C198" s="105" t="s">
        <v>152</v>
      </c>
      <c r="D198" s="335" t="s">
        <v>153</v>
      </c>
      <c r="E198" s="336"/>
      <c r="F198" s="104"/>
      <c r="G198" s="104"/>
      <c r="H198" s="104"/>
    </row>
    <row r="199" spans="1:8" ht="21" x14ac:dyDescent="0.2">
      <c r="A199" s="337" t="s">
        <v>154</v>
      </c>
      <c r="B199" s="338"/>
      <c r="C199" s="106" t="s">
        <v>155</v>
      </c>
      <c r="D199" s="331" t="s">
        <v>156</v>
      </c>
      <c r="E199" s="332"/>
      <c r="F199" s="104"/>
      <c r="G199" s="104"/>
      <c r="H199" s="104"/>
    </row>
    <row r="200" spans="1:8" ht="63.75" thickBot="1" x14ac:dyDescent="0.25">
      <c r="A200" s="495" t="s">
        <v>157</v>
      </c>
      <c r="B200" s="496"/>
      <c r="C200" s="125" t="s">
        <v>158</v>
      </c>
      <c r="D200" s="497" t="s">
        <v>156</v>
      </c>
      <c r="E200" s="498"/>
      <c r="F200" s="104"/>
      <c r="G200" s="104"/>
      <c r="H200" s="104"/>
    </row>
    <row r="201" spans="1:8" ht="42" x14ac:dyDescent="0.2">
      <c r="A201" s="337" t="s">
        <v>160</v>
      </c>
      <c r="B201" s="338"/>
      <c r="C201" s="124" t="s">
        <v>161</v>
      </c>
      <c r="D201" s="338" t="s">
        <v>156</v>
      </c>
      <c r="E201" s="494"/>
      <c r="F201" s="101"/>
      <c r="G201" s="101"/>
      <c r="H201" s="101"/>
    </row>
    <row r="202" spans="1:8" ht="50.1" customHeight="1" thickBot="1" x14ac:dyDescent="0.25">
      <c r="A202" s="617" t="s">
        <v>162</v>
      </c>
      <c r="B202" s="618"/>
      <c r="C202" s="125" t="s">
        <v>163</v>
      </c>
      <c r="D202" s="619" t="s">
        <v>156</v>
      </c>
      <c r="E202" s="620"/>
      <c r="F202" s="96"/>
      <c r="G202" s="97"/>
      <c r="H202" s="97"/>
    </row>
    <row r="203" spans="1:8" ht="50.1" customHeight="1" x14ac:dyDescent="0.2">
      <c r="A203" s="329" t="s">
        <v>164</v>
      </c>
      <c r="B203" s="329"/>
      <c r="C203" s="329"/>
      <c r="D203" s="329"/>
      <c r="E203" s="329"/>
      <c r="F203" s="329"/>
      <c r="G203" s="329"/>
      <c r="H203" s="329"/>
    </row>
    <row r="204" spans="1:8" ht="96" customHeight="1" x14ac:dyDescent="0.2">
      <c r="A204" s="329" t="s">
        <v>165</v>
      </c>
      <c r="B204" s="329"/>
      <c r="C204" s="329"/>
      <c r="D204" s="329"/>
      <c r="E204" s="329"/>
      <c r="F204" s="329"/>
      <c r="G204" s="329"/>
      <c r="H204" s="329"/>
    </row>
    <row r="205" spans="1:8" ht="176.25" customHeight="1" x14ac:dyDescent="0.2">
      <c r="A205"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39"/>
      <c r="C205" s="339"/>
      <c r="D205" s="339"/>
      <c r="E205" s="339"/>
      <c r="F205" s="339"/>
      <c r="G205" s="339"/>
      <c r="H205" s="339"/>
    </row>
    <row r="206" spans="1:8" ht="71.25" customHeight="1" x14ac:dyDescent="0.2">
      <c r="A206" s="339" t="s">
        <v>167</v>
      </c>
      <c r="B206" s="339"/>
      <c r="C206" s="339"/>
      <c r="D206" s="339"/>
      <c r="E206" s="339"/>
      <c r="F206" s="339"/>
      <c r="G206" s="339"/>
      <c r="H206" s="339"/>
    </row>
    <row r="207" spans="1:8" ht="132.75" customHeight="1" x14ac:dyDescent="0.2">
      <c r="A207" s="329" t="s">
        <v>168</v>
      </c>
      <c r="B207" s="329"/>
      <c r="C207" s="329"/>
      <c r="D207" s="329"/>
      <c r="E207" s="329"/>
      <c r="F207" s="329"/>
      <c r="G207" s="329"/>
      <c r="H207" s="329"/>
    </row>
    <row r="208" spans="1:8" s="82" customFormat="1" ht="125.25" customHeight="1" x14ac:dyDescent="0.2">
      <c r="A208" s="339" t="s">
        <v>169</v>
      </c>
      <c r="B208" s="339"/>
      <c r="C208" s="339"/>
      <c r="D208" s="339"/>
      <c r="E208" s="339"/>
      <c r="F208" s="339"/>
      <c r="G208" s="339"/>
      <c r="H208" s="339"/>
    </row>
    <row r="209" spans="1:8" s="98" customFormat="1" ht="222.75" customHeight="1" x14ac:dyDescent="0.2">
      <c r="A209" s="81"/>
      <c r="B209" s="82"/>
      <c r="C209" s="83"/>
      <c r="D209" s="82"/>
      <c r="E209" s="82"/>
      <c r="F209" s="82"/>
      <c r="G209" s="82"/>
      <c r="H209" s="84"/>
    </row>
    <row r="210" spans="1:8" ht="39" customHeight="1" x14ac:dyDescent="0.2"/>
    <row r="211" spans="1:8" ht="39" customHeight="1" x14ac:dyDescent="0.2"/>
    <row r="212" spans="1:8" ht="186.75" customHeight="1" x14ac:dyDescent="0.2"/>
    <row r="213" spans="1:8" ht="73.5" customHeight="1" x14ac:dyDescent="0.2"/>
    <row r="215" spans="1:8" s="109" customFormat="1" ht="114.75" customHeight="1" x14ac:dyDescent="0.2">
      <c r="A215" s="81"/>
      <c r="B215" s="82"/>
      <c r="C215" s="83"/>
      <c r="D215" s="82"/>
      <c r="E215" s="82"/>
      <c r="F215" s="82"/>
      <c r="G215" s="82"/>
      <c r="H215" s="84"/>
    </row>
  </sheetData>
  <sheetProtection selectLockedCells="1" selectUnlockedCells="1"/>
  <mergeCells count="33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G184:H184"/>
    <mergeCell ref="A176:B176"/>
    <mergeCell ref="C176:C177"/>
    <mergeCell ref="D176:H176"/>
    <mergeCell ref="A177:B177"/>
    <mergeCell ref="D177:H177"/>
    <mergeCell ref="A178:B178"/>
    <mergeCell ref="D178:H178"/>
    <mergeCell ref="A172:B172"/>
    <mergeCell ref="A173:B173"/>
    <mergeCell ref="D173:H173"/>
    <mergeCell ref="A174:B174"/>
    <mergeCell ref="D174:H174"/>
    <mergeCell ref="A175:C175"/>
    <mergeCell ref="D175:H175"/>
    <mergeCell ref="A185:C185"/>
    <mergeCell ref="A186:C186"/>
    <mergeCell ref="A187:C187"/>
    <mergeCell ref="A188:C188"/>
    <mergeCell ref="A189:C189"/>
    <mergeCell ref="A190:C190"/>
    <mergeCell ref="C180:D180"/>
    <mergeCell ref="C181:D181"/>
    <mergeCell ref="C182:D182"/>
    <mergeCell ref="C183:D183"/>
    <mergeCell ref="A184:C184"/>
    <mergeCell ref="A198:B198"/>
    <mergeCell ref="D198:E198"/>
    <mergeCell ref="A199:B199"/>
    <mergeCell ref="D199:E199"/>
    <mergeCell ref="A200:B200"/>
    <mergeCell ref="D200:E200"/>
    <mergeCell ref="A192:H192"/>
    <mergeCell ref="A193:H193"/>
    <mergeCell ref="A195:E195"/>
    <mergeCell ref="A196:E196"/>
    <mergeCell ref="A197:B197"/>
    <mergeCell ref="D197:E197"/>
    <mergeCell ref="A205:H205"/>
    <mergeCell ref="A206:H206"/>
    <mergeCell ref="A207:H207"/>
    <mergeCell ref="A208:E208"/>
    <mergeCell ref="F208:H208"/>
    <mergeCell ref="A201:B201"/>
    <mergeCell ref="D201:E201"/>
    <mergeCell ref="A202:B202"/>
    <mergeCell ref="D202:E202"/>
    <mergeCell ref="A203:H203"/>
    <mergeCell ref="A204:H20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200"/>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543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ht="50.1" customHeight="1" thickBot="1" x14ac:dyDescent="0.25">
      <c r="A5" s="362" t="s">
        <v>9</v>
      </c>
      <c r="B5" s="363"/>
      <c r="C5" s="21"/>
      <c r="D5" s="21"/>
      <c r="E5" s="21"/>
      <c r="F5" s="21"/>
      <c r="G5" s="21"/>
      <c r="H5" s="22"/>
    </row>
    <row r="6" spans="1:8" ht="35.2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7" s="382">
        <f>F7*1.2</f>
        <v>5760</v>
      </c>
      <c r="E7" s="383">
        <f>F7*1.1</f>
        <v>5280</v>
      </c>
      <c r="F7" s="383">
        <v>4800</v>
      </c>
      <c r="G7" s="383">
        <f>F7*0.75</f>
        <v>3600</v>
      </c>
      <c r="H7" s="384">
        <f>F7*0.5</f>
        <v>2400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2" s="457">
        <f>F12*1.2</f>
        <v>6904.8</v>
      </c>
      <c r="E12" s="383">
        <f>F12*1.1</f>
        <v>6329.4000000000005</v>
      </c>
      <c r="F12" s="383">
        <v>5754</v>
      </c>
      <c r="G12" s="383">
        <f>F12*0.75</f>
        <v>4315.5</v>
      </c>
      <c r="H12" s="384">
        <f>F12*0.5</f>
        <v>2877</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1182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"2ГИС.ЛИПЕЦК"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23" s="527">
        <v>198</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7" s="382">
        <f>F27*1.2</f>
        <v>8064</v>
      </c>
      <c r="E27" s="383">
        <f>F27*1.1</f>
        <v>7392.0000000000009</v>
      </c>
      <c r="F27" s="383">
        <v>6720</v>
      </c>
      <c r="G27" s="383">
        <f>F27*0.75</f>
        <v>5040</v>
      </c>
      <c r="H27" s="384">
        <f>F27*0.5</f>
        <v>3360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2" s="457">
        <f>F32*1.2</f>
        <v>9676.7999999999993</v>
      </c>
      <c r="E32" s="383">
        <f>F32*1.1</f>
        <v>8870.4000000000015</v>
      </c>
      <c r="F32" s="383">
        <v>8064</v>
      </c>
      <c r="G32" s="383">
        <f>F32*0.75</f>
        <v>6048</v>
      </c>
      <c r="H32" s="384">
        <f>F32*0.5</f>
        <v>4032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1680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"2ГИС.ЛИПЕЦК"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"2ГИС.ЛИПЕЦК"; Электронный справочник "2ГИС.ЛИПЕЦК"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v>
      </c>
      <c r="D43" s="465">
        <v>288</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48" s="382">
        <f>F48*1.2</f>
        <v>6912</v>
      </c>
      <c r="E48" s="383">
        <f>F48*1.1</f>
        <v>6336.0000000000009</v>
      </c>
      <c r="F48" s="383">
        <v>5760</v>
      </c>
      <c r="G48" s="383">
        <f>F48*0.75</f>
        <v>4320</v>
      </c>
      <c r="H48" s="384">
        <f>F48*0.5</f>
        <v>2880</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4" s="457">
        <f>F54*1.2</f>
        <v>8287.1999999999989</v>
      </c>
      <c r="E54" s="383">
        <f>F54*1.1</f>
        <v>7596.6</v>
      </c>
      <c r="F54" s="383">
        <v>6906</v>
      </c>
      <c r="G54" s="383">
        <f>F54*0.75</f>
        <v>5179.5</v>
      </c>
      <c r="H54" s="384">
        <f>F54*0.5</f>
        <v>3453</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60" s="527">
        <v>198</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1146 до 22920</v>
      </c>
      <c r="E64" s="422"/>
      <c r="F64" s="422"/>
      <c r="G64" s="422"/>
      <c r="H64" s="423"/>
    </row>
    <row r="65" spans="1:8" ht="37.5" customHeight="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65" s="432">
        <v>1146</v>
      </c>
      <c r="E65" s="433"/>
      <c r="F65" s="433"/>
      <c r="G65" s="433"/>
      <c r="H65" s="434"/>
    </row>
    <row r="66" spans="1:8" ht="37.5" customHeight="1" x14ac:dyDescent="0.2">
      <c r="A66" s="419" t="s">
        <v>40</v>
      </c>
      <c r="B66" s="420"/>
      <c r="C66" s="431"/>
      <c r="D66" s="354">
        <v>2292</v>
      </c>
      <c r="E66" s="355"/>
      <c r="F66" s="355"/>
      <c r="G66" s="355"/>
      <c r="H66" s="356"/>
    </row>
    <row r="67" spans="1:8" ht="37.5" customHeight="1" x14ac:dyDescent="0.2">
      <c r="A67" s="419" t="s">
        <v>41</v>
      </c>
      <c r="B67" s="420"/>
      <c r="C67" s="431"/>
      <c r="D67" s="354">
        <v>3438</v>
      </c>
      <c r="E67" s="355"/>
      <c r="F67" s="355"/>
      <c r="G67" s="355"/>
      <c r="H67" s="356"/>
    </row>
    <row r="68" spans="1:8" ht="37.5" customHeight="1" x14ac:dyDescent="0.2">
      <c r="A68" s="419" t="s">
        <v>42</v>
      </c>
      <c r="B68" s="420"/>
      <c r="C68" s="431"/>
      <c r="D68" s="354">
        <v>4584</v>
      </c>
      <c r="E68" s="355"/>
      <c r="F68" s="355"/>
      <c r="G68" s="355"/>
      <c r="H68" s="356"/>
    </row>
    <row r="69" spans="1:8" ht="37.5" customHeight="1" x14ac:dyDescent="0.2">
      <c r="A69" s="419" t="s">
        <v>43</v>
      </c>
      <c r="B69" s="420"/>
      <c r="C69" s="431"/>
      <c r="D69" s="354">
        <v>5730</v>
      </c>
      <c r="E69" s="355"/>
      <c r="F69" s="355"/>
      <c r="G69" s="355"/>
      <c r="H69" s="356"/>
    </row>
    <row r="70" spans="1:8" ht="37.5" customHeight="1" x14ac:dyDescent="0.2">
      <c r="A70" s="419" t="s">
        <v>44</v>
      </c>
      <c r="B70" s="420"/>
      <c r="C70" s="431"/>
      <c r="D70" s="354">
        <v>6876</v>
      </c>
      <c r="E70" s="355"/>
      <c r="F70" s="355"/>
      <c r="G70" s="355"/>
      <c r="H70" s="356"/>
    </row>
    <row r="71" spans="1:8" ht="37.5" customHeight="1" x14ac:dyDescent="0.2">
      <c r="A71" s="419" t="s">
        <v>45</v>
      </c>
      <c r="B71" s="420"/>
      <c r="C71" s="431"/>
      <c r="D71" s="354">
        <v>8022</v>
      </c>
      <c r="E71" s="355"/>
      <c r="F71" s="355"/>
      <c r="G71" s="355"/>
      <c r="H71" s="356"/>
    </row>
    <row r="72" spans="1:8" ht="37.5" customHeight="1" x14ac:dyDescent="0.2">
      <c r="A72" s="419" t="s">
        <v>46</v>
      </c>
      <c r="B72" s="420"/>
      <c r="C72" s="431"/>
      <c r="D72" s="354">
        <v>9168</v>
      </c>
      <c r="E72" s="355"/>
      <c r="F72" s="355"/>
      <c r="G72" s="355"/>
      <c r="H72" s="356"/>
    </row>
    <row r="73" spans="1:8" ht="37.5" customHeight="1" x14ac:dyDescent="0.2">
      <c r="A73" s="419" t="s">
        <v>47</v>
      </c>
      <c r="B73" s="420"/>
      <c r="C73" s="431"/>
      <c r="D73" s="354">
        <v>10314</v>
      </c>
      <c r="E73" s="355"/>
      <c r="F73" s="355"/>
      <c r="G73" s="355"/>
      <c r="H73" s="356"/>
    </row>
    <row r="74" spans="1:8" ht="37.5" customHeight="1" x14ac:dyDescent="0.2">
      <c r="A74" s="419" t="s">
        <v>48</v>
      </c>
      <c r="B74" s="420"/>
      <c r="C74" s="431"/>
      <c r="D74" s="354">
        <v>11460</v>
      </c>
      <c r="E74" s="355"/>
      <c r="F74" s="355"/>
      <c r="G74" s="355"/>
      <c r="H74" s="356"/>
    </row>
    <row r="75" spans="1:8" ht="37.5" customHeight="1" x14ac:dyDescent="0.2">
      <c r="A75" s="419" t="s">
        <v>49</v>
      </c>
      <c r="B75" s="420"/>
      <c r="C75" s="431"/>
      <c r="D75" s="354">
        <v>12606</v>
      </c>
      <c r="E75" s="355"/>
      <c r="F75" s="355"/>
      <c r="G75" s="355"/>
      <c r="H75" s="356"/>
    </row>
    <row r="76" spans="1:8" ht="37.5" customHeight="1" x14ac:dyDescent="0.2">
      <c r="A76" s="419" t="s">
        <v>50</v>
      </c>
      <c r="B76" s="420"/>
      <c r="C76" s="431"/>
      <c r="D76" s="354">
        <v>13752</v>
      </c>
      <c r="E76" s="355"/>
      <c r="F76" s="355"/>
      <c r="G76" s="355"/>
      <c r="H76" s="356"/>
    </row>
    <row r="77" spans="1:8" ht="37.5" customHeight="1" x14ac:dyDescent="0.2">
      <c r="A77" s="419" t="s">
        <v>51</v>
      </c>
      <c r="B77" s="420"/>
      <c r="C77" s="431"/>
      <c r="D77" s="354">
        <v>14898</v>
      </c>
      <c r="E77" s="355"/>
      <c r="F77" s="355"/>
      <c r="G77" s="355"/>
      <c r="H77" s="356"/>
    </row>
    <row r="78" spans="1:8" ht="37.5" customHeight="1" x14ac:dyDescent="0.2">
      <c r="A78" s="419" t="s">
        <v>52</v>
      </c>
      <c r="B78" s="420"/>
      <c r="C78" s="431"/>
      <c r="D78" s="354">
        <v>16044</v>
      </c>
      <c r="E78" s="355"/>
      <c r="F78" s="355"/>
      <c r="G78" s="355"/>
      <c r="H78" s="356"/>
    </row>
    <row r="79" spans="1:8" ht="37.5" customHeight="1" x14ac:dyDescent="0.2">
      <c r="A79" s="419" t="s">
        <v>53</v>
      </c>
      <c r="B79" s="420"/>
      <c r="C79" s="431"/>
      <c r="D79" s="354">
        <v>17190</v>
      </c>
      <c r="E79" s="355"/>
      <c r="F79" s="355"/>
      <c r="G79" s="355"/>
      <c r="H79" s="356"/>
    </row>
    <row r="80" spans="1:8" ht="37.5" customHeight="1" x14ac:dyDescent="0.2">
      <c r="A80" s="419" t="s">
        <v>54</v>
      </c>
      <c r="B80" s="420"/>
      <c r="C80" s="431"/>
      <c r="D80" s="354">
        <v>18336</v>
      </c>
      <c r="E80" s="355"/>
      <c r="F80" s="355"/>
      <c r="G80" s="355"/>
      <c r="H80" s="356"/>
    </row>
    <row r="81" spans="1:8" ht="37.5" customHeight="1" x14ac:dyDescent="0.2">
      <c r="A81" s="419" t="s">
        <v>55</v>
      </c>
      <c r="B81" s="420"/>
      <c r="C81" s="431"/>
      <c r="D81" s="354">
        <v>19482</v>
      </c>
      <c r="E81" s="355"/>
      <c r="F81" s="355"/>
      <c r="G81" s="355"/>
      <c r="H81" s="356"/>
    </row>
    <row r="82" spans="1:8" ht="37.5" customHeight="1" x14ac:dyDescent="0.2">
      <c r="A82" s="419" t="s">
        <v>56</v>
      </c>
      <c r="B82" s="420"/>
      <c r="C82" s="431"/>
      <c r="D82" s="354">
        <v>20628</v>
      </c>
      <c r="E82" s="355"/>
      <c r="F82" s="355"/>
      <c r="G82" s="355"/>
      <c r="H82" s="356"/>
    </row>
    <row r="83" spans="1:8" ht="37.5" customHeight="1" x14ac:dyDescent="0.2">
      <c r="A83" s="419" t="s">
        <v>57</v>
      </c>
      <c r="B83" s="420"/>
      <c r="C83" s="431"/>
      <c r="D83" s="354">
        <v>21774</v>
      </c>
      <c r="E83" s="355"/>
      <c r="F83" s="355"/>
      <c r="G83" s="355"/>
      <c r="H83" s="356"/>
    </row>
    <row r="84" spans="1:8" ht="37.5" customHeight="1" thickBot="1" x14ac:dyDescent="0.25">
      <c r="A84" s="419" t="s">
        <v>58</v>
      </c>
      <c r="B84" s="420"/>
      <c r="C84" s="431"/>
      <c r="D84" s="354">
        <v>22920</v>
      </c>
      <c r="E84" s="355"/>
      <c r="F84" s="355"/>
      <c r="G84" s="355"/>
      <c r="H84" s="356"/>
    </row>
    <row r="85" spans="1:8" ht="50.1" customHeight="1" thickBot="1" x14ac:dyDescent="0.25">
      <c r="A85" s="411" t="s">
        <v>59</v>
      </c>
      <c r="B85" s="412"/>
      <c r="C85" s="412"/>
      <c r="D85" s="421" t="str">
        <f>"от "&amp;MIN(D86:D95)&amp;" до "&amp;MAX(D86:D95)</f>
        <v>от 240 до 6252</v>
      </c>
      <c r="E85" s="422"/>
      <c r="F85" s="422"/>
      <c r="G85" s="422"/>
      <c r="H85" s="423"/>
    </row>
    <row r="86" spans="1:8" ht="151.5" x14ac:dyDescent="0.2">
      <c r="A86" s="65" t="s">
        <v>60</v>
      </c>
      <c r="B86" s="66" t="s">
        <v>13</v>
      </c>
      <c r="C86" s="6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86" s="424">
        <v>768</v>
      </c>
      <c r="E86" s="424"/>
      <c r="F86" s="424"/>
      <c r="G86" s="424"/>
      <c r="H86" s="425"/>
    </row>
    <row r="87" spans="1:8" ht="37.5" customHeight="1" x14ac:dyDescent="0.2">
      <c r="A87" s="377" t="s">
        <v>61</v>
      </c>
      <c r="B87" s="418"/>
      <c r="C87" s="426"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87" s="398">
        <v>354</v>
      </c>
      <c r="E87" s="398"/>
      <c r="F87" s="398"/>
      <c r="G87" s="398"/>
      <c r="H87" s="399"/>
    </row>
    <row r="88" spans="1:8" ht="37.5" customHeight="1" x14ac:dyDescent="0.2">
      <c r="A88" s="377" t="s">
        <v>62</v>
      </c>
      <c r="B88" s="418"/>
      <c r="C88" s="427"/>
      <c r="D88" s="398">
        <v>6252</v>
      </c>
      <c r="E88" s="398"/>
      <c r="F88" s="398"/>
      <c r="G88" s="398"/>
      <c r="H88" s="399"/>
    </row>
    <row r="89" spans="1:8" ht="37.5" customHeight="1" x14ac:dyDescent="0.2">
      <c r="A89" s="377" t="s">
        <v>63</v>
      </c>
      <c r="B89" s="418"/>
      <c r="C89" s="427"/>
      <c r="D89" s="398">
        <v>1242</v>
      </c>
      <c r="E89" s="398"/>
      <c r="F89" s="398"/>
      <c r="G89" s="398"/>
      <c r="H89" s="399"/>
    </row>
    <row r="90" spans="1:8" ht="37.5" customHeight="1" x14ac:dyDescent="0.2">
      <c r="A90" s="352" t="s">
        <v>64</v>
      </c>
      <c r="B90" s="353"/>
      <c r="C90" s="427"/>
      <c r="D90" s="398">
        <v>4020</v>
      </c>
      <c r="E90" s="398"/>
      <c r="F90" s="398"/>
      <c r="G90" s="398"/>
      <c r="H90" s="399"/>
    </row>
    <row r="91" spans="1:8" ht="37.5" customHeight="1" x14ac:dyDescent="0.2">
      <c r="A91" s="377" t="s">
        <v>65</v>
      </c>
      <c r="B91" s="418"/>
      <c r="C91" s="427"/>
      <c r="D91" s="398">
        <v>240</v>
      </c>
      <c r="E91" s="398"/>
      <c r="F91" s="398"/>
      <c r="G91" s="398"/>
      <c r="H91" s="399"/>
    </row>
    <row r="92" spans="1:8" ht="37.5" customHeight="1" x14ac:dyDescent="0.2">
      <c r="A92" s="377" t="s">
        <v>66</v>
      </c>
      <c r="B92" s="418"/>
      <c r="C92" s="427"/>
      <c r="D92" s="398">
        <v>240</v>
      </c>
      <c r="E92" s="398"/>
      <c r="F92" s="398"/>
      <c r="G92" s="398"/>
      <c r="H92" s="399"/>
    </row>
    <row r="93" spans="1:8" ht="37.5" customHeight="1" x14ac:dyDescent="0.2">
      <c r="A93" s="377" t="s">
        <v>67</v>
      </c>
      <c r="B93" s="418"/>
      <c r="C93" s="427"/>
      <c r="D93" s="398">
        <v>480</v>
      </c>
      <c r="E93" s="398"/>
      <c r="F93" s="398"/>
      <c r="G93" s="398"/>
      <c r="H93" s="399"/>
    </row>
    <row r="94" spans="1:8" ht="37.5" customHeight="1" x14ac:dyDescent="0.2">
      <c r="A94" s="377" t="s">
        <v>68</v>
      </c>
      <c r="B94" s="418"/>
      <c r="C94" s="427"/>
      <c r="D94" s="398">
        <v>720</v>
      </c>
      <c r="E94" s="398"/>
      <c r="F94" s="398"/>
      <c r="G94" s="398"/>
      <c r="H94" s="399"/>
    </row>
    <row r="95" spans="1:8" ht="37.5" customHeight="1" thickBot="1" x14ac:dyDescent="0.25">
      <c r="A95" s="407" t="s">
        <v>69</v>
      </c>
      <c r="B95" s="408"/>
      <c r="C95" s="428"/>
      <c r="D95" s="409">
        <v>4542</v>
      </c>
      <c r="E95" s="409"/>
      <c r="F95" s="409"/>
      <c r="G95" s="409"/>
      <c r="H95" s="410"/>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96" s="375">
        <v>30</v>
      </c>
      <c r="E96" s="375"/>
      <c r="F96" s="375"/>
      <c r="G96" s="375"/>
      <c r="H96" s="376"/>
    </row>
    <row r="97" spans="1:8" ht="50.1" customHeight="1" thickBot="1" x14ac:dyDescent="0.25">
      <c r="A97" s="362" t="s">
        <v>72</v>
      </c>
      <c r="B97" s="363"/>
      <c r="C97" s="21"/>
      <c r="D97" s="364" t="str">
        <f>"от "&amp;MIN(D99,D119:H120,F159,D121:H135)&amp;" до "&amp;MAX(D99,D119:H120,F159,D121:H135)</f>
        <v>от 504 до 7560</v>
      </c>
      <c r="E97" s="364"/>
      <c r="F97" s="364"/>
      <c r="G97" s="364"/>
      <c r="H97" s="365"/>
    </row>
    <row r="98" spans="1:8" ht="21.75" thickBot="1" x14ac:dyDescent="0.25">
      <c r="A98" s="400"/>
      <c r="B98" s="401"/>
      <c r="C98" s="60"/>
      <c r="D98" s="402"/>
      <c r="E98" s="402"/>
      <c r="F98" s="402"/>
      <c r="G98" s="402"/>
      <c r="H98" s="403"/>
    </row>
    <row r="99" spans="1:8" ht="67.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"2ГИС.ЛИПЕЦК" (версия для ПК); Интернет-площадка 2gis.kz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http://api.2gis.kz/</v>
      </c>
      <c r="D99" s="391">
        <v>3684</v>
      </c>
      <c r="E99" s="391"/>
      <c r="F99" s="391"/>
      <c r="G99" s="391"/>
      <c r="H99" s="392"/>
    </row>
    <row r="100" spans="1:8" ht="67.5" customHeight="1" thickBot="1" x14ac:dyDescent="0.25">
      <c r="A100" s="393" t="s">
        <v>74</v>
      </c>
      <c r="B100" s="394"/>
      <c r="C100" s="405"/>
      <c r="D100" s="395" t="s">
        <v>75</v>
      </c>
      <c r="E100" s="396"/>
      <c r="F100" s="396"/>
      <c r="G100" s="396"/>
      <c r="H100" s="397"/>
    </row>
    <row r="101" spans="1:8" ht="67.5" customHeight="1" x14ac:dyDescent="0.2">
      <c r="A101" s="385" t="s">
        <v>76</v>
      </c>
      <c r="B101" s="386"/>
      <c r="C101" s="405"/>
      <c r="D101" s="398">
        <f>D99/4</f>
        <v>921</v>
      </c>
      <c r="E101" s="398"/>
      <c r="F101" s="398"/>
      <c r="G101" s="398"/>
      <c r="H101" s="399"/>
    </row>
    <row r="102" spans="1:8" ht="67.5" customHeight="1" x14ac:dyDescent="0.2">
      <c r="A102" s="385" t="s">
        <v>77</v>
      </c>
      <c r="B102" s="386"/>
      <c r="C102" s="405"/>
      <c r="D102" s="398">
        <f>D99/5</f>
        <v>736.8</v>
      </c>
      <c r="E102" s="398"/>
      <c r="F102" s="398"/>
      <c r="G102" s="398"/>
      <c r="H102" s="399"/>
    </row>
    <row r="103" spans="1:8" ht="67.5" customHeight="1" x14ac:dyDescent="0.2">
      <c r="A103" s="385" t="s">
        <v>78</v>
      </c>
      <c r="B103" s="386"/>
      <c r="C103" s="405"/>
      <c r="D103" s="398">
        <f>D99/6</f>
        <v>614</v>
      </c>
      <c r="E103" s="398"/>
      <c r="F103" s="398"/>
      <c r="G103" s="398"/>
      <c r="H103" s="399"/>
    </row>
    <row r="104" spans="1:8" ht="67.5" customHeight="1" x14ac:dyDescent="0.2">
      <c r="A104" s="385" t="s">
        <v>79</v>
      </c>
      <c r="B104" s="386"/>
      <c r="C104" s="405"/>
      <c r="D104" s="398">
        <f>D99/7</f>
        <v>526.28571428571433</v>
      </c>
      <c r="E104" s="398"/>
      <c r="F104" s="398"/>
      <c r="G104" s="398"/>
      <c r="H104" s="399"/>
    </row>
    <row r="105" spans="1:8" ht="67.5" customHeight="1" x14ac:dyDescent="0.2">
      <c r="A105" s="385" t="s">
        <v>80</v>
      </c>
      <c r="B105" s="386"/>
      <c r="C105" s="405"/>
      <c r="D105" s="398">
        <f>D99/8</f>
        <v>460.5</v>
      </c>
      <c r="E105" s="398"/>
      <c r="F105" s="398"/>
      <c r="G105" s="398"/>
      <c r="H105" s="399"/>
    </row>
    <row r="106" spans="1:8" ht="67.5" customHeight="1" x14ac:dyDescent="0.2">
      <c r="A106" s="385" t="s">
        <v>81</v>
      </c>
      <c r="B106" s="386"/>
      <c r="C106" s="405"/>
      <c r="D106" s="398">
        <f>D99/9</f>
        <v>409.33333333333331</v>
      </c>
      <c r="E106" s="398"/>
      <c r="F106" s="398"/>
      <c r="G106" s="398"/>
      <c r="H106" s="399"/>
    </row>
    <row r="107" spans="1:8" ht="67.5" customHeight="1" x14ac:dyDescent="0.2">
      <c r="A107" s="385" t="s">
        <v>82</v>
      </c>
      <c r="B107" s="386"/>
      <c r="C107" s="405"/>
      <c r="D107" s="398">
        <f>D99/10</f>
        <v>368.4</v>
      </c>
      <c r="E107" s="398"/>
      <c r="F107" s="398"/>
      <c r="G107" s="398"/>
      <c r="H107" s="399"/>
    </row>
    <row r="108" spans="1:8" ht="67.5" customHeight="1" thickBot="1" x14ac:dyDescent="0.25">
      <c r="A108" s="389" t="s">
        <v>83</v>
      </c>
      <c r="B108" s="390"/>
      <c r="C108" s="405"/>
      <c r="D108" s="391">
        <v>5520</v>
      </c>
      <c r="E108" s="391"/>
      <c r="F108" s="391"/>
      <c r="G108" s="391"/>
      <c r="H108" s="392"/>
    </row>
    <row r="109" spans="1:8" ht="67.5" customHeight="1" thickBot="1" x14ac:dyDescent="0.25">
      <c r="A109" s="393" t="s">
        <v>74</v>
      </c>
      <c r="B109" s="394"/>
      <c r="C109" s="405"/>
      <c r="D109" s="395" t="s">
        <v>75</v>
      </c>
      <c r="E109" s="396"/>
      <c r="F109" s="396"/>
      <c r="G109" s="396"/>
      <c r="H109" s="397"/>
    </row>
    <row r="110" spans="1:8" ht="67.5" customHeight="1" x14ac:dyDescent="0.2">
      <c r="A110" s="385" t="s">
        <v>76</v>
      </c>
      <c r="B110" s="386"/>
      <c r="C110" s="405"/>
      <c r="D110" s="398">
        <v>1380</v>
      </c>
      <c r="E110" s="398"/>
      <c r="F110" s="398"/>
      <c r="G110" s="398"/>
      <c r="H110" s="399"/>
    </row>
    <row r="111" spans="1:8" ht="67.5" customHeight="1" x14ac:dyDescent="0.2">
      <c r="A111" s="385" t="s">
        <v>77</v>
      </c>
      <c r="B111" s="386"/>
      <c r="C111" s="405"/>
      <c r="D111" s="398">
        <v>1104</v>
      </c>
      <c r="E111" s="398"/>
      <c r="F111" s="398"/>
      <c r="G111" s="398"/>
      <c r="H111" s="399"/>
    </row>
    <row r="112" spans="1:8" ht="67.5" customHeight="1" x14ac:dyDescent="0.2">
      <c r="A112" s="385" t="s">
        <v>78</v>
      </c>
      <c r="B112" s="386"/>
      <c r="C112" s="405"/>
      <c r="D112" s="398">
        <v>919.99999999999989</v>
      </c>
      <c r="E112" s="398"/>
      <c r="F112" s="398"/>
      <c r="G112" s="398"/>
      <c r="H112" s="399"/>
    </row>
    <row r="113" spans="1:8" ht="67.5" customHeight="1" x14ac:dyDescent="0.2">
      <c r="A113" s="385" t="s">
        <v>79</v>
      </c>
      <c r="B113" s="386"/>
      <c r="C113" s="405"/>
      <c r="D113" s="398">
        <v>788.57142857142856</v>
      </c>
      <c r="E113" s="398"/>
      <c r="F113" s="398"/>
      <c r="G113" s="398"/>
      <c r="H113" s="399"/>
    </row>
    <row r="114" spans="1:8" ht="67.5" customHeight="1" x14ac:dyDescent="0.2">
      <c r="A114" s="385" t="s">
        <v>80</v>
      </c>
      <c r="B114" s="386"/>
      <c r="C114" s="405"/>
      <c r="D114" s="398">
        <v>690</v>
      </c>
      <c r="E114" s="398"/>
      <c r="F114" s="398"/>
      <c r="G114" s="398"/>
      <c r="H114" s="399"/>
    </row>
    <row r="115" spans="1:8" ht="67.5" customHeight="1" x14ac:dyDescent="0.2">
      <c r="A115" s="385" t="s">
        <v>81</v>
      </c>
      <c r="B115" s="386"/>
      <c r="C115" s="405"/>
      <c r="D115" s="398">
        <v>613.33333333333326</v>
      </c>
      <c r="E115" s="398"/>
      <c r="F115" s="398"/>
      <c r="G115" s="398"/>
      <c r="H115" s="399"/>
    </row>
    <row r="116" spans="1:8" ht="67.5" customHeight="1" thickBot="1" x14ac:dyDescent="0.25">
      <c r="A116" s="385" t="s">
        <v>82</v>
      </c>
      <c r="B116" s="386"/>
      <c r="C116" s="406"/>
      <c r="D116" s="398">
        <v>552</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17" s="374">
        <v>10008</v>
      </c>
      <c r="E117" s="375"/>
      <c r="F117" s="375"/>
      <c r="G117" s="375"/>
      <c r="H117" s="376"/>
    </row>
    <row r="118" spans="1:8" ht="21.75" thickBot="1" x14ac:dyDescent="0.25">
      <c r="A118" s="357"/>
      <c r="B118" s="358"/>
      <c r="C118" s="56"/>
      <c r="D118" s="359"/>
      <c r="E118" s="359"/>
      <c r="F118" s="359"/>
      <c r="G118" s="359"/>
      <c r="H118" s="360"/>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"2ГИС.ЛИПЕЦК"</v>
      </c>
      <c r="D119" s="382">
        <v>4986</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0" s="379">
        <v>3306</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1" s="354">
        <v>7464</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"2ГИС.ЛИПЕЦК"</v>
      </c>
      <c r="D122" s="354">
        <v>5904</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"2ГИС.ЛИПЕЦК"</v>
      </c>
      <c r="D123" s="354">
        <v>7084.8</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4" s="354">
        <v>2892</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5" s="354">
        <v>6726</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26" s="354">
        <v>7464</v>
      </c>
      <c r="E126" s="355"/>
      <c r="F126" s="355"/>
      <c r="G126" s="355"/>
      <c r="H126" s="356"/>
    </row>
    <row r="127" spans="1:8" ht="50.1" customHeight="1" x14ac:dyDescent="0.2">
      <c r="A127" s="352" t="s">
        <v>93</v>
      </c>
      <c r="B127" s="353"/>
      <c r="C127" s="74" t="str">
        <f>C120</f>
        <v>Электронный справочник на основе Справочника организаций "2ГИС.ЛИПЕЦК" (версия для ПК)</v>
      </c>
      <c r="D127" s="354">
        <v>4815</v>
      </c>
      <c r="E127" s="355"/>
      <c r="F127" s="355"/>
      <c r="G127" s="355"/>
      <c r="H127" s="356"/>
    </row>
    <row r="128" spans="1:8" ht="50.1" customHeight="1" x14ac:dyDescent="0.2">
      <c r="A128" s="352" t="s">
        <v>94</v>
      </c>
      <c r="B128" s="353"/>
      <c r="C128" s="73" t="s">
        <v>95</v>
      </c>
      <c r="D128" s="354">
        <v>504</v>
      </c>
      <c r="E128" s="355"/>
      <c r="F128" s="355"/>
      <c r="G128" s="355"/>
      <c r="H128" s="356"/>
    </row>
    <row r="129" spans="1:8" ht="63"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29" s="354">
        <v>1770</v>
      </c>
      <c r="E129" s="355"/>
      <c r="F129" s="355"/>
      <c r="G129" s="355"/>
      <c r="H129" s="356"/>
    </row>
    <row r="130" spans="1:8" ht="63" customHeight="1" x14ac:dyDescent="0.2">
      <c r="A130" s="352" t="s">
        <v>97</v>
      </c>
      <c r="B130" s="353"/>
      <c r="C130" s="7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0" s="354">
        <v>1416</v>
      </c>
      <c r="E130" s="355"/>
      <c r="F130" s="355"/>
      <c r="G130" s="355"/>
      <c r="H130" s="356"/>
    </row>
    <row r="131" spans="1:8" ht="63" customHeight="1" x14ac:dyDescent="0.2">
      <c r="A131" s="352" t="s">
        <v>98</v>
      </c>
      <c r="B131" s="353"/>
      <c r="C131" s="73"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1" s="354">
        <v>1302</v>
      </c>
      <c r="E131" s="355"/>
      <c r="F131" s="355"/>
      <c r="G131" s="355"/>
      <c r="H131" s="356"/>
    </row>
    <row r="132" spans="1:8" ht="63" customHeight="1" x14ac:dyDescent="0.2">
      <c r="A132" s="352" t="s">
        <v>99</v>
      </c>
      <c r="B132" s="353"/>
      <c r="C132" s="73" t="str">
        <f t="shared" si="1"/>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2" s="354">
        <v>708</v>
      </c>
      <c r="E132" s="355"/>
      <c r="F132" s="355"/>
      <c r="G132" s="355"/>
      <c r="H132" s="356"/>
    </row>
    <row r="133" spans="1:8" ht="63"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3" s="354">
        <v>7560</v>
      </c>
      <c r="E133" s="355"/>
      <c r="F133" s="355"/>
      <c r="G133" s="355"/>
      <c r="H133" s="356"/>
    </row>
    <row r="134" spans="1:8" ht="63"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34" s="354">
        <v>2004</v>
      </c>
      <c r="E134" s="355"/>
      <c r="F134" s="355"/>
      <c r="G134" s="355"/>
      <c r="H134" s="356"/>
    </row>
    <row r="135" spans="1:8" ht="50.1" customHeight="1" thickBot="1" x14ac:dyDescent="0.25">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35" s="354">
        <v>2070</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6" s="354">
        <v>768</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37" s="354">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8" s="354">
        <v>6000</v>
      </c>
      <c r="E138" s="355"/>
      <c r="F138" s="355"/>
      <c r="G138" s="355"/>
      <c r="H138" s="356"/>
    </row>
    <row r="139" spans="1:8" s="16" customFormat="1" ht="96" customHeight="1" x14ac:dyDescent="0.2">
      <c r="A139" s="377" t="s">
        <v>105</v>
      </c>
      <c r="B139" s="378"/>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Интернет-площадки и Веб-приложения на основе Cправочника организаций "2ГИС.ЛИПЕЦК", http://api.2gis.ru/</v>
      </c>
      <c r="D139" s="354">
        <v>5505</v>
      </c>
      <c r="E139" s="355"/>
      <c r="F139" s="355"/>
      <c r="G139" s="355"/>
      <c r="H139" s="356"/>
    </row>
    <row r="140" spans="1:8" s="16" customFormat="1" ht="96" customHeight="1" x14ac:dyDescent="0.2">
      <c r="A140" s="377" t="s">
        <v>106</v>
      </c>
      <c r="B140" s="378"/>
      <c r="C14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40" s="354">
        <v>5904</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"2ГИС.ЛИПЕЦК"</v>
      </c>
      <c r="D141" s="354">
        <v>7080</v>
      </c>
      <c r="E141" s="355"/>
      <c r="F141" s="355"/>
      <c r="G141" s="355"/>
      <c r="H141" s="356"/>
    </row>
    <row r="142" spans="1:8" ht="50.1" customHeight="1" x14ac:dyDescent="0.2">
      <c r="A142" s="352" t="s">
        <v>108</v>
      </c>
      <c r="B142" s="353"/>
      <c r="C142" s="7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42" s="354">
        <v>4680</v>
      </c>
      <c r="E142" s="355"/>
      <c r="F142" s="355"/>
      <c r="G142" s="355"/>
      <c r="H142" s="356"/>
    </row>
    <row r="143" spans="1:8" ht="50.1" customHeight="1" x14ac:dyDescent="0.2">
      <c r="A143" s="352" t="s">
        <v>109</v>
      </c>
      <c r="B143" s="353"/>
      <c r="C143" s="73" t="str">
        <f t="shared" si="2"/>
        <v>Электронный справочник на основе Справочника организаций "2ГИС.ЛИПЕЦК" (версия для ПК)</v>
      </c>
      <c r="D143" s="354">
        <v>10560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"2ГИС.ЛИПЕЦК"</v>
      </c>
      <c r="D144" s="354">
        <v>8280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"2ГИС.ЛИПЕЦК"</v>
      </c>
      <c r="D145" s="354">
        <v>9936</v>
      </c>
      <c r="E145" s="355"/>
      <c r="F145" s="355"/>
      <c r="G145" s="355"/>
      <c r="H145" s="356"/>
    </row>
    <row r="146" spans="1:8" ht="50.1" customHeight="1" x14ac:dyDescent="0.2">
      <c r="A146" s="352" t="s">
        <v>112</v>
      </c>
      <c r="B146" s="353"/>
      <c r="C146" s="73" t="str">
        <f t="shared" si="2"/>
        <v>Электронный справочник на основе Справочника организаций "2ГИС.ЛИПЕЦК" (версия для ПК)</v>
      </c>
      <c r="D146" s="354">
        <v>4080</v>
      </c>
      <c r="E146" s="355"/>
      <c r="F146" s="355"/>
      <c r="G146" s="355"/>
      <c r="H146" s="356"/>
    </row>
    <row r="147" spans="1:8" ht="50.1" customHeight="1" x14ac:dyDescent="0.2">
      <c r="A147" s="352" t="s">
        <v>113</v>
      </c>
      <c r="B147" s="353"/>
      <c r="C147" s="73" t="str">
        <f t="shared" si="2"/>
        <v>Электронный справочник на основе Справочника организаций "2ГИС.ЛИПЕЦК" (версия для ПК)</v>
      </c>
      <c r="D147" s="354">
        <v>9480</v>
      </c>
      <c r="E147" s="355"/>
      <c r="F147" s="355"/>
      <c r="G147" s="355"/>
      <c r="H147" s="356"/>
    </row>
    <row r="148" spans="1:8" ht="50.1" customHeight="1" x14ac:dyDescent="0.2">
      <c r="A148" s="352" t="s">
        <v>114</v>
      </c>
      <c r="B148" s="353"/>
      <c r="C148" s="73" t="str">
        <f t="shared" si="2"/>
        <v>Электронный справочник на основе Справочника организаций "2ГИС.ЛИПЕЦК" (версия для ПК)</v>
      </c>
      <c r="D148" s="354">
        <v>10560</v>
      </c>
      <c r="E148" s="355"/>
      <c r="F148" s="355"/>
      <c r="G148" s="355"/>
      <c r="H148" s="356"/>
    </row>
    <row r="149" spans="1:8" ht="50.1" customHeight="1" x14ac:dyDescent="0.2">
      <c r="A149" s="352" t="s">
        <v>115</v>
      </c>
      <c r="B149" s="353"/>
      <c r="C149" s="73" t="s">
        <v>95</v>
      </c>
      <c r="D149" s="354">
        <v>720</v>
      </c>
      <c r="E149" s="355"/>
      <c r="F149" s="355"/>
      <c r="G149" s="355"/>
      <c r="H149" s="356"/>
    </row>
    <row r="150" spans="1:8" ht="62.25"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"2ГИС.ЛИПЕЦК" (мобильная версия 2ГИС 4.0 и выше); Интернет-площадка 2gis.ru на основе Cправочника организаций "2ГИС.ЛИПЕЦК"</v>
      </c>
      <c r="D150" s="354">
        <v>10680</v>
      </c>
      <c r="E150" s="355"/>
      <c r="F150" s="355"/>
      <c r="G150" s="355"/>
      <c r="H150" s="356"/>
    </row>
    <row r="151" spans="1:8" ht="50.1" customHeight="1" thickBot="1" x14ac:dyDescent="0.25">
      <c r="A151" s="352" t="s">
        <v>117</v>
      </c>
      <c r="B151" s="353"/>
      <c r="C151" s="73" t="str">
        <f t="shared" si="2"/>
        <v>Электронный справочник на основе Справочника организаций "2ГИС.ЛИПЕЦК" (версия для ПК)</v>
      </c>
      <c r="D151" s="374">
        <v>3000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"2ГИС.ЛИПЕЦК" (мобильная версия)</v>
      </c>
      <c r="D153" s="354">
        <v>4050</v>
      </c>
      <c r="E153" s="355"/>
      <c r="F153" s="355"/>
      <c r="G153" s="355"/>
      <c r="H153" s="356"/>
    </row>
    <row r="154" spans="1:8" s="16" customFormat="1" ht="50.1" customHeight="1" x14ac:dyDescent="0.2">
      <c r="A154" s="352" t="s">
        <v>120</v>
      </c>
      <c r="B154" s="353"/>
      <c r="C154" s="367"/>
      <c r="D154" s="354">
        <v>4002</v>
      </c>
      <c r="E154" s="355"/>
      <c r="F154" s="355"/>
      <c r="G154" s="355"/>
      <c r="H154" s="356"/>
    </row>
    <row r="155" spans="1:8" s="16" customFormat="1" ht="50.1" customHeight="1" x14ac:dyDescent="0.2">
      <c r="A155" s="369" t="s">
        <v>121</v>
      </c>
      <c r="B155" s="370"/>
      <c r="C155" s="367"/>
      <c r="D155" s="517">
        <v>1500</v>
      </c>
      <c r="E155" s="398"/>
      <c r="F155" s="398"/>
      <c r="G155" s="398"/>
      <c r="H155" s="398"/>
    </row>
    <row r="156" spans="1:8" s="16" customFormat="1" ht="50.1" customHeight="1" x14ac:dyDescent="0.2">
      <c r="A156" s="369" t="s">
        <v>122</v>
      </c>
      <c r="B156" s="370"/>
      <c r="C156" s="367"/>
      <c r="D156" s="517">
        <v>150</v>
      </c>
      <c r="E156" s="398"/>
      <c r="F156" s="398"/>
      <c r="G156" s="398"/>
      <c r="H156" s="398"/>
    </row>
    <row r="157" spans="1:8" s="16" customFormat="1" ht="50.1" customHeight="1" thickBot="1" x14ac:dyDescent="0.25">
      <c r="A157" s="369" t="s">
        <v>123</v>
      </c>
      <c r="B157" s="370"/>
      <c r="C157" s="368"/>
      <c r="D157" s="471">
        <v>510</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59" s="77">
        <f>F159*1.2</f>
        <v>3045.6</v>
      </c>
      <c r="E159" s="78">
        <f>F159*1.1</f>
        <v>2791.8</v>
      </c>
      <c r="F159" s="78">
        <v>2538</v>
      </c>
      <c r="G159" s="78">
        <f>F159*0.75</f>
        <v>1903.5</v>
      </c>
      <c r="H159" s="79">
        <f>F159*0.5</f>
        <v>1269</v>
      </c>
    </row>
    <row r="160" spans="1:8"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"2ГИС.ЛИПЕЦК"</v>
      </c>
      <c r="D160" s="354">
        <v>1890</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1" s="354">
        <v>4488</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(мобильная версия 2ГИС 4.0 и выше)</v>
      </c>
      <c r="D162" s="77">
        <f>F162*1.2</f>
        <v>4320</v>
      </c>
      <c r="E162" s="78">
        <f>F162*1.1</f>
        <v>3960.0000000000005</v>
      </c>
      <c r="F162" s="78">
        <v>3600</v>
      </c>
      <c r="G162" s="78">
        <f>F162*0.75</f>
        <v>2700</v>
      </c>
      <c r="H162" s="79">
        <f>F162*0.5</f>
        <v>1800</v>
      </c>
    </row>
    <row r="163" spans="1:8"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"2ГИС.ЛИПЕЦК"</v>
      </c>
      <c r="D163" s="354">
        <v>2760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"2ГИС.ЛИПЕЦК" (версия для ПК)</v>
      </c>
      <c r="D164" s="354">
        <v>6360</v>
      </c>
      <c r="E164" s="355"/>
      <c r="F164" s="355"/>
      <c r="G164" s="355"/>
      <c r="H164" s="356"/>
    </row>
    <row r="165" spans="1:8" s="16" customFormat="1" ht="126" customHeight="1" thickBot="1" x14ac:dyDescent="0.25">
      <c r="A165" s="352" t="s">
        <v>131</v>
      </c>
      <c r="B165" s="353"/>
      <c r="C165" s="121" t="str">
        <f>C160</f>
        <v>Интернет-площадка 2gis.ru на основе Cправочника организаций "2ГИС.ЛИПЕЦК"</v>
      </c>
      <c r="D165" s="354">
        <v>1890</v>
      </c>
      <c r="E165" s="355"/>
      <c r="F165" s="355"/>
      <c r="G165" s="355"/>
      <c r="H165" s="356"/>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6"/>
      <c r="B167" s="507"/>
      <c r="C167" s="623"/>
      <c r="D167" s="507"/>
      <c r="E167" s="507"/>
      <c r="F167" s="507"/>
      <c r="G167" s="507"/>
      <c r="H167" s="508"/>
    </row>
    <row r="168" spans="1:8"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"2ГИС.ЛИПЕЦК" (версия для ПК); Интернет-площадка 2gis.ru на основе Cправочника организаций "2ГИС.ЛИПЕЦК"; Электронный справочник на основе Справочника организаций "2ГИС.ЛИПЕЦК" (мобильная версия 2ГИС 4.0 и выше)</v>
      </c>
      <c r="D168" s="382">
        <v>6630</v>
      </c>
      <c r="E168" s="383"/>
      <c r="F168" s="383"/>
      <c r="G168" s="383"/>
      <c r="H168" s="384"/>
    </row>
    <row r="169" spans="1:8" s="16" customFormat="1" ht="83.25" customHeight="1" thickBot="1" x14ac:dyDescent="0.25">
      <c r="A169" s="352" t="s">
        <v>202</v>
      </c>
      <c r="B169" s="353"/>
      <c r="C169" s="367"/>
      <c r="D169" s="354">
        <v>6630</v>
      </c>
      <c r="E169" s="355"/>
      <c r="F169" s="355"/>
      <c r="G169" s="355"/>
      <c r="H169" s="356"/>
    </row>
    <row r="170" spans="1:8" ht="21.75" thickBot="1" x14ac:dyDescent="0.25">
      <c r="A170" s="518"/>
      <c r="B170" s="519"/>
      <c r="C170" s="56"/>
      <c r="D170" s="520"/>
      <c r="E170" s="520"/>
      <c r="F170" s="520"/>
      <c r="G170" s="520"/>
      <c r="H170" s="521"/>
    </row>
    <row r="172" spans="1:8" ht="21" x14ac:dyDescent="0.2">
      <c r="A172" s="85"/>
      <c r="B172" s="86" t="s">
        <v>133</v>
      </c>
      <c r="C172" s="251" t="s">
        <v>544</v>
      </c>
      <c r="D172" s="244"/>
      <c r="E172" s="87"/>
      <c r="F172" s="87"/>
      <c r="G172" s="87"/>
      <c r="H172" s="87"/>
    </row>
    <row r="173" spans="1:8" ht="21" x14ac:dyDescent="0.2">
      <c r="A173" s="85"/>
      <c r="B173" s="87"/>
      <c r="C173" s="252" t="s">
        <v>545</v>
      </c>
      <c r="D173" s="122"/>
      <c r="E173" s="87"/>
      <c r="F173" s="87"/>
      <c r="G173" s="87"/>
      <c r="H173" s="87"/>
    </row>
    <row r="174" spans="1:8" ht="21" x14ac:dyDescent="0.2">
      <c r="A174" s="85"/>
      <c r="B174" s="87"/>
      <c r="C174" s="252" t="s">
        <v>546</v>
      </c>
      <c r="D174" s="122"/>
      <c r="E174" s="87"/>
      <c r="F174" s="87"/>
      <c r="G174" s="87"/>
      <c r="H174" s="87"/>
    </row>
    <row r="175" spans="1:8" ht="21" x14ac:dyDescent="0.2">
      <c r="C175" s="348"/>
      <c r="D175" s="348"/>
      <c r="E175" s="87"/>
      <c r="F175" s="87"/>
      <c r="G175" s="87"/>
      <c r="H175" s="82"/>
    </row>
    <row r="176" spans="1:8" ht="26.25" customHeight="1"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c r="E176" s="89"/>
      <c r="F176" s="90"/>
      <c r="G176" s="351"/>
      <c r="H176" s="351"/>
    </row>
    <row r="177" spans="1:8" ht="26.25" customHeight="1"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c r="E177" s="89"/>
      <c r="F177" s="90"/>
      <c r="G177" s="92"/>
      <c r="H177" s="92"/>
    </row>
    <row r="178" spans="1:8" ht="26.25" customHeight="1"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c r="E178" s="89"/>
      <c r="F178" s="90"/>
      <c r="G178" s="92"/>
      <c r="H178" s="92"/>
    </row>
    <row r="179" spans="1:8" ht="26.25" customHeight="1"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c r="E179" s="90"/>
      <c r="F179" s="90"/>
      <c r="G179" s="92"/>
      <c r="H179" s="92"/>
    </row>
    <row r="180" spans="1:8" ht="26.25" customHeight="1"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c r="E180" s="90"/>
      <c r="F180" s="90"/>
      <c r="G180" s="92"/>
      <c r="H180" s="92"/>
    </row>
    <row r="181" spans="1:8" ht="26.25" customHeight="1"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c r="E181" s="89"/>
      <c r="F181" s="90"/>
      <c r="G181" s="92"/>
      <c r="H181" s="92"/>
    </row>
    <row r="182" spans="1:8" ht="26.25" customHeight="1"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c r="E182" s="89"/>
      <c r="F182" s="90"/>
      <c r="G182" s="92"/>
      <c r="H182" s="92"/>
    </row>
    <row r="183" spans="1:8" ht="26.25" x14ac:dyDescent="0.2">
      <c r="A183" s="93"/>
      <c r="B183" s="93"/>
      <c r="C183" s="94"/>
      <c r="D183" s="95"/>
      <c r="E183" s="95"/>
      <c r="F183" s="96"/>
      <c r="G183" s="97"/>
      <c r="H183" s="97"/>
    </row>
    <row r="184" spans="1:8" ht="21" x14ac:dyDescent="0.2">
      <c r="A184" s="339" t="s">
        <v>144</v>
      </c>
      <c r="B184" s="339"/>
      <c r="C184" s="339"/>
      <c r="D184" s="339"/>
      <c r="E184" s="339"/>
      <c r="F184" s="339"/>
      <c r="G184" s="339"/>
      <c r="H184" s="339"/>
    </row>
    <row r="185" spans="1:8" ht="21" x14ac:dyDescent="0.2">
      <c r="A185" s="339" t="s">
        <v>145</v>
      </c>
      <c r="B185" s="339"/>
      <c r="C185" s="339"/>
      <c r="D185" s="339"/>
      <c r="E185" s="339"/>
      <c r="F185" s="339"/>
      <c r="G185" s="339"/>
      <c r="H185" s="339"/>
    </row>
    <row r="186" spans="1:8" ht="26.25" x14ac:dyDescent="0.2">
      <c r="A186" s="93"/>
      <c r="B186" s="93"/>
      <c r="C186" s="94"/>
      <c r="D186" s="95"/>
      <c r="E186" s="95"/>
      <c r="F186" s="96"/>
      <c r="G186" s="97"/>
      <c r="H186" s="97"/>
    </row>
    <row r="187" spans="1:8" ht="50.1" customHeight="1" thickBot="1" x14ac:dyDescent="0.25">
      <c r="A187" s="340" t="s">
        <v>146</v>
      </c>
      <c r="B187" s="340"/>
      <c r="C187" s="340"/>
      <c r="D187" s="340"/>
      <c r="E187" s="340"/>
      <c r="F187" s="99"/>
      <c r="G187" s="91"/>
      <c r="H187" s="100"/>
    </row>
    <row r="188" spans="1:8" ht="50.1" customHeight="1" thickBot="1" x14ac:dyDescent="0.25">
      <c r="A188" s="341" t="s">
        <v>147</v>
      </c>
      <c r="B188" s="342"/>
      <c r="C188" s="342"/>
      <c r="D188" s="342"/>
      <c r="E188" s="343"/>
      <c r="F188" s="101"/>
      <c r="H188" s="102"/>
    </row>
    <row r="189" spans="1:8" ht="88.5" customHeight="1" thickBot="1" x14ac:dyDescent="0.25">
      <c r="A189" s="538" t="s">
        <v>148</v>
      </c>
      <c r="B189" s="539"/>
      <c r="C189" s="103" t="s">
        <v>149</v>
      </c>
      <c r="D189" s="621" t="s">
        <v>150</v>
      </c>
      <c r="E189" s="622"/>
      <c r="F189" s="104"/>
      <c r="G189" s="104"/>
      <c r="H189" s="104"/>
    </row>
    <row r="190" spans="1:8" ht="84" x14ac:dyDescent="0.2">
      <c r="A190" s="333" t="s">
        <v>151</v>
      </c>
      <c r="B190" s="334"/>
      <c r="C190" s="105" t="s">
        <v>152</v>
      </c>
      <c r="D190" s="335" t="s">
        <v>153</v>
      </c>
      <c r="E190" s="336"/>
      <c r="F190" s="104"/>
      <c r="G190" s="104"/>
      <c r="H190" s="104"/>
    </row>
    <row r="191" spans="1:8" ht="78" customHeight="1" x14ac:dyDescent="0.2">
      <c r="A191" s="337" t="s">
        <v>154</v>
      </c>
      <c r="B191" s="338"/>
      <c r="C191" s="106" t="s">
        <v>155</v>
      </c>
      <c r="D191" s="331" t="s">
        <v>156</v>
      </c>
      <c r="E191" s="332"/>
      <c r="F191" s="104"/>
      <c r="G191" s="104"/>
      <c r="H191" s="104"/>
    </row>
    <row r="192" spans="1:8" ht="180" customHeight="1" thickBot="1" x14ac:dyDescent="0.25">
      <c r="A192" s="495" t="s">
        <v>157</v>
      </c>
      <c r="B192" s="496"/>
      <c r="C192" s="125" t="s">
        <v>158</v>
      </c>
      <c r="D192" s="497" t="s">
        <v>156</v>
      </c>
      <c r="E192" s="498"/>
      <c r="F192" s="104"/>
      <c r="G192" s="104"/>
      <c r="H192" s="104"/>
    </row>
    <row r="193" spans="1:16384" s="82" customFormat="1" ht="125.25" customHeight="1" x14ac:dyDescent="0.2">
      <c r="A193" s="337" t="s">
        <v>160</v>
      </c>
      <c r="B193" s="338"/>
      <c r="C193" s="124" t="s">
        <v>161</v>
      </c>
      <c r="D193" s="338" t="s">
        <v>156</v>
      </c>
      <c r="E193" s="494"/>
      <c r="F193" s="101"/>
      <c r="G193" s="101"/>
      <c r="H193" s="101"/>
    </row>
    <row r="194" spans="1:16384" s="98" customFormat="1" ht="222.75" customHeight="1" thickBot="1" x14ac:dyDescent="0.25">
      <c r="A194" s="617" t="s">
        <v>162</v>
      </c>
      <c r="B194" s="618"/>
      <c r="C194" s="125" t="s">
        <v>163</v>
      </c>
      <c r="D194" s="619" t="s">
        <v>156</v>
      </c>
      <c r="E194" s="620"/>
      <c r="F194" s="96"/>
      <c r="G194" s="97"/>
      <c r="H194" s="97"/>
    </row>
    <row r="195" spans="1:16384" ht="30.75" customHeight="1" x14ac:dyDescent="0.2">
      <c r="A195" s="329" t="s">
        <v>164</v>
      </c>
      <c r="B195" s="329"/>
      <c r="C195" s="329"/>
      <c r="D195" s="329"/>
      <c r="E195" s="329"/>
      <c r="F195" s="329"/>
      <c r="G195" s="329"/>
      <c r="H195" s="329"/>
    </row>
    <row r="196" spans="1:16384" ht="30.75" customHeight="1" x14ac:dyDescent="0.2">
      <c r="A196" s="329" t="s">
        <v>165</v>
      </c>
      <c r="B196" s="329"/>
      <c r="C196" s="329"/>
      <c r="D196" s="329"/>
      <c r="E196" s="329"/>
      <c r="F196" s="329"/>
      <c r="G196" s="329"/>
      <c r="H196" s="329"/>
      <c r="I196" s="329"/>
      <c r="J196" s="329"/>
      <c r="K196" s="329"/>
      <c r="L196" s="329"/>
      <c r="M196" s="329"/>
      <c r="N196" s="329"/>
      <c r="O196" s="329"/>
      <c r="P196" s="329"/>
      <c r="Q196" s="329"/>
      <c r="R196" s="329"/>
      <c r="S196" s="329"/>
      <c r="T196" s="329"/>
      <c r="U196" s="329"/>
      <c r="V196" s="329"/>
      <c r="W196" s="329"/>
      <c r="X196" s="329"/>
      <c r="Y196" s="329"/>
      <c r="Z196" s="329"/>
      <c r="AA196" s="329"/>
      <c r="AB196" s="329"/>
      <c r="AC196" s="329"/>
      <c r="AD196" s="329"/>
      <c r="AE196" s="329"/>
      <c r="AF196" s="329"/>
      <c r="AG196" s="329"/>
      <c r="AH196" s="329"/>
      <c r="AI196" s="329"/>
      <c r="AJ196" s="329"/>
      <c r="AK196" s="329"/>
      <c r="AL196" s="329"/>
      <c r="AM196" s="329"/>
      <c r="AN196" s="329"/>
      <c r="AO196" s="329"/>
      <c r="AP196" s="329"/>
      <c r="AQ196" s="329"/>
      <c r="AR196" s="329"/>
      <c r="AS196" s="329"/>
      <c r="AT196" s="329"/>
      <c r="AU196" s="329"/>
      <c r="AV196" s="329"/>
      <c r="AW196" s="329"/>
      <c r="AX196" s="329"/>
      <c r="AY196" s="329"/>
      <c r="AZ196" s="329"/>
      <c r="BA196" s="329"/>
      <c r="BB196" s="329"/>
      <c r="BC196" s="329"/>
      <c r="BD196" s="329"/>
      <c r="BE196" s="329"/>
      <c r="BF196" s="329"/>
      <c r="BG196" s="329"/>
      <c r="BH196" s="329"/>
      <c r="BI196" s="329"/>
      <c r="BJ196" s="329"/>
      <c r="BK196" s="329"/>
      <c r="BL196" s="329"/>
      <c r="BM196" s="329"/>
      <c r="BN196" s="329"/>
      <c r="BO196" s="329"/>
      <c r="BP196" s="329"/>
      <c r="BQ196" s="329"/>
      <c r="BR196" s="329"/>
      <c r="BS196" s="329"/>
      <c r="BT196" s="329"/>
      <c r="BU196" s="329"/>
      <c r="BV196" s="329"/>
      <c r="BW196" s="329"/>
      <c r="BX196" s="329"/>
      <c r="BY196" s="329"/>
      <c r="BZ196" s="329"/>
      <c r="CA196" s="329"/>
      <c r="CB196" s="329"/>
      <c r="CC196" s="329"/>
      <c r="CD196" s="329"/>
      <c r="CE196" s="329"/>
      <c r="CF196" s="329"/>
      <c r="CG196" s="329"/>
      <c r="CH196" s="329"/>
      <c r="CI196" s="329"/>
      <c r="CJ196" s="329"/>
      <c r="CK196" s="329"/>
      <c r="CL196" s="329"/>
      <c r="CM196" s="329"/>
      <c r="CN196" s="329"/>
      <c r="CO196" s="329"/>
      <c r="CP196" s="329"/>
      <c r="CQ196" s="329"/>
      <c r="CR196" s="329"/>
      <c r="CS196" s="329"/>
      <c r="CT196" s="329"/>
      <c r="CU196" s="329"/>
      <c r="CV196" s="329"/>
      <c r="CW196" s="329"/>
      <c r="CX196" s="329"/>
      <c r="CY196" s="329"/>
      <c r="CZ196" s="329"/>
      <c r="DA196" s="329"/>
      <c r="DB196" s="329"/>
      <c r="DC196" s="329"/>
      <c r="DD196" s="329"/>
      <c r="DE196" s="329"/>
      <c r="DF196" s="329"/>
      <c r="DG196" s="329"/>
      <c r="DH196" s="329"/>
      <c r="DI196" s="329"/>
      <c r="DJ196" s="329"/>
      <c r="DK196" s="329"/>
      <c r="DL196" s="329"/>
      <c r="DM196" s="329"/>
      <c r="DN196" s="329"/>
      <c r="DO196" s="329"/>
      <c r="DP196" s="329"/>
      <c r="DQ196" s="329"/>
      <c r="DR196" s="329"/>
      <c r="DS196" s="329"/>
      <c r="DT196" s="329"/>
      <c r="DU196" s="329"/>
      <c r="DV196" s="329"/>
      <c r="DW196" s="329"/>
      <c r="DX196" s="329"/>
      <c r="DY196" s="329"/>
      <c r="DZ196" s="329"/>
      <c r="EA196" s="329"/>
      <c r="EB196" s="329"/>
      <c r="EC196" s="329"/>
      <c r="ED196" s="329"/>
      <c r="EE196" s="329"/>
      <c r="EF196" s="329"/>
      <c r="EG196" s="329"/>
      <c r="EH196" s="329"/>
      <c r="EI196" s="329"/>
      <c r="EJ196" s="329"/>
      <c r="EK196" s="329"/>
      <c r="EL196" s="329"/>
      <c r="EM196" s="329"/>
      <c r="EN196" s="329"/>
      <c r="EO196" s="329"/>
      <c r="EP196" s="329"/>
      <c r="EQ196" s="329"/>
      <c r="ER196" s="329"/>
      <c r="ES196" s="329"/>
      <c r="ET196" s="329"/>
      <c r="EU196" s="329"/>
      <c r="EV196" s="329"/>
      <c r="EW196" s="329"/>
      <c r="EX196" s="329"/>
      <c r="EY196" s="329"/>
      <c r="EZ196" s="329"/>
      <c r="FA196" s="329"/>
      <c r="FB196" s="329"/>
      <c r="FC196" s="329"/>
      <c r="FD196" s="329"/>
      <c r="FE196" s="329"/>
      <c r="FF196" s="329"/>
      <c r="FG196" s="329"/>
      <c r="FH196" s="329"/>
      <c r="FI196" s="329"/>
      <c r="FJ196" s="329"/>
      <c r="FK196" s="329"/>
      <c r="FL196" s="329"/>
      <c r="FM196" s="329"/>
      <c r="FN196" s="329"/>
      <c r="FO196" s="329"/>
      <c r="FP196" s="329"/>
      <c r="FQ196" s="329"/>
      <c r="FR196" s="329"/>
      <c r="FS196" s="329"/>
      <c r="FT196" s="329"/>
      <c r="FU196" s="329"/>
      <c r="FV196" s="329"/>
      <c r="FW196" s="329"/>
      <c r="FX196" s="329"/>
      <c r="FY196" s="329"/>
      <c r="FZ196" s="329"/>
      <c r="GA196" s="329"/>
      <c r="GB196" s="329"/>
      <c r="GC196" s="329"/>
      <c r="GD196" s="329"/>
      <c r="GE196" s="329"/>
      <c r="GF196" s="329"/>
      <c r="GG196" s="329"/>
      <c r="GH196" s="329"/>
      <c r="GI196" s="329"/>
      <c r="GJ196" s="329"/>
      <c r="GK196" s="329"/>
      <c r="GL196" s="329"/>
      <c r="GM196" s="329"/>
      <c r="GN196" s="329"/>
      <c r="GO196" s="329"/>
      <c r="GP196" s="329"/>
      <c r="GQ196" s="329"/>
      <c r="GR196" s="329"/>
      <c r="GS196" s="329"/>
      <c r="GT196" s="329"/>
      <c r="GU196" s="329"/>
      <c r="GV196" s="329"/>
      <c r="GW196" s="329"/>
      <c r="GX196" s="329"/>
      <c r="GY196" s="329"/>
      <c r="GZ196" s="329"/>
      <c r="HA196" s="329"/>
      <c r="HB196" s="329"/>
      <c r="HC196" s="329"/>
      <c r="HD196" s="329"/>
      <c r="HE196" s="329"/>
      <c r="HF196" s="329"/>
      <c r="HG196" s="329"/>
      <c r="HH196" s="329"/>
      <c r="HI196" s="329"/>
      <c r="HJ196" s="329"/>
      <c r="HK196" s="329"/>
      <c r="HL196" s="329"/>
      <c r="HM196" s="329"/>
      <c r="HN196" s="329"/>
      <c r="HO196" s="329"/>
      <c r="HP196" s="329"/>
      <c r="HQ196" s="329"/>
      <c r="HR196" s="329"/>
      <c r="HS196" s="329"/>
      <c r="HT196" s="329"/>
      <c r="HU196" s="329"/>
      <c r="HV196" s="329"/>
      <c r="HW196" s="329"/>
      <c r="HX196" s="329"/>
      <c r="HY196" s="329"/>
      <c r="HZ196" s="329"/>
      <c r="IA196" s="329"/>
      <c r="IB196" s="329"/>
      <c r="IC196" s="329"/>
      <c r="ID196" s="329"/>
      <c r="IE196" s="329"/>
      <c r="IF196" s="329"/>
      <c r="IG196" s="329"/>
      <c r="IH196" s="329"/>
      <c r="II196" s="329"/>
      <c r="IJ196" s="329"/>
      <c r="IK196" s="329"/>
      <c r="IL196" s="329"/>
      <c r="IM196" s="329"/>
      <c r="IN196" s="329"/>
      <c r="IO196" s="329"/>
      <c r="IP196" s="329"/>
      <c r="IQ196" s="329"/>
      <c r="IR196" s="329"/>
      <c r="IS196" s="329"/>
      <c r="IT196" s="329"/>
      <c r="IU196" s="329"/>
      <c r="IV196" s="329"/>
      <c r="IW196" s="329"/>
      <c r="IX196" s="329"/>
      <c r="IY196" s="329"/>
      <c r="IZ196" s="329"/>
      <c r="JA196" s="329"/>
      <c r="JB196" s="329"/>
      <c r="JC196" s="329"/>
      <c r="JD196" s="329"/>
      <c r="JE196" s="329"/>
      <c r="JF196" s="329"/>
      <c r="JG196" s="329"/>
      <c r="JH196" s="329"/>
      <c r="JI196" s="329"/>
      <c r="JJ196" s="329"/>
      <c r="JK196" s="329"/>
      <c r="JL196" s="329"/>
      <c r="JM196" s="329"/>
      <c r="JN196" s="329"/>
      <c r="JO196" s="329"/>
      <c r="JP196" s="329"/>
      <c r="JQ196" s="329"/>
      <c r="JR196" s="329"/>
      <c r="JS196" s="329"/>
      <c r="JT196" s="329"/>
      <c r="JU196" s="329"/>
      <c r="JV196" s="329"/>
      <c r="JW196" s="329"/>
      <c r="JX196" s="329"/>
      <c r="JY196" s="329"/>
      <c r="JZ196" s="329"/>
      <c r="KA196" s="329"/>
      <c r="KB196" s="329"/>
      <c r="KC196" s="329"/>
      <c r="KD196" s="329"/>
      <c r="KE196" s="329"/>
      <c r="KF196" s="329"/>
      <c r="KG196" s="329"/>
      <c r="KH196" s="329"/>
      <c r="KI196" s="329"/>
      <c r="KJ196" s="329"/>
      <c r="KK196" s="329"/>
      <c r="KL196" s="329"/>
      <c r="KM196" s="329"/>
      <c r="KN196" s="329"/>
      <c r="KO196" s="329"/>
      <c r="KP196" s="329"/>
      <c r="KQ196" s="329"/>
      <c r="KR196" s="329"/>
      <c r="KS196" s="329"/>
      <c r="KT196" s="329"/>
      <c r="KU196" s="329"/>
      <c r="KV196" s="329"/>
      <c r="KW196" s="329"/>
      <c r="KX196" s="329"/>
      <c r="KY196" s="329"/>
      <c r="KZ196" s="329"/>
      <c r="LA196" s="329"/>
      <c r="LB196" s="329"/>
      <c r="LC196" s="329"/>
      <c r="LD196" s="329"/>
      <c r="LE196" s="329"/>
      <c r="LF196" s="329"/>
      <c r="LG196" s="329"/>
      <c r="LH196" s="329"/>
      <c r="LI196" s="329"/>
      <c r="LJ196" s="329"/>
      <c r="LK196" s="329"/>
      <c r="LL196" s="329"/>
      <c r="LM196" s="329"/>
      <c r="LN196" s="329"/>
      <c r="LO196" s="329"/>
      <c r="LP196" s="329"/>
      <c r="LQ196" s="329"/>
      <c r="LR196" s="329"/>
      <c r="LS196" s="329"/>
      <c r="LT196" s="329"/>
      <c r="LU196" s="329"/>
      <c r="LV196" s="329"/>
      <c r="LW196" s="329"/>
      <c r="LX196" s="329"/>
      <c r="LY196" s="329"/>
      <c r="LZ196" s="329"/>
      <c r="MA196" s="329"/>
      <c r="MB196" s="329"/>
      <c r="MC196" s="329"/>
      <c r="MD196" s="329"/>
      <c r="ME196" s="329"/>
      <c r="MF196" s="329"/>
      <c r="MG196" s="329"/>
      <c r="MH196" s="329"/>
      <c r="MI196" s="329"/>
      <c r="MJ196" s="329"/>
      <c r="MK196" s="329"/>
      <c r="ML196" s="329"/>
      <c r="MM196" s="329"/>
      <c r="MN196" s="329"/>
      <c r="MO196" s="329"/>
      <c r="MP196" s="329"/>
      <c r="MQ196" s="329"/>
      <c r="MR196" s="329"/>
      <c r="MS196" s="329"/>
      <c r="MT196" s="329"/>
      <c r="MU196" s="329"/>
      <c r="MV196" s="329"/>
      <c r="MW196" s="329"/>
      <c r="MX196" s="329"/>
      <c r="MY196" s="329"/>
      <c r="MZ196" s="329"/>
      <c r="NA196" s="329"/>
      <c r="NB196" s="329"/>
      <c r="NC196" s="329"/>
      <c r="ND196" s="329"/>
      <c r="NE196" s="329"/>
      <c r="NF196" s="329"/>
      <c r="NG196" s="329"/>
      <c r="NH196" s="329"/>
      <c r="NI196" s="329"/>
      <c r="NJ196" s="329"/>
      <c r="NK196" s="329"/>
      <c r="NL196" s="329"/>
      <c r="NM196" s="329"/>
      <c r="NN196" s="329"/>
      <c r="NO196" s="329"/>
      <c r="NP196" s="329"/>
      <c r="NQ196" s="329"/>
      <c r="NR196" s="329"/>
      <c r="NS196" s="329"/>
      <c r="NT196" s="329"/>
      <c r="NU196" s="329"/>
      <c r="NV196" s="329"/>
      <c r="NW196" s="329"/>
      <c r="NX196" s="329"/>
      <c r="NY196" s="329"/>
      <c r="NZ196" s="329"/>
      <c r="OA196" s="329"/>
      <c r="OB196" s="329"/>
      <c r="OC196" s="329"/>
      <c r="OD196" s="329"/>
      <c r="OE196" s="329"/>
      <c r="OF196" s="329"/>
      <c r="OG196" s="329"/>
      <c r="OH196" s="329"/>
      <c r="OI196" s="329"/>
      <c r="OJ196" s="329"/>
      <c r="OK196" s="329"/>
      <c r="OL196" s="329"/>
      <c r="OM196" s="329"/>
      <c r="ON196" s="329"/>
      <c r="OO196" s="329"/>
      <c r="OP196" s="329"/>
      <c r="OQ196" s="329"/>
      <c r="OR196" s="329"/>
      <c r="OS196" s="329"/>
      <c r="OT196" s="329"/>
      <c r="OU196" s="329"/>
      <c r="OV196" s="329"/>
      <c r="OW196" s="329"/>
      <c r="OX196" s="329"/>
      <c r="OY196" s="329"/>
      <c r="OZ196" s="329"/>
      <c r="PA196" s="329"/>
      <c r="PB196" s="329"/>
      <c r="PC196" s="329"/>
      <c r="PD196" s="329"/>
      <c r="PE196" s="329"/>
      <c r="PF196" s="329"/>
      <c r="PG196" s="329"/>
      <c r="PH196" s="329"/>
      <c r="PI196" s="329"/>
      <c r="PJ196" s="329"/>
      <c r="PK196" s="329"/>
      <c r="PL196" s="329"/>
      <c r="PM196" s="329"/>
      <c r="PN196" s="329"/>
      <c r="PO196" s="329"/>
      <c r="PP196" s="329"/>
      <c r="PQ196" s="329"/>
      <c r="PR196" s="329"/>
      <c r="PS196" s="329"/>
      <c r="PT196" s="329"/>
      <c r="PU196" s="329"/>
      <c r="PV196" s="329"/>
      <c r="PW196" s="329"/>
      <c r="PX196" s="329"/>
      <c r="PY196" s="329"/>
      <c r="PZ196" s="329"/>
      <c r="QA196" s="329"/>
      <c r="QB196" s="329"/>
      <c r="QC196" s="329"/>
      <c r="QD196" s="329"/>
      <c r="QE196" s="329"/>
      <c r="QF196" s="329"/>
      <c r="QG196" s="329"/>
      <c r="QH196" s="329"/>
      <c r="QI196" s="329"/>
      <c r="QJ196" s="329"/>
      <c r="QK196" s="329"/>
      <c r="QL196" s="329"/>
      <c r="QM196" s="329"/>
      <c r="QN196" s="329"/>
      <c r="QO196" s="329"/>
      <c r="QP196" s="329"/>
      <c r="QQ196" s="329"/>
      <c r="QR196" s="329"/>
      <c r="QS196" s="329"/>
      <c r="QT196" s="329"/>
      <c r="QU196" s="329"/>
      <c r="QV196" s="329"/>
      <c r="QW196" s="329"/>
      <c r="QX196" s="329"/>
      <c r="QY196" s="329"/>
      <c r="QZ196" s="329"/>
      <c r="RA196" s="329"/>
      <c r="RB196" s="329"/>
      <c r="RC196" s="329"/>
      <c r="RD196" s="329"/>
      <c r="RE196" s="329"/>
      <c r="RF196" s="329"/>
      <c r="RG196" s="329"/>
      <c r="RH196" s="329"/>
      <c r="RI196" s="329"/>
      <c r="RJ196" s="329"/>
      <c r="RK196" s="329"/>
      <c r="RL196" s="329"/>
      <c r="RM196" s="329"/>
      <c r="RN196" s="329"/>
      <c r="RO196" s="329"/>
      <c r="RP196" s="329"/>
      <c r="RQ196" s="329"/>
      <c r="RR196" s="329"/>
      <c r="RS196" s="329"/>
      <c r="RT196" s="329"/>
      <c r="RU196" s="329"/>
      <c r="RV196" s="329"/>
      <c r="RW196" s="329"/>
      <c r="RX196" s="329"/>
      <c r="RY196" s="329"/>
      <c r="RZ196" s="329"/>
      <c r="SA196" s="329"/>
      <c r="SB196" s="329"/>
      <c r="SC196" s="329"/>
      <c r="SD196" s="329"/>
      <c r="SE196" s="329"/>
      <c r="SF196" s="329"/>
      <c r="SG196" s="329"/>
      <c r="SH196" s="329"/>
      <c r="SI196" s="329"/>
      <c r="SJ196" s="329"/>
      <c r="SK196" s="329"/>
      <c r="SL196" s="329"/>
      <c r="SM196" s="329"/>
      <c r="SN196" s="329"/>
      <c r="SO196" s="329"/>
      <c r="SP196" s="329"/>
      <c r="SQ196" s="329"/>
      <c r="SR196" s="329"/>
      <c r="SS196" s="329"/>
      <c r="ST196" s="329"/>
      <c r="SU196" s="329"/>
      <c r="SV196" s="329"/>
      <c r="SW196" s="329"/>
      <c r="SX196" s="329"/>
      <c r="SY196" s="329"/>
      <c r="SZ196" s="329"/>
      <c r="TA196" s="329"/>
      <c r="TB196" s="329"/>
      <c r="TC196" s="329"/>
      <c r="TD196" s="329"/>
      <c r="TE196" s="329"/>
      <c r="TF196" s="329"/>
      <c r="TG196" s="329"/>
      <c r="TH196" s="329"/>
      <c r="TI196" s="329"/>
      <c r="TJ196" s="329"/>
      <c r="TK196" s="329"/>
      <c r="TL196" s="329"/>
      <c r="TM196" s="329"/>
      <c r="TN196" s="329"/>
      <c r="TO196" s="329"/>
      <c r="TP196" s="329"/>
      <c r="TQ196" s="329"/>
      <c r="TR196" s="329"/>
      <c r="TS196" s="329"/>
      <c r="TT196" s="329"/>
      <c r="TU196" s="329"/>
      <c r="TV196" s="329"/>
      <c r="TW196" s="329"/>
      <c r="TX196" s="329"/>
      <c r="TY196" s="329"/>
      <c r="TZ196" s="329"/>
      <c r="UA196" s="329"/>
      <c r="UB196" s="329"/>
      <c r="UC196" s="329"/>
      <c r="UD196" s="329"/>
      <c r="UE196" s="329"/>
      <c r="UF196" s="329"/>
      <c r="UG196" s="329"/>
      <c r="UH196" s="329"/>
      <c r="UI196" s="329"/>
      <c r="UJ196" s="329"/>
      <c r="UK196" s="329"/>
      <c r="UL196" s="329"/>
      <c r="UM196" s="329"/>
      <c r="UN196" s="329"/>
      <c r="UO196" s="329"/>
      <c r="UP196" s="329"/>
      <c r="UQ196" s="329"/>
      <c r="UR196" s="329"/>
      <c r="US196" s="329"/>
      <c r="UT196" s="329"/>
      <c r="UU196" s="329"/>
      <c r="UV196" s="329"/>
      <c r="UW196" s="329"/>
      <c r="UX196" s="329"/>
      <c r="UY196" s="329"/>
      <c r="UZ196" s="329"/>
      <c r="VA196" s="329"/>
      <c r="VB196" s="329"/>
      <c r="VC196" s="329"/>
      <c r="VD196" s="329"/>
      <c r="VE196" s="329"/>
      <c r="VF196" s="329"/>
      <c r="VG196" s="329"/>
      <c r="VH196" s="329"/>
      <c r="VI196" s="329"/>
      <c r="VJ196" s="329"/>
      <c r="VK196" s="329"/>
      <c r="VL196" s="329"/>
      <c r="VM196" s="329"/>
      <c r="VN196" s="329"/>
      <c r="VO196" s="329"/>
      <c r="VP196" s="329"/>
      <c r="VQ196" s="329"/>
      <c r="VR196" s="329"/>
      <c r="VS196" s="329"/>
      <c r="VT196" s="329"/>
      <c r="VU196" s="329"/>
      <c r="VV196" s="329"/>
      <c r="VW196" s="329"/>
      <c r="VX196" s="329"/>
      <c r="VY196" s="329"/>
      <c r="VZ196" s="329"/>
      <c r="WA196" s="329"/>
      <c r="WB196" s="329"/>
      <c r="WC196" s="329"/>
      <c r="WD196" s="329"/>
      <c r="WE196" s="329"/>
      <c r="WF196" s="329"/>
      <c r="WG196" s="329"/>
      <c r="WH196" s="329"/>
      <c r="WI196" s="329"/>
      <c r="WJ196" s="329"/>
      <c r="WK196" s="329"/>
      <c r="WL196" s="329"/>
      <c r="WM196" s="329"/>
      <c r="WN196" s="329"/>
      <c r="WO196" s="329"/>
      <c r="WP196" s="329"/>
      <c r="WQ196" s="329"/>
      <c r="WR196" s="329"/>
      <c r="WS196" s="329"/>
      <c r="WT196" s="329"/>
      <c r="WU196" s="329"/>
      <c r="WV196" s="329"/>
      <c r="WW196" s="329"/>
      <c r="WX196" s="329"/>
      <c r="WY196" s="329"/>
      <c r="WZ196" s="329"/>
      <c r="XA196" s="329"/>
      <c r="XB196" s="329"/>
      <c r="XC196" s="329"/>
      <c r="XD196" s="329"/>
      <c r="XE196" s="329"/>
      <c r="XF196" s="329"/>
      <c r="XG196" s="329"/>
      <c r="XH196" s="329"/>
      <c r="XI196" s="329"/>
      <c r="XJ196" s="329"/>
      <c r="XK196" s="329"/>
      <c r="XL196" s="329"/>
      <c r="XM196" s="329"/>
      <c r="XN196" s="329"/>
      <c r="XO196" s="329"/>
      <c r="XP196" s="329"/>
      <c r="XQ196" s="329"/>
      <c r="XR196" s="329"/>
      <c r="XS196" s="329"/>
      <c r="XT196" s="329"/>
      <c r="XU196" s="329"/>
      <c r="XV196" s="329"/>
      <c r="XW196" s="329"/>
      <c r="XX196" s="329"/>
      <c r="XY196" s="329"/>
      <c r="XZ196" s="329"/>
      <c r="YA196" s="329"/>
      <c r="YB196" s="329"/>
      <c r="YC196" s="329"/>
      <c r="YD196" s="329"/>
      <c r="YE196" s="329"/>
      <c r="YF196" s="329"/>
      <c r="YG196" s="329"/>
      <c r="YH196" s="329"/>
      <c r="YI196" s="329"/>
      <c r="YJ196" s="329"/>
      <c r="YK196" s="329"/>
      <c r="YL196" s="329"/>
      <c r="YM196" s="329"/>
      <c r="YN196" s="329"/>
      <c r="YO196" s="329"/>
      <c r="YP196" s="329"/>
      <c r="YQ196" s="329"/>
      <c r="YR196" s="329"/>
      <c r="YS196" s="329"/>
      <c r="YT196" s="329"/>
      <c r="YU196" s="329"/>
      <c r="YV196" s="329"/>
      <c r="YW196" s="329"/>
      <c r="YX196" s="329"/>
      <c r="YY196" s="329"/>
      <c r="YZ196" s="329"/>
      <c r="ZA196" s="329"/>
      <c r="ZB196" s="329"/>
      <c r="ZC196" s="329"/>
      <c r="ZD196" s="329"/>
      <c r="ZE196" s="329"/>
      <c r="ZF196" s="329"/>
      <c r="ZG196" s="329"/>
      <c r="ZH196" s="329"/>
      <c r="ZI196" s="329"/>
      <c r="ZJ196" s="329"/>
      <c r="ZK196" s="329"/>
      <c r="ZL196" s="329"/>
      <c r="ZM196" s="329"/>
      <c r="ZN196" s="329"/>
      <c r="ZO196" s="329"/>
      <c r="ZP196" s="329"/>
      <c r="ZQ196" s="329"/>
      <c r="ZR196" s="329"/>
      <c r="ZS196" s="329"/>
      <c r="ZT196" s="329"/>
      <c r="ZU196" s="329"/>
      <c r="ZV196" s="329"/>
      <c r="ZW196" s="329"/>
      <c r="ZX196" s="329"/>
      <c r="ZY196" s="329"/>
      <c r="ZZ196" s="329"/>
      <c r="AAA196" s="329"/>
      <c r="AAB196" s="329"/>
      <c r="AAC196" s="329"/>
      <c r="AAD196" s="329"/>
      <c r="AAE196" s="329"/>
      <c r="AAF196" s="329"/>
      <c r="AAG196" s="329"/>
      <c r="AAH196" s="329"/>
      <c r="AAI196" s="329"/>
      <c r="AAJ196" s="329"/>
      <c r="AAK196" s="329"/>
      <c r="AAL196" s="329"/>
      <c r="AAM196" s="329"/>
      <c r="AAN196" s="329"/>
      <c r="AAO196" s="329"/>
      <c r="AAP196" s="329"/>
      <c r="AAQ196" s="329"/>
      <c r="AAR196" s="329"/>
      <c r="AAS196" s="329"/>
      <c r="AAT196" s="329"/>
      <c r="AAU196" s="329"/>
      <c r="AAV196" s="329"/>
      <c r="AAW196" s="329"/>
      <c r="AAX196" s="329"/>
      <c r="AAY196" s="329"/>
      <c r="AAZ196" s="329"/>
      <c r="ABA196" s="329"/>
      <c r="ABB196" s="329"/>
      <c r="ABC196" s="329"/>
      <c r="ABD196" s="329"/>
      <c r="ABE196" s="329"/>
      <c r="ABF196" s="329"/>
      <c r="ABG196" s="329"/>
      <c r="ABH196" s="329"/>
      <c r="ABI196" s="329"/>
      <c r="ABJ196" s="329"/>
      <c r="ABK196" s="329"/>
      <c r="ABL196" s="329"/>
      <c r="ABM196" s="329"/>
      <c r="ABN196" s="329"/>
      <c r="ABO196" s="329"/>
      <c r="ABP196" s="329"/>
      <c r="ABQ196" s="329"/>
      <c r="ABR196" s="329"/>
      <c r="ABS196" s="329"/>
      <c r="ABT196" s="329"/>
      <c r="ABU196" s="329"/>
      <c r="ABV196" s="329"/>
      <c r="ABW196" s="329"/>
      <c r="ABX196" s="329"/>
      <c r="ABY196" s="329"/>
      <c r="ABZ196" s="329"/>
      <c r="ACA196" s="329"/>
      <c r="ACB196" s="329"/>
      <c r="ACC196" s="329"/>
      <c r="ACD196" s="329"/>
      <c r="ACE196" s="329"/>
      <c r="ACF196" s="329"/>
      <c r="ACG196" s="329"/>
      <c r="ACH196" s="329"/>
      <c r="ACI196" s="329"/>
      <c r="ACJ196" s="329"/>
      <c r="ACK196" s="329"/>
      <c r="ACL196" s="329"/>
      <c r="ACM196" s="329"/>
      <c r="ACN196" s="329"/>
      <c r="ACO196" s="329"/>
      <c r="ACP196" s="329"/>
      <c r="ACQ196" s="329"/>
      <c r="ACR196" s="329"/>
      <c r="ACS196" s="329"/>
      <c r="ACT196" s="329"/>
      <c r="ACU196" s="329"/>
      <c r="ACV196" s="329"/>
      <c r="ACW196" s="329"/>
      <c r="ACX196" s="329"/>
      <c r="ACY196" s="329"/>
      <c r="ACZ196" s="329"/>
      <c r="ADA196" s="329"/>
      <c r="ADB196" s="329"/>
      <c r="ADC196" s="329"/>
      <c r="ADD196" s="329"/>
      <c r="ADE196" s="329"/>
      <c r="ADF196" s="329"/>
      <c r="ADG196" s="329"/>
      <c r="ADH196" s="329"/>
      <c r="ADI196" s="329"/>
      <c r="ADJ196" s="329"/>
      <c r="ADK196" s="329"/>
      <c r="ADL196" s="329"/>
      <c r="ADM196" s="329"/>
      <c r="ADN196" s="329"/>
      <c r="ADO196" s="329"/>
      <c r="ADP196" s="329"/>
      <c r="ADQ196" s="329"/>
      <c r="ADR196" s="329"/>
      <c r="ADS196" s="329"/>
      <c r="ADT196" s="329"/>
      <c r="ADU196" s="329"/>
      <c r="ADV196" s="329"/>
      <c r="ADW196" s="329"/>
      <c r="ADX196" s="329"/>
      <c r="ADY196" s="329"/>
      <c r="ADZ196" s="329"/>
      <c r="AEA196" s="329"/>
      <c r="AEB196" s="329"/>
      <c r="AEC196" s="329"/>
      <c r="AED196" s="329"/>
      <c r="AEE196" s="329"/>
      <c r="AEF196" s="329"/>
      <c r="AEG196" s="329"/>
      <c r="AEH196" s="329"/>
      <c r="AEI196" s="329"/>
      <c r="AEJ196" s="329"/>
      <c r="AEK196" s="329"/>
      <c r="AEL196" s="329"/>
      <c r="AEM196" s="329"/>
      <c r="AEN196" s="329"/>
      <c r="AEO196" s="329"/>
      <c r="AEP196" s="329"/>
      <c r="AEQ196" s="329"/>
      <c r="AER196" s="329"/>
      <c r="AES196" s="329"/>
      <c r="AET196" s="329"/>
      <c r="AEU196" s="329"/>
      <c r="AEV196" s="329"/>
      <c r="AEW196" s="329"/>
      <c r="AEX196" s="329"/>
      <c r="AEY196" s="329"/>
      <c r="AEZ196" s="329"/>
      <c r="AFA196" s="329"/>
      <c r="AFB196" s="329"/>
      <c r="AFC196" s="329"/>
      <c r="AFD196" s="329"/>
      <c r="AFE196" s="329"/>
      <c r="AFF196" s="329"/>
      <c r="AFG196" s="329"/>
      <c r="AFH196" s="329"/>
      <c r="AFI196" s="329"/>
      <c r="AFJ196" s="329"/>
      <c r="AFK196" s="329"/>
      <c r="AFL196" s="329"/>
      <c r="AFM196" s="329"/>
      <c r="AFN196" s="329"/>
      <c r="AFO196" s="329"/>
      <c r="AFP196" s="329"/>
      <c r="AFQ196" s="329"/>
      <c r="AFR196" s="329"/>
      <c r="AFS196" s="329"/>
      <c r="AFT196" s="329"/>
      <c r="AFU196" s="329"/>
      <c r="AFV196" s="329"/>
      <c r="AFW196" s="329"/>
      <c r="AFX196" s="329"/>
      <c r="AFY196" s="329"/>
      <c r="AFZ196" s="329"/>
      <c r="AGA196" s="329"/>
      <c r="AGB196" s="329"/>
      <c r="AGC196" s="329"/>
      <c r="AGD196" s="329"/>
      <c r="AGE196" s="329"/>
      <c r="AGF196" s="329"/>
      <c r="AGG196" s="329"/>
      <c r="AGH196" s="329"/>
      <c r="AGI196" s="329"/>
      <c r="AGJ196" s="329"/>
      <c r="AGK196" s="329"/>
      <c r="AGL196" s="329"/>
      <c r="AGM196" s="329"/>
      <c r="AGN196" s="329"/>
      <c r="AGO196" s="329"/>
      <c r="AGP196" s="329"/>
      <c r="AGQ196" s="329"/>
      <c r="AGR196" s="329"/>
      <c r="AGS196" s="329"/>
      <c r="AGT196" s="329"/>
      <c r="AGU196" s="329"/>
      <c r="AGV196" s="329"/>
      <c r="AGW196" s="329"/>
      <c r="AGX196" s="329"/>
      <c r="AGY196" s="329"/>
      <c r="AGZ196" s="329"/>
      <c r="AHA196" s="329"/>
      <c r="AHB196" s="329"/>
      <c r="AHC196" s="329"/>
      <c r="AHD196" s="329"/>
      <c r="AHE196" s="329"/>
      <c r="AHF196" s="329"/>
      <c r="AHG196" s="329"/>
      <c r="AHH196" s="329"/>
      <c r="AHI196" s="329"/>
      <c r="AHJ196" s="329"/>
      <c r="AHK196" s="329"/>
      <c r="AHL196" s="329"/>
      <c r="AHM196" s="329"/>
      <c r="AHN196" s="329"/>
      <c r="AHO196" s="329"/>
      <c r="AHP196" s="329"/>
      <c r="AHQ196" s="329"/>
      <c r="AHR196" s="329"/>
      <c r="AHS196" s="329"/>
      <c r="AHT196" s="329"/>
      <c r="AHU196" s="329"/>
      <c r="AHV196" s="329"/>
      <c r="AHW196" s="329"/>
      <c r="AHX196" s="329"/>
      <c r="AHY196" s="329"/>
      <c r="AHZ196" s="329"/>
      <c r="AIA196" s="329"/>
      <c r="AIB196" s="329"/>
      <c r="AIC196" s="329"/>
      <c r="AID196" s="329"/>
      <c r="AIE196" s="329"/>
      <c r="AIF196" s="329"/>
      <c r="AIG196" s="329"/>
      <c r="AIH196" s="329"/>
      <c r="AII196" s="329"/>
      <c r="AIJ196" s="329"/>
      <c r="AIK196" s="329"/>
      <c r="AIL196" s="329"/>
      <c r="AIM196" s="329"/>
      <c r="AIN196" s="329"/>
      <c r="AIO196" s="329"/>
      <c r="AIP196" s="329"/>
      <c r="AIQ196" s="329"/>
      <c r="AIR196" s="329"/>
      <c r="AIS196" s="329"/>
      <c r="AIT196" s="329"/>
      <c r="AIU196" s="329"/>
      <c r="AIV196" s="329"/>
      <c r="AIW196" s="329"/>
      <c r="AIX196" s="329"/>
      <c r="AIY196" s="329"/>
      <c r="AIZ196" s="329"/>
      <c r="AJA196" s="329"/>
      <c r="AJB196" s="329"/>
      <c r="AJC196" s="329"/>
      <c r="AJD196" s="329"/>
      <c r="AJE196" s="329"/>
      <c r="AJF196" s="329"/>
      <c r="AJG196" s="329"/>
      <c r="AJH196" s="329"/>
      <c r="AJI196" s="329"/>
      <c r="AJJ196" s="329"/>
      <c r="AJK196" s="329"/>
      <c r="AJL196" s="329"/>
      <c r="AJM196" s="329"/>
      <c r="AJN196" s="329"/>
      <c r="AJO196" s="329"/>
      <c r="AJP196" s="329"/>
      <c r="AJQ196" s="329"/>
      <c r="AJR196" s="329"/>
      <c r="AJS196" s="329"/>
      <c r="AJT196" s="329"/>
      <c r="AJU196" s="329"/>
      <c r="AJV196" s="329"/>
      <c r="AJW196" s="329"/>
      <c r="AJX196" s="329"/>
      <c r="AJY196" s="329"/>
      <c r="AJZ196" s="329"/>
      <c r="AKA196" s="329"/>
      <c r="AKB196" s="329"/>
      <c r="AKC196" s="329"/>
      <c r="AKD196" s="329"/>
      <c r="AKE196" s="329"/>
      <c r="AKF196" s="329"/>
      <c r="AKG196" s="329"/>
      <c r="AKH196" s="329"/>
      <c r="AKI196" s="329"/>
      <c r="AKJ196" s="329"/>
      <c r="AKK196" s="329"/>
      <c r="AKL196" s="329"/>
      <c r="AKM196" s="329"/>
      <c r="AKN196" s="329"/>
      <c r="AKO196" s="329"/>
      <c r="AKP196" s="329"/>
      <c r="AKQ196" s="329"/>
      <c r="AKR196" s="329"/>
      <c r="AKS196" s="329"/>
      <c r="AKT196" s="329"/>
      <c r="AKU196" s="329"/>
      <c r="AKV196" s="329"/>
      <c r="AKW196" s="329"/>
      <c r="AKX196" s="329"/>
      <c r="AKY196" s="329"/>
      <c r="AKZ196" s="329"/>
      <c r="ALA196" s="329"/>
      <c r="ALB196" s="329"/>
      <c r="ALC196" s="329"/>
      <c r="ALD196" s="329"/>
      <c r="ALE196" s="329"/>
      <c r="ALF196" s="329"/>
      <c r="ALG196" s="329"/>
      <c r="ALH196" s="329"/>
      <c r="ALI196" s="329"/>
      <c r="ALJ196" s="329"/>
      <c r="ALK196" s="329"/>
      <c r="ALL196" s="329"/>
      <c r="ALM196" s="329"/>
      <c r="ALN196" s="329"/>
      <c r="ALO196" s="329"/>
      <c r="ALP196" s="329"/>
      <c r="ALQ196" s="329"/>
      <c r="ALR196" s="329"/>
      <c r="ALS196" s="329"/>
      <c r="ALT196" s="329"/>
      <c r="ALU196" s="329"/>
      <c r="ALV196" s="329"/>
      <c r="ALW196" s="329"/>
      <c r="ALX196" s="329"/>
      <c r="ALY196" s="329"/>
      <c r="ALZ196" s="329"/>
      <c r="AMA196" s="329"/>
      <c r="AMB196" s="329"/>
      <c r="AMC196" s="329"/>
      <c r="AMD196" s="329"/>
      <c r="AME196" s="329"/>
      <c r="AMF196" s="329"/>
      <c r="AMG196" s="329"/>
      <c r="AMH196" s="329"/>
      <c r="AMI196" s="329"/>
      <c r="AMJ196" s="329"/>
      <c r="AMK196" s="329"/>
      <c r="AML196" s="329"/>
      <c r="AMM196" s="329"/>
      <c r="AMN196" s="329"/>
      <c r="AMO196" s="329"/>
      <c r="AMP196" s="329"/>
      <c r="AMQ196" s="329"/>
      <c r="AMR196" s="329"/>
      <c r="AMS196" s="329"/>
      <c r="AMT196" s="329"/>
      <c r="AMU196" s="329"/>
      <c r="AMV196" s="329"/>
      <c r="AMW196" s="329"/>
      <c r="AMX196" s="329"/>
      <c r="AMY196" s="329"/>
      <c r="AMZ196" s="329"/>
      <c r="ANA196" s="329"/>
      <c r="ANB196" s="329"/>
      <c r="ANC196" s="329"/>
      <c r="AND196" s="329"/>
      <c r="ANE196" s="329"/>
      <c r="ANF196" s="329"/>
      <c r="ANG196" s="329"/>
      <c r="ANH196" s="329"/>
      <c r="ANI196" s="329"/>
      <c r="ANJ196" s="329"/>
      <c r="ANK196" s="329"/>
      <c r="ANL196" s="329"/>
      <c r="ANM196" s="329"/>
      <c r="ANN196" s="329"/>
      <c r="ANO196" s="329"/>
      <c r="ANP196" s="329"/>
      <c r="ANQ196" s="329"/>
      <c r="ANR196" s="329"/>
      <c r="ANS196" s="329"/>
      <c r="ANT196" s="329"/>
      <c r="ANU196" s="329"/>
      <c r="ANV196" s="329"/>
      <c r="ANW196" s="329"/>
      <c r="ANX196" s="329"/>
      <c r="ANY196" s="329"/>
      <c r="ANZ196" s="329"/>
      <c r="AOA196" s="329"/>
      <c r="AOB196" s="329"/>
      <c r="AOC196" s="329"/>
      <c r="AOD196" s="329"/>
      <c r="AOE196" s="329"/>
      <c r="AOF196" s="329"/>
      <c r="AOG196" s="329"/>
      <c r="AOH196" s="329"/>
      <c r="AOI196" s="329"/>
      <c r="AOJ196" s="329"/>
      <c r="AOK196" s="329"/>
      <c r="AOL196" s="329"/>
      <c r="AOM196" s="329"/>
      <c r="AON196" s="329"/>
      <c r="AOO196" s="329"/>
      <c r="AOP196" s="329"/>
      <c r="AOQ196" s="329"/>
      <c r="AOR196" s="329"/>
      <c r="AOS196" s="329"/>
      <c r="AOT196" s="329"/>
      <c r="AOU196" s="329"/>
      <c r="AOV196" s="329"/>
      <c r="AOW196" s="329"/>
      <c r="AOX196" s="329"/>
      <c r="AOY196" s="329"/>
      <c r="AOZ196" s="329"/>
      <c r="APA196" s="329"/>
      <c r="APB196" s="329"/>
      <c r="APC196" s="329"/>
      <c r="APD196" s="329"/>
      <c r="APE196" s="329"/>
      <c r="APF196" s="329"/>
      <c r="APG196" s="329"/>
      <c r="APH196" s="329"/>
      <c r="API196" s="329"/>
      <c r="APJ196" s="329"/>
      <c r="APK196" s="329"/>
      <c r="APL196" s="329"/>
      <c r="APM196" s="329"/>
      <c r="APN196" s="329"/>
      <c r="APO196" s="329"/>
      <c r="APP196" s="329"/>
      <c r="APQ196" s="329"/>
      <c r="APR196" s="329"/>
      <c r="APS196" s="329"/>
      <c r="APT196" s="329"/>
      <c r="APU196" s="329"/>
      <c r="APV196" s="329"/>
      <c r="APW196" s="329"/>
      <c r="APX196" s="329"/>
      <c r="APY196" s="329"/>
      <c r="APZ196" s="329"/>
      <c r="AQA196" s="329"/>
      <c r="AQB196" s="329"/>
      <c r="AQC196" s="329"/>
      <c r="AQD196" s="329"/>
      <c r="AQE196" s="329"/>
      <c r="AQF196" s="329"/>
      <c r="AQG196" s="329"/>
      <c r="AQH196" s="329"/>
      <c r="AQI196" s="329"/>
      <c r="AQJ196" s="329"/>
      <c r="AQK196" s="329"/>
      <c r="AQL196" s="329"/>
      <c r="AQM196" s="329"/>
      <c r="AQN196" s="329"/>
      <c r="AQO196" s="329"/>
      <c r="AQP196" s="329"/>
      <c r="AQQ196" s="329"/>
      <c r="AQR196" s="329"/>
      <c r="AQS196" s="329"/>
      <c r="AQT196" s="329"/>
      <c r="AQU196" s="329"/>
      <c r="AQV196" s="329"/>
      <c r="AQW196" s="329"/>
      <c r="AQX196" s="329"/>
      <c r="AQY196" s="329"/>
      <c r="AQZ196" s="329"/>
      <c r="ARA196" s="329"/>
      <c r="ARB196" s="329"/>
      <c r="ARC196" s="329"/>
      <c r="ARD196" s="329"/>
      <c r="ARE196" s="329"/>
      <c r="ARF196" s="329"/>
      <c r="ARG196" s="329"/>
      <c r="ARH196" s="329"/>
      <c r="ARI196" s="329"/>
      <c r="ARJ196" s="329"/>
      <c r="ARK196" s="329"/>
      <c r="ARL196" s="329"/>
      <c r="ARM196" s="329"/>
      <c r="ARN196" s="329"/>
      <c r="ARO196" s="329"/>
      <c r="ARP196" s="329"/>
      <c r="ARQ196" s="329"/>
      <c r="ARR196" s="329"/>
      <c r="ARS196" s="329"/>
      <c r="ART196" s="329"/>
      <c r="ARU196" s="329"/>
      <c r="ARV196" s="329"/>
      <c r="ARW196" s="329"/>
      <c r="ARX196" s="329"/>
      <c r="ARY196" s="329"/>
      <c r="ARZ196" s="329"/>
      <c r="ASA196" s="329"/>
      <c r="ASB196" s="329"/>
      <c r="ASC196" s="329"/>
      <c r="ASD196" s="329"/>
      <c r="ASE196" s="329"/>
      <c r="ASF196" s="329"/>
      <c r="ASG196" s="329"/>
      <c r="ASH196" s="329"/>
      <c r="ASI196" s="329"/>
      <c r="ASJ196" s="329"/>
      <c r="ASK196" s="329"/>
      <c r="ASL196" s="329"/>
      <c r="ASM196" s="329"/>
      <c r="ASN196" s="329"/>
      <c r="ASO196" s="329"/>
      <c r="ASP196" s="329"/>
      <c r="ASQ196" s="329"/>
      <c r="ASR196" s="329"/>
      <c r="ASS196" s="329"/>
      <c r="AST196" s="329"/>
      <c r="ASU196" s="329"/>
      <c r="ASV196" s="329"/>
      <c r="ASW196" s="329"/>
      <c r="ASX196" s="329"/>
      <c r="ASY196" s="329"/>
      <c r="ASZ196" s="329"/>
      <c r="ATA196" s="329"/>
      <c r="ATB196" s="329"/>
      <c r="ATC196" s="329"/>
      <c r="ATD196" s="329"/>
      <c r="ATE196" s="329"/>
      <c r="ATF196" s="329"/>
      <c r="ATG196" s="329"/>
      <c r="ATH196" s="329"/>
      <c r="ATI196" s="329"/>
      <c r="ATJ196" s="329"/>
      <c r="ATK196" s="329"/>
      <c r="ATL196" s="329"/>
      <c r="ATM196" s="329"/>
      <c r="ATN196" s="329"/>
      <c r="ATO196" s="329"/>
      <c r="ATP196" s="329"/>
      <c r="ATQ196" s="329"/>
      <c r="ATR196" s="329"/>
      <c r="ATS196" s="329"/>
      <c r="ATT196" s="329"/>
      <c r="ATU196" s="329"/>
      <c r="ATV196" s="329"/>
      <c r="ATW196" s="329"/>
      <c r="ATX196" s="329"/>
      <c r="ATY196" s="329"/>
      <c r="ATZ196" s="329"/>
      <c r="AUA196" s="329"/>
      <c r="AUB196" s="329"/>
      <c r="AUC196" s="329"/>
      <c r="AUD196" s="329"/>
      <c r="AUE196" s="329"/>
      <c r="AUF196" s="329"/>
      <c r="AUG196" s="329"/>
      <c r="AUH196" s="329"/>
      <c r="AUI196" s="329"/>
      <c r="AUJ196" s="329"/>
      <c r="AUK196" s="329"/>
      <c r="AUL196" s="329"/>
      <c r="AUM196" s="329"/>
      <c r="AUN196" s="329"/>
      <c r="AUO196" s="329"/>
      <c r="AUP196" s="329"/>
      <c r="AUQ196" s="329"/>
      <c r="AUR196" s="329"/>
      <c r="AUS196" s="329"/>
      <c r="AUT196" s="329"/>
      <c r="AUU196" s="329"/>
      <c r="AUV196" s="329"/>
      <c r="AUW196" s="329"/>
      <c r="AUX196" s="329"/>
      <c r="AUY196" s="329"/>
      <c r="AUZ196" s="329"/>
      <c r="AVA196" s="329"/>
      <c r="AVB196" s="329"/>
      <c r="AVC196" s="329"/>
      <c r="AVD196" s="329"/>
      <c r="AVE196" s="329"/>
      <c r="AVF196" s="329"/>
      <c r="AVG196" s="329"/>
      <c r="AVH196" s="329"/>
      <c r="AVI196" s="329"/>
      <c r="AVJ196" s="329"/>
      <c r="AVK196" s="329"/>
      <c r="AVL196" s="329"/>
      <c r="AVM196" s="329"/>
      <c r="AVN196" s="329"/>
      <c r="AVO196" s="329"/>
      <c r="AVP196" s="329"/>
      <c r="AVQ196" s="329"/>
      <c r="AVR196" s="329"/>
      <c r="AVS196" s="329"/>
      <c r="AVT196" s="329"/>
      <c r="AVU196" s="329"/>
      <c r="AVV196" s="329"/>
      <c r="AVW196" s="329"/>
      <c r="AVX196" s="329"/>
      <c r="AVY196" s="329"/>
      <c r="AVZ196" s="329"/>
      <c r="AWA196" s="329"/>
      <c r="AWB196" s="329"/>
      <c r="AWC196" s="329"/>
      <c r="AWD196" s="329"/>
      <c r="AWE196" s="329"/>
      <c r="AWF196" s="329"/>
      <c r="AWG196" s="329"/>
      <c r="AWH196" s="329"/>
      <c r="AWI196" s="329"/>
      <c r="AWJ196" s="329"/>
      <c r="AWK196" s="329"/>
      <c r="AWL196" s="329"/>
      <c r="AWM196" s="329"/>
      <c r="AWN196" s="329"/>
      <c r="AWO196" s="329"/>
      <c r="AWP196" s="329"/>
      <c r="AWQ196" s="329"/>
      <c r="AWR196" s="329"/>
      <c r="AWS196" s="329"/>
      <c r="AWT196" s="329"/>
      <c r="AWU196" s="329"/>
      <c r="AWV196" s="329"/>
      <c r="AWW196" s="329"/>
      <c r="AWX196" s="329"/>
      <c r="AWY196" s="329"/>
      <c r="AWZ196" s="329"/>
      <c r="AXA196" s="329"/>
      <c r="AXB196" s="329"/>
      <c r="AXC196" s="329"/>
      <c r="AXD196" s="329"/>
      <c r="AXE196" s="329"/>
      <c r="AXF196" s="329"/>
      <c r="AXG196" s="329"/>
      <c r="AXH196" s="329"/>
      <c r="AXI196" s="329"/>
      <c r="AXJ196" s="329"/>
      <c r="AXK196" s="329"/>
      <c r="AXL196" s="329"/>
      <c r="AXM196" s="329"/>
      <c r="AXN196" s="329"/>
      <c r="AXO196" s="329"/>
      <c r="AXP196" s="329"/>
      <c r="AXQ196" s="329"/>
      <c r="AXR196" s="329"/>
      <c r="AXS196" s="329"/>
      <c r="AXT196" s="329"/>
      <c r="AXU196" s="329"/>
      <c r="AXV196" s="329"/>
      <c r="AXW196" s="329"/>
      <c r="AXX196" s="329"/>
      <c r="AXY196" s="329"/>
      <c r="AXZ196" s="329"/>
      <c r="AYA196" s="329"/>
      <c r="AYB196" s="329"/>
      <c r="AYC196" s="329"/>
      <c r="AYD196" s="329"/>
      <c r="AYE196" s="329"/>
      <c r="AYF196" s="329"/>
      <c r="AYG196" s="329"/>
      <c r="AYH196" s="329"/>
      <c r="AYI196" s="329"/>
      <c r="AYJ196" s="329"/>
      <c r="AYK196" s="329"/>
      <c r="AYL196" s="329"/>
      <c r="AYM196" s="329"/>
      <c r="AYN196" s="329"/>
      <c r="AYO196" s="329"/>
      <c r="AYP196" s="329"/>
      <c r="AYQ196" s="329"/>
      <c r="AYR196" s="329"/>
      <c r="AYS196" s="329"/>
      <c r="AYT196" s="329"/>
      <c r="AYU196" s="329"/>
      <c r="AYV196" s="329"/>
      <c r="AYW196" s="329"/>
      <c r="AYX196" s="329"/>
      <c r="AYY196" s="329"/>
      <c r="AYZ196" s="329"/>
      <c r="AZA196" s="329"/>
      <c r="AZB196" s="329"/>
      <c r="AZC196" s="329"/>
      <c r="AZD196" s="329"/>
      <c r="AZE196" s="329"/>
      <c r="AZF196" s="329"/>
      <c r="AZG196" s="329"/>
      <c r="AZH196" s="329"/>
      <c r="AZI196" s="329"/>
      <c r="AZJ196" s="329"/>
      <c r="AZK196" s="329"/>
      <c r="AZL196" s="329"/>
      <c r="AZM196" s="329"/>
      <c r="AZN196" s="329"/>
      <c r="AZO196" s="329"/>
      <c r="AZP196" s="329"/>
      <c r="AZQ196" s="329"/>
      <c r="AZR196" s="329"/>
      <c r="AZS196" s="329"/>
      <c r="AZT196" s="329"/>
      <c r="AZU196" s="329"/>
      <c r="AZV196" s="329"/>
      <c r="AZW196" s="329"/>
      <c r="AZX196" s="329"/>
      <c r="AZY196" s="329"/>
      <c r="AZZ196" s="329"/>
      <c r="BAA196" s="329"/>
      <c r="BAB196" s="329"/>
      <c r="BAC196" s="329"/>
      <c r="BAD196" s="329"/>
      <c r="BAE196" s="329"/>
      <c r="BAF196" s="329"/>
      <c r="BAG196" s="329"/>
      <c r="BAH196" s="329"/>
      <c r="BAI196" s="329"/>
      <c r="BAJ196" s="329"/>
      <c r="BAK196" s="329"/>
      <c r="BAL196" s="329"/>
      <c r="BAM196" s="329"/>
      <c r="BAN196" s="329"/>
      <c r="BAO196" s="329"/>
      <c r="BAP196" s="329"/>
      <c r="BAQ196" s="329"/>
      <c r="BAR196" s="329"/>
      <c r="BAS196" s="329"/>
      <c r="BAT196" s="329"/>
      <c r="BAU196" s="329"/>
      <c r="BAV196" s="329"/>
      <c r="BAW196" s="329"/>
      <c r="BAX196" s="329"/>
      <c r="BAY196" s="329"/>
      <c r="BAZ196" s="329"/>
      <c r="BBA196" s="329"/>
      <c r="BBB196" s="329"/>
      <c r="BBC196" s="329"/>
      <c r="BBD196" s="329"/>
      <c r="BBE196" s="329"/>
      <c r="BBF196" s="329"/>
      <c r="BBG196" s="329"/>
      <c r="BBH196" s="329"/>
      <c r="BBI196" s="329"/>
      <c r="BBJ196" s="329"/>
      <c r="BBK196" s="329"/>
      <c r="BBL196" s="329"/>
      <c r="BBM196" s="329"/>
      <c r="BBN196" s="329"/>
      <c r="BBO196" s="329"/>
      <c r="BBP196" s="329"/>
      <c r="BBQ196" s="329"/>
      <c r="BBR196" s="329"/>
      <c r="BBS196" s="329"/>
      <c r="BBT196" s="329"/>
      <c r="BBU196" s="329"/>
      <c r="BBV196" s="329"/>
      <c r="BBW196" s="329"/>
      <c r="BBX196" s="329"/>
      <c r="BBY196" s="329"/>
      <c r="BBZ196" s="329"/>
      <c r="BCA196" s="329"/>
      <c r="BCB196" s="329"/>
      <c r="BCC196" s="329"/>
      <c r="BCD196" s="329"/>
      <c r="BCE196" s="329"/>
      <c r="BCF196" s="329"/>
      <c r="BCG196" s="329"/>
      <c r="BCH196" s="329"/>
      <c r="BCI196" s="329"/>
      <c r="BCJ196" s="329"/>
      <c r="BCK196" s="329"/>
      <c r="BCL196" s="329"/>
      <c r="BCM196" s="329"/>
      <c r="BCN196" s="329"/>
      <c r="BCO196" s="329"/>
      <c r="BCP196" s="329"/>
      <c r="BCQ196" s="329"/>
      <c r="BCR196" s="329"/>
      <c r="BCS196" s="329"/>
      <c r="BCT196" s="329"/>
      <c r="BCU196" s="329"/>
      <c r="BCV196" s="329"/>
      <c r="BCW196" s="329"/>
      <c r="BCX196" s="329"/>
      <c r="BCY196" s="329"/>
      <c r="BCZ196" s="329"/>
      <c r="BDA196" s="329"/>
      <c r="BDB196" s="329"/>
      <c r="BDC196" s="329"/>
      <c r="BDD196" s="329"/>
      <c r="BDE196" s="329"/>
      <c r="BDF196" s="329"/>
      <c r="BDG196" s="329"/>
      <c r="BDH196" s="329"/>
      <c r="BDI196" s="329"/>
      <c r="BDJ196" s="329"/>
      <c r="BDK196" s="329"/>
      <c r="BDL196" s="329"/>
      <c r="BDM196" s="329"/>
      <c r="BDN196" s="329"/>
      <c r="BDO196" s="329"/>
      <c r="BDP196" s="329"/>
      <c r="BDQ196" s="329"/>
      <c r="BDR196" s="329"/>
      <c r="BDS196" s="329"/>
      <c r="BDT196" s="329"/>
      <c r="BDU196" s="329"/>
      <c r="BDV196" s="329"/>
      <c r="BDW196" s="329"/>
      <c r="BDX196" s="329"/>
      <c r="BDY196" s="329"/>
      <c r="BDZ196" s="329"/>
      <c r="BEA196" s="329"/>
      <c r="BEB196" s="329"/>
      <c r="BEC196" s="329"/>
      <c r="BED196" s="329"/>
      <c r="BEE196" s="329"/>
      <c r="BEF196" s="329"/>
      <c r="BEG196" s="329"/>
      <c r="BEH196" s="329"/>
      <c r="BEI196" s="329"/>
      <c r="BEJ196" s="329"/>
      <c r="BEK196" s="329"/>
      <c r="BEL196" s="329"/>
      <c r="BEM196" s="329"/>
      <c r="BEN196" s="329"/>
      <c r="BEO196" s="329"/>
      <c r="BEP196" s="329"/>
      <c r="BEQ196" s="329"/>
      <c r="BER196" s="329"/>
      <c r="BES196" s="329"/>
      <c r="BET196" s="329"/>
      <c r="BEU196" s="329"/>
      <c r="BEV196" s="329"/>
      <c r="BEW196" s="329"/>
      <c r="BEX196" s="329"/>
      <c r="BEY196" s="329"/>
      <c r="BEZ196" s="329"/>
      <c r="BFA196" s="329"/>
      <c r="BFB196" s="329"/>
      <c r="BFC196" s="329"/>
      <c r="BFD196" s="329"/>
      <c r="BFE196" s="329"/>
      <c r="BFF196" s="329"/>
      <c r="BFG196" s="329"/>
      <c r="BFH196" s="329"/>
      <c r="BFI196" s="329"/>
      <c r="BFJ196" s="329"/>
      <c r="BFK196" s="329"/>
      <c r="BFL196" s="329"/>
      <c r="BFM196" s="329"/>
      <c r="BFN196" s="329"/>
      <c r="BFO196" s="329"/>
      <c r="BFP196" s="329"/>
      <c r="BFQ196" s="329"/>
      <c r="BFR196" s="329"/>
      <c r="BFS196" s="329"/>
      <c r="BFT196" s="329"/>
      <c r="BFU196" s="329"/>
      <c r="BFV196" s="329"/>
      <c r="BFW196" s="329"/>
      <c r="BFX196" s="329"/>
      <c r="BFY196" s="329"/>
      <c r="BFZ196" s="329"/>
      <c r="BGA196" s="329"/>
      <c r="BGB196" s="329"/>
      <c r="BGC196" s="329"/>
      <c r="BGD196" s="329"/>
      <c r="BGE196" s="329"/>
      <c r="BGF196" s="329"/>
      <c r="BGG196" s="329"/>
      <c r="BGH196" s="329"/>
      <c r="BGI196" s="329"/>
      <c r="BGJ196" s="329"/>
      <c r="BGK196" s="329"/>
      <c r="BGL196" s="329"/>
      <c r="BGM196" s="329"/>
      <c r="BGN196" s="329"/>
      <c r="BGO196" s="329"/>
      <c r="BGP196" s="329"/>
      <c r="BGQ196" s="329"/>
      <c r="BGR196" s="329"/>
      <c r="BGS196" s="329"/>
      <c r="BGT196" s="329"/>
      <c r="BGU196" s="329"/>
      <c r="BGV196" s="329"/>
      <c r="BGW196" s="329"/>
      <c r="BGX196" s="329"/>
      <c r="BGY196" s="329"/>
      <c r="BGZ196" s="329"/>
      <c r="BHA196" s="329"/>
      <c r="BHB196" s="329"/>
      <c r="BHC196" s="329"/>
      <c r="BHD196" s="329"/>
      <c r="BHE196" s="329"/>
      <c r="BHF196" s="329"/>
      <c r="BHG196" s="329"/>
      <c r="BHH196" s="329"/>
      <c r="BHI196" s="329"/>
      <c r="BHJ196" s="329"/>
      <c r="BHK196" s="329"/>
      <c r="BHL196" s="329"/>
      <c r="BHM196" s="329"/>
      <c r="BHN196" s="329"/>
      <c r="BHO196" s="329"/>
      <c r="BHP196" s="329"/>
      <c r="BHQ196" s="329"/>
      <c r="BHR196" s="329"/>
      <c r="BHS196" s="329"/>
      <c r="BHT196" s="329"/>
      <c r="BHU196" s="329"/>
      <c r="BHV196" s="329"/>
      <c r="BHW196" s="329"/>
      <c r="BHX196" s="329"/>
      <c r="BHY196" s="329"/>
      <c r="BHZ196" s="329"/>
      <c r="BIA196" s="329"/>
      <c r="BIB196" s="329"/>
      <c r="BIC196" s="329"/>
      <c r="BID196" s="329"/>
      <c r="BIE196" s="329"/>
      <c r="BIF196" s="329"/>
      <c r="BIG196" s="329"/>
      <c r="BIH196" s="329"/>
      <c r="BII196" s="329"/>
      <c r="BIJ196" s="329"/>
      <c r="BIK196" s="329"/>
      <c r="BIL196" s="329"/>
      <c r="BIM196" s="329"/>
      <c r="BIN196" s="329"/>
      <c r="BIO196" s="329"/>
      <c r="BIP196" s="329"/>
      <c r="BIQ196" s="329"/>
      <c r="BIR196" s="329"/>
      <c r="BIS196" s="329"/>
      <c r="BIT196" s="329"/>
      <c r="BIU196" s="329"/>
      <c r="BIV196" s="329"/>
      <c r="BIW196" s="329"/>
      <c r="BIX196" s="329"/>
      <c r="BIY196" s="329"/>
      <c r="BIZ196" s="329"/>
      <c r="BJA196" s="329"/>
      <c r="BJB196" s="329"/>
      <c r="BJC196" s="329"/>
      <c r="BJD196" s="329"/>
      <c r="BJE196" s="329"/>
      <c r="BJF196" s="329"/>
      <c r="BJG196" s="329"/>
      <c r="BJH196" s="329"/>
      <c r="BJI196" s="329"/>
      <c r="BJJ196" s="329"/>
      <c r="BJK196" s="329"/>
      <c r="BJL196" s="329"/>
      <c r="BJM196" s="329"/>
      <c r="BJN196" s="329"/>
      <c r="BJO196" s="329"/>
      <c r="BJP196" s="329"/>
      <c r="BJQ196" s="329"/>
      <c r="BJR196" s="329"/>
      <c r="BJS196" s="329"/>
      <c r="BJT196" s="329"/>
      <c r="BJU196" s="329"/>
      <c r="BJV196" s="329"/>
      <c r="BJW196" s="329"/>
      <c r="BJX196" s="329"/>
      <c r="BJY196" s="329"/>
      <c r="BJZ196" s="329"/>
      <c r="BKA196" s="329"/>
      <c r="BKB196" s="329"/>
      <c r="BKC196" s="329"/>
      <c r="BKD196" s="329"/>
      <c r="BKE196" s="329"/>
      <c r="BKF196" s="329"/>
      <c r="BKG196" s="329"/>
      <c r="BKH196" s="329"/>
      <c r="BKI196" s="329"/>
      <c r="BKJ196" s="329"/>
      <c r="BKK196" s="329"/>
      <c r="BKL196" s="329"/>
      <c r="BKM196" s="329"/>
      <c r="BKN196" s="329"/>
      <c r="BKO196" s="329"/>
      <c r="BKP196" s="329"/>
      <c r="BKQ196" s="329"/>
      <c r="BKR196" s="329"/>
      <c r="BKS196" s="329"/>
      <c r="BKT196" s="329"/>
      <c r="BKU196" s="329"/>
      <c r="BKV196" s="329"/>
      <c r="BKW196" s="329"/>
      <c r="BKX196" s="329"/>
      <c r="BKY196" s="329"/>
      <c r="BKZ196" s="329"/>
      <c r="BLA196" s="329"/>
      <c r="BLB196" s="329"/>
      <c r="BLC196" s="329"/>
      <c r="BLD196" s="329"/>
      <c r="BLE196" s="329"/>
      <c r="BLF196" s="329"/>
      <c r="BLG196" s="329"/>
      <c r="BLH196" s="329"/>
      <c r="BLI196" s="329"/>
      <c r="BLJ196" s="329"/>
      <c r="BLK196" s="329"/>
      <c r="BLL196" s="329"/>
      <c r="BLM196" s="329"/>
      <c r="BLN196" s="329"/>
      <c r="BLO196" s="329"/>
      <c r="BLP196" s="329"/>
      <c r="BLQ196" s="329"/>
      <c r="BLR196" s="329"/>
      <c r="BLS196" s="329"/>
      <c r="BLT196" s="329"/>
      <c r="BLU196" s="329"/>
      <c r="BLV196" s="329"/>
      <c r="BLW196" s="329"/>
      <c r="BLX196" s="329"/>
      <c r="BLY196" s="329"/>
      <c r="BLZ196" s="329"/>
      <c r="BMA196" s="329"/>
      <c r="BMB196" s="329"/>
      <c r="BMC196" s="329"/>
      <c r="BMD196" s="329"/>
      <c r="BME196" s="329"/>
      <c r="BMF196" s="329"/>
      <c r="BMG196" s="329"/>
      <c r="BMH196" s="329"/>
      <c r="BMI196" s="329"/>
      <c r="BMJ196" s="329"/>
      <c r="BMK196" s="329"/>
      <c r="BML196" s="329"/>
      <c r="BMM196" s="329"/>
      <c r="BMN196" s="329"/>
      <c r="BMO196" s="329"/>
      <c r="BMP196" s="329"/>
      <c r="BMQ196" s="329"/>
      <c r="BMR196" s="329"/>
      <c r="BMS196" s="329"/>
      <c r="BMT196" s="329"/>
      <c r="BMU196" s="329"/>
      <c r="BMV196" s="329"/>
      <c r="BMW196" s="329"/>
      <c r="BMX196" s="329"/>
      <c r="BMY196" s="329"/>
      <c r="BMZ196" s="329"/>
      <c r="BNA196" s="329"/>
      <c r="BNB196" s="329"/>
      <c r="BNC196" s="329"/>
      <c r="BND196" s="329"/>
      <c r="BNE196" s="329"/>
      <c r="BNF196" s="329"/>
      <c r="BNG196" s="329"/>
      <c r="BNH196" s="329"/>
      <c r="BNI196" s="329"/>
      <c r="BNJ196" s="329"/>
      <c r="BNK196" s="329"/>
      <c r="BNL196" s="329"/>
      <c r="BNM196" s="329"/>
      <c r="BNN196" s="329"/>
      <c r="BNO196" s="329"/>
      <c r="BNP196" s="329"/>
      <c r="BNQ196" s="329"/>
      <c r="BNR196" s="329"/>
      <c r="BNS196" s="329"/>
      <c r="BNT196" s="329"/>
      <c r="BNU196" s="329"/>
      <c r="BNV196" s="329"/>
      <c r="BNW196" s="329"/>
      <c r="BNX196" s="329"/>
      <c r="BNY196" s="329"/>
      <c r="BNZ196" s="329"/>
      <c r="BOA196" s="329"/>
      <c r="BOB196" s="329"/>
      <c r="BOC196" s="329"/>
      <c r="BOD196" s="329"/>
      <c r="BOE196" s="329"/>
      <c r="BOF196" s="329"/>
      <c r="BOG196" s="329"/>
      <c r="BOH196" s="329"/>
      <c r="BOI196" s="329"/>
      <c r="BOJ196" s="329"/>
      <c r="BOK196" s="329"/>
      <c r="BOL196" s="329"/>
      <c r="BOM196" s="329"/>
      <c r="BON196" s="329"/>
      <c r="BOO196" s="329"/>
      <c r="BOP196" s="329"/>
      <c r="BOQ196" s="329"/>
      <c r="BOR196" s="329"/>
      <c r="BOS196" s="329"/>
      <c r="BOT196" s="329"/>
      <c r="BOU196" s="329"/>
      <c r="BOV196" s="329"/>
      <c r="BOW196" s="329"/>
      <c r="BOX196" s="329"/>
      <c r="BOY196" s="329"/>
      <c r="BOZ196" s="329"/>
      <c r="BPA196" s="329"/>
      <c r="BPB196" s="329"/>
      <c r="BPC196" s="329"/>
      <c r="BPD196" s="329"/>
      <c r="BPE196" s="329"/>
      <c r="BPF196" s="329"/>
      <c r="BPG196" s="329"/>
      <c r="BPH196" s="329"/>
      <c r="BPI196" s="329"/>
      <c r="BPJ196" s="329"/>
      <c r="BPK196" s="329"/>
      <c r="BPL196" s="329"/>
      <c r="BPM196" s="329"/>
      <c r="BPN196" s="329"/>
      <c r="BPO196" s="329"/>
      <c r="BPP196" s="329"/>
      <c r="BPQ196" s="329"/>
      <c r="BPR196" s="329"/>
      <c r="BPS196" s="329"/>
      <c r="BPT196" s="329"/>
      <c r="BPU196" s="329"/>
      <c r="BPV196" s="329"/>
      <c r="BPW196" s="329"/>
      <c r="BPX196" s="329"/>
      <c r="BPY196" s="329"/>
      <c r="BPZ196" s="329"/>
      <c r="BQA196" s="329"/>
      <c r="BQB196" s="329"/>
      <c r="BQC196" s="329"/>
      <c r="BQD196" s="329"/>
      <c r="BQE196" s="329"/>
      <c r="BQF196" s="329"/>
      <c r="BQG196" s="329"/>
      <c r="BQH196" s="329"/>
      <c r="BQI196" s="329"/>
      <c r="BQJ196" s="329"/>
      <c r="BQK196" s="329"/>
      <c r="BQL196" s="329"/>
      <c r="BQM196" s="329"/>
      <c r="BQN196" s="329"/>
      <c r="BQO196" s="329"/>
      <c r="BQP196" s="329"/>
      <c r="BQQ196" s="329"/>
      <c r="BQR196" s="329"/>
      <c r="BQS196" s="329"/>
      <c r="BQT196" s="329"/>
      <c r="BQU196" s="329"/>
      <c r="BQV196" s="329"/>
      <c r="BQW196" s="329"/>
      <c r="BQX196" s="329"/>
      <c r="BQY196" s="329"/>
      <c r="BQZ196" s="329"/>
      <c r="BRA196" s="329"/>
      <c r="BRB196" s="329"/>
      <c r="BRC196" s="329"/>
      <c r="BRD196" s="329"/>
      <c r="BRE196" s="329"/>
      <c r="BRF196" s="329"/>
      <c r="BRG196" s="329"/>
      <c r="BRH196" s="329"/>
      <c r="BRI196" s="329"/>
      <c r="BRJ196" s="329"/>
      <c r="BRK196" s="329"/>
      <c r="BRL196" s="329"/>
      <c r="BRM196" s="329"/>
      <c r="BRN196" s="329"/>
      <c r="BRO196" s="329"/>
      <c r="BRP196" s="329"/>
      <c r="BRQ196" s="329"/>
      <c r="BRR196" s="329"/>
      <c r="BRS196" s="329"/>
      <c r="BRT196" s="329"/>
      <c r="BRU196" s="329"/>
      <c r="BRV196" s="329"/>
      <c r="BRW196" s="329"/>
      <c r="BRX196" s="329"/>
      <c r="BRY196" s="329"/>
      <c r="BRZ196" s="329"/>
      <c r="BSA196" s="329"/>
      <c r="BSB196" s="329"/>
      <c r="BSC196" s="329"/>
      <c r="BSD196" s="329"/>
      <c r="BSE196" s="329"/>
      <c r="BSF196" s="329"/>
      <c r="BSG196" s="329"/>
      <c r="BSH196" s="329"/>
      <c r="BSI196" s="329"/>
      <c r="BSJ196" s="329"/>
      <c r="BSK196" s="329"/>
      <c r="BSL196" s="329"/>
      <c r="BSM196" s="329"/>
      <c r="BSN196" s="329"/>
      <c r="BSO196" s="329"/>
      <c r="BSP196" s="329"/>
      <c r="BSQ196" s="329"/>
      <c r="BSR196" s="329"/>
      <c r="BSS196" s="329"/>
      <c r="BST196" s="329"/>
      <c r="BSU196" s="329"/>
      <c r="BSV196" s="329"/>
      <c r="BSW196" s="329"/>
      <c r="BSX196" s="329"/>
      <c r="BSY196" s="329"/>
      <c r="BSZ196" s="329"/>
      <c r="BTA196" s="329"/>
      <c r="BTB196" s="329"/>
      <c r="BTC196" s="329"/>
      <c r="BTD196" s="329"/>
      <c r="BTE196" s="329"/>
      <c r="BTF196" s="329"/>
      <c r="BTG196" s="329"/>
      <c r="BTH196" s="329"/>
      <c r="BTI196" s="329"/>
      <c r="BTJ196" s="329"/>
      <c r="BTK196" s="329"/>
      <c r="BTL196" s="329"/>
      <c r="BTM196" s="329"/>
      <c r="BTN196" s="329"/>
      <c r="BTO196" s="329"/>
      <c r="BTP196" s="329"/>
      <c r="BTQ196" s="329"/>
      <c r="BTR196" s="329"/>
      <c r="BTS196" s="329"/>
      <c r="BTT196" s="329"/>
      <c r="BTU196" s="329"/>
      <c r="BTV196" s="329"/>
      <c r="BTW196" s="329"/>
      <c r="BTX196" s="329"/>
      <c r="BTY196" s="329"/>
      <c r="BTZ196" s="329"/>
      <c r="BUA196" s="329"/>
      <c r="BUB196" s="329"/>
      <c r="BUC196" s="329"/>
      <c r="BUD196" s="329"/>
      <c r="BUE196" s="329"/>
      <c r="BUF196" s="329"/>
      <c r="BUG196" s="329"/>
      <c r="BUH196" s="329"/>
      <c r="BUI196" s="329"/>
      <c r="BUJ196" s="329"/>
      <c r="BUK196" s="329"/>
      <c r="BUL196" s="329"/>
      <c r="BUM196" s="329"/>
      <c r="BUN196" s="329"/>
      <c r="BUO196" s="329"/>
      <c r="BUP196" s="329"/>
      <c r="BUQ196" s="329"/>
      <c r="BUR196" s="329"/>
      <c r="BUS196" s="329"/>
      <c r="BUT196" s="329"/>
      <c r="BUU196" s="329"/>
      <c r="BUV196" s="329"/>
      <c r="BUW196" s="329"/>
      <c r="BUX196" s="329"/>
      <c r="BUY196" s="329"/>
      <c r="BUZ196" s="329"/>
      <c r="BVA196" s="329"/>
      <c r="BVB196" s="329"/>
      <c r="BVC196" s="329"/>
      <c r="BVD196" s="329"/>
      <c r="BVE196" s="329"/>
      <c r="BVF196" s="329"/>
      <c r="BVG196" s="329"/>
      <c r="BVH196" s="329"/>
      <c r="BVI196" s="329"/>
      <c r="BVJ196" s="329"/>
      <c r="BVK196" s="329"/>
      <c r="BVL196" s="329"/>
      <c r="BVM196" s="329"/>
      <c r="BVN196" s="329"/>
      <c r="BVO196" s="329"/>
      <c r="BVP196" s="329"/>
      <c r="BVQ196" s="329"/>
      <c r="BVR196" s="329"/>
      <c r="BVS196" s="329"/>
      <c r="BVT196" s="329"/>
      <c r="BVU196" s="329"/>
      <c r="BVV196" s="329"/>
      <c r="BVW196" s="329"/>
      <c r="BVX196" s="329"/>
      <c r="BVY196" s="329"/>
      <c r="BVZ196" s="329"/>
      <c r="BWA196" s="329"/>
      <c r="BWB196" s="329"/>
      <c r="BWC196" s="329"/>
      <c r="BWD196" s="329"/>
      <c r="BWE196" s="329"/>
      <c r="BWF196" s="329"/>
      <c r="BWG196" s="329"/>
      <c r="BWH196" s="329"/>
      <c r="BWI196" s="329"/>
      <c r="BWJ196" s="329"/>
      <c r="BWK196" s="329"/>
      <c r="BWL196" s="329"/>
      <c r="BWM196" s="329"/>
      <c r="BWN196" s="329"/>
      <c r="BWO196" s="329"/>
      <c r="BWP196" s="329"/>
      <c r="BWQ196" s="329"/>
      <c r="BWR196" s="329"/>
      <c r="BWS196" s="329"/>
      <c r="BWT196" s="329"/>
      <c r="BWU196" s="329"/>
      <c r="BWV196" s="329"/>
      <c r="BWW196" s="329"/>
      <c r="BWX196" s="329"/>
      <c r="BWY196" s="329"/>
      <c r="BWZ196" s="329"/>
      <c r="BXA196" s="329"/>
      <c r="BXB196" s="329"/>
      <c r="BXC196" s="329"/>
      <c r="BXD196" s="329"/>
      <c r="BXE196" s="329"/>
      <c r="BXF196" s="329"/>
      <c r="BXG196" s="329"/>
      <c r="BXH196" s="329"/>
      <c r="BXI196" s="329"/>
      <c r="BXJ196" s="329"/>
      <c r="BXK196" s="329"/>
      <c r="BXL196" s="329"/>
      <c r="BXM196" s="329"/>
      <c r="BXN196" s="329"/>
      <c r="BXO196" s="329"/>
      <c r="BXP196" s="329"/>
      <c r="BXQ196" s="329"/>
      <c r="BXR196" s="329"/>
      <c r="BXS196" s="329"/>
      <c r="BXT196" s="329"/>
      <c r="BXU196" s="329"/>
      <c r="BXV196" s="329"/>
      <c r="BXW196" s="329"/>
      <c r="BXX196" s="329"/>
      <c r="BXY196" s="329"/>
      <c r="BXZ196" s="329"/>
      <c r="BYA196" s="329"/>
      <c r="BYB196" s="329"/>
      <c r="BYC196" s="329"/>
      <c r="BYD196" s="329"/>
      <c r="BYE196" s="329"/>
      <c r="BYF196" s="329"/>
      <c r="BYG196" s="329"/>
      <c r="BYH196" s="329"/>
      <c r="BYI196" s="329"/>
      <c r="BYJ196" s="329"/>
      <c r="BYK196" s="329"/>
      <c r="BYL196" s="329"/>
      <c r="BYM196" s="329"/>
      <c r="BYN196" s="329"/>
      <c r="BYO196" s="329"/>
      <c r="BYP196" s="329"/>
      <c r="BYQ196" s="329"/>
      <c r="BYR196" s="329"/>
      <c r="BYS196" s="329"/>
      <c r="BYT196" s="329"/>
      <c r="BYU196" s="329"/>
      <c r="BYV196" s="329"/>
      <c r="BYW196" s="329"/>
      <c r="BYX196" s="329"/>
      <c r="BYY196" s="329"/>
      <c r="BYZ196" s="329"/>
      <c r="BZA196" s="329"/>
      <c r="BZB196" s="329"/>
      <c r="BZC196" s="329"/>
      <c r="BZD196" s="329"/>
      <c r="BZE196" s="329"/>
      <c r="BZF196" s="329"/>
      <c r="BZG196" s="329"/>
      <c r="BZH196" s="329"/>
      <c r="BZI196" s="329"/>
      <c r="BZJ196" s="329"/>
      <c r="BZK196" s="329"/>
      <c r="BZL196" s="329"/>
      <c r="BZM196" s="329"/>
      <c r="BZN196" s="329"/>
      <c r="BZO196" s="329"/>
      <c r="BZP196" s="329"/>
      <c r="BZQ196" s="329"/>
      <c r="BZR196" s="329"/>
      <c r="BZS196" s="329"/>
      <c r="BZT196" s="329"/>
      <c r="BZU196" s="329"/>
      <c r="BZV196" s="329"/>
      <c r="BZW196" s="329"/>
      <c r="BZX196" s="329"/>
      <c r="BZY196" s="329"/>
      <c r="BZZ196" s="329"/>
      <c r="CAA196" s="329"/>
      <c r="CAB196" s="329"/>
      <c r="CAC196" s="329"/>
      <c r="CAD196" s="329"/>
      <c r="CAE196" s="329"/>
      <c r="CAF196" s="329"/>
      <c r="CAG196" s="329"/>
      <c r="CAH196" s="329"/>
      <c r="CAI196" s="329"/>
      <c r="CAJ196" s="329"/>
      <c r="CAK196" s="329"/>
      <c r="CAL196" s="329"/>
      <c r="CAM196" s="329"/>
      <c r="CAN196" s="329"/>
      <c r="CAO196" s="329"/>
      <c r="CAP196" s="329"/>
      <c r="CAQ196" s="329"/>
      <c r="CAR196" s="329"/>
      <c r="CAS196" s="329"/>
      <c r="CAT196" s="329"/>
      <c r="CAU196" s="329"/>
      <c r="CAV196" s="329"/>
      <c r="CAW196" s="329"/>
      <c r="CAX196" s="329"/>
      <c r="CAY196" s="329"/>
      <c r="CAZ196" s="329"/>
      <c r="CBA196" s="329"/>
      <c r="CBB196" s="329"/>
      <c r="CBC196" s="329"/>
      <c r="CBD196" s="329"/>
      <c r="CBE196" s="329"/>
      <c r="CBF196" s="329"/>
      <c r="CBG196" s="329"/>
      <c r="CBH196" s="329"/>
      <c r="CBI196" s="329"/>
      <c r="CBJ196" s="329"/>
      <c r="CBK196" s="329"/>
      <c r="CBL196" s="329"/>
      <c r="CBM196" s="329"/>
      <c r="CBN196" s="329"/>
      <c r="CBO196" s="329"/>
      <c r="CBP196" s="329"/>
      <c r="CBQ196" s="329"/>
      <c r="CBR196" s="329"/>
      <c r="CBS196" s="329"/>
      <c r="CBT196" s="329"/>
      <c r="CBU196" s="329"/>
      <c r="CBV196" s="329"/>
      <c r="CBW196" s="329"/>
      <c r="CBX196" s="329"/>
      <c r="CBY196" s="329"/>
      <c r="CBZ196" s="329"/>
      <c r="CCA196" s="329"/>
      <c r="CCB196" s="329"/>
      <c r="CCC196" s="329"/>
      <c r="CCD196" s="329"/>
      <c r="CCE196" s="329"/>
      <c r="CCF196" s="329"/>
      <c r="CCG196" s="329"/>
      <c r="CCH196" s="329"/>
      <c r="CCI196" s="329"/>
      <c r="CCJ196" s="329"/>
      <c r="CCK196" s="329"/>
      <c r="CCL196" s="329"/>
      <c r="CCM196" s="329"/>
      <c r="CCN196" s="329"/>
      <c r="CCO196" s="329"/>
      <c r="CCP196" s="329"/>
      <c r="CCQ196" s="329"/>
      <c r="CCR196" s="329"/>
      <c r="CCS196" s="329"/>
      <c r="CCT196" s="329"/>
      <c r="CCU196" s="329"/>
      <c r="CCV196" s="329"/>
      <c r="CCW196" s="329"/>
      <c r="CCX196" s="329"/>
      <c r="CCY196" s="329"/>
      <c r="CCZ196" s="329"/>
      <c r="CDA196" s="329"/>
      <c r="CDB196" s="329"/>
      <c r="CDC196" s="329"/>
      <c r="CDD196" s="329"/>
      <c r="CDE196" s="329"/>
      <c r="CDF196" s="329"/>
      <c r="CDG196" s="329"/>
      <c r="CDH196" s="329"/>
      <c r="CDI196" s="329"/>
      <c r="CDJ196" s="329"/>
      <c r="CDK196" s="329"/>
      <c r="CDL196" s="329"/>
      <c r="CDM196" s="329"/>
      <c r="CDN196" s="329"/>
      <c r="CDO196" s="329"/>
      <c r="CDP196" s="329"/>
      <c r="CDQ196" s="329"/>
      <c r="CDR196" s="329"/>
      <c r="CDS196" s="329"/>
      <c r="CDT196" s="329"/>
      <c r="CDU196" s="329"/>
      <c r="CDV196" s="329"/>
      <c r="CDW196" s="329"/>
      <c r="CDX196" s="329"/>
      <c r="CDY196" s="329"/>
      <c r="CDZ196" s="329"/>
      <c r="CEA196" s="329"/>
      <c r="CEB196" s="329"/>
      <c r="CEC196" s="329"/>
      <c r="CED196" s="329"/>
      <c r="CEE196" s="329"/>
      <c r="CEF196" s="329"/>
      <c r="CEG196" s="329"/>
      <c r="CEH196" s="329"/>
      <c r="CEI196" s="329"/>
      <c r="CEJ196" s="329"/>
      <c r="CEK196" s="329"/>
      <c r="CEL196" s="329"/>
      <c r="CEM196" s="329"/>
      <c r="CEN196" s="329"/>
      <c r="CEO196" s="329"/>
      <c r="CEP196" s="329"/>
      <c r="CEQ196" s="329"/>
      <c r="CER196" s="329"/>
      <c r="CES196" s="329"/>
      <c r="CET196" s="329"/>
      <c r="CEU196" s="329"/>
      <c r="CEV196" s="329"/>
      <c r="CEW196" s="329"/>
      <c r="CEX196" s="329"/>
      <c r="CEY196" s="329"/>
      <c r="CEZ196" s="329"/>
      <c r="CFA196" s="329"/>
      <c r="CFB196" s="329"/>
      <c r="CFC196" s="329"/>
      <c r="CFD196" s="329"/>
      <c r="CFE196" s="329"/>
      <c r="CFF196" s="329"/>
      <c r="CFG196" s="329"/>
      <c r="CFH196" s="329"/>
      <c r="CFI196" s="329"/>
      <c r="CFJ196" s="329"/>
      <c r="CFK196" s="329"/>
      <c r="CFL196" s="329"/>
      <c r="CFM196" s="329"/>
      <c r="CFN196" s="329"/>
      <c r="CFO196" s="329"/>
      <c r="CFP196" s="329"/>
      <c r="CFQ196" s="329"/>
      <c r="CFR196" s="329"/>
      <c r="CFS196" s="329"/>
      <c r="CFT196" s="329"/>
      <c r="CFU196" s="329"/>
      <c r="CFV196" s="329"/>
      <c r="CFW196" s="329"/>
      <c r="CFX196" s="329"/>
      <c r="CFY196" s="329"/>
      <c r="CFZ196" s="329"/>
      <c r="CGA196" s="329"/>
      <c r="CGB196" s="329"/>
      <c r="CGC196" s="329"/>
      <c r="CGD196" s="329"/>
      <c r="CGE196" s="329"/>
      <c r="CGF196" s="329"/>
      <c r="CGG196" s="329"/>
      <c r="CGH196" s="329"/>
      <c r="CGI196" s="329"/>
      <c r="CGJ196" s="329"/>
      <c r="CGK196" s="329"/>
      <c r="CGL196" s="329"/>
      <c r="CGM196" s="329"/>
      <c r="CGN196" s="329"/>
      <c r="CGO196" s="329"/>
      <c r="CGP196" s="329"/>
      <c r="CGQ196" s="329"/>
      <c r="CGR196" s="329"/>
      <c r="CGS196" s="329"/>
      <c r="CGT196" s="329"/>
      <c r="CGU196" s="329"/>
      <c r="CGV196" s="329"/>
      <c r="CGW196" s="329"/>
      <c r="CGX196" s="329"/>
      <c r="CGY196" s="329"/>
      <c r="CGZ196" s="329"/>
      <c r="CHA196" s="329"/>
      <c r="CHB196" s="329"/>
      <c r="CHC196" s="329"/>
      <c r="CHD196" s="329"/>
      <c r="CHE196" s="329"/>
      <c r="CHF196" s="329"/>
      <c r="CHG196" s="329"/>
      <c r="CHH196" s="329"/>
      <c r="CHI196" s="329"/>
      <c r="CHJ196" s="329"/>
      <c r="CHK196" s="329"/>
      <c r="CHL196" s="329"/>
      <c r="CHM196" s="329"/>
      <c r="CHN196" s="329"/>
      <c r="CHO196" s="329"/>
      <c r="CHP196" s="329"/>
      <c r="CHQ196" s="329"/>
      <c r="CHR196" s="329"/>
      <c r="CHS196" s="329"/>
      <c r="CHT196" s="329"/>
      <c r="CHU196" s="329"/>
      <c r="CHV196" s="329"/>
      <c r="CHW196" s="329"/>
      <c r="CHX196" s="329"/>
      <c r="CHY196" s="329"/>
      <c r="CHZ196" s="329"/>
      <c r="CIA196" s="329"/>
      <c r="CIB196" s="329"/>
      <c r="CIC196" s="329"/>
      <c r="CID196" s="329"/>
      <c r="CIE196" s="329"/>
      <c r="CIF196" s="329"/>
      <c r="CIG196" s="329"/>
      <c r="CIH196" s="329"/>
      <c r="CII196" s="329"/>
      <c r="CIJ196" s="329"/>
      <c r="CIK196" s="329"/>
      <c r="CIL196" s="329"/>
      <c r="CIM196" s="329"/>
      <c r="CIN196" s="329"/>
      <c r="CIO196" s="329"/>
      <c r="CIP196" s="329"/>
      <c r="CIQ196" s="329"/>
      <c r="CIR196" s="329"/>
      <c r="CIS196" s="329"/>
      <c r="CIT196" s="329"/>
      <c r="CIU196" s="329"/>
      <c r="CIV196" s="329"/>
      <c r="CIW196" s="329"/>
      <c r="CIX196" s="329"/>
      <c r="CIY196" s="329"/>
      <c r="CIZ196" s="329"/>
      <c r="CJA196" s="329"/>
      <c r="CJB196" s="329"/>
      <c r="CJC196" s="329"/>
      <c r="CJD196" s="329"/>
      <c r="CJE196" s="329"/>
      <c r="CJF196" s="329"/>
      <c r="CJG196" s="329"/>
      <c r="CJH196" s="329"/>
      <c r="CJI196" s="329"/>
      <c r="CJJ196" s="329"/>
      <c r="CJK196" s="329"/>
      <c r="CJL196" s="329"/>
      <c r="CJM196" s="329"/>
      <c r="CJN196" s="329"/>
      <c r="CJO196" s="329"/>
      <c r="CJP196" s="329"/>
      <c r="CJQ196" s="329"/>
      <c r="CJR196" s="329"/>
      <c r="CJS196" s="329"/>
      <c r="CJT196" s="329"/>
      <c r="CJU196" s="329"/>
      <c r="CJV196" s="329"/>
      <c r="CJW196" s="329"/>
      <c r="CJX196" s="329"/>
      <c r="CJY196" s="329"/>
      <c r="CJZ196" s="329"/>
      <c r="CKA196" s="329"/>
      <c r="CKB196" s="329"/>
      <c r="CKC196" s="329"/>
      <c r="CKD196" s="329"/>
      <c r="CKE196" s="329"/>
      <c r="CKF196" s="329"/>
      <c r="CKG196" s="329"/>
      <c r="CKH196" s="329"/>
      <c r="CKI196" s="329"/>
      <c r="CKJ196" s="329"/>
      <c r="CKK196" s="329"/>
      <c r="CKL196" s="329"/>
      <c r="CKM196" s="329"/>
      <c r="CKN196" s="329"/>
      <c r="CKO196" s="329"/>
      <c r="CKP196" s="329"/>
      <c r="CKQ196" s="329"/>
      <c r="CKR196" s="329"/>
      <c r="CKS196" s="329"/>
      <c r="CKT196" s="329"/>
      <c r="CKU196" s="329"/>
      <c r="CKV196" s="329"/>
      <c r="CKW196" s="329"/>
      <c r="CKX196" s="329"/>
      <c r="CKY196" s="329"/>
      <c r="CKZ196" s="329"/>
      <c r="CLA196" s="329"/>
      <c r="CLB196" s="329"/>
      <c r="CLC196" s="329"/>
      <c r="CLD196" s="329"/>
      <c r="CLE196" s="329"/>
      <c r="CLF196" s="329"/>
      <c r="CLG196" s="329"/>
      <c r="CLH196" s="329"/>
      <c r="CLI196" s="329"/>
      <c r="CLJ196" s="329"/>
      <c r="CLK196" s="329"/>
      <c r="CLL196" s="329"/>
      <c r="CLM196" s="329"/>
      <c r="CLN196" s="329"/>
      <c r="CLO196" s="329"/>
      <c r="CLP196" s="329"/>
      <c r="CLQ196" s="329"/>
      <c r="CLR196" s="329"/>
      <c r="CLS196" s="329"/>
      <c r="CLT196" s="329"/>
      <c r="CLU196" s="329"/>
      <c r="CLV196" s="329"/>
      <c r="CLW196" s="329"/>
      <c r="CLX196" s="329"/>
      <c r="CLY196" s="329"/>
      <c r="CLZ196" s="329"/>
      <c r="CMA196" s="329"/>
      <c r="CMB196" s="329"/>
      <c r="CMC196" s="329"/>
      <c r="CMD196" s="329"/>
      <c r="CME196" s="329"/>
      <c r="CMF196" s="329"/>
      <c r="CMG196" s="329"/>
      <c r="CMH196" s="329"/>
      <c r="CMI196" s="329"/>
      <c r="CMJ196" s="329"/>
      <c r="CMK196" s="329"/>
      <c r="CML196" s="329"/>
      <c r="CMM196" s="329"/>
      <c r="CMN196" s="329"/>
      <c r="CMO196" s="329"/>
      <c r="CMP196" s="329"/>
      <c r="CMQ196" s="329"/>
      <c r="CMR196" s="329"/>
      <c r="CMS196" s="329"/>
      <c r="CMT196" s="329"/>
      <c r="CMU196" s="329"/>
      <c r="CMV196" s="329"/>
      <c r="CMW196" s="329"/>
      <c r="CMX196" s="329"/>
      <c r="CMY196" s="329"/>
      <c r="CMZ196" s="329"/>
      <c r="CNA196" s="329"/>
      <c r="CNB196" s="329"/>
      <c r="CNC196" s="329"/>
      <c r="CND196" s="329"/>
      <c r="CNE196" s="329"/>
      <c r="CNF196" s="329"/>
      <c r="CNG196" s="329"/>
      <c r="CNH196" s="329"/>
      <c r="CNI196" s="329"/>
      <c r="CNJ196" s="329"/>
      <c r="CNK196" s="329"/>
      <c r="CNL196" s="329"/>
      <c r="CNM196" s="329"/>
      <c r="CNN196" s="329"/>
      <c r="CNO196" s="329"/>
      <c r="CNP196" s="329"/>
      <c r="CNQ196" s="329"/>
      <c r="CNR196" s="329"/>
      <c r="CNS196" s="329"/>
      <c r="CNT196" s="329"/>
      <c r="CNU196" s="329"/>
      <c r="CNV196" s="329"/>
      <c r="CNW196" s="329"/>
      <c r="CNX196" s="329"/>
      <c r="CNY196" s="329"/>
      <c r="CNZ196" s="329"/>
      <c r="COA196" s="329"/>
      <c r="COB196" s="329"/>
      <c r="COC196" s="329"/>
      <c r="COD196" s="329"/>
      <c r="COE196" s="329"/>
      <c r="COF196" s="329"/>
      <c r="COG196" s="329"/>
      <c r="COH196" s="329"/>
      <c r="COI196" s="329"/>
      <c r="COJ196" s="329"/>
      <c r="COK196" s="329"/>
      <c r="COL196" s="329"/>
      <c r="COM196" s="329"/>
      <c r="CON196" s="329"/>
      <c r="COO196" s="329"/>
      <c r="COP196" s="329"/>
      <c r="COQ196" s="329"/>
      <c r="COR196" s="329"/>
      <c r="COS196" s="329"/>
      <c r="COT196" s="329"/>
      <c r="COU196" s="329"/>
      <c r="COV196" s="329"/>
      <c r="COW196" s="329"/>
      <c r="COX196" s="329"/>
      <c r="COY196" s="329"/>
      <c r="COZ196" s="329"/>
      <c r="CPA196" s="329"/>
      <c r="CPB196" s="329"/>
      <c r="CPC196" s="329"/>
      <c r="CPD196" s="329"/>
      <c r="CPE196" s="329"/>
      <c r="CPF196" s="329"/>
      <c r="CPG196" s="329"/>
      <c r="CPH196" s="329"/>
      <c r="CPI196" s="329"/>
      <c r="CPJ196" s="329"/>
      <c r="CPK196" s="329"/>
      <c r="CPL196" s="329"/>
      <c r="CPM196" s="329"/>
      <c r="CPN196" s="329"/>
      <c r="CPO196" s="329"/>
      <c r="CPP196" s="329"/>
      <c r="CPQ196" s="329"/>
      <c r="CPR196" s="329"/>
      <c r="CPS196" s="329"/>
      <c r="CPT196" s="329"/>
      <c r="CPU196" s="329"/>
      <c r="CPV196" s="329"/>
      <c r="CPW196" s="329"/>
      <c r="CPX196" s="329"/>
      <c r="CPY196" s="329"/>
      <c r="CPZ196" s="329"/>
      <c r="CQA196" s="329"/>
      <c r="CQB196" s="329"/>
      <c r="CQC196" s="329"/>
      <c r="CQD196" s="329"/>
      <c r="CQE196" s="329"/>
      <c r="CQF196" s="329"/>
      <c r="CQG196" s="329"/>
      <c r="CQH196" s="329"/>
      <c r="CQI196" s="329"/>
      <c r="CQJ196" s="329"/>
      <c r="CQK196" s="329"/>
      <c r="CQL196" s="329"/>
      <c r="CQM196" s="329"/>
      <c r="CQN196" s="329"/>
      <c r="CQO196" s="329"/>
      <c r="CQP196" s="329"/>
      <c r="CQQ196" s="329"/>
      <c r="CQR196" s="329"/>
      <c r="CQS196" s="329"/>
      <c r="CQT196" s="329"/>
      <c r="CQU196" s="329"/>
      <c r="CQV196" s="329"/>
      <c r="CQW196" s="329"/>
      <c r="CQX196" s="329"/>
      <c r="CQY196" s="329"/>
      <c r="CQZ196" s="329"/>
      <c r="CRA196" s="329"/>
      <c r="CRB196" s="329"/>
      <c r="CRC196" s="329"/>
      <c r="CRD196" s="329"/>
      <c r="CRE196" s="329"/>
      <c r="CRF196" s="329"/>
      <c r="CRG196" s="329"/>
      <c r="CRH196" s="329"/>
      <c r="CRI196" s="329"/>
      <c r="CRJ196" s="329"/>
      <c r="CRK196" s="329"/>
      <c r="CRL196" s="329"/>
      <c r="CRM196" s="329"/>
      <c r="CRN196" s="329"/>
      <c r="CRO196" s="329"/>
      <c r="CRP196" s="329"/>
      <c r="CRQ196" s="329"/>
      <c r="CRR196" s="329"/>
      <c r="CRS196" s="329"/>
      <c r="CRT196" s="329"/>
      <c r="CRU196" s="329"/>
      <c r="CRV196" s="329"/>
      <c r="CRW196" s="329"/>
      <c r="CRX196" s="329"/>
      <c r="CRY196" s="329"/>
      <c r="CRZ196" s="329"/>
      <c r="CSA196" s="329"/>
      <c r="CSB196" s="329"/>
      <c r="CSC196" s="329"/>
      <c r="CSD196" s="329"/>
      <c r="CSE196" s="329"/>
      <c r="CSF196" s="329"/>
      <c r="CSG196" s="329"/>
      <c r="CSH196" s="329"/>
      <c r="CSI196" s="329"/>
      <c r="CSJ196" s="329"/>
      <c r="CSK196" s="329"/>
      <c r="CSL196" s="329"/>
      <c r="CSM196" s="329"/>
      <c r="CSN196" s="329"/>
      <c r="CSO196" s="329"/>
      <c r="CSP196" s="329"/>
      <c r="CSQ196" s="329"/>
      <c r="CSR196" s="329"/>
      <c r="CSS196" s="329"/>
      <c r="CST196" s="329"/>
      <c r="CSU196" s="329"/>
      <c r="CSV196" s="329"/>
      <c r="CSW196" s="329"/>
      <c r="CSX196" s="329"/>
      <c r="CSY196" s="329"/>
      <c r="CSZ196" s="329"/>
      <c r="CTA196" s="329"/>
      <c r="CTB196" s="329"/>
      <c r="CTC196" s="329"/>
      <c r="CTD196" s="329"/>
      <c r="CTE196" s="329"/>
      <c r="CTF196" s="329"/>
      <c r="CTG196" s="329"/>
      <c r="CTH196" s="329"/>
      <c r="CTI196" s="329"/>
      <c r="CTJ196" s="329"/>
      <c r="CTK196" s="329"/>
      <c r="CTL196" s="329"/>
      <c r="CTM196" s="329"/>
      <c r="CTN196" s="329"/>
      <c r="CTO196" s="329"/>
      <c r="CTP196" s="329"/>
      <c r="CTQ196" s="329"/>
      <c r="CTR196" s="329"/>
      <c r="CTS196" s="329"/>
      <c r="CTT196" s="329"/>
      <c r="CTU196" s="329"/>
      <c r="CTV196" s="329"/>
      <c r="CTW196" s="329"/>
      <c r="CTX196" s="329"/>
      <c r="CTY196" s="329"/>
      <c r="CTZ196" s="329"/>
      <c r="CUA196" s="329"/>
      <c r="CUB196" s="329"/>
      <c r="CUC196" s="329"/>
      <c r="CUD196" s="329"/>
      <c r="CUE196" s="329"/>
      <c r="CUF196" s="329"/>
      <c r="CUG196" s="329"/>
      <c r="CUH196" s="329"/>
      <c r="CUI196" s="329"/>
      <c r="CUJ196" s="329"/>
      <c r="CUK196" s="329"/>
      <c r="CUL196" s="329"/>
      <c r="CUM196" s="329"/>
      <c r="CUN196" s="329"/>
      <c r="CUO196" s="329"/>
      <c r="CUP196" s="329"/>
      <c r="CUQ196" s="329"/>
      <c r="CUR196" s="329"/>
      <c r="CUS196" s="329"/>
      <c r="CUT196" s="329"/>
      <c r="CUU196" s="329"/>
      <c r="CUV196" s="329"/>
      <c r="CUW196" s="329"/>
      <c r="CUX196" s="329"/>
      <c r="CUY196" s="329"/>
      <c r="CUZ196" s="329"/>
      <c r="CVA196" s="329"/>
      <c r="CVB196" s="329"/>
      <c r="CVC196" s="329"/>
      <c r="CVD196" s="329"/>
      <c r="CVE196" s="329"/>
      <c r="CVF196" s="329"/>
      <c r="CVG196" s="329"/>
      <c r="CVH196" s="329"/>
      <c r="CVI196" s="329"/>
      <c r="CVJ196" s="329"/>
      <c r="CVK196" s="329"/>
      <c r="CVL196" s="329"/>
      <c r="CVM196" s="329"/>
      <c r="CVN196" s="329"/>
      <c r="CVO196" s="329"/>
      <c r="CVP196" s="329"/>
      <c r="CVQ196" s="329"/>
      <c r="CVR196" s="329"/>
      <c r="CVS196" s="329"/>
      <c r="CVT196" s="329"/>
      <c r="CVU196" s="329"/>
      <c r="CVV196" s="329"/>
      <c r="CVW196" s="329"/>
      <c r="CVX196" s="329"/>
      <c r="CVY196" s="329"/>
      <c r="CVZ196" s="329"/>
      <c r="CWA196" s="329"/>
      <c r="CWB196" s="329"/>
      <c r="CWC196" s="329"/>
      <c r="CWD196" s="329"/>
      <c r="CWE196" s="329"/>
      <c r="CWF196" s="329"/>
      <c r="CWG196" s="329"/>
      <c r="CWH196" s="329"/>
      <c r="CWI196" s="329"/>
      <c r="CWJ196" s="329"/>
      <c r="CWK196" s="329"/>
      <c r="CWL196" s="329"/>
      <c r="CWM196" s="329"/>
      <c r="CWN196" s="329"/>
      <c r="CWO196" s="329"/>
      <c r="CWP196" s="329"/>
      <c r="CWQ196" s="329"/>
      <c r="CWR196" s="329"/>
      <c r="CWS196" s="329"/>
      <c r="CWT196" s="329"/>
      <c r="CWU196" s="329"/>
      <c r="CWV196" s="329"/>
      <c r="CWW196" s="329"/>
      <c r="CWX196" s="329"/>
      <c r="CWY196" s="329"/>
      <c r="CWZ196" s="329"/>
      <c r="CXA196" s="329"/>
      <c r="CXB196" s="329"/>
      <c r="CXC196" s="329"/>
      <c r="CXD196" s="329"/>
      <c r="CXE196" s="329"/>
      <c r="CXF196" s="329"/>
      <c r="CXG196" s="329"/>
      <c r="CXH196" s="329"/>
      <c r="CXI196" s="329"/>
      <c r="CXJ196" s="329"/>
      <c r="CXK196" s="329"/>
      <c r="CXL196" s="329"/>
      <c r="CXM196" s="329"/>
      <c r="CXN196" s="329"/>
      <c r="CXO196" s="329"/>
      <c r="CXP196" s="329"/>
      <c r="CXQ196" s="329"/>
      <c r="CXR196" s="329"/>
      <c r="CXS196" s="329"/>
      <c r="CXT196" s="329"/>
      <c r="CXU196" s="329"/>
      <c r="CXV196" s="329"/>
      <c r="CXW196" s="329"/>
      <c r="CXX196" s="329"/>
      <c r="CXY196" s="329"/>
      <c r="CXZ196" s="329"/>
      <c r="CYA196" s="329"/>
      <c r="CYB196" s="329"/>
      <c r="CYC196" s="329"/>
      <c r="CYD196" s="329"/>
      <c r="CYE196" s="329"/>
      <c r="CYF196" s="329"/>
      <c r="CYG196" s="329"/>
      <c r="CYH196" s="329"/>
      <c r="CYI196" s="329"/>
      <c r="CYJ196" s="329"/>
      <c r="CYK196" s="329"/>
      <c r="CYL196" s="329"/>
      <c r="CYM196" s="329"/>
      <c r="CYN196" s="329"/>
      <c r="CYO196" s="329"/>
      <c r="CYP196" s="329"/>
      <c r="CYQ196" s="329"/>
      <c r="CYR196" s="329"/>
      <c r="CYS196" s="329"/>
      <c r="CYT196" s="329"/>
      <c r="CYU196" s="329"/>
      <c r="CYV196" s="329"/>
      <c r="CYW196" s="329"/>
      <c r="CYX196" s="329"/>
      <c r="CYY196" s="329"/>
      <c r="CYZ196" s="329"/>
      <c r="CZA196" s="329"/>
      <c r="CZB196" s="329"/>
      <c r="CZC196" s="329"/>
      <c r="CZD196" s="329"/>
      <c r="CZE196" s="329"/>
      <c r="CZF196" s="329"/>
      <c r="CZG196" s="329"/>
      <c r="CZH196" s="329"/>
      <c r="CZI196" s="329"/>
      <c r="CZJ196" s="329"/>
      <c r="CZK196" s="329"/>
      <c r="CZL196" s="329"/>
      <c r="CZM196" s="329"/>
      <c r="CZN196" s="329"/>
      <c r="CZO196" s="329"/>
      <c r="CZP196" s="329"/>
      <c r="CZQ196" s="329"/>
      <c r="CZR196" s="329"/>
      <c r="CZS196" s="329"/>
      <c r="CZT196" s="329"/>
      <c r="CZU196" s="329"/>
      <c r="CZV196" s="329"/>
      <c r="CZW196" s="329"/>
      <c r="CZX196" s="329"/>
      <c r="CZY196" s="329"/>
      <c r="CZZ196" s="329"/>
      <c r="DAA196" s="329"/>
      <c r="DAB196" s="329"/>
      <c r="DAC196" s="329"/>
      <c r="DAD196" s="329"/>
      <c r="DAE196" s="329"/>
      <c r="DAF196" s="329"/>
      <c r="DAG196" s="329"/>
      <c r="DAH196" s="329"/>
      <c r="DAI196" s="329"/>
      <c r="DAJ196" s="329"/>
      <c r="DAK196" s="329"/>
      <c r="DAL196" s="329"/>
      <c r="DAM196" s="329"/>
      <c r="DAN196" s="329"/>
      <c r="DAO196" s="329"/>
      <c r="DAP196" s="329"/>
      <c r="DAQ196" s="329"/>
      <c r="DAR196" s="329"/>
      <c r="DAS196" s="329"/>
      <c r="DAT196" s="329"/>
      <c r="DAU196" s="329"/>
      <c r="DAV196" s="329"/>
      <c r="DAW196" s="329"/>
      <c r="DAX196" s="329"/>
      <c r="DAY196" s="329"/>
      <c r="DAZ196" s="329"/>
      <c r="DBA196" s="329"/>
      <c r="DBB196" s="329"/>
      <c r="DBC196" s="329"/>
      <c r="DBD196" s="329"/>
      <c r="DBE196" s="329"/>
      <c r="DBF196" s="329"/>
      <c r="DBG196" s="329"/>
      <c r="DBH196" s="329"/>
      <c r="DBI196" s="329"/>
      <c r="DBJ196" s="329"/>
      <c r="DBK196" s="329"/>
      <c r="DBL196" s="329"/>
      <c r="DBM196" s="329"/>
      <c r="DBN196" s="329"/>
      <c r="DBO196" s="329"/>
      <c r="DBP196" s="329"/>
      <c r="DBQ196" s="329"/>
      <c r="DBR196" s="329"/>
      <c r="DBS196" s="329"/>
      <c r="DBT196" s="329"/>
      <c r="DBU196" s="329"/>
      <c r="DBV196" s="329"/>
      <c r="DBW196" s="329"/>
      <c r="DBX196" s="329"/>
      <c r="DBY196" s="329"/>
      <c r="DBZ196" s="329"/>
      <c r="DCA196" s="329"/>
      <c r="DCB196" s="329"/>
      <c r="DCC196" s="329"/>
      <c r="DCD196" s="329"/>
      <c r="DCE196" s="329"/>
      <c r="DCF196" s="329"/>
      <c r="DCG196" s="329"/>
      <c r="DCH196" s="329"/>
      <c r="DCI196" s="329"/>
      <c r="DCJ196" s="329"/>
      <c r="DCK196" s="329"/>
      <c r="DCL196" s="329"/>
      <c r="DCM196" s="329"/>
      <c r="DCN196" s="329"/>
      <c r="DCO196" s="329"/>
      <c r="DCP196" s="329"/>
      <c r="DCQ196" s="329"/>
      <c r="DCR196" s="329"/>
      <c r="DCS196" s="329"/>
      <c r="DCT196" s="329"/>
      <c r="DCU196" s="329"/>
      <c r="DCV196" s="329"/>
      <c r="DCW196" s="329"/>
      <c r="DCX196" s="329"/>
      <c r="DCY196" s="329"/>
      <c r="DCZ196" s="329"/>
      <c r="DDA196" s="329"/>
      <c r="DDB196" s="329"/>
      <c r="DDC196" s="329"/>
      <c r="DDD196" s="329"/>
      <c r="DDE196" s="329"/>
      <c r="DDF196" s="329"/>
      <c r="DDG196" s="329"/>
      <c r="DDH196" s="329"/>
      <c r="DDI196" s="329"/>
      <c r="DDJ196" s="329"/>
      <c r="DDK196" s="329"/>
      <c r="DDL196" s="329"/>
      <c r="DDM196" s="329"/>
      <c r="DDN196" s="329"/>
      <c r="DDO196" s="329"/>
      <c r="DDP196" s="329"/>
      <c r="DDQ196" s="329"/>
      <c r="DDR196" s="329"/>
      <c r="DDS196" s="329"/>
      <c r="DDT196" s="329"/>
      <c r="DDU196" s="329"/>
      <c r="DDV196" s="329"/>
      <c r="DDW196" s="329"/>
      <c r="DDX196" s="329"/>
      <c r="DDY196" s="329"/>
      <c r="DDZ196" s="329"/>
      <c r="DEA196" s="329"/>
      <c r="DEB196" s="329"/>
      <c r="DEC196" s="329"/>
      <c r="DED196" s="329"/>
      <c r="DEE196" s="329"/>
      <c r="DEF196" s="329"/>
      <c r="DEG196" s="329"/>
      <c r="DEH196" s="329"/>
      <c r="DEI196" s="329"/>
      <c r="DEJ196" s="329"/>
      <c r="DEK196" s="329"/>
      <c r="DEL196" s="329"/>
      <c r="DEM196" s="329"/>
      <c r="DEN196" s="329"/>
      <c r="DEO196" s="329"/>
      <c r="DEP196" s="329"/>
      <c r="DEQ196" s="329"/>
      <c r="DER196" s="329"/>
      <c r="DES196" s="329"/>
      <c r="DET196" s="329"/>
      <c r="DEU196" s="329"/>
      <c r="DEV196" s="329"/>
      <c r="DEW196" s="329"/>
      <c r="DEX196" s="329"/>
      <c r="DEY196" s="329"/>
      <c r="DEZ196" s="329"/>
      <c r="DFA196" s="329"/>
      <c r="DFB196" s="329"/>
      <c r="DFC196" s="329"/>
      <c r="DFD196" s="329"/>
      <c r="DFE196" s="329"/>
      <c r="DFF196" s="329"/>
      <c r="DFG196" s="329"/>
      <c r="DFH196" s="329"/>
      <c r="DFI196" s="329"/>
      <c r="DFJ196" s="329"/>
      <c r="DFK196" s="329"/>
      <c r="DFL196" s="329"/>
      <c r="DFM196" s="329"/>
      <c r="DFN196" s="329"/>
      <c r="DFO196" s="329"/>
      <c r="DFP196" s="329"/>
      <c r="DFQ196" s="329"/>
      <c r="DFR196" s="329"/>
      <c r="DFS196" s="329"/>
      <c r="DFT196" s="329"/>
      <c r="DFU196" s="329"/>
      <c r="DFV196" s="329"/>
      <c r="DFW196" s="329"/>
      <c r="DFX196" s="329"/>
      <c r="DFY196" s="329"/>
      <c r="DFZ196" s="329"/>
      <c r="DGA196" s="329"/>
      <c r="DGB196" s="329"/>
      <c r="DGC196" s="329"/>
      <c r="DGD196" s="329"/>
      <c r="DGE196" s="329"/>
      <c r="DGF196" s="329"/>
      <c r="DGG196" s="329"/>
      <c r="DGH196" s="329"/>
      <c r="DGI196" s="329"/>
      <c r="DGJ196" s="329"/>
      <c r="DGK196" s="329"/>
      <c r="DGL196" s="329"/>
      <c r="DGM196" s="329"/>
      <c r="DGN196" s="329"/>
      <c r="DGO196" s="329"/>
      <c r="DGP196" s="329"/>
      <c r="DGQ196" s="329"/>
      <c r="DGR196" s="329"/>
      <c r="DGS196" s="329"/>
      <c r="DGT196" s="329"/>
      <c r="DGU196" s="329"/>
      <c r="DGV196" s="329"/>
      <c r="DGW196" s="329"/>
      <c r="DGX196" s="329"/>
      <c r="DGY196" s="329"/>
      <c r="DGZ196" s="329"/>
      <c r="DHA196" s="329"/>
      <c r="DHB196" s="329"/>
      <c r="DHC196" s="329"/>
      <c r="DHD196" s="329"/>
      <c r="DHE196" s="329"/>
      <c r="DHF196" s="329"/>
      <c r="DHG196" s="329"/>
      <c r="DHH196" s="329"/>
      <c r="DHI196" s="329"/>
      <c r="DHJ196" s="329"/>
      <c r="DHK196" s="329"/>
      <c r="DHL196" s="329"/>
      <c r="DHM196" s="329"/>
      <c r="DHN196" s="329"/>
      <c r="DHO196" s="329"/>
      <c r="DHP196" s="329"/>
      <c r="DHQ196" s="329"/>
      <c r="DHR196" s="329"/>
      <c r="DHS196" s="329"/>
      <c r="DHT196" s="329"/>
      <c r="DHU196" s="329"/>
      <c r="DHV196" s="329"/>
      <c r="DHW196" s="329"/>
      <c r="DHX196" s="329"/>
      <c r="DHY196" s="329"/>
      <c r="DHZ196" s="329"/>
      <c r="DIA196" s="329"/>
      <c r="DIB196" s="329"/>
      <c r="DIC196" s="329"/>
      <c r="DID196" s="329"/>
      <c r="DIE196" s="329"/>
      <c r="DIF196" s="329"/>
      <c r="DIG196" s="329"/>
      <c r="DIH196" s="329"/>
      <c r="DII196" s="329"/>
      <c r="DIJ196" s="329"/>
      <c r="DIK196" s="329"/>
      <c r="DIL196" s="329"/>
      <c r="DIM196" s="329"/>
      <c r="DIN196" s="329"/>
      <c r="DIO196" s="329"/>
      <c r="DIP196" s="329"/>
      <c r="DIQ196" s="329"/>
      <c r="DIR196" s="329"/>
      <c r="DIS196" s="329"/>
      <c r="DIT196" s="329"/>
      <c r="DIU196" s="329"/>
      <c r="DIV196" s="329"/>
      <c r="DIW196" s="329"/>
      <c r="DIX196" s="329"/>
      <c r="DIY196" s="329"/>
      <c r="DIZ196" s="329"/>
      <c r="DJA196" s="329"/>
      <c r="DJB196" s="329"/>
      <c r="DJC196" s="329"/>
      <c r="DJD196" s="329"/>
      <c r="DJE196" s="329"/>
      <c r="DJF196" s="329"/>
      <c r="DJG196" s="329"/>
      <c r="DJH196" s="329"/>
      <c r="DJI196" s="329"/>
      <c r="DJJ196" s="329"/>
      <c r="DJK196" s="329"/>
      <c r="DJL196" s="329"/>
      <c r="DJM196" s="329"/>
      <c r="DJN196" s="329"/>
      <c r="DJO196" s="329"/>
      <c r="DJP196" s="329"/>
      <c r="DJQ196" s="329"/>
      <c r="DJR196" s="329"/>
      <c r="DJS196" s="329"/>
      <c r="DJT196" s="329"/>
      <c r="DJU196" s="329"/>
      <c r="DJV196" s="329"/>
      <c r="DJW196" s="329"/>
      <c r="DJX196" s="329"/>
      <c r="DJY196" s="329"/>
      <c r="DJZ196" s="329"/>
      <c r="DKA196" s="329"/>
      <c r="DKB196" s="329"/>
      <c r="DKC196" s="329"/>
      <c r="DKD196" s="329"/>
      <c r="DKE196" s="329"/>
      <c r="DKF196" s="329"/>
      <c r="DKG196" s="329"/>
      <c r="DKH196" s="329"/>
      <c r="DKI196" s="329"/>
      <c r="DKJ196" s="329"/>
      <c r="DKK196" s="329"/>
      <c r="DKL196" s="329"/>
      <c r="DKM196" s="329"/>
      <c r="DKN196" s="329"/>
      <c r="DKO196" s="329"/>
      <c r="DKP196" s="329"/>
      <c r="DKQ196" s="329"/>
      <c r="DKR196" s="329"/>
      <c r="DKS196" s="329"/>
      <c r="DKT196" s="329"/>
      <c r="DKU196" s="329"/>
      <c r="DKV196" s="329"/>
      <c r="DKW196" s="329"/>
      <c r="DKX196" s="329"/>
      <c r="DKY196" s="329"/>
      <c r="DKZ196" s="329"/>
      <c r="DLA196" s="329"/>
      <c r="DLB196" s="329"/>
      <c r="DLC196" s="329"/>
      <c r="DLD196" s="329"/>
      <c r="DLE196" s="329"/>
      <c r="DLF196" s="329"/>
      <c r="DLG196" s="329"/>
      <c r="DLH196" s="329"/>
      <c r="DLI196" s="329"/>
      <c r="DLJ196" s="329"/>
      <c r="DLK196" s="329"/>
      <c r="DLL196" s="329"/>
      <c r="DLM196" s="329"/>
      <c r="DLN196" s="329"/>
      <c r="DLO196" s="329"/>
      <c r="DLP196" s="329"/>
      <c r="DLQ196" s="329"/>
      <c r="DLR196" s="329"/>
      <c r="DLS196" s="329"/>
      <c r="DLT196" s="329"/>
      <c r="DLU196" s="329"/>
      <c r="DLV196" s="329"/>
      <c r="DLW196" s="329"/>
      <c r="DLX196" s="329"/>
      <c r="DLY196" s="329"/>
      <c r="DLZ196" s="329"/>
      <c r="DMA196" s="329"/>
      <c r="DMB196" s="329"/>
      <c r="DMC196" s="329"/>
      <c r="DMD196" s="329"/>
      <c r="DME196" s="329"/>
      <c r="DMF196" s="329"/>
      <c r="DMG196" s="329"/>
      <c r="DMH196" s="329"/>
      <c r="DMI196" s="329"/>
      <c r="DMJ196" s="329"/>
      <c r="DMK196" s="329"/>
      <c r="DML196" s="329"/>
      <c r="DMM196" s="329"/>
      <c r="DMN196" s="329"/>
      <c r="DMO196" s="329"/>
      <c r="DMP196" s="329"/>
      <c r="DMQ196" s="329"/>
      <c r="DMR196" s="329"/>
      <c r="DMS196" s="329"/>
      <c r="DMT196" s="329"/>
      <c r="DMU196" s="329"/>
      <c r="DMV196" s="329"/>
      <c r="DMW196" s="329"/>
      <c r="DMX196" s="329"/>
      <c r="DMY196" s="329"/>
      <c r="DMZ196" s="329"/>
      <c r="DNA196" s="329"/>
      <c r="DNB196" s="329"/>
      <c r="DNC196" s="329"/>
      <c r="DND196" s="329"/>
      <c r="DNE196" s="329"/>
      <c r="DNF196" s="329"/>
      <c r="DNG196" s="329"/>
      <c r="DNH196" s="329"/>
      <c r="DNI196" s="329"/>
      <c r="DNJ196" s="329"/>
      <c r="DNK196" s="329"/>
      <c r="DNL196" s="329"/>
      <c r="DNM196" s="329"/>
      <c r="DNN196" s="329"/>
      <c r="DNO196" s="329"/>
      <c r="DNP196" s="329"/>
      <c r="DNQ196" s="329"/>
      <c r="DNR196" s="329"/>
      <c r="DNS196" s="329"/>
      <c r="DNT196" s="329"/>
      <c r="DNU196" s="329"/>
      <c r="DNV196" s="329"/>
      <c r="DNW196" s="329"/>
      <c r="DNX196" s="329"/>
      <c r="DNY196" s="329"/>
      <c r="DNZ196" s="329"/>
      <c r="DOA196" s="329"/>
      <c r="DOB196" s="329"/>
      <c r="DOC196" s="329"/>
      <c r="DOD196" s="329"/>
      <c r="DOE196" s="329"/>
      <c r="DOF196" s="329"/>
      <c r="DOG196" s="329"/>
      <c r="DOH196" s="329"/>
      <c r="DOI196" s="329"/>
      <c r="DOJ196" s="329"/>
      <c r="DOK196" s="329"/>
      <c r="DOL196" s="329"/>
      <c r="DOM196" s="329"/>
      <c r="DON196" s="329"/>
      <c r="DOO196" s="329"/>
      <c r="DOP196" s="329"/>
      <c r="DOQ196" s="329"/>
      <c r="DOR196" s="329"/>
      <c r="DOS196" s="329"/>
      <c r="DOT196" s="329"/>
      <c r="DOU196" s="329"/>
      <c r="DOV196" s="329"/>
      <c r="DOW196" s="329"/>
      <c r="DOX196" s="329"/>
      <c r="DOY196" s="329"/>
      <c r="DOZ196" s="329"/>
      <c r="DPA196" s="329"/>
      <c r="DPB196" s="329"/>
      <c r="DPC196" s="329"/>
      <c r="DPD196" s="329"/>
      <c r="DPE196" s="329"/>
      <c r="DPF196" s="329"/>
      <c r="DPG196" s="329"/>
      <c r="DPH196" s="329"/>
      <c r="DPI196" s="329"/>
      <c r="DPJ196" s="329"/>
      <c r="DPK196" s="329"/>
      <c r="DPL196" s="329"/>
      <c r="DPM196" s="329"/>
      <c r="DPN196" s="329"/>
      <c r="DPO196" s="329"/>
      <c r="DPP196" s="329"/>
      <c r="DPQ196" s="329"/>
      <c r="DPR196" s="329"/>
      <c r="DPS196" s="329"/>
      <c r="DPT196" s="329"/>
      <c r="DPU196" s="329"/>
      <c r="DPV196" s="329"/>
      <c r="DPW196" s="329"/>
      <c r="DPX196" s="329"/>
      <c r="DPY196" s="329"/>
      <c r="DPZ196" s="329"/>
      <c r="DQA196" s="329"/>
      <c r="DQB196" s="329"/>
      <c r="DQC196" s="329"/>
      <c r="DQD196" s="329"/>
      <c r="DQE196" s="329"/>
      <c r="DQF196" s="329"/>
      <c r="DQG196" s="329"/>
      <c r="DQH196" s="329"/>
      <c r="DQI196" s="329"/>
      <c r="DQJ196" s="329"/>
      <c r="DQK196" s="329"/>
      <c r="DQL196" s="329"/>
      <c r="DQM196" s="329"/>
      <c r="DQN196" s="329"/>
      <c r="DQO196" s="329"/>
      <c r="DQP196" s="329"/>
      <c r="DQQ196" s="329"/>
      <c r="DQR196" s="329"/>
      <c r="DQS196" s="329"/>
      <c r="DQT196" s="329"/>
      <c r="DQU196" s="329"/>
      <c r="DQV196" s="329"/>
      <c r="DQW196" s="329"/>
      <c r="DQX196" s="329"/>
      <c r="DQY196" s="329"/>
      <c r="DQZ196" s="329"/>
      <c r="DRA196" s="329"/>
      <c r="DRB196" s="329"/>
      <c r="DRC196" s="329"/>
      <c r="DRD196" s="329"/>
      <c r="DRE196" s="329"/>
      <c r="DRF196" s="329"/>
      <c r="DRG196" s="329"/>
      <c r="DRH196" s="329"/>
      <c r="DRI196" s="329"/>
      <c r="DRJ196" s="329"/>
      <c r="DRK196" s="329"/>
      <c r="DRL196" s="329"/>
      <c r="DRM196" s="329"/>
      <c r="DRN196" s="329"/>
      <c r="DRO196" s="329"/>
      <c r="DRP196" s="329"/>
      <c r="DRQ196" s="329"/>
      <c r="DRR196" s="329"/>
      <c r="DRS196" s="329"/>
      <c r="DRT196" s="329"/>
      <c r="DRU196" s="329"/>
      <c r="DRV196" s="329"/>
      <c r="DRW196" s="329"/>
      <c r="DRX196" s="329"/>
      <c r="DRY196" s="329"/>
      <c r="DRZ196" s="329"/>
      <c r="DSA196" s="329"/>
      <c r="DSB196" s="329"/>
      <c r="DSC196" s="329"/>
      <c r="DSD196" s="329"/>
      <c r="DSE196" s="329"/>
      <c r="DSF196" s="329"/>
      <c r="DSG196" s="329"/>
      <c r="DSH196" s="329"/>
      <c r="DSI196" s="329"/>
      <c r="DSJ196" s="329"/>
      <c r="DSK196" s="329"/>
      <c r="DSL196" s="329"/>
      <c r="DSM196" s="329"/>
      <c r="DSN196" s="329"/>
      <c r="DSO196" s="329"/>
      <c r="DSP196" s="329"/>
      <c r="DSQ196" s="329"/>
      <c r="DSR196" s="329"/>
      <c r="DSS196" s="329"/>
      <c r="DST196" s="329"/>
      <c r="DSU196" s="329"/>
      <c r="DSV196" s="329"/>
      <c r="DSW196" s="329"/>
      <c r="DSX196" s="329"/>
      <c r="DSY196" s="329"/>
      <c r="DSZ196" s="329"/>
      <c r="DTA196" s="329"/>
      <c r="DTB196" s="329"/>
      <c r="DTC196" s="329"/>
      <c r="DTD196" s="329"/>
      <c r="DTE196" s="329"/>
      <c r="DTF196" s="329"/>
      <c r="DTG196" s="329"/>
      <c r="DTH196" s="329"/>
      <c r="DTI196" s="329"/>
      <c r="DTJ196" s="329"/>
      <c r="DTK196" s="329"/>
      <c r="DTL196" s="329"/>
      <c r="DTM196" s="329"/>
      <c r="DTN196" s="329"/>
      <c r="DTO196" s="329"/>
      <c r="DTP196" s="329"/>
      <c r="DTQ196" s="329"/>
      <c r="DTR196" s="329"/>
      <c r="DTS196" s="329"/>
      <c r="DTT196" s="329"/>
      <c r="DTU196" s="329"/>
      <c r="DTV196" s="329"/>
      <c r="DTW196" s="329"/>
      <c r="DTX196" s="329"/>
      <c r="DTY196" s="329"/>
      <c r="DTZ196" s="329"/>
      <c r="DUA196" s="329"/>
      <c r="DUB196" s="329"/>
      <c r="DUC196" s="329"/>
      <c r="DUD196" s="329"/>
      <c r="DUE196" s="329"/>
      <c r="DUF196" s="329"/>
      <c r="DUG196" s="329"/>
      <c r="DUH196" s="329"/>
      <c r="DUI196" s="329"/>
      <c r="DUJ196" s="329"/>
      <c r="DUK196" s="329"/>
      <c r="DUL196" s="329"/>
      <c r="DUM196" s="329"/>
      <c r="DUN196" s="329"/>
      <c r="DUO196" s="329"/>
      <c r="DUP196" s="329"/>
      <c r="DUQ196" s="329"/>
      <c r="DUR196" s="329"/>
      <c r="DUS196" s="329"/>
      <c r="DUT196" s="329"/>
      <c r="DUU196" s="329"/>
      <c r="DUV196" s="329"/>
      <c r="DUW196" s="329"/>
      <c r="DUX196" s="329"/>
      <c r="DUY196" s="329"/>
      <c r="DUZ196" s="329"/>
      <c r="DVA196" s="329"/>
      <c r="DVB196" s="329"/>
      <c r="DVC196" s="329"/>
      <c r="DVD196" s="329"/>
      <c r="DVE196" s="329"/>
      <c r="DVF196" s="329"/>
      <c r="DVG196" s="329"/>
      <c r="DVH196" s="329"/>
      <c r="DVI196" s="329"/>
      <c r="DVJ196" s="329"/>
      <c r="DVK196" s="329"/>
      <c r="DVL196" s="329"/>
      <c r="DVM196" s="329"/>
      <c r="DVN196" s="329"/>
      <c r="DVO196" s="329"/>
      <c r="DVP196" s="329"/>
      <c r="DVQ196" s="329"/>
      <c r="DVR196" s="329"/>
      <c r="DVS196" s="329"/>
      <c r="DVT196" s="329"/>
      <c r="DVU196" s="329"/>
      <c r="DVV196" s="329"/>
      <c r="DVW196" s="329"/>
      <c r="DVX196" s="329"/>
      <c r="DVY196" s="329"/>
      <c r="DVZ196" s="329"/>
      <c r="DWA196" s="329"/>
      <c r="DWB196" s="329"/>
      <c r="DWC196" s="329"/>
      <c r="DWD196" s="329"/>
      <c r="DWE196" s="329"/>
      <c r="DWF196" s="329"/>
      <c r="DWG196" s="329"/>
      <c r="DWH196" s="329"/>
      <c r="DWI196" s="329"/>
      <c r="DWJ196" s="329"/>
      <c r="DWK196" s="329"/>
      <c r="DWL196" s="329"/>
      <c r="DWM196" s="329"/>
      <c r="DWN196" s="329"/>
      <c r="DWO196" s="329"/>
      <c r="DWP196" s="329"/>
      <c r="DWQ196" s="329"/>
      <c r="DWR196" s="329"/>
      <c r="DWS196" s="329"/>
      <c r="DWT196" s="329"/>
      <c r="DWU196" s="329"/>
      <c r="DWV196" s="329"/>
      <c r="DWW196" s="329"/>
      <c r="DWX196" s="329"/>
      <c r="DWY196" s="329"/>
      <c r="DWZ196" s="329"/>
      <c r="DXA196" s="329"/>
      <c r="DXB196" s="329"/>
      <c r="DXC196" s="329"/>
      <c r="DXD196" s="329"/>
      <c r="DXE196" s="329"/>
      <c r="DXF196" s="329"/>
      <c r="DXG196" s="329"/>
      <c r="DXH196" s="329"/>
      <c r="DXI196" s="329"/>
      <c r="DXJ196" s="329"/>
      <c r="DXK196" s="329"/>
      <c r="DXL196" s="329"/>
      <c r="DXM196" s="329"/>
      <c r="DXN196" s="329"/>
      <c r="DXO196" s="329"/>
      <c r="DXP196" s="329"/>
      <c r="DXQ196" s="329"/>
      <c r="DXR196" s="329"/>
      <c r="DXS196" s="329"/>
      <c r="DXT196" s="329"/>
      <c r="DXU196" s="329"/>
      <c r="DXV196" s="329"/>
      <c r="DXW196" s="329"/>
      <c r="DXX196" s="329"/>
      <c r="DXY196" s="329"/>
      <c r="DXZ196" s="329"/>
      <c r="DYA196" s="329"/>
      <c r="DYB196" s="329"/>
      <c r="DYC196" s="329"/>
      <c r="DYD196" s="329"/>
      <c r="DYE196" s="329"/>
      <c r="DYF196" s="329"/>
      <c r="DYG196" s="329"/>
      <c r="DYH196" s="329"/>
      <c r="DYI196" s="329"/>
      <c r="DYJ196" s="329"/>
      <c r="DYK196" s="329"/>
      <c r="DYL196" s="329"/>
      <c r="DYM196" s="329"/>
      <c r="DYN196" s="329"/>
      <c r="DYO196" s="329"/>
      <c r="DYP196" s="329"/>
      <c r="DYQ196" s="329"/>
      <c r="DYR196" s="329"/>
      <c r="DYS196" s="329"/>
      <c r="DYT196" s="329"/>
      <c r="DYU196" s="329"/>
      <c r="DYV196" s="329"/>
      <c r="DYW196" s="329"/>
      <c r="DYX196" s="329"/>
      <c r="DYY196" s="329"/>
      <c r="DYZ196" s="329"/>
      <c r="DZA196" s="329"/>
      <c r="DZB196" s="329"/>
      <c r="DZC196" s="329"/>
      <c r="DZD196" s="329"/>
      <c r="DZE196" s="329"/>
      <c r="DZF196" s="329"/>
      <c r="DZG196" s="329"/>
      <c r="DZH196" s="329"/>
      <c r="DZI196" s="329"/>
      <c r="DZJ196" s="329"/>
      <c r="DZK196" s="329"/>
      <c r="DZL196" s="329"/>
      <c r="DZM196" s="329"/>
      <c r="DZN196" s="329"/>
      <c r="DZO196" s="329"/>
      <c r="DZP196" s="329"/>
      <c r="DZQ196" s="329"/>
      <c r="DZR196" s="329"/>
      <c r="DZS196" s="329"/>
      <c r="DZT196" s="329"/>
      <c r="DZU196" s="329"/>
      <c r="DZV196" s="329"/>
      <c r="DZW196" s="329"/>
      <c r="DZX196" s="329"/>
      <c r="DZY196" s="329"/>
      <c r="DZZ196" s="329"/>
      <c r="EAA196" s="329"/>
      <c r="EAB196" s="329"/>
      <c r="EAC196" s="329"/>
      <c r="EAD196" s="329"/>
      <c r="EAE196" s="329"/>
      <c r="EAF196" s="329"/>
      <c r="EAG196" s="329"/>
      <c r="EAH196" s="329"/>
      <c r="EAI196" s="329"/>
      <c r="EAJ196" s="329"/>
      <c r="EAK196" s="329"/>
      <c r="EAL196" s="329"/>
      <c r="EAM196" s="329"/>
      <c r="EAN196" s="329"/>
      <c r="EAO196" s="329"/>
      <c r="EAP196" s="329"/>
      <c r="EAQ196" s="329"/>
      <c r="EAR196" s="329"/>
      <c r="EAS196" s="329"/>
      <c r="EAT196" s="329"/>
      <c r="EAU196" s="329"/>
      <c r="EAV196" s="329"/>
      <c r="EAW196" s="329"/>
      <c r="EAX196" s="329"/>
      <c r="EAY196" s="329"/>
      <c r="EAZ196" s="329"/>
      <c r="EBA196" s="329"/>
      <c r="EBB196" s="329"/>
      <c r="EBC196" s="329"/>
      <c r="EBD196" s="329"/>
      <c r="EBE196" s="329"/>
      <c r="EBF196" s="329"/>
      <c r="EBG196" s="329"/>
      <c r="EBH196" s="329"/>
      <c r="EBI196" s="329"/>
      <c r="EBJ196" s="329"/>
      <c r="EBK196" s="329"/>
      <c r="EBL196" s="329"/>
      <c r="EBM196" s="329"/>
      <c r="EBN196" s="329"/>
      <c r="EBO196" s="329"/>
      <c r="EBP196" s="329"/>
      <c r="EBQ196" s="329"/>
      <c r="EBR196" s="329"/>
      <c r="EBS196" s="329"/>
      <c r="EBT196" s="329"/>
      <c r="EBU196" s="329"/>
      <c r="EBV196" s="329"/>
      <c r="EBW196" s="329"/>
      <c r="EBX196" s="329"/>
      <c r="EBY196" s="329"/>
      <c r="EBZ196" s="329"/>
      <c r="ECA196" s="329"/>
      <c r="ECB196" s="329"/>
      <c r="ECC196" s="329"/>
      <c r="ECD196" s="329"/>
      <c r="ECE196" s="329"/>
      <c r="ECF196" s="329"/>
      <c r="ECG196" s="329"/>
      <c r="ECH196" s="329"/>
      <c r="ECI196" s="329"/>
      <c r="ECJ196" s="329"/>
      <c r="ECK196" s="329"/>
      <c r="ECL196" s="329"/>
      <c r="ECM196" s="329"/>
      <c r="ECN196" s="329"/>
      <c r="ECO196" s="329"/>
      <c r="ECP196" s="329"/>
      <c r="ECQ196" s="329"/>
      <c r="ECR196" s="329"/>
      <c r="ECS196" s="329"/>
      <c r="ECT196" s="329"/>
      <c r="ECU196" s="329"/>
      <c r="ECV196" s="329"/>
      <c r="ECW196" s="329"/>
      <c r="ECX196" s="329"/>
      <c r="ECY196" s="329"/>
      <c r="ECZ196" s="329"/>
      <c r="EDA196" s="329"/>
      <c r="EDB196" s="329"/>
      <c r="EDC196" s="329"/>
      <c r="EDD196" s="329"/>
      <c r="EDE196" s="329"/>
      <c r="EDF196" s="329"/>
      <c r="EDG196" s="329"/>
      <c r="EDH196" s="329"/>
      <c r="EDI196" s="329"/>
      <c r="EDJ196" s="329"/>
      <c r="EDK196" s="329"/>
      <c r="EDL196" s="329"/>
      <c r="EDM196" s="329"/>
      <c r="EDN196" s="329"/>
      <c r="EDO196" s="329"/>
      <c r="EDP196" s="329"/>
      <c r="EDQ196" s="329"/>
      <c r="EDR196" s="329"/>
      <c r="EDS196" s="329"/>
      <c r="EDT196" s="329"/>
      <c r="EDU196" s="329"/>
      <c r="EDV196" s="329"/>
      <c r="EDW196" s="329"/>
      <c r="EDX196" s="329"/>
      <c r="EDY196" s="329"/>
      <c r="EDZ196" s="329"/>
      <c r="EEA196" s="329"/>
      <c r="EEB196" s="329"/>
      <c r="EEC196" s="329"/>
      <c r="EED196" s="329"/>
      <c r="EEE196" s="329"/>
      <c r="EEF196" s="329"/>
      <c r="EEG196" s="329"/>
      <c r="EEH196" s="329"/>
      <c r="EEI196" s="329"/>
      <c r="EEJ196" s="329"/>
      <c r="EEK196" s="329"/>
      <c r="EEL196" s="329"/>
      <c r="EEM196" s="329"/>
      <c r="EEN196" s="329"/>
      <c r="EEO196" s="329"/>
      <c r="EEP196" s="329"/>
      <c r="EEQ196" s="329"/>
      <c r="EER196" s="329"/>
      <c r="EES196" s="329"/>
      <c r="EET196" s="329"/>
      <c r="EEU196" s="329"/>
      <c r="EEV196" s="329"/>
      <c r="EEW196" s="329"/>
      <c r="EEX196" s="329"/>
      <c r="EEY196" s="329"/>
      <c r="EEZ196" s="329"/>
      <c r="EFA196" s="329"/>
      <c r="EFB196" s="329"/>
      <c r="EFC196" s="329"/>
      <c r="EFD196" s="329"/>
      <c r="EFE196" s="329"/>
      <c r="EFF196" s="329"/>
      <c r="EFG196" s="329"/>
      <c r="EFH196" s="329"/>
      <c r="EFI196" s="329"/>
      <c r="EFJ196" s="329"/>
      <c r="EFK196" s="329"/>
      <c r="EFL196" s="329"/>
      <c r="EFM196" s="329"/>
      <c r="EFN196" s="329"/>
      <c r="EFO196" s="329"/>
      <c r="EFP196" s="329"/>
      <c r="EFQ196" s="329"/>
      <c r="EFR196" s="329"/>
      <c r="EFS196" s="329"/>
      <c r="EFT196" s="329"/>
      <c r="EFU196" s="329"/>
      <c r="EFV196" s="329"/>
      <c r="EFW196" s="329"/>
      <c r="EFX196" s="329"/>
      <c r="EFY196" s="329"/>
      <c r="EFZ196" s="329"/>
      <c r="EGA196" s="329"/>
      <c r="EGB196" s="329"/>
      <c r="EGC196" s="329"/>
      <c r="EGD196" s="329"/>
      <c r="EGE196" s="329"/>
      <c r="EGF196" s="329"/>
      <c r="EGG196" s="329"/>
      <c r="EGH196" s="329"/>
      <c r="EGI196" s="329"/>
      <c r="EGJ196" s="329"/>
      <c r="EGK196" s="329"/>
      <c r="EGL196" s="329"/>
      <c r="EGM196" s="329"/>
      <c r="EGN196" s="329"/>
      <c r="EGO196" s="329"/>
      <c r="EGP196" s="329"/>
      <c r="EGQ196" s="329"/>
      <c r="EGR196" s="329"/>
      <c r="EGS196" s="329"/>
      <c r="EGT196" s="329"/>
      <c r="EGU196" s="329"/>
      <c r="EGV196" s="329"/>
      <c r="EGW196" s="329"/>
      <c r="EGX196" s="329"/>
      <c r="EGY196" s="329"/>
      <c r="EGZ196" s="329"/>
      <c r="EHA196" s="329"/>
      <c r="EHB196" s="329"/>
      <c r="EHC196" s="329"/>
      <c r="EHD196" s="329"/>
      <c r="EHE196" s="329"/>
      <c r="EHF196" s="329"/>
      <c r="EHG196" s="329"/>
      <c r="EHH196" s="329"/>
      <c r="EHI196" s="329"/>
      <c r="EHJ196" s="329"/>
      <c r="EHK196" s="329"/>
      <c r="EHL196" s="329"/>
      <c r="EHM196" s="329"/>
      <c r="EHN196" s="329"/>
      <c r="EHO196" s="329"/>
      <c r="EHP196" s="329"/>
      <c r="EHQ196" s="329"/>
      <c r="EHR196" s="329"/>
      <c r="EHS196" s="329"/>
      <c r="EHT196" s="329"/>
      <c r="EHU196" s="329"/>
      <c r="EHV196" s="329"/>
      <c r="EHW196" s="329"/>
      <c r="EHX196" s="329"/>
      <c r="EHY196" s="329"/>
      <c r="EHZ196" s="329"/>
      <c r="EIA196" s="329"/>
      <c r="EIB196" s="329"/>
      <c r="EIC196" s="329"/>
      <c r="EID196" s="329"/>
      <c r="EIE196" s="329"/>
      <c r="EIF196" s="329"/>
      <c r="EIG196" s="329"/>
      <c r="EIH196" s="329"/>
      <c r="EII196" s="329"/>
      <c r="EIJ196" s="329"/>
      <c r="EIK196" s="329"/>
      <c r="EIL196" s="329"/>
      <c r="EIM196" s="329"/>
      <c r="EIN196" s="329"/>
      <c r="EIO196" s="329"/>
      <c r="EIP196" s="329"/>
      <c r="EIQ196" s="329"/>
      <c r="EIR196" s="329"/>
      <c r="EIS196" s="329"/>
      <c r="EIT196" s="329"/>
      <c r="EIU196" s="329"/>
      <c r="EIV196" s="329"/>
      <c r="EIW196" s="329"/>
      <c r="EIX196" s="329"/>
      <c r="EIY196" s="329"/>
      <c r="EIZ196" s="329"/>
      <c r="EJA196" s="329"/>
      <c r="EJB196" s="329"/>
      <c r="EJC196" s="329"/>
      <c r="EJD196" s="329"/>
      <c r="EJE196" s="329"/>
      <c r="EJF196" s="329"/>
      <c r="EJG196" s="329"/>
      <c r="EJH196" s="329"/>
      <c r="EJI196" s="329"/>
      <c r="EJJ196" s="329"/>
      <c r="EJK196" s="329"/>
      <c r="EJL196" s="329"/>
      <c r="EJM196" s="329"/>
      <c r="EJN196" s="329"/>
      <c r="EJO196" s="329"/>
      <c r="EJP196" s="329"/>
      <c r="EJQ196" s="329"/>
      <c r="EJR196" s="329"/>
      <c r="EJS196" s="329"/>
      <c r="EJT196" s="329"/>
      <c r="EJU196" s="329"/>
      <c r="EJV196" s="329"/>
      <c r="EJW196" s="329"/>
      <c r="EJX196" s="329"/>
      <c r="EJY196" s="329"/>
      <c r="EJZ196" s="329"/>
      <c r="EKA196" s="329"/>
      <c r="EKB196" s="329"/>
      <c r="EKC196" s="329"/>
      <c r="EKD196" s="329"/>
      <c r="EKE196" s="329"/>
      <c r="EKF196" s="329"/>
      <c r="EKG196" s="329"/>
      <c r="EKH196" s="329"/>
      <c r="EKI196" s="329"/>
      <c r="EKJ196" s="329"/>
      <c r="EKK196" s="329"/>
      <c r="EKL196" s="329"/>
      <c r="EKM196" s="329"/>
      <c r="EKN196" s="329"/>
      <c r="EKO196" s="329"/>
      <c r="EKP196" s="329"/>
      <c r="EKQ196" s="329"/>
      <c r="EKR196" s="329"/>
      <c r="EKS196" s="329"/>
      <c r="EKT196" s="329"/>
      <c r="EKU196" s="329"/>
      <c r="EKV196" s="329"/>
      <c r="EKW196" s="329"/>
      <c r="EKX196" s="329"/>
      <c r="EKY196" s="329"/>
      <c r="EKZ196" s="329"/>
      <c r="ELA196" s="329"/>
      <c r="ELB196" s="329"/>
      <c r="ELC196" s="329"/>
      <c r="ELD196" s="329"/>
      <c r="ELE196" s="329"/>
      <c r="ELF196" s="329"/>
      <c r="ELG196" s="329"/>
      <c r="ELH196" s="329"/>
      <c r="ELI196" s="329"/>
      <c r="ELJ196" s="329"/>
      <c r="ELK196" s="329"/>
      <c r="ELL196" s="329"/>
      <c r="ELM196" s="329"/>
      <c r="ELN196" s="329"/>
      <c r="ELO196" s="329"/>
      <c r="ELP196" s="329"/>
      <c r="ELQ196" s="329"/>
      <c r="ELR196" s="329"/>
      <c r="ELS196" s="329"/>
      <c r="ELT196" s="329"/>
      <c r="ELU196" s="329"/>
      <c r="ELV196" s="329"/>
      <c r="ELW196" s="329"/>
      <c r="ELX196" s="329"/>
      <c r="ELY196" s="329"/>
      <c r="ELZ196" s="329"/>
      <c r="EMA196" s="329"/>
      <c r="EMB196" s="329"/>
      <c r="EMC196" s="329"/>
      <c r="EMD196" s="329"/>
      <c r="EME196" s="329"/>
      <c r="EMF196" s="329"/>
      <c r="EMG196" s="329"/>
      <c r="EMH196" s="329"/>
      <c r="EMI196" s="329"/>
      <c r="EMJ196" s="329"/>
      <c r="EMK196" s="329"/>
      <c r="EML196" s="329"/>
      <c r="EMM196" s="329"/>
      <c r="EMN196" s="329"/>
      <c r="EMO196" s="329"/>
      <c r="EMP196" s="329"/>
      <c r="EMQ196" s="329"/>
      <c r="EMR196" s="329"/>
      <c r="EMS196" s="329"/>
      <c r="EMT196" s="329"/>
      <c r="EMU196" s="329"/>
      <c r="EMV196" s="329"/>
      <c r="EMW196" s="329"/>
      <c r="EMX196" s="329"/>
      <c r="EMY196" s="329"/>
      <c r="EMZ196" s="329"/>
      <c r="ENA196" s="329"/>
      <c r="ENB196" s="329"/>
      <c r="ENC196" s="329"/>
      <c r="END196" s="329"/>
      <c r="ENE196" s="329"/>
      <c r="ENF196" s="329"/>
      <c r="ENG196" s="329"/>
      <c r="ENH196" s="329"/>
      <c r="ENI196" s="329"/>
      <c r="ENJ196" s="329"/>
      <c r="ENK196" s="329"/>
      <c r="ENL196" s="329"/>
      <c r="ENM196" s="329"/>
      <c r="ENN196" s="329"/>
      <c r="ENO196" s="329"/>
      <c r="ENP196" s="329"/>
      <c r="ENQ196" s="329"/>
      <c r="ENR196" s="329"/>
      <c r="ENS196" s="329"/>
      <c r="ENT196" s="329"/>
      <c r="ENU196" s="329"/>
      <c r="ENV196" s="329"/>
      <c r="ENW196" s="329"/>
      <c r="ENX196" s="329"/>
      <c r="ENY196" s="329"/>
      <c r="ENZ196" s="329"/>
      <c r="EOA196" s="329"/>
      <c r="EOB196" s="329"/>
      <c r="EOC196" s="329"/>
      <c r="EOD196" s="329"/>
      <c r="EOE196" s="329"/>
      <c r="EOF196" s="329"/>
      <c r="EOG196" s="329"/>
      <c r="EOH196" s="329"/>
      <c r="EOI196" s="329"/>
      <c r="EOJ196" s="329"/>
      <c r="EOK196" s="329"/>
      <c r="EOL196" s="329"/>
      <c r="EOM196" s="329"/>
      <c r="EON196" s="329"/>
      <c r="EOO196" s="329"/>
      <c r="EOP196" s="329"/>
      <c r="EOQ196" s="329"/>
      <c r="EOR196" s="329"/>
      <c r="EOS196" s="329"/>
      <c r="EOT196" s="329"/>
      <c r="EOU196" s="329"/>
      <c r="EOV196" s="329"/>
      <c r="EOW196" s="329"/>
      <c r="EOX196" s="329"/>
      <c r="EOY196" s="329"/>
      <c r="EOZ196" s="329"/>
      <c r="EPA196" s="329"/>
      <c r="EPB196" s="329"/>
      <c r="EPC196" s="329"/>
      <c r="EPD196" s="329"/>
      <c r="EPE196" s="329"/>
      <c r="EPF196" s="329"/>
      <c r="EPG196" s="329"/>
      <c r="EPH196" s="329"/>
      <c r="EPI196" s="329"/>
      <c r="EPJ196" s="329"/>
      <c r="EPK196" s="329"/>
      <c r="EPL196" s="329"/>
      <c r="EPM196" s="329"/>
      <c r="EPN196" s="329"/>
      <c r="EPO196" s="329"/>
      <c r="EPP196" s="329"/>
      <c r="EPQ196" s="329"/>
      <c r="EPR196" s="329"/>
      <c r="EPS196" s="329"/>
      <c r="EPT196" s="329"/>
      <c r="EPU196" s="329"/>
      <c r="EPV196" s="329"/>
      <c r="EPW196" s="329"/>
      <c r="EPX196" s="329"/>
      <c r="EPY196" s="329"/>
      <c r="EPZ196" s="329"/>
      <c r="EQA196" s="329"/>
      <c r="EQB196" s="329"/>
      <c r="EQC196" s="329"/>
      <c r="EQD196" s="329"/>
      <c r="EQE196" s="329"/>
      <c r="EQF196" s="329"/>
      <c r="EQG196" s="329"/>
      <c r="EQH196" s="329"/>
      <c r="EQI196" s="329"/>
      <c r="EQJ196" s="329"/>
      <c r="EQK196" s="329"/>
      <c r="EQL196" s="329"/>
      <c r="EQM196" s="329"/>
      <c r="EQN196" s="329"/>
      <c r="EQO196" s="329"/>
      <c r="EQP196" s="329"/>
      <c r="EQQ196" s="329"/>
      <c r="EQR196" s="329"/>
      <c r="EQS196" s="329"/>
      <c r="EQT196" s="329"/>
      <c r="EQU196" s="329"/>
      <c r="EQV196" s="329"/>
      <c r="EQW196" s="329"/>
      <c r="EQX196" s="329"/>
      <c r="EQY196" s="329"/>
      <c r="EQZ196" s="329"/>
      <c r="ERA196" s="329"/>
      <c r="ERB196" s="329"/>
      <c r="ERC196" s="329"/>
      <c r="ERD196" s="329"/>
      <c r="ERE196" s="329"/>
      <c r="ERF196" s="329"/>
      <c r="ERG196" s="329"/>
      <c r="ERH196" s="329"/>
      <c r="ERI196" s="329"/>
      <c r="ERJ196" s="329"/>
      <c r="ERK196" s="329"/>
      <c r="ERL196" s="329"/>
      <c r="ERM196" s="329"/>
      <c r="ERN196" s="329"/>
      <c r="ERO196" s="329"/>
      <c r="ERP196" s="329"/>
      <c r="ERQ196" s="329"/>
      <c r="ERR196" s="329"/>
      <c r="ERS196" s="329"/>
      <c r="ERT196" s="329"/>
      <c r="ERU196" s="329"/>
      <c r="ERV196" s="329"/>
      <c r="ERW196" s="329"/>
      <c r="ERX196" s="329"/>
      <c r="ERY196" s="329"/>
      <c r="ERZ196" s="329"/>
      <c r="ESA196" s="329"/>
      <c r="ESB196" s="329"/>
      <c r="ESC196" s="329"/>
      <c r="ESD196" s="329"/>
      <c r="ESE196" s="329"/>
      <c r="ESF196" s="329"/>
      <c r="ESG196" s="329"/>
      <c r="ESH196" s="329"/>
      <c r="ESI196" s="329"/>
      <c r="ESJ196" s="329"/>
      <c r="ESK196" s="329"/>
      <c r="ESL196" s="329"/>
      <c r="ESM196" s="329"/>
      <c r="ESN196" s="329"/>
      <c r="ESO196" s="329"/>
      <c r="ESP196" s="329"/>
      <c r="ESQ196" s="329"/>
      <c r="ESR196" s="329"/>
      <c r="ESS196" s="329"/>
      <c r="EST196" s="329"/>
      <c r="ESU196" s="329"/>
      <c r="ESV196" s="329"/>
      <c r="ESW196" s="329"/>
      <c r="ESX196" s="329"/>
      <c r="ESY196" s="329"/>
      <c r="ESZ196" s="329"/>
      <c r="ETA196" s="329"/>
      <c r="ETB196" s="329"/>
      <c r="ETC196" s="329"/>
      <c r="ETD196" s="329"/>
      <c r="ETE196" s="329"/>
      <c r="ETF196" s="329"/>
      <c r="ETG196" s="329"/>
      <c r="ETH196" s="329"/>
      <c r="ETI196" s="329"/>
      <c r="ETJ196" s="329"/>
      <c r="ETK196" s="329"/>
      <c r="ETL196" s="329"/>
      <c r="ETM196" s="329"/>
      <c r="ETN196" s="329"/>
      <c r="ETO196" s="329"/>
      <c r="ETP196" s="329"/>
      <c r="ETQ196" s="329"/>
      <c r="ETR196" s="329"/>
      <c r="ETS196" s="329"/>
      <c r="ETT196" s="329"/>
      <c r="ETU196" s="329"/>
      <c r="ETV196" s="329"/>
      <c r="ETW196" s="329"/>
      <c r="ETX196" s="329"/>
      <c r="ETY196" s="329"/>
      <c r="ETZ196" s="329"/>
      <c r="EUA196" s="329"/>
      <c r="EUB196" s="329"/>
      <c r="EUC196" s="329"/>
      <c r="EUD196" s="329"/>
      <c r="EUE196" s="329"/>
      <c r="EUF196" s="329"/>
      <c r="EUG196" s="329"/>
      <c r="EUH196" s="329"/>
      <c r="EUI196" s="329"/>
      <c r="EUJ196" s="329"/>
      <c r="EUK196" s="329"/>
      <c r="EUL196" s="329"/>
      <c r="EUM196" s="329"/>
      <c r="EUN196" s="329"/>
      <c r="EUO196" s="329"/>
      <c r="EUP196" s="329"/>
      <c r="EUQ196" s="329"/>
      <c r="EUR196" s="329"/>
      <c r="EUS196" s="329"/>
      <c r="EUT196" s="329"/>
      <c r="EUU196" s="329"/>
      <c r="EUV196" s="329"/>
      <c r="EUW196" s="329"/>
      <c r="EUX196" s="329"/>
      <c r="EUY196" s="329"/>
      <c r="EUZ196" s="329"/>
      <c r="EVA196" s="329"/>
      <c r="EVB196" s="329"/>
      <c r="EVC196" s="329"/>
      <c r="EVD196" s="329"/>
      <c r="EVE196" s="329"/>
      <c r="EVF196" s="329"/>
      <c r="EVG196" s="329"/>
      <c r="EVH196" s="329"/>
      <c r="EVI196" s="329"/>
      <c r="EVJ196" s="329"/>
      <c r="EVK196" s="329"/>
      <c r="EVL196" s="329"/>
      <c r="EVM196" s="329"/>
      <c r="EVN196" s="329"/>
      <c r="EVO196" s="329"/>
      <c r="EVP196" s="329"/>
      <c r="EVQ196" s="329"/>
      <c r="EVR196" s="329"/>
      <c r="EVS196" s="329"/>
      <c r="EVT196" s="329"/>
      <c r="EVU196" s="329"/>
      <c r="EVV196" s="329"/>
      <c r="EVW196" s="329"/>
      <c r="EVX196" s="329"/>
      <c r="EVY196" s="329"/>
      <c r="EVZ196" s="329"/>
      <c r="EWA196" s="329"/>
      <c r="EWB196" s="329"/>
      <c r="EWC196" s="329"/>
      <c r="EWD196" s="329"/>
      <c r="EWE196" s="329"/>
      <c r="EWF196" s="329"/>
      <c r="EWG196" s="329"/>
      <c r="EWH196" s="329"/>
      <c r="EWI196" s="329"/>
      <c r="EWJ196" s="329"/>
      <c r="EWK196" s="329"/>
      <c r="EWL196" s="329"/>
      <c r="EWM196" s="329"/>
      <c r="EWN196" s="329"/>
      <c r="EWO196" s="329"/>
      <c r="EWP196" s="329"/>
      <c r="EWQ196" s="329"/>
      <c r="EWR196" s="329"/>
      <c r="EWS196" s="329"/>
      <c r="EWT196" s="329"/>
      <c r="EWU196" s="329"/>
      <c r="EWV196" s="329"/>
      <c r="EWW196" s="329"/>
      <c r="EWX196" s="329"/>
      <c r="EWY196" s="329"/>
      <c r="EWZ196" s="329"/>
      <c r="EXA196" s="329"/>
      <c r="EXB196" s="329"/>
      <c r="EXC196" s="329"/>
      <c r="EXD196" s="329"/>
      <c r="EXE196" s="329"/>
      <c r="EXF196" s="329"/>
      <c r="EXG196" s="329"/>
      <c r="EXH196" s="329"/>
      <c r="EXI196" s="329"/>
      <c r="EXJ196" s="329"/>
      <c r="EXK196" s="329"/>
      <c r="EXL196" s="329"/>
      <c r="EXM196" s="329"/>
      <c r="EXN196" s="329"/>
      <c r="EXO196" s="329"/>
      <c r="EXP196" s="329"/>
      <c r="EXQ196" s="329"/>
      <c r="EXR196" s="329"/>
      <c r="EXS196" s="329"/>
      <c r="EXT196" s="329"/>
      <c r="EXU196" s="329"/>
      <c r="EXV196" s="329"/>
      <c r="EXW196" s="329"/>
      <c r="EXX196" s="329"/>
      <c r="EXY196" s="329"/>
      <c r="EXZ196" s="329"/>
      <c r="EYA196" s="329"/>
      <c r="EYB196" s="329"/>
      <c r="EYC196" s="329"/>
      <c r="EYD196" s="329"/>
      <c r="EYE196" s="329"/>
      <c r="EYF196" s="329"/>
      <c r="EYG196" s="329"/>
      <c r="EYH196" s="329"/>
      <c r="EYI196" s="329"/>
      <c r="EYJ196" s="329"/>
      <c r="EYK196" s="329"/>
      <c r="EYL196" s="329"/>
      <c r="EYM196" s="329"/>
      <c r="EYN196" s="329"/>
      <c r="EYO196" s="329"/>
      <c r="EYP196" s="329"/>
      <c r="EYQ196" s="329"/>
      <c r="EYR196" s="329"/>
      <c r="EYS196" s="329"/>
      <c r="EYT196" s="329"/>
      <c r="EYU196" s="329"/>
      <c r="EYV196" s="329"/>
      <c r="EYW196" s="329"/>
      <c r="EYX196" s="329"/>
      <c r="EYY196" s="329"/>
      <c r="EYZ196" s="329"/>
      <c r="EZA196" s="329"/>
      <c r="EZB196" s="329"/>
      <c r="EZC196" s="329"/>
      <c r="EZD196" s="329"/>
      <c r="EZE196" s="329"/>
      <c r="EZF196" s="329"/>
      <c r="EZG196" s="329"/>
      <c r="EZH196" s="329"/>
      <c r="EZI196" s="329"/>
      <c r="EZJ196" s="329"/>
      <c r="EZK196" s="329"/>
      <c r="EZL196" s="329"/>
      <c r="EZM196" s="329"/>
      <c r="EZN196" s="329"/>
      <c r="EZO196" s="329"/>
      <c r="EZP196" s="329"/>
      <c r="EZQ196" s="329"/>
      <c r="EZR196" s="329"/>
      <c r="EZS196" s="329"/>
      <c r="EZT196" s="329"/>
      <c r="EZU196" s="329"/>
      <c r="EZV196" s="329"/>
      <c r="EZW196" s="329"/>
      <c r="EZX196" s="329"/>
      <c r="EZY196" s="329"/>
      <c r="EZZ196" s="329"/>
      <c r="FAA196" s="329"/>
      <c r="FAB196" s="329"/>
      <c r="FAC196" s="329"/>
      <c r="FAD196" s="329"/>
      <c r="FAE196" s="329"/>
      <c r="FAF196" s="329"/>
      <c r="FAG196" s="329"/>
      <c r="FAH196" s="329"/>
      <c r="FAI196" s="329"/>
      <c r="FAJ196" s="329"/>
      <c r="FAK196" s="329"/>
      <c r="FAL196" s="329"/>
      <c r="FAM196" s="329"/>
      <c r="FAN196" s="329"/>
      <c r="FAO196" s="329"/>
      <c r="FAP196" s="329"/>
      <c r="FAQ196" s="329"/>
      <c r="FAR196" s="329"/>
      <c r="FAS196" s="329"/>
      <c r="FAT196" s="329"/>
      <c r="FAU196" s="329"/>
      <c r="FAV196" s="329"/>
      <c r="FAW196" s="329"/>
      <c r="FAX196" s="329"/>
      <c r="FAY196" s="329"/>
      <c r="FAZ196" s="329"/>
      <c r="FBA196" s="329"/>
      <c r="FBB196" s="329"/>
      <c r="FBC196" s="329"/>
      <c r="FBD196" s="329"/>
      <c r="FBE196" s="329"/>
      <c r="FBF196" s="329"/>
      <c r="FBG196" s="329"/>
      <c r="FBH196" s="329"/>
      <c r="FBI196" s="329"/>
      <c r="FBJ196" s="329"/>
      <c r="FBK196" s="329"/>
      <c r="FBL196" s="329"/>
      <c r="FBM196" s="329"/>
      <c r="FBN196" s="329"/>
      <c r="FBO196" s="329"/>
      <c r="FBP196" s="329"/>
      <c r="FBQ196" s="329"/>
      <c r="FBR196" s="329"/>
      <c r="FBS196" s="329"/>
      <c r="FBT196" s="329"/>
      <c r="FBU196" s="329"/>
      <c r="FBV196" s="329"/>
      <c r="FBW196" s="329"/>
      <c r="FBX196" s="329"/>
      <c r="FBY196" s="329"/>
      <c r="FBZ196" s="329"/>
      <c r="FCA196" s="329"/>
      <c r="FCB196" s="329"/>
      <c r="FCC196" s="329"/>
      <c r="FCD196" s="329"/>
      <c r="FCE196" s="329"/>
      <c r="FCF196" s="329"/>
      <c r="FCG196" s="329"/>
      <c r="FCH196" s="329"/>
      <c r="FCI196" s="329"/>
      <c r="FCJ196" s="329"/>
      <c r="FCK196" s="329"/>
      <c r="FCL196" s="329"/>
      <c r="FCM196" s="329"/>
      <c r="FCN196" s="329"/>
      <c r="FCO196" s="329"/>
      <c r="FCP196" s="329"/>
      <c r="FCQ196" s="329"/>
      <c r="FCR196" s="329"/>
      <c r="FCS196" s="329"/>
      <c r="FCT196" s="329"/>
      <c r="FCU196" s="329"/>
      <c r="FCV196" s="329"/>
      <c r="FCW196" s="329"/>
      <c r="FCX196" s="329"/>
      <c r="FCY196" s="329"/>
      <c r="FCZ196" s="329"/>
      <c r="FDA196" s="329"/>
      <c r="FDB196" s="329"/>
      <c r="FDC196" s="329"/>
      <c r="FDD196" s="329"/>
      <c r="FDE196" s="329"/>
      <c r="FDF196" s="329"/>
      <c r="FDG196" s="329"/>
      <c r="FDH196" s="329"/>
      <c r="FDI196" s="329"/>
      <c r="FDJ196" s="329"/>
      <c r="FDK196" s="329"/>
      <c r="FDL196" s="329"/>
      <c r="FDM196" s="329"/>
      <c r="FDN196" s="329"/>
      <c r="FDO196" s="329"/>
      <c r="FDP196" s="329"/>
      <c r="FDQ196" s="329"/>
      <c r="FDR196" s="329"/>
      <c r="FDS196" s="329"/>
      <c r="FDT196" s="329"/>
      <c r="FDU196" s="329"/>
      <c r="FDV196" s="329"/>
      <c r="FDW196" s="329"/>
      <c r="FDX196" s="329"/>
      <c r="FDY196" s="329"/>
      <c r="FDZ196" s="329"/>
      <c r="FEA196" s="329"/>
      <c r="FEB196" s="329"/>
      <c r="FEC196" s="329"/>
      <c r="FED196" s="329"/>
      <c r="FEE196" s="329"/>
      <c r="FEF196" s="329"/>
      <c r="FEG196" s="329"/>
      <c r="FEH196" s="329"/>
      <c r="FEI196" s="329"/>
      <c r="FEJ196" s="329"/>
      <c r="FEK196" s="329"/>
      <c r="FEL196" s="329"/>
      <c r="FEM196" s="329"/>
      <c r="FEN196" s="329"/>
      <c r="FEO196" s="329"/>
      <c r="FEP196" s="329"/>
      <c r="FEQ196" s="329"/>
      <c r="FER196" s="329"/>
      <c r="FES196" s="329"/>
      <c r="FET196" s="329"/>
      <c r="FEU196" s="329"/>
      <c r="FEV196" s="329"/>
      <c r="FEW196" s="329"/>
      <c r="FEX196" s="329"/>
      <c r="FEY196" s="329"/>
      <c r="FEZ196" s="329"/>
      <c r="FFA196" s="329"/>
      <c r="FFB196" s="329"/>
      <c r="FFC196" s="329"/>
      <c r="FFD196" s="329"/>
      <c r="FFE196" s="329"/>
      <c r="FFF196" s="329"/>
      <c r="FFG196" s="329"/>
      <c r="FFH196" s="329"/>
      <c r="FFI196" s="329"/>
      <c r="FFJ196" s="329"/>
      <c r="FFK196" s="329"/>
      <c r="FFL196" s="329"/>
      <c r="FFM196" s="329"/>
      <c r="FFN196" s="329"/>
      <c r="FFO196" s="329"/>
      <c r="FFP196" s="329"/>
      <c r="FFQ196" s="329"/>
      <c r="FFR196" s="329"/>
      <c r="FFS196" s="329"/>
      <c r="FFT196" s="329"/>
      <c r="FFU196" s="329"/>
      <c r="FFV196" s="329"/>
      <c r="FFW196" s="329"/>
      <c r="FFX196" s="329"/>
      <c r="FFY196" s="329"/>
      <c r="FFZ196" s="329"/>
      <c r="FGA196" s="329"/>
      <c r="FGB196" s="329"/>
      <c r="FGC196" s="329"/>
      <c r="FGD196" s="329"/>
      <c r="FGE196" s="329"/>
      <c r="FGF196" s="329"/>
      <c r="FGG196" s="329"/>
      <c r="FGH196" s="329"/>
      <c r="FGI196" s="329"/>
      <c r="FGJ196" s="329"/>
      <c r="FGK196" s="329"/>
      <c r="FGL196" s="329"/>
      <c r="FGM196" s="329"/>
      <c r="FGN196" s="329"/>
      <c r="FGO196" s="329"/>
      <c r="FGP196" s="329"/>
      <c r="FGQ196" s="329"/>
      <c r="FGR196" s="329"/>
      <c r="FGS196" s="329"/>
      <c r="FGT196" s="329"/>
      <c r="FGU196" s="329"/>
      <c r="FGV196" s="329"/>
      <c r="FGW196" s="329"/>
      <c r="FGX196" s="329"/>
      <c r="FGY196" s="329"/>
      <c r="FGZ196" s="329"/>
      <c r="FHA196" s="329"/>
      <c r="FHB196" s="329"/>
      <c r="FHC196" s="329"/>
      <c r="FHD196" s="329"/>
      <c r="FHE196" s="329"/>
      <c r="FHF196" s="329"/>
      <c r="FHG196" s="329"/>
      <c r="FHH196" s="329"/>
      <c r="FHI196" s="329"/>
      <c r="FHJ196" s="329"/>
      <c r="FHK196" s="329"/>
      <c r="FHL196" s="329"/>
      <c r="FHM196" s="329"/>
      <c r="FHN196" s="329"/>
      <c r="FHO196" s="329"/>
      <c r="FHP196" s="329"/>
      <c r="FHQ196" s="329"/>
      <c r="FHR196" s="329"/>
      <c r="FHS196" s="329"/>
      <c r="FHT196" s="329"/>
      <c r="FHU196" s="329"/>
      <c r="FHV196" s="329"/>
      <c r="FHW196" s="329"/>
      <c r="FHX196" s="329"/>
      <c r="FHY196" s="329"/>
      <c r="FHZ196" s="329"/>
      <c r="FIA196" s="329"/>
      <c r="FIB196" s="329"/>
      <c r="FIC196" s="329"/>
      <c r="FID196" s="329"/>
      <c r="FIE196" s="329"/>
      <c r="FIF196" s="329"/>
      <c r="FIG196" s="329"/>
      <c r="FIH196" s="329"/>
      <c r="FII196" s="329"/>
      <c r="FIJ196" s="329"/>
      <c r="FIK196" s="329"/>
      <c r="FIL196" s="329"/>
      <c r="FIM196" s="329"/>
      <c r="FIN196" s="329"/>
      <c r="FIO196" s="329"/>
      <c r="FIP196" s="329"/>
      <c r="FIQ196" s="329"/>
      <c r="FIR196" s="329"/>
      <c r="FIS196" s="329"/>
      <c r="FIT196" s="329"/>
      <c r="FIU196" s="329"/>
      <c r="FIV196" s="329"/>
      <c r="FIW196" s="329"/>
      <c r="FIX196" s="329"/>
      <c r="FIY196" s="329"/>
      <c r="FIZ196" s="329"/>
      <c r="FJA196" s="329"/>
      <c r="FJB196" s="329"/>
      <c r="FJC196" s="329"/>
      <c r="FJD196" s="329"/>
      <c r="FJE196" s="329"/>
      <c r="FJF196" s="329"/>
      <c r="FJG196" s="329"/>
      <c r="FJH196" s="329"/>
      <c r="FJI196" s="329"/>
      <c r="FJJ196" s="329"/>
      <c r="FJK196" s="329"/>
      <c r="FJL196" s="329"/>
      <c r="FJM196" s="329"/>
      <c r="FJN196" s="329"/>
      <c r="FJO196" s="329"/>
      <c r="FJP196" s="329"/>
      <c r="FJQ196" s="329"/>
      <c r="FJR196" s="329"/>
      <c r="FJS196" s="329"/>
      <c r="FJT196" s="329"/>
      <c r="FJU196" s="329"/>
      <c r="FJV196" s="329"/>
      <c r="FJW196" s="329"/>
      <c r="FJX196" s="329"/>
      <c r="FJY196" s="329"/>
      <c r="FJZ196" s="329"/>
      <c r="FKA196" s="329"/>
      <c r="FKB196" s="329"/>
      <c r="FKC196" s="329"/>
      <c r="FKD196" s="329"/>
      <c r="FKE196" s="329"/>
      <c r="FKF196" s="329"/>
      <c r="FKG196" s="329"/>
      <c r="FKH196" s="329"/>
      <c r="FKI196" s="329"/>
      <c r="FKJ196" s="329"/>
      <c r="FKK196" s="329"/>
      <c r="FKL196" s="329"/>
      <c r="FKM196" s="329"/>
      <c r="FKN196" s="329"/>
      <c r="FKO196" s="329"/>
      <c r="FKP196" s="329"/>
      <c r="FKQ196" s="329"/>
      <c r="FKR196" s="329"/>
      <c r="FKS196" s="329"/>
      <c r="FKT196" s="329"/>
      <c r="FKU196" s="329"/>
      <c r="FKV196" s="329"/>
      <c r="FKW196" s="329"/>
      <c r="FKX196" s="329"/>
      <c r="FKY196" s="329"/>
      <c r="FKZ196" s="329"/>
      <c r="FLA196" s="329"/>
      <c r="FLB196" s="329"/>
      <c r="FLC196" s="329"/>
      <c r="FLD196" s="329"/>
      <c r="FLE196" s="329"/>
      <c r="FLF196" s="329"/>
      <c r="FLG196" s="329"/>
      <c r="FLH196" s="329"/>
      <c r="FLI196" s="329"/>
      <c r="FLJ196" s="329"/>
      <c r="FLK196" s="329"/>
      <c r="FLL196" s="329"/>
      <c r="FLM196" s="329"/>
      <c r="FLN196" s="329"/>
      <c r="FLO196" s="329"/>
      <c r="FLP196" s="329"/>
      <c r="FLQ196" s="329"/>
      <c r="FLR196" s="329"/>
      <c r="FLS196" s="329"/>
      <c r="FLT196" s="329"/>
      <c r="FLU196" s="329"/>
      <c r="FLV196" s="329"/>
      <c r="FLW196" s="329"/>
      <c r="FLX196" s="329"/>
      <c r="FLY196" s="329"/>
      <c r="FLZ196" s="329"/>
      <c r="FMA196" s="329"/>
      <c r="FMB196" s="329"/>
      <c r="FMC196" s="329"/>
      <c r="FMD196" s="329"/>
      <c r="FME196" s="329"/>
      <c r="FMF196" s="329"/>
      <c r="FMG196" s="329"/>
      <c r="FMH196" s="329"/>
      <c r="FMI196" s="329"/>
      <c r="FMJ196" s="329"/>
      <c r="FMK196" s="329"/>
      <c r="FML196" s="329"/>
      <c r="FMM196" s="329"/>
      <c r="FMN196" s="329"/>
      <c r="FMO196" s="329"/>
      <c r="FMP196" s="329"/>
      <c r="FMQ196" s="329"/>
      <c r="FMR196" s="329"/>
      <c r="FMS196" s="329"/>
      <c r="FMT196" s="329"/>
      <c r="FMU196" s="329"/>
      <c r="FMV196" s="329"/>
      <c r="FMW196" s="329"/>
      <c r="FMX196" s="329"/>
      <c r="FMY196" s="329"/>
      <c r="FMZ196" s="329"/>
      <c r="FNA196" s="329"/>
      <c r="FNB196" s="329"/>
      <c r="FNC196" s="329"/>
      <c r="FND196" s="329"/>
      <c r="FNE196" s="329"/>
      <c r="FNF196" s="329"/>
      <c r="FNG196" s="329"/>
      <c r="FNH196" s="329"/>
      <c r="FNI196" s="329"/>
      <c r="FNJ196" s="329"/>
      <c r="FNK196" s="329"/>
      <c r="FNL196" s="329"/>
      <c r="FNM196" s="329"/>
      <c r="FNN196" s="329"/>
      <c r="FNO196" s="329"/>
      <c r="FNP196" s="329"/>
      <c r="FNQ196" s="329"/>
      <c r="FNR196" s="329"/>
      <c r="FNS196" s="329"/>
      <c r="FNT196" s="329"/>
      <c r="FNU196" s="329"/>
      <c r="FNV196" s="329"/>
      <c r="FNW196" s="329"/>
      <c r="FNX196" s="329"/>
      <c r="FNY196" s="329"/>
      <c r="FNZ196" s="329"/>
      <c r="FOA196" s="329"/>
      <c r="FOB196" s="329"/>
      <c r="FOC196" s="329"/>
      <c r="FOD196" s="329"/>
      <c r="FOE196" s="329"/>
      <c r="FOF196" s="329"/>
      <c r="FOG196" s="329"/>
      <c r="FOH196" s="329"/>
      <c r="FOI196" s="329"/>
      <c r="FOJ196" s="329"/>
      <c r="FOK196" s="329"/>
      <c r="FOL196" s="329"/>
      <c r="FOM196" s="329"/>
      <c r="FON196" s="329"/>
      <c r="FOO196" s="329"/>
      <c r="FOP196" s="329"/>
      <c r="FOQ196" s="329"/>
      <c r="FOR196" s="329"/>
      <c r="FOS196" s="329"/>
      <c r="FOT196" s="329"/>
      <c r="FOU196" s="329"/>
      <c r="FOV196" s="329"/>
      <c r="FOW196" s="329"/>
      <c r="FOX196" s="329"/>
      <c r="FOY196" s="329"/>
      <c r="FOZ196" s="329"/>
      <c r="FPA196" s="329"/>
      <c r="FPB196" s="329"/>
      <c r="FPC196" s="329"/>
      <c r="FPD196" s="329"/>
      <c r="FPE196" s="329"/>
      <c r="FPF196" s="329"/>
      <c r="FPG196" s="329"/>
      <c r="FPH196" s="329"/>
      <c r="FPI196" s="329"/>
      <c r="FPJ196" s="329"/>
      <c r="FPK196" s="329"/>
      <c r="FPL196" s="329"/>
      <c r="FPM196" s="329"/>
      <c r="FPN196" s="329"/>
      <c r="FPO196" s="329"/>
      <c r="FPP196" s="329"/>
      <c r="FPQ196" s="329"/>
      <c r="FPR196" s="329"/>
      <c r="FPS196" s="329"/>
      <c r="FPT196" s="329"/>
      <c r="FPU196" s="329"/>
      <c r="FPV196" s="329"/>
      <c r="FPW196" s="329"/>
      <c r="FPX196" s="329"/>
      <c r="FPY196" s="329"/>
      <c r="FPZ196" s="329"/>
      <c r="FQA196" s="329"/>
      <c r="FQB196" s="329"/>
      <c r="FQC196" s="329"/>
      <c r="FQD196" s="329"/>
      <c r="FQE196" s="329"/>
      <c r="FQF196" s="329"/>
      <c r="FQG196" s="329"/>
      <c r="FQH196" s="329"/>
      <c r="FQI196" s="329"/>
      <c r="FQJ196" s="329"/>
      <c r="FQK196" s="329"/>
      <c r="FQL196" s="329"/>
      <c r="FQM196" s="329"/>
      <c r="FQN196" s="329"/>
      <c r="FQO196" s="329"/>
      <c r="FQP196" s="329"/>
      <c r="FQQ196" s="329"/>
      <c r="FQR196" s="329"/>
      <c r="FQS196" s="329"/>
      <c r="FQT196" s="329"/>
      <c r="FQU196" s="329"/>
      <c r="FQV196" s="329"/>
      <c r="FQW196" s="329"/>
      <c r="FQX196" s="329"/>
      <c r="FQY196" s="329"/>
      <c r="FQZ196" s="329"/>
      <c r="FRA196" s="329"/>
      <c r="FRB196" s="329"/>
      <c r="FRC196" s="329"/>
      <c r="FRD196" s="329"/>
      <c r="FRE196" s="329"/>
      <c r="FRF196" s="329"/>
      <c r="FRG196" s="329"/>
      <c r="FRH196" s="329"/>
      <c r="FRI196" s="329"/>
      <c r="FRJ196" s="329"/>
      <c r="FRK196" s="329"/>
      <c r="FRL196" s="329"/>
      <c r="FRM196" s="329"/>
      <c r="FRN196" s="329"/>
      <c r="FRO196" s="329"/>
      <c r="FRP196" s="329"/>
      <c r="FRQ196" s="329"/>
      <c r="FRR196" s="329"/>
      <c r="FRS196" s="329"/>
      <c r="FRT196" s="329"/>
      <c r="FRU196" s="329"/>
      <c r="FRV196" s="329"/>
      <c r="FRW196" s="329"/>
      <c r="FRX196" s="329"/>
      <c r="FRY196" s="329"/>
      <c r="FRZ196" s="329"/>
      <c r="FSA196" s="329"/>
      <c r="FSB196" s="329"/>
      <c r="FSC196" s="329"/>
      <c r="FSD196" s="329"/>
      <c r="FSE196" s="329"/>
      <c r="FSF196" s="329"/>
      <c r="FSG196" s="329"/>
      <c r="FSH196" s="329"/>
      <c r="FSI196" s="329"/>
      <c r="FSJ196" s="329"/>
      <c r="FSK196" s="329"/>
      <c r="FSL196" s="329"/>
      <c r="FSM196" s="329"/>
      <c r="FSN196" s="329"/>
      <c r="FSO196" s="329"/>
      <c r="FSP196" s="329"/>
      <c r="FSQ196" s="329"/>
      <c r="FSR196" s="329"/>
      <c r="FSS196" s="329"/>
      <c r="FST196" s="329"/>
      <c r="FSU196" s="329"/>
      <c r="FSV196" s="329"/>
      <c r="FSW196" s="329"/>
      <c r="FSX196" s="329"/>
      <c r="FSY196" s="329"/>
      <c r="FSZ196" s="329"/>
      <c r="FTA196" s="329"/>
      <c r="FTB196" s="329"/>
      <c r="FTC196" s="329"/>
      <c r="FTD196" s="329"/>
      <c r="FTE196" s="329"/>
      <c r="FTF196" s="329"/>
      <c r="FTG196" s="329"/>
      <c r="FTH196" s="329"/>
      <c r="FTI196" s="329"/>
      <c r="FTJ196" s="329"/>
      <c r="FTK196" s="329"/>
      <c r="FTL196" s="329"/>
      <c r="FTM196" s="329"/>
      <c r="FTN196" s="329"/>
      <c r="FTO196" s="329"/>
      <c r="FTP196" s="329"/>
      <c r="FTQ196" s="329"/>
      <c r="FTR196" s="329"/>
      <c r="FTS196" s="329"/>
      <c r="FTT196" s="329"/>
      <c r="FTU196" s="329"/>
      <c r="FTV196" s="329"/>
      <c r="FTW196" s="329"/>
      <c r="FTX196" s="329"/>
      <c r="FTY196" s="329"/>
      <c r="FTZ196" s="329"/>
      <c r="FUA196" s="329"/>
      <c r="FUB196" s="329"/>
      <c r="FUC196" s="329"/>
      <c r="FUD196" s="329"/>
      <c r="FUE196" s="329"/>
      <c r="FUF196" s="329"/>
      <c r="FUG196" s="329"/>
      <c r="FUH196" s="329"/>
      <c r="FUI196" s="329"/>
      <c r="FUJ196" s="329"/>
      <c r="FUK196" s="329"/>
      <c r="FUL196" s="329"/>
      <c r="FUM196" s="329"/>
      <c r="FUN196" s="329"/>
      <c r="FUO196" s="329"/>
      <c r="FUP196" s="329"/>
      <c r="FUQ196" s="329"/>
      <c r="FUR196" s="329"/>
      <c r="FUS196" s="329"/>
      <c r="FUT196" s="329"/>
      <c r="FUU196" s="329"/>
      <c r="FUV196" s="329"/>
      <c r="FUW196" s="329"/>
      <c r="FUX196" s="329"/>
      <c r="FUY196" s="329"/>
      <c r="FUZ196" s="329"/>
      <c r="FVA196" s="329"/>
      <c r="FVB196" s="329"/>
      <c r="FVC196" s="329"/>
      <c r="FVD196" s="329"/>
      <c r="FVE196" s="329"/>
      <c r="FVF196" s="329"/>
      <c r="FVG196" s="329"/>
      <c r="FVH196" s="329"/>
      <c r="FVI196" s="329"/>
      <c r="FVJ196" s="329"/>
      <c r="FVK196" s="329"/>
      <c r="FVL196" s="329"/>
      <c r="FVM196" s="329"/>
      <c r="FVN196" s="329"/>
      <c r="FVO196" s="329"/>
      <c r="FVP196" s="329"/>
      <c r="FVQ196" s="329"/>
      <c r="FVR196" s="329"/>
      <c r="FVS196" s="329"/>
      <c r="FVT196" s="329"/>
      <c r="FVU196" s="329"/>
      <c r="FVV196" s="329"/>
      <c r="FVW196" s="329"/>
      <c r="FVX196" s="329"/>
      <c r="FVY196" s="329"/>
      <c r="FVZ196" s="329"/>
      <c r="FWA196" s="329"/>
      <c r="FWB196" s="329"/>
      <c r="FWC196" s="329"/>
      <c r="FWD196" s="329"/>
      <c r="FWE196" s="329"/>
      <c r="FWF196" s="329"/>
      <c r="FWG196" s="329"/>
      <c r="FWH196" s="329"/>
      <c r="FWI196" s="329"/>
      <c r="FWJ196" s="329"/>
      <c r="FWK196" s="329"/>
      <c r="FWL196" s="329"/>
      <c r="FWM196" s="329"/>
      <c r="FWN196" s="329"/>
      <c r="FWO196" s="329"/>
      <c r="FWP196" s="329"/>
      <c r="FWQ196" s="329"/>
      <c r="FWR196" s="329"/>
      <c r="FWS196" s="329"/>
      <c r="FWT196" s="329"/>
      <c r="FWU196" s="329"/>
      <c r="FWV196" s="329"/>
      <c r="FWW196" s="329"/>
      <c r="FWX196" s="329"/>
      <c r="FWY196" s="329"/>
      <c r="FWZ196" s="329"/>
      <c r="FXA196" s="329"/>
      <c r="FXB196" s="329"/>
      <c r="FXC196" s="329"/>
      <c r="FXD196" s="329"/>
      <c r="FXE196" s="329"/>
      <c r="FXF196" s="329"/>
      <c r="FXG196" s="329"/>
      <c r="FXH196" s="329"/>
      <c r="FXI196" s="329"/>
      <c r="FXJ196" s="329"/>
      <c r="FXK196" s="329"/>
      <c r="FXL196" s="329"/>
      <c r="FXM196" s="329"/>
      <c r="FXN196" s="329"/>
      <c r="FXO196" s="329"/>
      <c r="FXP196" s="329"/>
      <c r="FXQ196" s="329"/>
      <c r="FXR196" s="329"/>
      <c r="FXS196" s="329"/>
      <c r="FXT196" s="329"/>
      <c r="FXU196" s="329"/>
      <c r="FXV196" s="329"/>
      <c r="FXW196" s="329"/>
      <c r="FXX196" s="329"/>
      <c r="FXY196" s="329"/>
      <c r="FXZ196" s="329"/>
      <c r="FYA196" s="329"/>
      <c r="FYB196" s="329"/>
      <c r="FYC196" s="329"/>
      <c r="FYD196" s="329"/>
      <c r="FYE196" s="329"/>
      <c r="FYF196" s="329"/>
      <c r="FYG196" s="329"/>
      <c r="FYH196" s="329"/>
      <c r="FYI196" s="329"/>
      <c r="FYJ196" s="329"/>
      <c r="FYK196" s="329"/>
      <c r="FYL196" s="329"/>
      <c r="FYM196" s="329"/>
      <c r="FYN196" s="329"/>
      <c r="FYO196" s="329"/>
      <c r="FYP196" s="329"/>
      <c r="FYQ196" s="329"/>
      <c r="FYR196" s="329"/>
      <c r="FYS196" s="329"/>
      <c r="FYT196" s="329"/>
      <c r="FYU196" s="329"/>
      <c r="FYV196" s="329"/>
      <c r="FYW196" s="329"/>
      <c r="FYX196" s="329"/>
      <c r="FYY196" s="329"/>
      <c r="FYZ196" s="329"/>
      <c r="FZA196" s="329"/>
      <c r="FZB196" s="329"/>
      <c r="FZC196" s="329"/>
      <c r="FZD196" s="329"/>
      <c r="FZE196" s="329"/>
      <c r="FZF196" s="329"/>
      <c r="FZG196" s="329"/>
      <c r="FZH196" s="329"/>
      <c r="FZI196" s="329"/>
      <c r="FZJ196" s="329"/>
      <c r="FZK196" s="329"/>
      <c r="FZL196" s="329"/>
      <c r="FZM196" s="329"/>
      <c r="FZN196" s="329"/>
      <c r="FZO196" s="329"/>
      <c r="FZP196" s="329"/>
      <c r="FZQ196" s="329"/>
      <c r="FZR196" s="329"/>
      <c r="FZS196" s="329"/>
      <c r="FZT196" s="329"/>
      <c r="FZU196" s="329"/>
      <c r="FZV196" s="329"/>
      <c r="FZW196" s="329"/>
      <c r="FZX196" s="329"/>
      <c r="FZY196" s="329"/>
      <c r="FZZ196" s="329"/>
      <c r="GAA196" s="329"/>
      <c r="GAB196" s="329"/>
      <c r="GAC196" s="329"/>
      <c r="GAD196" s="329"/>
      <c r="GAE196" s="329"/>
      <c r="GAF196" s="329"/>
      <c r="GAG196" s="329"/>
      <c r="GAH196" s="329"/>
      <c r="GAI196" s="329"/>
      <c r="GAJ196" s="329"/>
      <c r="GAK196" s="329"/>
      <c r="GAL196" s="329"/>
      <c r="GAM196" s="329"/>
      <c r="GAN196" s="329"/>
      <c r="GAO196" s="329"/>
      <c r="GAP196" s="329"/>
      <c r="GAQ196" s="329"/>
      <c r="GAR196" s="329"/>
      <c r="GAS196" s="329"/>
      <c r="GAT196" s="329"/>
      <c r="GAU196" s="329"/>
      <c r="GAV196" s="329"/>
      <c r="GAW196" s="329"/>
      <c r="GAX196" s="329"/>
      <c r="GAY196" s="329"/>
      <c r="GAZ196" s="329"/>
      <c r="GBA196" s="329"/>
      <c r="GBB196" s="329"/>
      <c r="GBC196" s="329"/>
      <c r="GBD196" s="329"/>
      <c r="GBE196" s="329"/>
      <c r="GBF196" s="329"/>
      <c r="GBG196" s="329"/>
      <c r="GBH196" s="329"/>
      <c r="GBI196" s="329"/>
      <c r="GBJ196" s="329"/>
      <c r="GBK196" s="329"/>
      <c r="GBL196" s="329"/>
      <c r="GBM196" s="329"/>
      <c r="GBN196" s="329"/>
      <c r="GBO196" s="329"/>
      <c r="GBP196" s="329"/>
      <c r="GBQ196" s="329"/>
      <c r="GBR196" s="329"/>
      <c r="GBS196" s="329"/>
      <c r="GBT196" s="329"/>
      <c r="GBU196" s="329"/>
      <c r="GBV196" s="329"/>
      <c r="GBW196" s="329"/>
      <c r="GBX196" s="329"/>
      <c r="GBY196" s="329"/>
      <c r="GBZ196" s="329"/>
      <c r="GCA196" s="329"/>
      <c r="GCB196" s="329"/>
      <c r="GCC196" s="329"/>
      <c r="GCD196" s="329"/>
      <c r="GCE196" s="329"/>
      <c r="GCF196" s="329"/>
      <c r="GCG196" s="329"/>
      <c r="GCH196" s="329"/>
      <c r="GCI196" s="329"/>
      <c r="GCJ196" s="329"/>
      <c r="GCK196" s="329"/>
      <c r="GCL196" s="329"/>
      <c r="GCM196" s="329"/>
      <c r="GCN196" s="329"/>
      <c r="GCO196" s="329"/>
      <c r="GCP196" s="329"/>
      <c r="GCQ196" s="329"/>
      <c r="GCR196" s="329"/>
      <c r="GCS196" s="329"/>
      <c r="GCT196" s="329"/>
      <c r="GCU196" s="329"/>
      <c r="GCV196" s="329"/>
      <c r="GCW196" s="329"/>
      <c r="GCX196" s="329"/>
      <c r="GCY196" s="329"/>
      <c r="GCZ196" s="329"/>
      <c r="GDA196" s="329"/>
      <c r="GDB196" s="329"/>
      <c r="GDC196" s="329"/>
      <c r="GDD196" s="329"/>
      <c r="GDE196" s="329"/>
      <c r="GDF196" s="329"/>
      <c r="GDG196" s="329"/>
      <c r="GDH196" s="329"/>
      <c r="GDI196" s="329"/>
      <c r="GDJ196" s="329"/>
      <c r="GDK196" s="329"/>
      <c r="GDL196" s="329"/>
      <c r="GDM196" s="329"/>
      <c r="GDN196" s="329"/>
      <c r="GDO196" s="329"/>
      <c r="GDP196" s="329"/>
      <c r="GDQ196" s="329"/>
      <c r="GDR196" s="329"/>
      <c r="GDS196" s="329"/>
      <c r="GDT196" s="329"/>
      <c r="GDU196" s="329"/>
      <c r="GDV196" s="329"/>
      <c r="GDW196" s="329"/>
      <c r="GDX196" s="329"/>
      <c r="GDY196" s="329"/>
      <c r="GDZ196" s="329"/>
      <c r="GEA196" s="329"/>
      <c r="GEB196" s="329"/>
      <c r="GEC196" s="329"/>
      <c r="GED196" s="329"/>
      <c r="GEE196" s="329"/>
      <c r="GEF196" s="329"/>
      <c r="GEG196" s="329"/>
      <c r="GEH196" s="329"/>
      <c r="GEI196" s="329"/>
      <c r="GEJ196" s="329"/>
      <c r="GEK196" s="329"/>
      <c r="GEL196" s="329"/>
      <c r="GEM196" s="329"/>
      <c r="GEN196" s="329"/>
      <c r="GEO196" s="329"/>
      <c r="GEP196" s="329"/>
      <c r="GEQ196" s="329"/>
      <c r="GER196" s="329"/>
      <c r="GES196" s="329"/>
      <c r="GET196" s="329"/>
      <c r="GEU196" s="329"/>
      <c r="GEV196" s="329"/>
      <c r="GEW196" s="329"/>
      <c r="GEX196" s="329"/>
      <c r="GEY196" s="329"/>
      <c r="GEZ196" s="329"/>
      <c r="GFA196" s="329"/>
      <c r="GFB196" s="329"/>
      <c r="GFC196" s="329"/>
      <c r="GFD196" s="329"/>
      <c r="GFE196" s="329"/>
      <c r="GFF196" s="329"/>
      <c r="GFG196" s="329"/>
      <c r="GFH196" s="329"/>
      <c r="GFI196" s="329"/>
      <c r="GFJ196" s="329"/>
      <c r="GFK196" s="329"/>
      <c r="GFL196" s="329"/>
      <c r="GFM196" s="329"/>
      <c r="GFN196" s="329"/>
      <c r="GFO196" s="329"/>
      <c r="GFP196" s="329"/>
      <c r="GFQ196" s="329"/>
      <c r="GFR196" s="329"/>
      <c r="GFS196" s="329"/>
      <c r="GFT196" s="329"/>
      <c r="GFU196" s="329"/>
      <c r="GFV196" s="329"/>
      <c r="GFW196" s="329"/>
      <c r="GFX196" s="329"/>
      <c r="GFY196" s="329"/>
      <c r="GFZ196" s="329"/>
      <c r="GGA196" s="329"/>
      <c r="GGB196" s="329"/>
      <c r="GGC196" s="329"/>
      <c r="GGD196" s="329"/>
      <c r="GGE196" s="329"/>
      <c r="GGF196" s="329"/>
      <c r="GGG196" s="329"/>
      <c r="GGH196" s="329"/>
      <c r="GGI196" s="329"/>
      <c r="GGJ196" s="329"/>
      <c r="GGK196" s="329"/>
      <c r="GGL196" s="329"/>
      <c r="GGM196" s="329"/>
      <c r="GGN196" s="329"/>
      <c r="GGO196" s="329"/>
      <c r="GGP196" s="329"/>
      <c r="GGQ196" s="329"/>
      <c r="GGR196" s="329"/>
      <c r="GGS196" s="329"/>
      <c r="GGT196" s="329"/>
      <c r="GGU196" s="329"/>
      <c r="GGV196" s="329"/>
      <c r="GGW196" s="329"/>
      <c r="GGX196" s="329"/>
      <c r="GGY196" s="329"/>
      <c r="GGZ196" s="329"/>
      <c r="GHA196" s="329"/>
      <c r="GHB196" s="329"/>
      <c r="GHC196" s="329"/>
      <c r="GHD196" s="329"/>
      <c r="GHE196" s="329"/>
      <c r="GHF196" s="329"/>
      <c r="GHG196" s="329"/>
      <c r="GHH196" s="329"/>
      <c r="GHI196" s="329"/>
      <c r="GHJ196" s="329"/>
      <c r="GHK196" s="329"/>
      <c r="GHL196" s="329"/>
      <c r="GHM196" s="329"/>
      <c r="GHN196" s="329"/>
      <c r="GHO196" s="329"/>
      <c r="GHP196" s="329"/>
      <c r="GHQ196" s="329"/>
      <c r="GHR196" s="329"/>
      <c r="GHS196" s="329"/>
      <c r="GHT196" s="329"/>
      <c r="GHU196" s="329"/>
      <c r="GHV196" s="329"/>
      <c r="GHW196" s="329"/>
      <c r="GHX196" s="329"/>
      <c r="GHY196" s="329"/>
      <c r="GHZ196" s="329"/>
      <c r="GIA196" s="329"/>
      <c r="GIB196" s="329"/>
      <c r="GIC196" s="329"/>
      <c r="GID196" s="329"/>
      <c r="GIE196" s="329"/>
      <c r="GIF196" s="329"/>
      <c r="GIG196" s="329"/>
      <c r="GIH196" s="329"/>
      <c r="GII196" s="329"/>
      <c r="GIJ196" s="329"/>
      <c r="GIK196" s="329"/>
      <c r="GIL196" s="329"/>
      <c r="GIM196" s="329"/>
      <c r="GIN196" s="329"/>
      <c r="GIO196" s="329"/>
      <c r="GIP196" s="329"/>
      <c r="GIQ196" s="329"/>
      <c r="GIR196" s="329"/>
      <c r="GIS196" s="329"/>
      <c r="GIT196" s="329"/>
      <c r="GIU196" s="329"/>
      <c r="GIV196" s="329"/>
      <c r="GIW196" s="329"/>
      <c r="GIX196" s="329"/>
      <c r="GIY196" s="329"/>
      <c r="GIZ196" s="329"/>
      <c r="GJA196" s="329"/>
      <c r="GJB196" s="329"/>
      <c r="GJC196" s="329"/>
      <c r="GJD196" s="329"/>
      <c r="GJE196" s="329"/>
      <c r="GJF196" s="329"/>
      <c r="GJG196" s="329"/>
      <c r="GJH196" s="329"/>
      <c r="GJI196" s="329"/>
      <c r="GJJ196" s="329"/>
      <c r="GJK196" s="329"/>
      <c r="GJL196" s="329"/>
      <c r="GJM196" s="329"/>
      <c r="GJN196" s="329"/>
      <c r="GJO196" s="329"/>
      <c r="GJP196" s="329"/>
      <c r="GJQ196" s="329"/>
      <c r="GJR196" s="329"/>
      <c r="GJS196" s="329"/>
      <c r="GJT196" s="329"/>
      <c r="GJU196" s="329"/>
      <c r="GJV196" s="329"/>
      <c r="GJW196" s="329"/>
      <c r="GJX196" s="329"/>
      <c r="GJY196" s="329"/>
      <c r="GJZ196" s="329"/>
      <c r="GKA196" s="329"/>
      <c r="GKB196" s="329"/>
      <c r="GKC196" s="329"/>
      <c r="GKD196" s="329"/>
      <c r="GKE196" s="329"/>
      <c r="GKF196" s="329"/>
      <c r="GKG196" s="329"/>
      <c r="GKH196" s="329"/>
      <c r="GKI196" s="329"/>
      <c r="GKJ196" s="329"/>
      <c r="GKK196" s="329"/>
      <c r="GKL196" s="329"/>
      <c r="GKM196" s="329"/>
      <c r="GKN196" s="329"/>
      <c r="GKO196" s="329"/>
      <c r="GKP196" s="329"/>
      <c r="GKQ196" s="329"/>
      <c r="GKR196" s="329"/>
      <c r="GKS196" s="329"/>
      <c r="GKT196" s="329"/>
      <c r="GKU196" s="329"/>
      <c r="GKV196" s="329"/>
      <c r="GKW196" s="329"/>
      <c r="GKX196" s="329"/>
      <c r="GKY196" s="329"/>
      <c r="GKZ196" s="329"/>
      <c r="GLA196" s="329"/>
      <c r="GLB196" s="329"/>
      <c r="GLC196" s="329"/>
      <c r="GLD196" s="329"/>
      <c r="GLE196" s="329"/>
      <c r="GLF196" s="329"/>
      <c r="GLG196" s="329"/>
      <c r="GLH196" s="329"/>
      <c r="GLI196" s="329"/>
      <c r="GLJ196" s="329"/>
      <c r="GLK196" s="329"/>
      <c r="GLL196" s="329"/>
      <c r="GLM196" s="329"/>
      <c r="GLN196" s="329"/>
      <c r="GLO196" s="329"/>
      <c r="GLP196" s="329"/>
      <c r="GLQ196" s="329"/>
      <c r="GLR196" s="329"/>
      <c r="GLS196" s="329"/>
      <c r="GLT196" s="329"/>
      <c r="GLU196" s="329"/>
      <c r="GLV196" s="329"/>
      <c r="GLW196" s="329"/>
      <c r="GLX196" s="329"/>
      <c r="GLY196" s="329"/>
      <c r="GLZ196" s="329"/>
      <c r="GMA196" s="329"/>
      <c r="GMB196" s="329"/>
      <c r="GMC196" s="329"/>
      <c r="GMD196" s="329"/>
      <c r="GME196" s="329"/>
      <c r="GMF196" s="329"/>
      <c r="GMG196" s="329"/>
      <c r="GMH196" s="329"/>
      <c r="GMI196" s="329"/>
      <c r="GMJ196" s="329"/>
      <c r="GMK196" s="329"/>
      <c r="GML196" s="329"/>
      <c r="GMM196" s="329"/>
      <c r="GMN196" s="329"/>
      <c r="GMO196" s="329"/>
      <c r="GMP196" s="329"/>
      <c r="GMQ196" s="329"/>
      <c r="GMR196" s="329"/>
      <c r="GMS196" s="329"/>
      <c r="GMT196" s="329"/>
      <c r="GMU196" s="329"/>
      <c r="GMV196" s="329"/>
      <c r="GMW196" s="329"/>
      <c r="GMX196" s="329"/>
      <c r="GMY196" s="329"/>
      <c r="GMZ196" s="329"/>
      <c r="GNA196" s="329"/>
      <c r="GNB196" s="329"/>
      <c r="GNC196" s="329"/>
      <c r="GND196" s="329"/>
      <c r="GNE196" s="329"/>
      <c r="GNF196" s="329"/>
      <c r="GNG196" s="329"/>
      <c r="GNH196" s="329"/>
      <c r="GNI196" s="329"/>
      <c r="GNJ196" s="329"/>
      <c r="GNK196" s="329"/>
      <c r="GNL196" s="329"/>
      <c r="GNM196" s="329"/>
      <c r="GNN196" s="329"/>
      <c r="GNO196" s="329"/>
      <c r="GNP196" s="329"/>
      <c r="GNQ196" s="329"/>
      <c r="GNR196" s="329"/>
      <c r="GNS196" s="329"/>
      <c r="GNT196" s="329"/>
      <c r="GNU196" s="329"/>
      <c r="GNV196" s="329"/>
      <c r="GNW196" s="329"/>
      <c r="GNX196" s="329"/>
      <c r="GNY196" s="329"/>
      <c r="GNZ196" s="329"/>
      <c r="GOA196" s="329"/>
      <c r="GOB196" s="329"/>
      <c r="GOC196" s="329"/>
      <c r="GOD196" s="329"/>
      <c r="GOE196" s="329"/>
      <c r="GOF196" s="329"/>
      <c r="GOG196" s="329"/>
      <c r="GOH196" s="329"/>
      <c r="GOI196" s="329"/>
      <c r="GOJ196" s="329"/>
      <c r="GOK196" s="329"/>
      <c r="GOL196" s="329"/>
      <c r="GOM196" s="329"/>
      <c r="GON196" s="329"/>
      <c r="GOO196" s="329"/>
      <c r="GOP196" s="329"/>
      <c r="GOQ196" s="329"/>
      <c r="GOR196" s="329"/>
      <c r="GOS196" s="329"/>
      <c r="GOT196" s="329"/>
      <c r="GOU196" s="329"/>
      <c r="GOV196" s="329"/>
      <c r="GOW196" s="329"/>
      <c r="GOX196" s="329"/>
      <c r="GOY196" s="329"/>
      <c r="GOZ196" s="329"/>
      <c r="GPA196" s="329"/>
      <c r="GPB196" s="329"/>
      <c r="GPC196" s="329"/>
      <c r="GPD196" s="329"/>
      <c r="GPE196" s="329"/>
      <c r="GPF196" s="329"/>
      <c r="GPG196" s="329"/>
      <c r="GPH196" s="329"/>
      <c r="GPI196" s="329"/>
      <c r="GPJ196" s="329"/>
      <c r="GPK196" s="329"/>
      <c r="GPL196" s="329"/>
      <c r="GPM196" s="329"/>
      <c r="GPN196" s="329"/>
      <c r="GPO196" s="329"/>
      <c r="GPP196" s="329"/>
      <c r="GPQ196" s="329"/>
      <c r="GPR196" s="329"/>
      <c r="GPS196" s="329"/>
      <c r="GPT196" s="329"/>
      <c r="GPU196" s="329"/>
      <c r="GPV196" s="329"/>
      <c r="GPW196" s="329"/>
      <c r="GPX196" s="329"/>
      <c r="GPY196" s="329"/>
      <c r="GPZ196" s="329"/>
      <c r="GQA196" s="329"/>
      <c r="GQB196" s="329"/>
      <c r="GQC196" s="329"/>
      <c r="GQD196" s="329"/>
      <c r="GQE196" s="329"/>
      <c r="GQF196" s="329"/>
      <c r="GQG196" s="329"/>
      <c r="GQH196" s="329"/>
      <c r="GQI196" s="329"/>
      <c r="GQJ196" s="329"/>
      <c r="GQK196" s="329"/>
      <c r="GQL196" s="329"/>
      <c r="GQM196" s="329"/>
      <c r="GQN196" s="329"/>
      <c r="GQO196" s="329"/>
      <c r="GQP196" s="329"/>
      <c r="GQQ196" s="329"/>
      <c r="GQR196" s="329"/>
      <c r="GQS196" s="329"/>
      <c r="GQT196" s="329"/>
      <c r="GQU196" s="329"/>
      <c r="GQV196" s="329"/>
      <c r="GQW196" s="329"/>
      <c r="GQX196" s="329"/>
      <c r="GQY196" s="329"/>
      <c r="GQZ196" s="329"/>
      <c r="GRA196" s="329"/>
      <c r="GRB196" s="329"/>
      <c r="GRC196" s="329"/>
      <c r="GRD196" s="329"/>
      <c r="GRE196" s="329"/>
      <c r="GRF196" s="329"/>
      <c r="GRG196" s="329"/>
      <c r="GRH196" s="329"/>
      <c r="GRI196" s="329"/>
      <c r="GRJ196" s="329"/>
      <c r="GRK196" s="329"/>
      <c r="GRL196" s="329"/>
      <c r="GRM196" s="329"/>
      <c r="GRN196" s="329"/>
      <c r="GRO196" s="329"/>
      <c r="GRP196" s="329"/>
      <c r="GRQ196" s="329"/>
      <c r="GRR196" s="329"/>
      <c r="GRS196" s="329"/>
      <c r="GRT196" s="329"/>
      <c r="GRU196" s="329"/>
      <c r="GRV196" s="329"/>
      <c r="GRW196" s="329"/>
      <c r="GRX196" s="329"/>
      <c r="GRY196" s="329"/>
      <c r="GRZ196" s="329"/>
      <c r="GSA196" s="329"/>
      <c r="GSB196" s="329"/>
      <c r="GSC196" s="329"/>
      <c r="GSD196" s="329"/>
      <c r="GSE196" s="329"/>
      <c r="GSF196" s="329"/>
      <c r="GSG196" s="329"/>
      <c r="GSH196" s="329"/>
      <c r="GSI196" s="329"/>
      <c r="GSJ196" s="329"/>
      <c r="GSK196" s="329"/>
      <c r="GSL196" s="329"/>
      <c r="GSM196" s="329"/>
      <c r="GSN196" s="329"/>
      <c r="GSO196" s="329"/>
      <c r="GSP196" s="329"/>
      <c r="GSQ196" s="329"/>
      <c r="GSR196" s="329"/>
      <c r="GSS196" s="329"/>
      <c r="GST196" s="329"/>
      <c r="GSU196" s="329"/>
      <c r="GSV196" s="329"/>
      <c r="GSW196" s="329"/>
      <c r="GSX196" s="329"/>
      <c r="GSY196" s="329"/>
      <c r="GSZ196" s="329"/>
      <c r="GTA196" s="329"/>
      <c r="GTB196" s="329"/>
      <c r="GTC196" s="329"/>
      <c r="GTD196" s="329"/>
      <c r="GTE196" s="329"/>
      <c r="GTF196" s="329"/>
      <c r="GTG196" s="329"/>
      <c r="GTH196" s="329"/>
      <c r="GTI196" s="329"/>
      <c r="GTJ196" s="329"/>
      <c r="GTK196" s="329"/>
      <c r="GTL196" s="329"/>
      <c r="GTM196" s="329"/>
      <c r="GTN196" s="329"/>
      <c r="GTO196" s="329"/>
      <c r="GTP196" s="329"/>
      <c r="GTQ196" s="329"/>
      <c r="GTR196" s="329"/>
      <c r="GTS196" s="329"/>
      <c r="GTT196" s="329"/>
      <c r="GTU196" s="329"/>
      <c r="GTV196" s="329"/>
      <c r="GTW196" s="329"/>
      <c r="GTX196" s="329"/>
      <c r="GTY196" s="329"/>
      <c r="GTZ196" s="329"/>
      <c r="GUA196" s="329"/>
      <c r="GUB196" s="329"/>
      <c r="GUC196" s="329"/>
      <c r="GUD196" s="329"/>
      <c r="GUE196" s="329"/>
      <c r="GUF196" s="329"/>
      <c r="GUG196" s="329"/>
      <c r="GUH196" s="329"/>
      <c r="GUI196" s="329"/>
      <c r="GUJ196" s="329"/>
      <c r="GUK196" s="329"/>
      <c r="GUL196" s="329"/>
      <c r="GUM196" s="329"/>
      <c r="GUN196" s="329"/>
      <c r="GUO196" s="329"/>
      <c r="GUP196" s="329"/>
      <c r="GUQ196" s="329"/>
      <c r="GUR196" s="329"/>
      <c r="GUS196" s="329"/>
      <c r="GUT196" s="329"/>
      <c r="GUU196" s="329"/>
      <c r="GUV196" s="329"/>
      <c r="GUW196" s="329"/>
      <c r="GUX196" s="329"/>
      <c r="GUY196" s="329"/>
      <c r="GUZ196" s="329"/>
      <c r="GVA196" s="329"/>
      <c r="GVB196" s="329"/>
      <c r="GVC196" s="329"/>
      <c r="GVD196" s="329"/>
      <c r="GVE196" s="329"/>
      <c r="GVF196" s="329"/>
      <c r="GVG196" s="329"/>
      <c r="GVH196" s="329"/>
      <c r="GVI196" s="329"/>
      <c r="GVJ196" s="329"/>
      <c r="GVK196" s="329"/>
      <c r="GVL196" s="329"/>
      <c r="GVM196" s="329"/>
      <c r="GVN196" s="329"/>
      <c r="GVO196" s="329"/>
      <c r="GVP196" s="329"/>
      <c r="GVQ196" s="329"/>
      <c r="GVR196" s="329"/>
      <c r="GVS196" s="329"/>
      <c r="GVT196" s="329"/>
      <c r="GVU196" s="329"/>
      <c r="GVV196" s="329"/>
      <c r="GVW196" s="329"/>
      <c r="GVX196" s="329"/>
      <c r="GVY196" s="329"/>
      <c r="GVZ196" s="329"/>
      <c r="GWA196" s="329"/>
      <c r="GWB196" s="329"/>
      <c r="GWC196" s="329"/>
      <c r="GWD196" s="329"/>
      <c r="GWE196" s="329"/>
      <c r="GWF196" s="329"/>
      <c r="GWG196" s="329"/>
      <c r="GWH196" s="329"/>
      <c r="GWI196" s="329"/>
      <c r="GWJ196" s="329"/>
      <c r="GWK196" s="329"/>
      <c r="GWL196" s="329"/>
      <c r="GWM196" s="329"/>
      <c r="GWN196" s="329"/>
      <c r="GWO196" s="329"/>
      <c r="GWP196" s="329"/>
      <c r="GWQ196" s="329"/>
      <c r="GWR196" s="329"/>
      <c r="GWS196" s="329"/>
      <c r="GWT196" s="329"/>
      <c r="GWU196" s="329"/>
      <c r="GWV196" s="329"/>
      <c r="GWW196" s="329"/>
      <c r="GWX196" s="329"/>
      <c r="GWY196" s="329"/>
      <c r="GWZ196" s="329"/>
      <c r="GXA196" s="329"/>
      <c r="GXB196" s="329"/>
      <c r="GXC196" s="329"/>
      <c r="GXD196" s="329"/>
      <c r="GXE196" s="329"/>
      <c r="GXF196" s="329"/>
      <c r="GXG196" s="329"/>
      <c r="GXH196" s="329"/>
      <c r="GXI196" s="329"/>
      <c r="GXJ196" s="329"/>
      <c r="GXK196" s="329"/>
      <c r="GXL196" s="329"/>
      <c r="GXM196" s="329"/>
      <c r="GXN196" s="329"/>
      <c r="GXO196" s="329"/>
      <c r="GXP196" s="329"/>
      <c r="GXQ196" s="329"/>
      <c r="GXR196" s="329"/>
      <c r="GXS196" s="329"/>
      <c r="GXT196" s="329"/>
      <c r="GXU196" s="329"/>
      <c r="GXV196" s="329"/>
      <c r="GXW196" s="329"/>
      <c r="GXX196" s="329"/>
      <c r="GXY196" s="329"/>
      <c r="GXZ196" s="329"/>
      <c r="GYA196" s="329"/>
      <c r="GYB196" s="329"/>
      <c r="GYC196" s="329"/>
      <c r="GYD196" s="329"/>
      <c r="GYE196" s="329"/>
      <c r="GYF196" s="329"/>
      <c r="GYG196" s="329"/>
      <c r="GYH196" s="329"/>
      <c r="GYI196" s="329"/>
      <c r="GYJ196" s="329"/>
      <c r="GYK196" s="329"/>
      <c r="GYL196" s="329"/>
      <c r="GYM196" s="329"/>
      <c r="GYN196" s="329"/>
      <c r="GYO196" s="329"/>
      <c r="GYP196" s="329"/>
      <c r="GYQ196" s="329"/>
      <c r="GYR196" s="329"/>
      <c r="GYS196" s="329"/>
      <c r="GYT196" s="329"/>
      <c r="GYU196" s="329"/>
      <c r="GYV196" s="329"/>
      <c r="GYW196" s="329"/>
      <c r="GYX196" s="329"/>
      <c r="GYY196" s="329"/>
      <c r="GYZ196" s="329"/>
      <c r="GZA196" s="329"/>
      <c r="GZB196" s="329"/>
      <c r="GZC196" s="329"/>
      <c r="GZD196" s="329"/>
      <c r="GZE196" s="329"/>
      <c r="GZF196" s="329"/>
      <c r="GZG196" s="329"/>
      <c r="GZH196" s="329"/>
      <c r="GZI196" s="329"/>
      <c r="GZJ196" s="329"/>
      <c r="GZK196" s="329"/>
      <c r="GZL196" s="329"/>
      <c r="GZM196" s="329"/>
      <c r="GZN196" s="329"/>
      <c r="GZO196" s="329"/>
      <c r="GZP196" s="329"/>
      <c r="GZQ196" s="329"/>
      <c r="GZR196" s="329"/>
      <c r="GZS196" s="329"/>
      <c r="GZT196" s="329"/>
      <c r="GZU196" s="329"/>
      <c r="GZV196" s="329"/>
      <c r="GZW196" s="329"/>
      <c r="GZX196" s="329"/>
      <c r="GZY196" s="329"/>
      <c r="GZZ196" s="329"/>
      <c r="HAA196" s="329"/>
      <c r="HAB196" s="329"/>
      <c r="HAC196" s="329"/>
      <c r="HAD196" s="329"/>
      <c r="HAE196" s="329"/>
      <c r="HAF196" s="329"/>
      <c r="HAG196" s="329"/>
      <c r="HAH196" s="329"/>
      <c r="HAI196" s="329"/>
      <c r="HAJ196" s="329"/>
      <c r="HAK196" s="329"/>
      <c r="HAL196" s="329"/>
      <c r="HAM196" s="329"/>
      <c r="HAN196" s="329"/>
      <c r="HAO196" s="329"/>
      <c r="HAP196" s="329"/>
      <c r="HAQ196" s="329"/>
      <c r="HAR196" s="329"/>
      <c r="HAS196" s="329"/>
      <c r="HAT196" s="329"/>
      <c r="HAU196" s="329"/>
      <c r="HAV196" s="329"/>
      <c r="HAW196" s="329"/>
      <c r="HAX196" s="329"/>
      <c r="HAY196" s="329"/>
      <c r="HAZ196" s="329"/>
      <c r="HBA196" s="329"/>
      <c r="HBB196" s="329"/>
      <c r="HBC196" s="329"/>
      <c r="HBD196" s="329"/>
      <c r="HBE196" s="329"/>
      <c r="HBF196" s="329"/>
      <c r="HBG196" s="329"/>
      <c r="HBH196" s="329"/>
      <c r="HBI196" s="329"/>
      <c r="HBJ196" s="329"/>
      <c r="HBK196" s="329"/>
      <c r="HBL196" s="329"/>
      <c r="HBM196" s="329"/>
      <c r="HBN196" s="329"/>
      <c r="HBO196" s="329"/>
      <c r="HBP196" s="329"/>
      <c r="HBQ196" s="329"/>
      <c r="HBR196" s="329"/>
      <c r="HBS196" s="329"/>
      <c r="HBT196" s="329"/>
      <c r="HBU196" s="329"/>
      <c r="HBV196" s="329"/>
      <c r="HBW196" s="329"/>
      <c r="HBX196" s="329"/>
      <c r="HBY196" s="329"/>
      <c r="HBZ196" s="329"/>
      <c r="HCA196" s="329"/>
      <c r="HCB196" s="329"/>
      <c r="HCC196" s="329"/>
      <c r="HCD196" s="329"/>
      <c r="HCE196" s="329"/>
      <c r="HCF196" s="329"/>
      <c r="HCG196" s="329"/>
      <c r="HCH196" s="329"/>
      <c r="HCI196" s="329"/>
      <c r="HCJ196" s="329"/>
      <c r="HCK196" s="329"/>
      <c r="HCL196" s="329"/>
      <c r="HCM196" s="329"/>
      <c r="HCN196" s="329"/>
      <c r="HCO196" s="329"/>
      <c r="HCP196" s="329"/>
      <c r="HCQ196" s="329"/>
      <c r="HCR196" s="329"/>
      <c r="HCS196" s="329"/>
      <c r="HCT196" s="329"/>
      <c r="HCU196" s="329"/>
      <c r="HCV196" s="329"/>
      <c r="HCW196" s="329"/>
      <c r="HCX196" s="329"/>
      <c r="HCY196" s="329"/>
      <c r="HCZ196" s="329"/>
      <c r="HDA196" s="329"/>
      <c r="HDB196" s="329"/>
      <c r="HDC196" s="329"/>
      <c r="HDD196" s="329"/>
      <c r="HDE196" s="329"/>
      <c r="HDF196" s="329"/>
      <c r="HDG196" s="329"/>
      <c r="HDH196" s="329"/>
      <c r="HDI196" s="329"/>
      <c r="HDJ196" s="329"/>
      <c r="HDK196" s="329"/>
      <c r="HDL196" s="329"/>
      <c r="HDM196" s="329"/>
      <c r="HDN196" s="329"/>
      <c r="HDO196" s="329"/>
      <c r="HDP196" s="329"/>
      <c r="HDQ196" s="329"/>
      <c r="HDR196" s="329"/>
      <c r="HDS196" s="329"/>
      <c r="HDT196" s="329"/>
      <c r="HDU196" s="329"/>
      <c r="HDV196" s="329"/>
      <c r="HDW196" s="329"/>
      <c r="HDX196" s="329"/>
      <c r="HDY196" s="329"/>
      <c r="HDZ196" s="329"/>
      <c r="HEA196" s="329"/>
      <c r="HEB196" s="329"/>
      <c r="HEC196" s="329"/>
      <c r="HED196" s="329"/>
      <c r="HEE196" s="329"/>
      <c r="HEF196" s="329"/>
      <c r="HEG196" s="329"/>
      <c r="HEH196" s="329"/>
      <c r="HEI196" s="329"/>
      <c r="HEJ196" s="329"/>
      <c r="HEK196" s="329"/>
      <c r="HEL196" s="329"/>
      <c r="HEM196" s="329"/>
      <c r="HEN196" s="329"/>
      <c r="HEO196" s="329"/>
      <c r="HEP196" s="329"/>
      <c r="HEQ196" s="329"/>
      <c r="HER196" s="329"/>
      <c r="HES196" s="329"/>
      <c r="HET196" s="329"/>
      <c r="HEU196" s="329"/>
      <c r="HEV196" s="329"/>
      <c r="HEW196" s="329"/>
      <c r="HEX196" s="329"/>
      <c r="HEY196" s="329"/>
      <c r="HEZ196" s="329"/>
      <c r="HFA196" s="329"/>
      <c r="HFB196" s="329"/>
      <c r="HFC196" s="329"/>
      <c r="HFD196" s="329"/>
      <c r="HFE196" s="329"/>
      <c r="HFF196" s="329"/>
      <c r="HFG196" s="329"/>
      <c r="HFH196" s="329"/>
      <c r="HFI196" s="329"/>
      <c r="HFJ196" s="329"/>
      <c r="HFK196" s="329"/>
      <c r="HFL196" s="329"/>
      <c r="HFM196" s="329"/>
      <c r="HFN196" s="329"/>
      <c r="HFO196" s="329"/>
      <c r="HFP196" s="329"/>
      <c r="HFQ196" s="329"/>
      <c r="HFR196" s="329"/>
      <c r="HFS196" s="329"/>
      <c r="HFT196" s="329"/>
      <c r="HFU196" s="329"/>
      <c r="HFV196" s="329"/>
      <c r="HFW196" s="329"/>
      <c r="HFX196" s="329"/>
      <c r="HFY196" s="329"/>
      <c r="HFZ196" s="329"/>
      <c r="HGA196" s="329"/>
      <c r="HGB196" s="329"/>
      <c r="HGC196" s="329"/>
      <c r="HGD196" s="329"/>
      <c r="HGE196" s="329"/>
      <c r="HGF196" s="329"/>
      <c r="HGG196" s="329"/>
      <c r="HGH196" s="329"/>
      <c r="HGI196" s="329"/>
      <c r="HGJ196" s="329"/>
      <c r="HGK196" s="329"/>
      <c r="HGL196" s="329"/>
      <c r="HGM196" s="329"/>
      <c r="HGN196" s="329"/>
      <c r="HGO196" s="329"/>
      <c r="HGP196" s="329"/>
      <c r="HGQ196" s="329"/>
      <c r="HGR196" s="329"/>
      <c r="HGS196" s="329"/>
      <c r="HGT196" s="329"/>
      <c r="HGU196" s="329"/>
      <c r="HGV196" s="329"/>
      <c r="HGW196" s="329"/>
      <c r="HGX196" s="329"/>
      <c r="HGY196" s="329"/>
      <c r="HGZ196" s="329"/>
      <c r="HHA196" s="329"/>
      <c r="HHB196" s="329"/>
      <c r="HHC196" s="329"/>
      <c r="HHD196" s="329"/>
      <c r="HHE196" s="329"/>
      <c r="HHF196" s="329"/>
      <c r="HHG196" s="329"/>
      <c r="HHH196" s="329"/>
      <c r="HHI196" s="329"/>
      <c r="HHJ196" s="329"/>
      <c r="HHK196" s="329"/>
      <c r="HHL196" s="329"/>
      <c r="HHM196" s="329"/>
      <c r="HHN196" s="329"/>
      <c r="HHO196" s="329"/>
      <c r="HHP196" s="329"/>
      <c r="HHQ196" s="329"/>
      <c r="HHR196" s="329"/>
      <c r="HHS196" s="329"/>
      <c r="HHT196" s="329"/>
      <c r="HHU196" s="329"/>
      <c r="HHV196" s="329"/>
      <c r="HHW196" s="329"/>
      <c r="HHX196" s="329"/>
      <c r="HHY196" s="329"/>
      <c r="HHZ196" s="329"/>
      <c r="HIA196" s="329"/>
      <c r="HIB196" s="329"/>
      <c r="HIC196" s="329"/>
      <c r="HID196" s="329"/>
      <c r="HIE196" s="329"/>
      <c r="HIF196" s="329"/>
      <c r="HIG196" s="329"/>
      <c r="HIH196" s="329"/>
      <c r="HII196" s="329"/>
      <c r="HIJ196" s="329"/>
      <c r="HIK196" s="329"/>
      <c r="HIL196" s="329"/>
      <c r="HIM196" s="329"/>
      <c r="HIN196" s="329"/>
      <c r="HIO196" s="329"/>
      <c r="HIP196" s="329"/>
      <c r="HIQ196" s="329"/>
      <c r="HIR196" s="329"/>
      <c r="HIS196" s="329"/>
      <c r="HIT196" s="329"/>
      <c r="HIU196" s="329"/>
      <c r="HIV196" s="329"/>
      <c r="HIW196" s="329"/>
      <c r="HIX196" s="329"/>
      <c r="HIY196" s="329"/>
      <c r="HIZ196" s="329"/>
      <c r="HJA196" s="329"/>
      <c r="HJB196" s="329"/>
      <c r="HJC196" s="329"/>
      <c r="HJD196" s="329"/>
      <c r="HJE196" s="329"/>
      <c r="HJF196" s="329"/>
      <c r="HJG196" s="329"/>
      <c r="HJH196" s="329"/>
      <c r="HJI196" s="329"/>
      <c r="HJJ196" s="329"/>
      <c r="HJK196" s="329"/>
      <c r="HJL196" s="329"/>
      <c r="HJM196" s="329"/>
      <c r="HJN196" s="329"/>
      <c r="HJO196" s="329"/>
      <c r="HJP196" s="329"/>
      <c r="HJQ196" s="329"/>
      <c r="HJR196" s="329"/>
      <c r="HJS196" s="329"/>
      <c r="HJT196" s="329"/>
      <c r="HJU196" s="329"/>
      <c r="HJV196" s="329"/>
      <c r="HJW196" s="329"/>
      <c r="HJX196" s="329"/>
      <c r="HJY196" s="329"/>
      <c r="HJZ196" s="329"/>
      <c r="HKA196" s="329"/>
      <c r="HKB196" s="329"/>
      <c r="HKC196" s="329"/>
      <c r="HKD196" s="329"/>
      <c r="HKE196" s="329"/>
      <c r="HKF196" s="329"/>
      <c r="HKG196" s="329"/>
      <c r="HKH196" s="329"/>
      <c r="HKI196" s="329"/>
      <c r="HKJ196" s="329"/>
      <c r="HKK196" s="329"/>
      <c r="HKL196" s="329"/>
      <c r="HKM196" s="329"/>
      <c r="HKN196" s="329"/>
      <c r="HKO196" s="329"/>
      <c r="HKP196" s="329"/>
      <c r="HKQ196" s="329"/>
      <c r="HKR196" s="329"/>
      <c r="HKS196" s="329"/>
      <c r="HKT196" s="329"/>
      <c r="HKU196" s="329"/>
      <c r="HKV196" s="329"/>
      <c r="HKW196" s="329"/>
      <c r="HKX196" s="329"/>
      <c r="HKY196" s="329"/>
      <c r="HKZ196" s="329"/>
      <c r="HLA196" s="329"/>
      <c r="HLB196" s="329"/>
      <c r="HLC196" s="329"/>
      <c r="HLD196" s="329"/>
      <c r="HLE196" s="329"/>
      <c r="HLF196" s="329"/>
      <c r="HLG196" s="329"/>
      <c r="HLH196" s="329"/>
      <c r="HLI196" s="329"/>
      <c r="HLJ196" s="329"/>
      <c r="HLK196" s="329"/>
      <c r="HLL196" s="329"/>
      <c r="HLM196" s="329"/>
      <c r="HLN196" s="329"/>
      <c r="HLO196" s="329"/>
      <c r="HLP196" s="329"/>
      <c r="HLQ196" s="329"/>
      <c r="HLR196" s="329"/>
      <c r="HLS196" s="329"/>
      <c r="HLT196" s="329"/>
      <c r="HLU196" s="329"/>
      <c r="HLV196" s="329"/>
      <c r="HLW196" s="329"/>
      <c r="HLX196" s="329"/>
      <c r="HLY196" s="329"/>
      <c r="HLZ196" s="329"/>
      <c r="HMA196" s="329"/>
      <c r="HMB196" s="329"/>
      <c r="HMC196" s="329"/>
      <c r="HMD196" s="329"/>
      <c r="HME196" s="329"/>
      <c r="HMF196" s="329"/>
      <c r="HMG196" s="329"/>
      <c r="HMH196" s="329"/>
      <c r="HMI196" s="329"/>
      <c r="HMJ196" s="329"/>
      <c r="HMK196" s="329"/>
      <c r="HML196" s="329"/>
      <c r="HMM196" s="329"/>
      <c r="HMN196" s="329"/>
      <c r="HMO196" s="329"/>
      <c r="HMP196" s="329"/>
      <c r="HMQ196" s="329"/>
      <c r="HMR196" s="329"/>
      <c r="HMS196" s="329"/>
      <c r="HMT196" s="329"/>
      <c r="HMU196" s="329"/>
      <c r="HMV196" s="329"/>
      <c r="HMW196" s="329"/>
      <c r="HMX196" s="329"/>
      <c r="HMY196" s="329"/>
      <c r="HMZ196" s="329"/>
      <c r="HNA196" s="329"/>
      <c r="HNB196" s="329"/>
      <c r="HNC196" s="329"/>
      <c r="HND196" s="329"/>
      <c r="HNE196" s="329"/>
      <c r="HNF196" s="329"/>
      <c r="HNG196" s="329"/>
      <c r="HNH196" s="329"/>
      <c r="HNI196" s="329"/>
      <c r="HNJ196" s="329"/>
      <c r="HNK196" s="329"/>
      <c r="HNL196" s="329"/>
      <c r="HNM196" s="329"/>
      <c r="HNN196" s="329"/>
      <c r="HNO196" s="329"/>
      <c r="HNP196" s="329"/>
      <c r="HNQ196" s="329"/>
      <c r="HNR196" s="329"/>
      <c r="HNS196" s="329"/>
      <c r="HNT196" s="329"/>
      <c r="HNU196" s="329"/>
      <c r="HNV196" s="329"/>
      <c r="HNW196" s="329"/>
      <c r="HNX196" s="329"/>
      <c r="HNY196" s="329"/>
      <c r="HNZ196" s="329"/>
      <c r="HOA196" s="329"/>
      <c r="HOB196" s="329"/>
      <c r="HOC196" s="329"/>
      <c r="HOD196" s="329"/>
      <c r="HOE196" s="329"/>
      <c r="HOF196" s="329"/>
      <c r="HOG196" s="329"/>
      <c r="HOH196" s="329"/>
      <c r="HOI196" s="329"/>
      <c r="HOJ196" s="329"/>
      <c r="HOK196" s="329"/>
      <c r="HOL196" s="329"/>
      <c r="HOM196" s="329"/>
      <c r="HON196" s="329"/>
      <c r="HOO196" s="329"/>
      <c r="HOP196" s="329"/>
      <c r="HOQ196" s="329"/>
      <c r="HOR196" s="329"/>
      <c r="HOS196" s="329"/>
      <c r="HOT196" s="329"/>
      <c r="HOU196" s="329"/>
      <c r="HOV196" s="329"/>
      <c r="HOW196" s="329"/>
      <c r="HOX196" s="329"/>
      <c r="HOY196" s="329"/>
      <c r="HOZ196" s="329"/>
      <c r="HPA196" s="329"/>
      <c r="HPB196" s="329"/>
      <c r="HPC196" s="329"/>
      <c r="HPD196" s="329"/>
      <c r="HPE196" s="329"/>
      <c r="HPF196" s="329"/>
      <c r="HPG196" s="329"/>
      <c r="HPH196" s="329"/>
      <c r="HPI196" s="329"/>
      <c r="HPJ196" s="329"/>
      <c r="HPK196" s="329"/>
      <c r="HPL196" s="329"/>
      <c r="HPM196" s="329"/>
      <c r="HPN196" s="329"/>
      <c r="HPO196" s="329"/>
      <c r="HPP196" s="329"/>
      <c r="HPQ196" s="329"/>
      <c r="HPR196" s="329"/>
      <c r="HPS196" s="329"/>
      <c r="HPT196" s="329"/>
      <c r="HPU196" s="329"/>
      <c r="HPV196" s="329"/>
      <c r="HPW196" s="329"/>
      <c r="HPX196" s="329"/>
      <c r="HPY196" s="329"/>
      <c r="HPZ196" s="329"/>
      <c r="HQA196" s="329"/>
      <c r="HQB196" s="329"/>
      <c r="HQC196" s="329"/>
      <c r="HQD196" s="329"/>
      <c r="HQE196" s="329"/>
      <c r="HQF196" s="329"/>
      <c r="HQG196" s="329"/>
      <c r="HQH196" s="329"/>
      <c r="HQI196" s="329"/>
      <c r="HQJ196" s="329"/>
      <c r="HQK196" s="329"/>
      <c r="HQL196" s="329"/>
      <c r="HQM196" s="329"/>
      <c r="HQN196" s="329"/>
      <c r="HQO196" s="329"/>
      <c r="HQP196" s="329"/>
      <c r="HQQ196" s="329"/>
      <c r="HQR196" s="329"/>
      <c r="HQS196" s="329"/>
      <c r="HQT196" s="329"/>
      <c r="HQU196" s="329"/>
      <c r="HQV196" s="329"/>
      <c r="HQW196" s="329"/>
      <c r="HQX196" s="329"/>
      <c r="HQY196" s="329"/>
      <c r="HQZ196" s="329"/>
      <c r="HRA196" s="329"/>
      <c r="HRB196" s="329"/>
      <c r="HRC196" s="329"/>
      <c r="HRD196" s="329"/>
      <c r="HRE196" s="329"/>
      <c r="HRF196" s="329"/>
      <c r="HRG196" s="329"/>
      <c r="HRH196" s="329"/>
      <c r="HRI196" s="329"/>
      <c r="HRJ196" s="329"/>
      <c r="HRK196" s="329"/>
      <c r="HRL196" s="329"/>
      <c r="HRM196" s="329"/>
      <c r="HRN196" s="329"/>
      <c r="HRO196" s="329"/>
      <c r="HRP196" s="329"/>
      <c r="HRQ196" s="329"/>
      <c r="HRR196" s="329"/>
      <c r="HRS196" s="329"/>
      <c r="HRT196" s="329"/>
      <c r="HRU196" s="329"/>
      <c r="HRV196" s="329"/>
      <c r="HRW196" s="329"/>
      <c r="HRX196" s="329"/>
      <c r="HRY196" s="329"/>
      <c r="HRZ196" s="329"/>
      <c r="HSA196" s="329"/>
      <c r="HSB196" s="329"/>
      <c r="HSC196" s="329"/>
      <c r="HSD196" s="329"/>
      <c r="HSE196" s="329"/>
      <c r="HSF196" s="329"/>
      <c r="HSG196" s="329"/>
      <c r="HSH196" s="329"/>
      <c r="HSI196" s="329"/>
      <c r="HSJ196" s="329"/>
      <c r="HSK196" s="329"/>
      <c r="HSL196" s="329"/>
      <c r="HSM196" s="329"/>
      <c r="HSN196" s="329"/>
      <c r="HSO196" s="329"/>
      <c r="HSP196" s="329"/>
      <c r="HSQ196" s="329"/>
      <c r="HSR196" s="329"/>
      <c r="HSS196" s="329"/>
      <c r="HST196" s="329"/>
      <c r="HSU196" s="329"/>
      <c r="HSV196" s="329"/>
      <c r="HSW196" s="329"/>
      <c r="HSX196" s="329"/>
      <c r="HSY196" s="329"/>
      <c r="HSZ196" s="329"/>
      <c r="HTA196" s="329"/>
      <c r="HTB196" s="329"/>
      <c r="HTC196" s="329"/>
      <c r="HTD196" s="329"/>
      <c r="HTE196" s="329"/>
      <c r="HTF196" s="329"/>
      <c r="HTG196" s="329"/>
      <c r="HTH196" s="329"/>
      <c r="HTI196" s="329"/>
      <c r="HTJ196" s="329"/>
      <c r="HTK196" s="329"/>
      <c r="HTL196" s="329"/>
      <c r="HTM196" s="329"/>
      <c r="HTN196" s="329"/>
      <c r="HTO196" s="329"/>
      <c r="HTP196" s="329"/>
      <c r="HTQ196" s="329"/>
      <c r="HTR196" s="329"/>
      <c r="HTS196" s="329"/>
      <c r="HTT196" s="329"/>
      <c r="HTU196" s="329"/>
      <c r="HTV196" s="329"/>
      <c r="HTW196" s="329"/>
      <c r="HTX196" s="329"/>
      <c r="HTY196" s="329"/>
      <c r="HTZ196" s="329"/>
      <c r="HUA196" s="329"/>
      <c r="HUB196" s="329"/>
      <c r="HUC196" s="329"/>
      <c r="HUD196" s="329"/>
      <c r="HUE196" s="329"/>
      <c r="HUF196" s="329"/>
      <c r="HUG196" s="329"/>
      <c r="HUH196" s="329"/>
      <c r="HUI196" s="329"/>
      <c r="HUJ196" s="329"/>
      <c r="HUK196" s="329"/>
      <c r="HUL196" s="329"/>
      <c r="HUM196" s="329"/>
      <c r="HUN196" s="329"/>
      <c r="HUO196" s="329"/>
      <c r="HUP196" s="329"/>
      <c r="HUQ196" s="329"/>
      <c r="HUR196" s="329"/>
      <c r="HUS196" s="329"/>
      <c r="HUT196" s="329"/>
      <c r="HUU196" s="329"/>
      <c r="HUV196" s="329"/>
      <c r="HUW196" s="329"/>
      <c r="HUX196" s="329"/>
      <c r="HUY196" s="329"/>
      <c r="HUZ196" s="329"/>
      <c r="HVA196" s="329"/>
      <c r="HVB196" s="329"/>
      <c r="HVC196" s="329"/>
      <c r="HVD196" s="329"/>
      <c r="HVE196" s="329"/>
      <c r="HVF196" s="329"/>
      <c r="HVG196" s="329"/>
      <c r="HVH196" s="329"/>
      <c r="HVI196" s="329"/>
      <c r="HVJ196" s="329"/>
      <c r="HVK196" s="329"/>
      <c r="HVL196" s="329"/>
      <c r="HVM196" s="329"/>
      <c r="HVN196" s="329"/>
      <c r="HVO196" s="329"/>
      <c r="HVP196" s="329"/>
      <c r="HVQ196" s="329"/>
      <c r="HVR196" s="329"/>
      <c r="HVS196" s="329"/>
      <c r="HVT196" s="329"/>
      <c r="HVU196" s="329"/>
      <c r="HVV196" s="329"/>
      <c r="HVW196" s="329"/>
      <c r="HVX196" s="329"/>
      <c r="HVY196" s="329"/>
      <c r="HVZ196" s="329"/>
      <c r="HWA196" s="329"/>
      <c r="HWB196" s="329"/>
      <c r="HWC196" s="329"/>
      <c r="HWD196" s="329"/>
      <c r="HWE196" s="329"/>
      <c r="HWF196" s="329"/>
      <c r="HWG196" s="329"/>
      <c r="HWH196" s="329"/>
      <c r="HWI196" s="329"/>
      <c r="HWJ196" s="329"/>
      <c r="HWK196" s="329"/>
      <c r="HWL196" s="329"/>
      <c r="HWM196" s="329"/>
      <c r="HWN196" s="329"/>
      <c r="HWO196" s="329"/>
      <c r="HWP196" s="329"/>
      <c r="HWQ196" s="329"/>
      <c r="HWR196" s="329"/>
      <c r="HWS196" s="329"/>
      <c r="HWT196" s="329"/>
      <c r="HWU196" s="329"/>
      <c r="HWV196" s="329"/>
      <c r="HWW196" s="329"/>
      <c r="HWX196" s="329"/>
      <c r="HWY196" s="329"/>
      <c r="HWZ196" s="329"/>
      <c r="HXA196" s="329"/>
      <c r="HXB196" s="329"/>
      <c r="HXC196" s="329"/>
      <c r="HXD196" s="329"/>
      <c r="HXE196" s="329"/>
      <c r="HXF196" s="329"/>
      <c r="HXG196" s="329"/>
      <c r="HXH196" s="329"/>
      <c r="HXI196" s="329"/>
      <c r="HXJ196" s="329"/>
      <c r="HXK196" s="329"/>
      <c r="HXL196" s="329"/>
      <c r="HXM196" s="329"/>
      <c r="HXN196" s="329"/>
      <c r="HXO196" s="329"/>
      <c r="HXP196" s="329"/>
      <c r="HXQ196" s="329"/>
      <c r="HXR196" s="329"/>
      <c r="HXS196" s="329"/>
      <c r="HXT196" s="329"/>
      <c r="HXU196" s="329"/>
      <c r="HXV196" s="329"/>
      <c r="HXW196" s="329"/>
      <c r="HXX196" s="329"/>
      <c r="HXY196" s="329"/>
      <c r="HXZ196" s="329"/>
      <c r="HYA196" s="329"/>
      <c r="HYB196" s="329"/>
      <c r="HYC196" s="329"/>
      <c r="HYD196" s="329"/>
      <c r="HYE196" s="329"/>
      <c r="HYF196" s="329"/>
      <c r="HYG196" s="329"/>
      <c r="HYH196" s="329"/>
      <c r="HYI196" s="329"/>
      <c r="HYJ196" s="329"/>
      <c r="HYK196" s="329"/>
      <c r="HYL196" s="329"/>
      <c r="HYM196" s="329"/>
      <c r="HYN196" s="329"/>
      <c r="HYO196" s="329"/>
      <c r="HYP196" s="329"/>
      <c r="HYQ196" s="329"/>
      <c r="HYR196" s="329"/>
      <c r="HYS196" s="329"/>
      <c r="HYT196" s="329"/>
      <c r="HYU196" s="329"/>
      <c r="HYV196" s="329"/>
      <c r="HYW196" s="329"/>
      <c r="HYX196" s="329"/>
      <c r="HYY196" s="329"/>
      <c r="HYZ196" s="329"/>
      <c r="HZA196" s="329"/>
      <c r="HZB196" s="329"/>
      <c r="HZC196" s="329"/>
      <c r="HZD196" s="329"/>
      <c r="HZE196" s="329"/>
      <c r="HZF196" s="329"/>
      <c r="HZG196" s="329"/>
      <c r="HZH196" s="329"/>
      <c r="HZI196" s="329"/>
      <c r="HZJ196" s="329"/>
      <c r="HZK196" s="329"/>
      <c r="HZL196" s="329"/>
      <c r="HZM196" s="329"/>
      <c r="HZN196" s="329"/>
      <c r="HZO196" s="329"/>
      <c r="HZP196" s="329"/>
      <c r="HZQ196" s="329"/>
      <c r="HZR196" s="329"/>
      <c r="HZS196" s="329"/>
      <c r="HZT196" s="329"/>
      <c r="HZU196" s="329"/>
      <c r="HZV196" s="329"/>
      <c r="HZW196" s="329"/>
      <c r="HZX196" s="329"/>
      <c r="HZY196" s="329"/>
      <c r="HZZ196" s="329"/>
      <c r="IAA196" s="329"/>
      <c r="IAB196" s="329"/>
      <c r="IAC196" s="329"/>
      <c r="IAD196" s="329"/>
      <c r="IAE196" s="329"/>
      <c r="IAF196" s="329"/>
      <c r="IAG196" s="329"/>
      <c r="IAH196" s="329"/>
      <c r="IAI196" s="329"/>
      <c r="IAJ196" s="329"/>
      <c r="IAK196" s="329"/>
      <c r="IAL196" s="329"/>
      <c r="IAM196" s="329"/>
      <c r="IAN196" s="329"/>
      <c r="IAO196" s="329"/>
      <c r="IAP196" s="329"/>
      <c r="IAQ196" s="329"/>
      <c r="IAR196" s="329"/>
      <c r="IAS196" s="329"/>
      <c r="IAT196" s="329"/>
      <c r="IAU196" s="329"/>
      <c r="IAV196" s="329"/>
      <c r="IAW196" s="329"/>
      <c r="IAX196" s="329"/>
      <c r="IAY196" s="329"/>
      <c r="IAZ196" s="329"/>
      <c r="IBA196" s="329"/>
      <c r="IBB196" s="329"/>
      <c r="IBC196" s="329"/>
      <c r="IBD196" s="329"/>
      <c r="IBE196" s="329"/>
      <c r="IBF196" s="329"/>
      <c r="IBG196" s="329"/>
      <c r="IBH196" s="329"/>
      <c r="IBI196" s="329"/>
      <c r="IBJ196" s="329"/>
      <c r="IBK196" s="329"/>
      <c r="IBL196" s="329"/>
      <c r="IBM196" s="329"/>
      <c r="IBN196" s="329"/>
      <c r="IBO196" s="329"/>
      <c r="IBP196" s="329"/>
      <c r="IBQ196" s="329"/>
      <c r="IBR196" s="329"/>
      <c r="IBS196" s="329"/>
      <c r="IBT196" s="329"/>
      <c r="IBU196" s="329"/>
      <c r="IBV196" s="329"/>
      <c r="IBW196" s="329"/>
      <c r="IBX196" s="329"/>
      <c r="IBY196" s="329"/>
      <c r="IBZ196" s="329"/>
      <c r="ICA196" s="329"/>
      <c r="ICB196" s="329"/>
      <c r="ICC196" s="329"/>
      <c r="ICD196" s="329"/>
      <c r="ICE196" s="329"/>
      <c r="ICF196" s="329"/>
      <c r="ICG196" s="329"/>
      <c r="ICH196" s="329"/>
      <c r="ICI196" s="329"/>
      <c r="ICJ196" s="329"/>
      <c r="ICK196" s="329"/>
      <c r="ICL196" s="329"/>
      <c r="ICM196" s="329"/>
      <c r="ICN196" s="329"/>
      <c r="ICO196" s="329"/>
      <c r="ICP196" s="329"/>
      <c r="ICQ196" s="329"/>
      <c r="ICR196" s="329"/>
      <c r="ICS196" s="329"/>
      <c r="ICT196" s="329"/>
      <c r="ICU196" s="329"/>
      <c r="ICV196" s="329"/>
      <c r="ICW196" s="329"/>
      <c r="ICX196" s="329"/>
      <c r="ICY196" s="329"/>
      <c r="ICZ196" s="329"/>
      <c r="IDA196" s="329"/>
      <c r="IDB196" s="329"/>
      <c r="IDC196" s="329"/>
      <c r="IDD196" s="329"/>
      <c r="IDE196" s="329"/>
      <c r="IDF196" s="329"/>
      <c r="IDG196" s="329"/>
      <c r="IDH196" s="329"/>
      <c r="IDI196" s="329"/>
      <c r="IDJ196" s="329"/>
      <c r="IDK196" s="329"/>
      <c r="IDL196" s="329"/>
      <c r="IDM196" s="329"/>
      <c r="IDN196" s="329"/>
      <c r="IDO196" s="329"/>
      <c r="IDP196" s="329"/>
      <c r="IDQ196" s="329"/>
      <c r="IDR196" s="329"/>
      <c r="IDS196" s="329"/>
      <c r="IDT196" s="329"/>
      <c r="IDU196" s="329"/>
      <c r="IDV196" s="329"/>
      <c r="IDW196" s="329"/>
      <c r="IDX196" s="329"/>
      <c r="IDY196" s="329"/>
      <c r="IDZ196" s="329"/>
      <c r="IEA196" s="329"/>
      <c r="IEB196" s="329"/>
      <c r="IEC196" s="329"/>
      <c r="IED196" s="329"/>
      <c r="IEE196" s="329"/>
      <c r="IEF196" s="329"/>
      <c r="IEG196" s="329"/>
      <c r="IEH196" s="329"/>
      <c r="IEI196" s="329"/>
      <c r="IEJ196" s="329"/>
      <c r="IEK196" s="329"/>
      <c r="IEL196" s="329"/>
      <c r="IEM196" s="329"/>
      <c r="IEN196" s="329"/>
      <c r="IEO196" s="329"/>
      <c r="IEP196" s="329"/>
      <c r="IEQ196" s="329"/>
      <c r="IER196" s="329"/>
      <c r="IES196" s="329"/>
      <c r="IET196" s="329"/>
      <c r="IEU196" s="329"/>
      <c r="IEV196" s="329"/>
      <c r="IEW196" s="329"/>
      <c r="IEX196" s="329"/>
      <c r="IEY196" s="329"/>
      <c r="IEZ196" s="329"/>
      <c r="IFA196" s="329"/>
      <c r="IFB196" s="329"/>
      <c r="IFC196" s="329"/>
      <c r="IFD196" s="329"/>
      <c r="IFE196" s="329"/>
      <c r="IFF196" s="329"/>
      <c r="IFG196" s="329"/>
      <c r="IFH196" s="329"/>
      <c r="IFI196" s="329"/>
      <c r="IFJ196" s="329"/>
      <c r="IFK196" s="329"/>
      <c r="IFL196" s="329"/>
      <c r="IFM196" s="329"/>
      <c r="IFN196" s="329"/>
      <c r="IFO196" s="329"/>
      <c r="IFP196" s="329"/>
      <c r="IFQ196" s="329"/>
      <c r="IFR196" s="329"/>
      <c r="IFS196" s="329"/>
      <c r="IFT196" s="329"/>
      <c r="IFU196" s="329"/>
      <c r="IFV196" s="329"/>
      <c r="IFW196" s="329"/>
      <c r="IFX196" s="329"/>
      <c r="IFY196" s="329"/>
      <c r="IFZ196" s="329"/>
      <c r="IGA196" s="329"/>
      <c r="IGB196" s="329"/>
      <c r="IGC196" s="329"/>
      <c r="IGD196" s="329"/>
      <c r="IGE196" s="329"/>
      <c r="IGF196" s="329"/>
      <c r="IGG196" s="329"/>
      <c r="IGH196" s="329"/>
      <c r="IGI196" s="329"/>
      <c r="IGJ196" s="329"/>
      <c r="IGK196" s="329"/>
      <c r="IGL196" s="329"/>
      <c r="IGM196" s="329"/>
      <c r="IGN196" s="329"/>
      <c r="IGO196" s="329"/>
      <c r="IGP196" s="329"/>
      <c r="IGQ196" s="329"/>
      <c r="IGR196" s="329"/>
      <c r="IGS196" s="329"/>
      <c r="IGT196" s="329"/>
      <c r="IGU196" s="329"/>
      <c r="IGV196" s="329"/>
      <c r="IGW196" s="329"/>
      <c r="IGX196" s="329"/>
      <c r="IGY196" s="329"/>
      <c r="IGZ196" s="329"/>
      <c r="IHA196" s="329"/>
      <c r="IHB196" s="329"/>
      <c r="IHC196" s="329"/>
      <c r="IHD196" s="329"/>
      <c r="IHE196" s="329"/>
      <c r="IHF196" s="329"/>
      <c r="IHG196" s="329"/>
      <c r="IHH196" s="329"/>
      <c r="IHI196" s="329"/>
      <c r="IHJ196" s="329"/>
      <c r="IHK196" s="329"/>
      <c r="IHL196" s="329"/>
      <c r="IHM196" s="329"/>
      <c r="IHN196" s="329"/>
      <c r="IHO196" s="329"/>
      <c r="IHP196" s="329"/>
      <c r="IHQ196" s="329"/>
      <c r="IHR196" s="329"/>
      <c r="IHS196" s="329"/>
      <c r="IHT196" s="329"/>
      <c r="IHU196" s="329"/>
      <c r="IHV196" s="329"/>
      <c r="IHW196" s="329"/>
      <c r="IHX196" s="329"/>
      <c r="IHY196" s="329"/>
      <c r="IHZ196" s="329"/>
      <c r="IIA196" s="329"/>
      <c r="IIB196" s="329"/>
      <c r="IIC196" s="329"/>
      <c r="IID196" s="329"/>
      <c r="IIE196" s="329"/>
      <c r="IIF196" s="329"/>
      <c r="IIG196" s="329"/>
      <c r="IIH196" s="329"/>
      <c r="III196" s="329"/>
      <c r="IIJ196" s="329"/>
      <c r="IIK196" s="329"/>
      <c r="IIL196" s="329"/>
      <c r="IIM196" s="329"/>
      <c r="IIN196" s="329"/>
      <c r="IIO196" s="329"/>
      <c r="IIP196" s="329"/>
      <c r="IIQ196" s="329"/>
      <c r="IIR196" s="329"/>
      <c r="IIS196" s="329"/>
      <c r="IIT196" s="329"/>
      <c r="IIU196" s="329"/>
      <c r="IIV196" s="329"/>
      <c r="IIW196" s="329"/>
      <c r="IIX196" s="329"/>
      <c r="IIY196" s="329"/>
      <c r="IIZ196" s="329"/>
      <c r="IJA196" s="329"/>
      <c r="IJB196" s="329"/>
      <c r="IJC196" s="329"/>
      <c r="IJD196" s="329"/>
      <c r="IJE196" s="329"/>
      <c r="IJF196" s="329"/>
      <c r="IJG196" s="329"/>
      <c r="IJH196" s="329"/>
      <c r="IJI196" s="329"/>
      <c r="IJJ196" s="329"/>
      <c r="IJK196" s="329"/>
      <c r="IJL196" s="329"/>
      <c r="IJM196" s="329"/>
      <c r="IJN196" s="329"/>
      <c r="IJO196" s="329"/>
      <c r="IJP196" s="329"/>
      <c r="IJQ196" s="329"/>
      <c r="IJR196" s="329"/>
      <c r="IJS196" s="329"/>
      <c r="IJT196" s="329"/>
      <c r="IJU196" s="329"/>
      <c r="IJV196" s="329"/>
      <c r="IJW196" s="329"/>
      <c r="IJX196" s="329"/>
      <c r="IJY196" s="329"/>
      <c r="IJZ196" s="329"/>
      <c r="IKA196" s="329"/>
      <c r="IKB196" s="329"/>
      <c r="IKC196" s="329"/>
      <c r="IKD196" s="329"/>
      <c r="IKE196" s="329"/>
      <c r="IKF196" s="329"/>
      <c r="IKG196" s="329"/>
      <c r="IKH196" s="329"/>
      <c r="IKI196" s="329"/>
      <c r="IKJ196" s="329"/>
      <c r="IKK196" s="329"/>
      <c r="IKL196" s="329"/>
      <c r="IKM196" s="329"/>
      <c r="IKN196" s="329"/>
      <c r="IKO196" s="329"/>
      <c r="IKP196" s="329"/>
      <c r="IKQ196" s="329"/>
      <c r="IKR196" s="329"/>
      <c r="IKS196" s="329"/>
      <c r="IKT196" s="329"/>
      <c r="IKU196" s="329"/>
      <c r="IKV196" s="329"/>
      <c r="IKW196" s="329"/>
      <c r="IKX196" s="329"/>
      <c r="IKY196" s="329"/>
      <c r="IKZ196" s="329"/>
      <c r="ILA196" s="329"/>
      <c r="ILB196" s="329"/>
      <c r="ILC196" s="329"/>
      <c r="ILD196" s="329"/>
      <c r="ILE196" s="329"/>
      <c r="ILF196" s="329"/>
      <c r="ILG196" s="329"/>
      <c r="ILH196" s="329"/>
      <c r="ILI196" s="329"/>
      <c r="ILJ196" s="329"/>
      <c r="ILK196" s="329"/>
      <c r="ILL196" s="329"/>
      <c r="ILM196" s="329"/>
      <c r="ILN196" s="329"/>
      <c r="ILO196" s="329"/>
      <c r="ILP196" s="329"/>
      <c r="ILQ196" s="329"/>
      <c r="ILR196" s="329"/>
      <c r="ILS196" s="329"/>
      <c r="ILT196" s="329"/>
      <c r="ILU196" s="329"/>
      <c r="ILV196" s="329"/>
      <c r="ILW196" s="329"/>
      <c r="ILX196" s="329"/>
      <c r="ILY196" s="329"/>
      <c r="ILZ196" s="329"/>
      <c r="IMA196" s="329"/>
      <c r="IMB196" s="329"/>
      <c r="IMC196" s="329"/>
      <c r="IMD196" s="329"/>
      <c r="IME196" s="329"/>
      <c r="IMF196" s="329"/>
      <c r="IMG196" s="329"/>
      <c r="IMH196" s="329"/>
      <c r="IMI196" s="329"/>
      <c r="IMJ196" s="329"/>
      <c r="IMK196" s="329"/>
      <c r="IML196" s="329"/>
      <c r="IMM196" s="329"/>
      <c r="IMN196" s="329"/>
      <c r="IMO196" s="329"/>
      <c r="IMP196" s="329"/>
      <c r="IMQ196" s="329"/>
      <c r="IMR196" s="329"/>
      <c r="IMS196" s="329"/>
      <c r="IMT196" s="329"/>
      <c r="IMU196" s="329"/>
      <c r="IMV196" s="329"/>
      <c r="IMW196" s="329"/>
      <c r="IMX196" s="329"/>
      <c r="IMY196" s="329"/>
      <c r="IMZ196" s="329"/>
      <c r="INA196" s="329"/>
      <c r="INB196" s="329"/>
      <c r="INC196" s="329"/>
      <c r="IND196" s="329"/>
      <c r="INE196" s="329"/>
      <c r="INF196" s="329"/>
      <c r="ING196" s="329"/>
      <c r="INH196" s="329"/>
      <c r="INI196" s="329"/>
      <c r="INJ196" s="329"/>
      <c r="INK196" s="329"/>
      <c r="INL196" s="329"/>
      <c r="INM196" s="329"/>
      <c r="INN196" s="329"/>
      <c r="INO196" s="329"/>
      <c r="INP196" s="329"/>
      <c r="INQ196" s="329"/>
      <c r="INR196" s="329"/>
      <c r="INS196" s="329"/>
      <c r="INT196" s="329"/>
      <c r="INU196" s="329"/>
      <c r="INV196" s="329"/>
      <c r="INW196" s="329"/>
      <c r="INX196" s="329"/>
      <c r="INY196" s="329"/>
      <c r="INZ196" s="329"/>
      <c r="IOA196" s="329"/>
      <c r="IOB196" s="329"/>
      <c r="IOC196" s="329"/>
      <c r="IOD196" s="329"/>
      <c r="IOE196" s="329"/>
      <c r="IOF196" s="329"/>
      <c r="IOG196" s="329"/>
      <c r="IOH196" s="329"/>
      <c r="IOI196" s="329"/>
      <c r="IOJ196" s="329"/>
      <c r="IOK196" s="329"/>
      <c r="IOL196" s="329"/>
      <c r="IOM196" s="329"/>
      <c r="ION196" s="329"/>
      <c r="IOO196" s="329"/>
      <c r="IOP196" s="329"/>
      <c r="IOQ196" s="329"/>
      <c r="IOR196" s="329"/>
      <c r="IOS196" s="329"/>
      <c r="IOT196" s="329"/>
      <c r="IOU196" s="329"/>
      <c r="IOV196" s="329"/>
      <c r="IOW196" s="329"/>
      <c r="IOX196" s="329"/>
      <c r="IOY196" s="329"/>
      <c r="IOZ196" s="329"/>
      <c r="IPA196" s="329"/>
      <c r="IPB196" s="329"/>
      <c r="IPC196" s="329"/>
      <c r="IPD196" s="329"/>
      <c r="IPE196" s="329"/>
      <c r="IPF196" s="329"/>
      <c r="IPG196" s="329"/>
      <c r="IPH196" s="329"/>
      <c r="IPI196" s="329"/>
      <c r="IPJ196" s="329"/>
      <c r="IPK196" s="329"/>
      <c r="IPL196" s="329"/>
      <c r="IPM196" s="329"/>
      <c r="IPN196" s="329"/>
      <c r="IPO196" s="329"/>
      <c r="IPP196" s="329"/>
      <c r="IPQ196" s="329"/>
      <c r="IPR196" s="329"/>
      <c r="IPS196" s="329"/>
      <c r="IPT196" s="329"/>
      <c r="IPU196" s="329"/>
      <c r="IPV196" s="329"/>
      <c r="IPW196" s="329"/>
      <c r="IPX196" s="329"/>
      <c r="IPY196" s="329"/>
      <c r="IPZ196" s="329"/>
      <c r="IQA196" s="329"/>
      <c r="IQB196" s="329"/>
      <c r="IQC196" s="329"/>
      <c r="IQD196" s="329"/>
      <c r="IQE196" s="329"/>
      <c r="IQF196" s="329"/>
      <c r="IQG196" s="329"/>
      <c r="IQH196" s="329"/>
      <c r="IQI196" s="329"/>
      <c r="IQJ196" s="329"/>
      <c r="IQK196" s="329"/>
      <c r="IQL196" s="329"/>
      <c r="IQM196" s="329"/>
      <c r="IQN196" s="329"/>
      <c r="IQO196" s="329"/>
      <c r="IQP196" s="329"/>
      <c r="IQQ196" s="329"/>
      <c r="IQR196" s="329"/>
      <c r="IQS196" s="329"/>
      <c r="IQT196" s="329"/>
      <c r="IQU196" s="329"/>
      <c r="IQV196" s="329"/>
      <c r="IQW196" s="329"/>
      <c r="IQX196" s="329"/>
      <c r="IQY196" s="329"/>
      <c r="IQZ196" s="329"/>
      <c r="IRA196" s="329"/>
      <c r="IRB196" s="329"/>
      <c r="IRC196" s="329"/>
      <c r="IRD196" s="329"/>
      <c r="IRE196" s="329"/>
      <c r="IRF196" s="329"/>
      <c r="IRG196" s="329"/>
      <c r="IRH196" s="329"/>
      <c r="IRI196" s="329"/>
      <c r="IRJ196" s="329"/>
      <c r="IRK196" s="329"/>
      <c r="IRL196" s="329"/>
      <c r="IRM196" s="329"/>
      <c r="IRN196" s="329"/>
      <c r="IRO196" s="329"/>
      <c r="IRP196" s="329"/>
      <c r="IRQ196" s="329"/>
      <c r="IRR196" s="329"/>
      <c r="IRS196" s="329"/>
      <c r="IRT196" s="329"/>
      <c r="IRU196" s="329"/>
      <c r="IRV196" s="329"/>
      <c r="IRW196" s="329"/>
      <c r="IRX196" s="329"/>
      <c r="IRY196" s="329"/>
      <c r="IRZ196" s="329"/>
      <c r="ISA196" s="329"/>
      <c r="ISB196" s="329"/>
      <c r="ISC196" s="329"/>
      <c r="ISD196" s="329"/>
      <c r="ISE196" s="329"/>
      <c r="ISF196" s="329"/>
      <c r="ISG196" s="329"/>
      <c r="ISH196" s="329"/>
      <c r="ISI196" s="329"/>
      <c r="ISJ196" s="329"/>
      <c r="ISK196" s="329"/>
      <c r="ISL196" s="329"/>
      <c r="ISM196" s="329"/>
      <c r="ISN196" s="329"/>
      <c r="ISO196" s="329"/>
      <c r="ISP196" s="329"/>
      <c r="ISQ196" s="329"/>
      <c r="ISR196" s="329"/>
      <c r="ISS196" s="329"/>
      <c r="IST196" s="329"/>
      <c r="ISU196" s="329"/>
      <c r="ISV196" s="329"/>
      <c r="ISW196" s="329"/>
      <c r="ISX196" s="329"/>
      <c r="ISY196" s="329"/>
      <c r="ISZ196" s="329"/>
      <c r="ITA196" s="329"/>
      <c r="ITB196" s="329"/>
      <c r="ITC196" s="329"/>
      <c r="ITD196" s="329"/>
      <c r="ITE196" s="329"/>
      <c r="ITF196" s="329"/>
      <c r="ITG196" s="329"/>
      <c r="ITH196" s="329"/>
      <c r="ITI196" s="329"/>
      <c r="ITJ196" s="329"/>
      <c r="ITK196" s="329"/>
      <c r="ITL196" s="329"/>
      <c r="ITM196" s="329"/>
      <c r="ITN196" s="329"/>
      <c r="ITO196" s="329"/>
      <c r="ITP196" s="329"/>
      <c r="ITQ196" s="329"/>
      <c r="ITR196" s="329"/>
      <c r="ITS196" s="329"/>
      <c r="ITT196" s="329"/>
      <c r="ITU196" s="329"/>
      <c r="ITV196" s="329"/>
      <c r="ITW196" s="329"/>
      <c r="ITX196" s="329"/>
      <c r="ITY196" s="329"/>
      <c r="ITZ196" s="329"/>
      <c r="IUA196" s="329"/>
      <c r="IUB196" s="329"/>
      <c r="IUC196" s="329"/>
      <c r="IUD196" s="329"/>
      <c r="IUE196" s="329"/>
      <c r="IUF196" s="329"/>
      <c r="IUG196" s="329"/>
      <c r="IUH196" s="329"/>
      <c r="IUI196" s="329"/>
      <c r="IUJ196" s="329"/>
      <c r="IUK196" s="329"/>
      <c r="IUL196" s="329"/>
      <c r="IUM196" s="329"/>
      <c r="IUN196" s="329"/>
      <c r="IUO196" s="329"/>
      <c r="IUP196" s="329"/>
      <c r="IUQ196" s="329"/>
      <c r="IUR196" s="329"/>
      <c r="IUS196" s="329"/>
      <c r="IUT196" s="329"/>
      <c r="IUU196" s="329"/>
      <c r="IUV196" s="329"/>
      <c r="IUW196" s="329"/>
      <c r="IUX196" s="329"/>
      <c r="IUY196" s="329"/>
      <c r="IUZ196" s="329"/>
      <c r="IVA196" s="329"/>
      <c r="IVB196" s="329"/>
      <c r="IVC196" s="329"/>
      <c r="IVD196" s="329"/>
      <c r="IVE196" s="329"/>
      <c r="IVF196" s="329"/>
      <c r="IVG196" s="329"/>
      <c r="IVH196" s="329"/>
      <c r="IVI196" s="329"/>
      <c r="IVJ196" s="329"/>
      <c r="IVK196" s="329"/>
      <c r="IVL196" s="329"/>
      <c r="IVM196" s="329"/>
      <c r="IVN196" s="329"/>
      <c r="IVO196" s="329"/>
      <c r="IVP196" s="329"/>
      <c r="IVQ196" s="329"/>
      <c r="IVR196" s="329"/>
      <c r="IVS196" s="329"/>
      <c r="IVT196" s="329"/>
      <c r="IVU196" s="329"/>
      <c r="IVV196" s="329"/>
      <c r="IVW196" s="329"/>
      <c r="IVX196" s="329"/>
      <c r="IVY196" s="329"/>
      <c r="IVZ196" s="329"/>
      <c r="IWA196" s="329"/>
      <c r="IWB196" s="329"/>
      <c r="IWC196" s="329"/>
      <c r="IWD196" s="329"/>
      <c r="IWE196" s="329"/>
      <c r="IWF196" s="329"/>
      <c r="IWG196" s="329"/>
      <c r="IWH196" s="329"/>
      <c r="IWI196" s="329"/>
      <c r="IWJ196" s="329"/>
      <c r="IWK196" s="329"/>
      <c r="IWL196" s="329"/>
      <c r="IWM196" s="329"/>
      <c r="IWN196" s="329"/>
      <c r="IWO196" s="329"/>
      <c r="IWP196" s="329"/>
      <c r="IWQ196" s="329"/>
      <c r="IWR196" s="329"/>
      <c r="IWS196" s="329"/>
      <c r="IWT196" s="329"/>
      <c r="IWU196" s="329"/>
      <c r="IWV196" s="329"/>
      <c r="IWW196" s="329"/>
      <c r="IWX196" s="329"/>
      <c r="IWY196" s="329"/>
      <c r="IWZ196" s="329"/>
      <c r="IXA196" s="329"/>
      <c r="IXB196" s="329"/>
      <c r="IXC196" s="329"/>
      <c r="IXD196" s="329"/>
      <c r="IXE196" s="329"/>
      <c r="IXF196" s="329"/>
      <c r="IXG196" s="329"/>
      <c r="IXH196" s="329"/>
      <c r="IXI196" s="329"/>
      <c r="IXJ196" s="329"/>
      <c r="IXK196" s="329"/>
      <c r="IXL196" s="329"/>
      <c r="IXM196" s="329"/>
      <c r="IXN196" s="329"/>
      <c r="IXO196" s="329"/>
      <c r="IXP196" s="329"/>
      <c r="IXQ196" s="329"/>
      <c r="IXR196" s="329"/>
      <c r="IXS196" s="329"/>
      <c r="IXT196" s="329"/>
      <c r="IXU196" s="329"/>
      <c r="IXV196" s="329"/>
      <c r="IXW196" s="329"/>
      <c r="IXX196" s="329"/>
      <c r="IXY196" s="329"/>
      <c r="IXZ196" s="329"/>
      <c r="IYA196" s="329"/>
      <c r="IYB196" s="329"/>
      <c r="IYC196" s="329"/>
      <c r="IYD196" s="329"/>
      <c r="IYE196" s="329"/>
      <c r="IYF196" s="329"/>
      <c r="IYG196" s="329"/>
      <c r="IYH196" s="329"/>
      <c r="IYI196" s="329"/>
      <c r="IYJ196" s="329"/>
      <c r="IYK196" s="329"/>
      <c r="IYL196" s="329"/>
      <c r="IYM196" s="329"/>
      <c r="IYN196" s="329"/>
      <c r="IYO196" s="329"/>
      <c r="IYP196" s="329"/>
      <c r="IYQ196" s="329"/>
      <c r="IYR196" s="329"/>
      <c r="IYS196" s="329"/>
      <c r="IYT196" s="329"/>
      <c r="IYU196" s="329"/>
      <c r="IYV196" s="329"/>
      <c r="IYW196" s="329"/>
      <c r="IYX196" s="329"/>
      <c r="IYY196" s="329"/>
      <c r="IYZ196" s="329"/>
      <c r="IZA196" s="329"/>
      <c r="IZB196" s="329"/>
      <c r="IZC196" s="329"/>
      <c r="IZD196" s="329"/>
      <c r="IZE196" s="329"/>
      <c r="IZF196" s="329"/>
      <c r="IZG196" s="329"/>
      <c r="IZH196" s="329"/>
      <c r="IZI196" s="329"/>
      <c r="IZJ196" s="329"/>
      <c r="IZK196" s="329"/>
      <c r="IZL196" s="329"/>
      <c r="IZM196" s="329"/>
      <c r="IZN196" s="329"/>
      <c r="IZO196" s="329"/>
      <c r="IZP196" s="329"/>
      <c r="IZQ196" s="329"/>
      <c r="IZR196" s="329"/>
      <c r="IZS196" s="329"/>
      <c r="IZT196" s="329"/>
      <c r="IZU196" s="329"/>
      <c r="IZV196" s="329"/>
      <c r="IZW196" s="329"/>
      <c r="IZX196" s="329"/>
      <c r="IZY196" s="329"/>
      <c r="IZZ196" s="329"/>
      <c r="JAA196" s="329"/>
      <c r="JAB196" s="329"/>
      <c r="JAC196" s="329"/>
      <c r="JAD196" s="329"/>
      <c r="JAE196" s="329"/>
      <c r="JAF196" s="329"/>
      <c r="JAG196" s="329"/>
      <c r="JAH196" s="329"/>
      <c r="JAI196" s="329"/>
      <c r="JAJ196" s="329"/>
      <c r="JAK196" s="329"/>
      <c r="JAL196" s="329"/>
      <c r="JAM196" s="329"/>
      <c r="JAN196" s="329"/>
      <c r="JAO196" s="329"/>
      <c r="JAP196" s="329"/>
      <c r="JAQ196" s="329"/>
      <c r="JAR196" s="329"/>
      <c r="JAS196" s="329"/>
      <c r="JAT196" s="329"/>
      <c r="JAU196" s="329"/>
      <c r="JAV196" s="329"/>
      <c r="JAW196" s="329"/>
      <c r="JAX196" s="329"/>
      <c r="JAY196" s="329"/>
      <c r="JAZ196" s="329"/>
      <c r="JBA196" s="329"/>
      <c r="JBB196" s="329"/>
      <c r="JBC196" s="329"/>
      <c r="JBD196" s="329"/>
      <c r="JBE196" s="329"/>
      <c r="JBF196" s="329"/>
      <c r="JBG196" s="329"/>
      <c r="JBH196" s="329"/>
      <c r="JBI196" s="329"/>
      <c r="JBJ196" s="329"/>
      <c r="JBK196" s="329"/>
      <c r="JBL196" s="329"/>
      <c r="JBM196" s="329"/>
      <c r="JBN196" s="329"/>
      <c r="JBO196" s="329"/>
      <c r="JBP196" s="329"/>
      <c r="JBQ196" s="329"/>
      <c r="JBR196" s="329"/>
      <c r="JBS196" s="329"/>
      <c r="JBT196" s="329"/>
      <c r="JBU196" s="329"/>
      <c r="JBV196" s="329"/>
      <c r="JBW196" s="329"/>
      <c r="JBX196" s="329"/>
      <c r="JBY196" s="329"/>
      <c r="JBZ196" s="329"/>
      <c r="JCA196" s="329"/>
      <c r="JCB196" s="329"/>
      <c r="JCC196" s="329"/>
      <c r="JCD196" s="329"/>
      <c r="JCE196" s="329"/>
      <c r="JCF196" s="329"/>
      <c r="JCG196" s="329"/>
      <c r="JCH196" s="329"/>
      <c r="JCI196" s="329"/>
      <c r="JCJ196" s="329"/>
      <c r="JCK196" s="329"/>
      <c r="JCL196" s="329"/>
      <c r="JCM196" s="329"/>
      <c r="JCN196" s="329"/>
      <c r="JCO196" s="329"/>
      <c r="JCP196" s="329"/>
      <c r="JCQ196" s="329"/>
      <c r="JCR196" s="329"/>
      <c r="JCS196" s="329"/>
      <c r="JCT196" s="329"/>
      <c r="JCU196" s="329"/>
      <c r="JCV196" s="329"/>
      <c r="JCW196" s="329"/>
      <c r="JCX196" s="329"/>
      <c r="JCY196" s="329"/>
      <c r="JCZ196" s="329"/>
      <c r="JDA196" s="329"/>
      <c r="JDB196" s="329"/>
      <c r="JDC196" s="329"/>
      <c r="JDD196" s="329"/>
      <c r="JDE196" s="329"/>
      <c r="JDF196" s="329"/>
      <c r="JDG196" s="329"/>
      <c r="JDH196" s="329"/>
      <c r="JDI196" s="329"/>
      <c r="JDJ196" s="329"/>
      <c r="JDK196" s="329"/>
      <c r="JDL196" s="329"/>
      <c r="JDM196" s="329"/>
      <c r="JDN196" s="329"/>
      <c r="JDO196" s="329"/>
      <c r="JDP196" s="329"/>
      <c r="JDQ196" s="329"/>
      <c r="JDR196" s="329"/>
      <c r="JDS196" s="329"/>
      <c r="JDT196" s="329"/>
      <c r="JDU196" s="329"/>
      <c r="JDV196" s="329"/>
      <c r="JDW196" s="329"/>
      <c r="JDX196" s="329"/>
      <c r="JDY196" s="329"/>
      <c r="JDZ196" s="329"/>
      <c r="JEA196" s="329"/>
      <c r="JEB196" s="329"/>
      <c r="JEC196" s="329"/>
      <c r="JED196" s="329"/>
      <c r="JEE196" s="329"/>
      <c r="JEF196" s="329"/>
      <c r="JEG196" s="329"/>
      <c r="JEH196" s="329"/>
      <c r="JEI196" s="329"/>
      <c r="JEJ196" s="329"/>
      <c r="JEK196" s="329"/>
      <c r="JEL196" s="329"/>
      <c r="JEM196" s="329"/>
      <c r="JEN196" s="329"/>
      <c r="JEO196" s="329"/>
      <c r="JEP196" s="329"/>
      <c r="JEQ196" s="329"/>
      <c r="JER196" s="329"/>
      <c r="JES196" s="329"/>
      <c r="JET196" s="329"/>
      <c r="JEU196" s="329"/>
      <c r="JEV196" s="329"/>
      <c r="JEW196" s="329"/>
      <c r="JEX196" s="329"/>
      <c r="JEY196" s="329"/>
      <c r="JEZ196" s="329"/>
      <c r="JFA196" s="329"/>
      <c r="JFB196" s="329"/>
      <c r="JFC196" s="329"/>
      <c r="JFD196" s="329"/>
      <c r="JFE196" s="329"/>
      <c r="JFF196" s="329"/>
      <c r="JFG196" s="329"/>
      <c r="JFH196" s="329"/>
      <c r="JFI196" s="329"/>
      <c r="JFJ196" s="329"/>
      <c r="JFK196" s="329"/>
      <c r="JFL196" s="329"/>
      <c r="JFM196" s="329"/>
      <c r="JFN196" s="329"/>
      <c r="JFO196" s="329"/>
      <c r="JFP196" s="329"/>
      <c r="JFQ196" s="329"/>
      <c r="JFR196" s="329"/>
      <c r="JFS196" s="329"/>
      <c r="JFT196" s="329"/>
      <c r="JFU196" s="329"/>
      <c r="JFV196" s="329"/>
      <c r="JFW196" s="329"/>
      <c r="JFX196" s="329"/>
      <c r="JFY196" s="329"/>
      <c r="JFZ196" s="329"/>
      <c r="JGA196" s="329"/>
      <c r="JGB196" s="329"/>
      <c r="JGC196" s="329"/>
      <c r="JGD196" s="329"/>
      <c r="JGE196" s="329"/>
      <c r="JGF196" s="329"/>
      <c r="JGG196" s="329"/>
      <c r="JGH196" s="329"/>
      <c r="JGI196" s="329"/>
      <c r="JGJ196" s="329"/>
      <c r="JGK196" s="329"/>
      <c r="JGL196" s="329"/>
      <c r="JGM196" s="329"/>
      <c r="JGN196" s="329"/>
      <c r="JGO196" s="329"/>
      <c r="JGP196" s="329"/>
      <c r="JGQ196" s="329"/>
      <c r="JGR196" s="329"/>
      <c r="JGS196" s="329"/>
      <c r="JGT196" s="329"/>
      <c r="JGU196" s="329"/>
      <c r="JGV196" s="329"/>
      <c r="JGW196" s="329"/>
      <c r="JGX196" s="329"/>
      <c r="JGY196" s="329"/>
      <c r="JGZ196" s="329"/>
      <c r="JHA196" s="329"/>
      <c r="JHB196" s="329"/>
      <c r="JHC196" s="329"/>
      <c r="JHD196" s="329"/>
      <c r="JHE196" s="329"/>
      <c r="JHF196" s="329"/>
      <c r="JHG196" s="329"/>
      <c r="JHH196" s="329"/>
      <c r="JHI196" s="329"/>
      <c r="JHJ196" s="329"/>
      <c r="JHK196" s="329"/>
      <c r="JHL196" s="329"/>
      <c r="JHM196" s="329"/>
      <c r="JHN196" s="329"/>
      <c r="JHO196" s="329"/>
      <c r="JHP196" s="329"/>
      <c r="JHQ196" s="329"/>
      <c r="JHR196" s="329"/>
      <c r="JHS196" s="329"/>
      <c r="JHT196" s="329"/>
      <c r="JHU196" s="329"/>
      <c r="JHV196" s="329"/>
      <c r="JHW196" s="329"/>
      <c r="JHX196" s="329"/>
      <c r="JHY196" s="329"/>
      <c r="JHZ196" s="329"/>
      <c r="JIA196" s="329"/>
      <c r="JIB196" s="329"/>
      <c r="JIC196" s="329"/>
      <c r="JID196" s="329"/>
      <c r="JIE196" s="329"/>
      <c r="JIF196" s="329"/>
      <c r="JIG196" s="329"/>
      <c r="JIH196" s="329"/>
      <c r="JII196" s="329"/>
      <c r="JIJ196" s="329"/>
      <c r="JIK196" s="329"/>
      <c r="JIL196" s="329"/>
      <c r="JIM196" s="329"/>
      <c r="JIN196" s="329"/>
      <c r="JIO196" s="329"/>
      <c r="JIP196" s="329"/>
      <c r="JIQ196" s="329"/>
      <c r="JIR196" s="329"/>
      <c r="JIS196" s="329"/>
      <c r="JIT196" s="329"/>
      <c r="JIU196" s="329"/>
      <c r="JIV196" s="329"/>
      <c r="JIW196" s="329"/>
      <c r="JIX196" s="329"/>
      <c r="JIY196" s="329"/>
      <c r="JIZ196" s="329"/>
      <c r="JJA196" s="329"/>
      <c r="JJB196" s="329"/>
      <c r="JJC196" s="329"/>
      <c r="JJD196" s="329"/>
      <c r="JJE196" s="329"/>
      <c r="JJF196" s="329"/>
      <c r="JJG196" s="329"/>
      <c r="JJH196" s="329"/>
      <c r="JJI196" s="329"/>
      <c r="JJJ196" s="329"/>
      <c r="JJK196" s="329"/>
      <c r="JJL196" s="329"/>
      <c r="JJM196" s="329"/>
      <c r="JJN196" s="329"/>
      <c r="JJO196" s="329"/>
      <c r="JJP196" s="329"/>
      <c r="JJQ196" s="329"/>
      <c r="JJR196" s="329"/>
      <c r="JJS196" s="329"/>
      <c r="JJT196" s="329"/>
      <c r="JJU196" s="329"/>
      <c r="JJV196" s="329"/>
      <c r="JJW196" s="329"/>
      <c r="JJX196" s="329"/>
      <c r="JJY196" s="329"/>
      <c r="JJZ196" s="329"/>
      <c r="JKA196" s="329"/>
      <c r="JKB196" s="329"/>
      <c r="JKC196" s="329"/>
      <c r="JKD196" s="329"/>
      <c r="JKE196" s="329"/>
      <c r="JKF196" s="329"/>
      <c r="JKG196" s="329"/>
      <c r="JKH196" s="329"/>
      <c r="JKI196" s="329"/>
      <c r="JKJ196" s="329"/>
      <c r="JKK196" s="329"/>
      <c r="JKL196" s="329"/>
      <c r="JKM196" s="329"/>
      <c r="JKN196" s="329"/>
      <c r="JKO196" s="329"/>
      <c r="JKP196" s="329"/>
      <c r="JKQ196" s="329"/>
      <c r="JKR196" s="329"/>
      <c r="JKS196" s="329"/>
      <c r="JKT196" s="329"/>
      <c r="JKU196" s="329"/>
      <c r="JKV196" s="329"/>
      <c r="JKW196" s="329"/>
      <c r="JKX196" s="329"/>
      <c r="JKY196" s="329"/>
      <c r="JKZ196" s="329"/>
      <c r="JLA196" s="329"/>
      <c r="JLB196" s="329"/>
      <c r="JLC196" s="329"/>
      <c r="JLD196" s="329"/>
      <c r="JLE196" s="329"/>
      <c r="JLF196" s="329"/>
      <c r="JLG196" s="329"/>
      <c r="JLH196" s="329"/>
      <c r="JLI196" s="329"/>
      <c r="JLJ196" s="329"/>
      <c r="JLK196" s="329"/>
      <c r="JLL196" s="329"/>
      <c r="JLM196" s="329"/>
      <c r="JLN196" s="329"/>
      <c r="JLO196" s="329"/>
      <c r="JLP196" s="329"/>
      <c r="JLQ196" s="329"/>
      <c r="JLR196" s="329"/>
      <c r="JLS196" s="329"/>
      <c r="JLT196" s="329"/>
      <c r="JLU196" s="329"/>
      <c r="JLV196" s="329"/>
      <c r="JLW196" s="329"/>
      <c r="JLX196" s="329"/>
      <c r="JLY196" s="329"/>
      <c r="JLZ196" s="329"/>
      <c r="JMA196" s="329"/>
      <c r="JMB196" s="329"/>
      <c r="JMC196" s="329"/>
      <c r="JMD196" s="329"/>
      <c r="JME196" s="329"/>
      <c r="JMF196" s="329"/>
      <c r="JMG196" s="329"/>
      <c r="JMH196" s="329"/>
      <c r="JMI196" s="329"/>
      <c r="JMJ196" s="329"/>
      <c r="JMK196" s="329"/>
      <c r="JML196" s="329"/>
      <c r="JMM196" s="329"/>
      <c r="JMN196" s="329"/>
      <c r="JMO196" s="329"/>
      <c r="JMP196" s="329"/>
      <c r="JMQ196" s="329"/>
      <c r="JMR196" s="329"/>
      <c r="JMS196" s="329"/>
      <c r="JMT196" s="329"/>
      <c r="JMU196" s="329"/>
      <c r="JMV196" s="329"/>
      <c r="JMW196" s="329"/>
      <c r="JMX196" s="329"/>
      <c r="JMY196" s="329"/>
      <c r="JMZ196" s="329"/>
      <c r="JNA196" s="329"/>
      <c r="JNB196" s="329"/>
      <c r="JNC196" s="329"/>
      <c r="JND196" s="329"/>
      <c r="JNE196" s="329"/>
      <c r="JNF196" s="329"/>
      <c r="JNG196" s="329"/>
      <c r="JNH196" s="329"/>
      <c r="JNI196" s="329"/>
      <c r="JNJ196" s="329"/>
      <c r="JNK196" s="329"/>
      <c r="JNL196" s="329"/>
      <c r="JNM196" s="329"/>
      <c r="JNN196" s="329"/>
      <c r="JNO196" s="329"/>
      <c r="JNP196" s="329"/>
      <c r="JNQ196" s="329"/>
      <c r="JNR196" s="329"/>
      <c r="JNS196" s="329"/>
      <c r="JNT196" s="329"/>
      <c r="JNU196" s="329"/>
      <c r="JNV196" s="329"/>
      <c r="JNW196" s="329"/>
      <c r="JNX196" s="329"/>
      <c r="JNY196" s="329"/>
      <c r="JNZ196" s="329"/>
      <c r="JOA196" s="329"/>
      <c r="JOB196" s="329"/>
      <c r="JOC196" s="329"/>
      <c r="JOD196" s="329"/>
      <c r="JOE196" s="329"/>
      <c r="JOF196" s="329"/>
      <c r="JOG196" s="329"/>
      <c r="JOH196" s="329"/>
      <c r="JOI196" s="329"/>
      <c r="JOJ196" s="329"/>
      <c r="JOK196" s="329"/>
      <c r="JOL196" s="329"/>
      <c r="JOM196" s="329"/>
      <c r="JON196" s="329"/>
      <c r="JOO196" s="329"/>
      <c r="JOP196" s="329"/>
      <c r="JOQ196" s="329"/>
      <c r="JOR196" s="329"/>
      <c r="JOS196" s="329"/>
      <c r="JOT196" s="329"/>
      <c r="JOU196" s="329"/>
      <c r="JOV196" s="329"/>
      <c r="JOW196" s="329"/>
      <c r="JOX196" s="329"/>
      <c r="JOY196" s="329"/>
      <c r="JOZ196" s="329"/>
      <c r="JPA196" s="329"/>
      <c r="JPB196" s="329"/>
      <c r="JPC196" s="329"/>
      <c r="JPD196" s="329"/>
      <c r="JPE196" s="329"/>
      <c r="JPF196" s="329"/>
      <c r="JPG196" s="329"/>
      <c r="JPH196" s="329"/>
      <c r="JPI196" s="329"/>
      <c r="JPJ196" s="329"/>
      <c r="JPK196" s="329"/>
      <c r="JPL196" s="329"/>
      <c r="JPM196" s="329"/>
      <c r="JPN196" s="329"/>
      <c r="JPO196" s="329"/>
      <c r="JPP196" s="329"/>
      <c r="JPQ196" s="329"/>
      <c r="JPR196" s="329"/>
      <c r="JPS196" s="329"/>
      <c r="JPT196" s="329"/>
      <c r="JPU196" s="329"/>
      <c r="JPV196" s="329"/>
      <c r="JPW196" s="329"/>
      <c r="JPX196" s="329"/>
      <c r="JPY196" s="329"/>
      <c r="JPZ196" s="329"/>
      <c r="JQA196" s="329"/>
      <c r="JQB196" s="329"/>
      <c r="JQC196" s="329"/>
      <c r="JQD196" s="329"/>
      <c r="JQE196" s="329"/>
      <c r="JQF196" s="329"/>
      <c r="JQG196" s="329"/>
      <c r="JQH196" s="329"/>
      <c r="JQI196" s="329"/>
      <c r="JQJ196" s="329"/>
      <c r="JQK196" s="329"/>
      <c r="JQL196" s="329"/>
      <c r="JQM196" s="329"/>
      <c r="JQN196" s="329"/>
      <c r="JQO196" s="329"/>
      <c r="JQP196" s="329"/>
      <c r="JQQ196" s="329"/>
      <c r="JQR196" s="329"/>
      <c r="JQS196" s="329"/>
      <c r="JQT196" s="329"/>
      <c r="JQU196" s="329"/>
      <c r="JQV196" s="329"/>
      <c r="JQW196" s="329"/>
      <c r="JQX196" s="329"/>
      <c r="JQY196" s="329"/>
      <c r="JQZ196" s="329"/>
      <c r="JRA196" s="329"/>
      <c r="JRB196" s="329"/>
      <c r="JRC196" s="329"/>
      <c r="JRD196" s="329"/>
      <c r="JRE196" s="329"/>
      <c r="JRF196" s="329"/>
      <c r="JRG196" s="329"/>
      <c r="JRH196" s="329"/>
      <c r="JRI196" s="329"/>
      <c r="JRJ196" s="329"/>
      <c r="JRK196" s="329"/>
      <c r="JRL196" s="329"/>
      <c r="JRM196" s="329"/>
      <c r="JRN196" s="329"/>
      <c r="JRO196" s="329"/>
      <c r="JRP196" s="329"/>
      <c r="JRQ196" s="329"/>
      <c r="JRR196" s="329"/>
      <c r="JRS196" s="329"/>
      <c r="JRT196" s="329"/>
      <c r="JRU196" s="329"/>
      <c r="JRV196" s="329"/>
      <c r="JRW196" s="329"/>
      <c r="JRX196" s="329"/>
      <c r="JRY196" s="329"/>
      <c r="JRZ196" s="329"/>
      <c r="JSA196" s="329"/>
      <c r="JSB196" s="329"/>
      <c r="JSC196" s="329"/>
      <c r="JSD196" s="329"/>
      <c r="JSE196" s="329"/>
      <c r="JSF196" s="329"/>
      <c r="JSG196" s="329"/>
      <c r="JSH196" s="329"/>
      <c r="JSI196" s="329"/>
      <c r="JSJ196" s="329"/>
      <c r="JSK196" s="329"/>
      <c r="JSL196" s="329"/>
      <c r="JSM196" s="329"/>
      <c r="JSN196" s="329"/>
      <c r="JSO196" s="329"/>
      <c r="JSP196" s="329"/>
      <c r="JSQ196" s="329"/>
      <c r="JSR196" s="329"/>
      <c r="JSS196" s="329"/>
      <c r="JST196" s="329"/>
      <c r="JSU196" s="329"/>
      <c r="JSV196" s="329"/>
      <c r="JSW196" s="329"/>
      <c r="JSX196" s="329"/>
      <c r="JSY196" s="329"/>
      <c r="JSZ196" s="329"/>
      <c r="JTA196" s="329"/>
      <c r="JTB196" s="329"/>
      <c r="JTC196" s="329"/>
      <c r="JTD196" s="329"/>
      <c r="JTE196" s="329"/>
      <c r="JTF196" s="329"/>
      <c r="JTG196" s="329"/>
      <c r="JTH196" s="329"/>
      <c r="JTI196" s="329"/>
      <c r="JTJ196" s="329"/>
      <c r="JTK196" s="329"/>
      <c r="JTL196" s="329"/>
      <c r="JTM196" s="329"/>
      <c r="JTN196" s="329"/>
      <c r="JTO196" s="329"/>
      <c r="JTP196" s="329"/>
      <c r="JTQ196" s="329"/>
      <c r="JTR196" s="329"/>
      <c r="JTS196" s="329"/>
      <c r="JTT196" s="329"/>
      <c r="JTU196" s="329"/>
      <c r="JTV196" s="329"/>
      <c r="JTW196" s="329"/>
      <c r="JTX196" s="329"/>
      <c r="JTY196" s="329"/>
      <c r="JTZ196" s="329"/>
      <c r="JUA196" s="329"/>
      <c r="JUB196" s="329"/>
      <c r="JUC196" s="329"/>
      <c r="JUD196" s="329"/>
      <c r="JUE196" s="329"/>
      <c r="JUF196" s="329"/>
      <c r="JUG196" s="329"/>
      <c r="JUH196" s="329"/>
      <c r="JUI196" s="329"/>
      <c r="JUJ196" s="329"/>
      <c r="JUK196" s="329"/>
      <c r="JUL196" s="329"/>
      <c r="JUM196" s="329"/>
      <c r="JUN196" s="329"/>
      <c r="JUO196" s="329"/>
      <c r="JUP196" s="329"/>
      <c r="JUQ196" s="329"/>
      <c r="JUR196" s="329"/>
      <c r="JUS196" s="329"/>
      <c r="JUT196" s="329"/>
      <c r="JUU196" s="329"/>
      <c r="JUV196" s="329"/>
      <c r="JUW196" s="329"/>
      <c r="JUX196" s="329"/>
      <c r="JUY196" s="329"/>
      <c r="JUZ196" s="329"/>
      <c r="JVA196" s="329"/>
      <c r="JVB196" s="329"/>
      <c r="JVC196" s="329"/>
      <c r="JVD196" s="329"/>
      <c r="JVE196" s="329"/>
      <c r="JVF196" s="329"/>
      <c r="JVG196" s="329"/>
      <c r="JVH196" s="329"/>
      <c r="JVI196" s="329"/>
      <c r="JVJ196" s="329"/>
      <c r="JVK196" s="329"/>
      <c r="JVL196" s="329"/>
      <c r="JVM196" s="329"/>
      <c r="JVN196" s="329"/>
      <c r="JVO196" s="329"/>
      <c r="JVP196" s="329"/>
      <c r="JVQ196" s="329"/>
      <c r="JVR196" s="329"/>
      <c r="JVS196" s="329"/>
      <c r="JVT196" s="329"/>
      <c r="JVU196" s="329"/>
      <c r="JVV196" s="329"/>
      <c r="JVW196" s="329"/>
      <c r="JVX196" s="329"/>
      <c r="JVY196" s="329"/>
      <c r="JVZ196" s="329"/>
      <c r="JWA196" s="329"/>
      <c r="JWB196" s="329"/>
      <c r="JWC196" s="329"/>
      <c r="JWD196" s="329"/>
      <c r="JWE196" s="329"/>
      <c r="JWF196" s="329"/>
      <c r="JWG196" s="329"/>
      <c r="JWH196" s="329"/>
      <c r="JWI196" s="329"/>
      <c r="JWJ196" s="329"/>
      <c r="JWK196" s="329"/>
      <c r="JWL196" s="329"/>
      <c r="JWM196" s="329"/>
      <c r="JWN196" s="329"/>
      <c r="JWO196" s="329"/>
      <c r="JWP196" s="329"/>
      <c r="JWQ196" s="329"/>
      <c r="JWR196" s="329"/>
      <c r="JWS196" s="329"/>
      <c r="JWT196" s="329"/>
      <c r="JWU196" s="329"/>
      <c r="JWV196" s="329"/>
      <c r="JWW196" s="329"/>
      <c r="JWX196" s="329"/>
      <c r="JWY196" s="329"/>
      <c r="JWZ196" s="329"/>
      <c r="JXA196" s="329"/>
      <c r="JXB196" s="329"/>
      <c r="JXC196" s="329"/>
      <c r="JXD196" s="329"/>
      <c r="JXE196" s="329"/>
      <c r="JXF196" s="329"/>
      <c r="JXG196" s="329"/>
      <c r="JXH196" s="329"/>
      <c r="JXI196" s="329"/>
      <c r="JXJ196" s="329"/>
      <c r="JXK196" s="329"/>
      <c r="JXL196" s="329"/>
      <c r="JXM196" s="329"/>
      <c r="JXN196" s="329"/>
      <c r="JXO196" s="329"/>
      <c r="JXP196" s="329"/>
      <c r="JXQ196" s="329"/>
      <c r="JXR196" s="329"/>
      <c r="JXS196" s="329"/>
      <c r="JXT196" s="329"/>
      <c r="JXU196" s="329"/>
      <c r="JXV196" s="329"/>
      <c r="JXW196" s="329"/>
      <c r="JXX196" s="329"/>
      <c r="JXY196" s="329"/>
      <c r="JXZ196" s="329"/>
      <c r="JYA196" s="329"/>
      <c r="JYB196" s="329"/>
      <c r="JYC196" s="329"/>
      <c r="JYD196" s="329"/>
      <c r="JYE196" s="329"/>
      <c r="JYF196" s="329"/>
      <c r="JYG196" s="329"/>
      <c r="JYH196" s="329"/>
      <c r="JYI196" s="329"/>
      <c r="JYJ196" s="329"/>
      <c r="JYK196" s="329"/>
      <c r="JYL196" s="329"/>
      <c r="JYM196" s="329"/>
      <c r="JYN196" s="329"/>
      <c r="JYO196" s="329"/>
      <c r="JYP196" s="329"/>
      <c r="JYQ196" s="329"/>
      <c r="JYR196" s="329"/>
      <c r="JYS196" s="329"/>
      <c r="JYT196" s="329"/>
      <c r="JYU196" s="329"/>
      <c r="JYV196" s="329"/>
      <c r="JYW196" s="329"/>
      <c r="JYX196" s="329"/>
      <c r="JYY196" s="329"/>
      <c r="JYZ196" s="329"/>
      <c r="JZA196" s="329"/>
      <c r="JZB196" s="329"/>
      <c r="JZC196" s="329"/>
      <c r="JZD196" s="329"/>
      <c r="JZE196" s="329"/>
      <c r="JZF196" s="329"/>
      <c r="JZG196" s="329"/>
      <c r="JZH196" s="329"/>
      <c r="JZI196" s="329"/>
      <c r="JZJ196" s="329"/>
      <c r="JZK196" s="329"/>
      <c r="JZL196" s="329"/>
      <c r="JZM196" s="329"/>
      <c r="JZN196" s="329"/>
      <c r="JZO196" s="329"/>
      <c r="JZP196" s="329"/>
      <c r="JZQ196" s="329"/>
      <c r="JZR196" s="329"/>
      <c r="JZS196" s="329"/>
      <c r="JZT196" s="329"/>
      <c r="JZU196" s="329"/>
      <c r="JZV196" s="329"/>
      <c r="JZW196" s="329"/>
      <c r="JZX196" s="329"/>
      <c r="JZY196" s="329"/>
      <c r="JZZ196" s="329"/>
      <c r="KAA196" s="329"/>
      <c r="KAB196" s="329"/>
      <c r="KAC196" s="329"/>
      <c r="KAD196" s="329"/>
      <c r="KAE196" s="329"/>
      <c r="KAF196" s="329"/>
      <c r="KAG196" s="329"/>
      <c r="KAH196" s="329"/>
      <c r="KAI196" s="329"/>
      <c r="KAJ196" s="329"/>
      <c r="KAK196" s="329"/>
      <c r="KAL196" s="329"/>
      <c r="KAM196" s="329"/>
      <c r="KAN196" s="329"/>
      <c r="KAO196" s="329"/>
      <c r="KAP196" s="329"/>
      <c r="KAQ196" s="329"/>
      <c r="KAR196" s="329"/>
      <c r="KAS196" s="329"/>
      <c r="KAT196" s="329"/>
      <c r="KAU196" s="329"/>
      <c r="KAV196" s="329"/>
      <c r="KAW196" s="329"/>
      <c r="KAX196" s="329"/>
      <c r="KAY196" s="329"/>
      <c r="KAZ196" s="329"/>
      <c r="KBA196" s="329"/>
      <c r="KBB196" s="329"/>
      <c r="KBC196" s="329"/>
      <c r="KBD196" s="329"/>
      <c r="KBE196" s="329"/>
      <c r="KBF196" s="329"/>
      <c r="KBG196" s="329"/>
      <c r="KBH196" s="329"/>
      <c r="KBI196" s="329"/>
      <c r="KBJ196" s="329"/>
      <c r="KBK196" s="329"/>
      <c r="KBL196" s="329"/>
      <c r="KBM196" s="329"/>
      <c r="KBN196" s="329"/>
      <c r="KBO196" s="329"/>
      <c r="KBP196" s="329"/>
      <c r="KBQ196" s="329"/>
      <c r="KBR196" s="329"/>
      <c r="KBS196" s="329"/>
      <c r="KBT196" s="329"/>
      <c r="KBU196" s="329"/>
      <c r="KBV196" s="329"/>
      <c r="KBW196" s="329"/>
      <c r="KBX196" s="329"/>
      <c r="KBY196" s="329"/>
      <c r="KBZ196" s="329"/>
      <c r="KCA196" s="329"/>
      <c r="KCB196" s="329"/>
      <c r="KCC196" s="329"/>
      <c r="KCD196" s="329"/>
      <c r="KCE196" s="329"/>
      <c r="KCF196" s="329"/>
      <c r="KCG196" s="329"/>
      <c r="KCH196" s="329"/>
      <c r="KCI196" s="329"/>
      <c r="KCJ196" s="329"/>
      <c r="KCK196" s="329"/>
      <c r="KCL196" s="329"/>
      <c r="KCM196" s="329"/>
      <c r="KCN196" s="329"/>
      <c r="KCO196" s="329"/>
      <c r="KCP196" s="329"/>
      <c r="KCQ196" s="329"/>
      <c r="KCR196" s="329"/>
      <c r="KCS196" s="329"/>
      <c r="KCT196" s="329"/>
      <c r="KCU196" s="329"/>
      <c r="KCV196" s="329"/>
      <c r="KCW196" s="329"/>
      <c r="KCX196" s="329"/>
      <c r="KCY196" s="329"/>
      <c r="KCZ196" s="329"/>
      <c r="KDA196" s="329"/>
      <c r="KDB196" s="329"/>
      <c r="KDC196" s="329"/>
      <c r="KDD196" s="329"/>
      <c r="KDE196" s="329"/>
      <c r="KDF196" s="329"/>
      <c r="KDG196" s="329"/>
      <c r="KDH196" s="329"/>
      <c r="KDI196" s="329"/>
      <c r="KDJ196" s="329"/>
      <c r="KDK196" s="329"/>
      <c r="KDL196" s="329"/>
      <c r="KDM196" s="329"/>
      <c r="KDN196" s="329"/>
      <c r="KDO196" s="329"/>
      <c r="KDP196" s="329"/>
      <c r="KDQ196" s="329"/>
      <c r="KDR196" s="329"/>
      <c r="KDS196" s="329"/>
      <c r="KDT196" s="329"/>
      <c r="KDU196" s="329"/>
      <c r="KDV196" s="329"/>
      <c r="KDW196" s="329"/>
      <c r="KDX196" s="329"/>
      <c r="KDY196" s="329"/>
      <c r="KDZ196" s="329"/>
      <c r="KEA196" s="329"/>
      <c r="KEB196" s="329"/>
      <c r="KEC196" s="329"/>
      <c r="KED196" s="329"/>
      <c r="KEE196" s="329"/>
      <c r="KEF196" s="329"/>
      <c r="KEG196" s="329"/>
      <c r="KEH196" s="329"/>
      <c r="KEI196" s="329"/>
      <c r="KEJ196" s="329"/>
      <c r="KEK196" s="329"/>
      <c r="KEL196" s="329"/>
      <c r="KEM196" s="329"/>
      <c r="KEN196" s="329"/>
      <c r="KEO196" s="329"/>
      <c r="KEP196" s="329"/>
      <c r="KEQ196" s="329"/>
      <c r="KER196" s="329"/>
      <c r="KES196" s="329"/>
      <c r="KET196" s="329"/>
      <c r="KEU196" s="329"/>
      <c r="KEV196" s="329"/>
      <c r="KEW196" s="329"/>
      <c r="KEX196" s="329"/>
      <c r="KEY196" s="329"/>
      <c r="KEZ196" s="329"/>
      <c r="KFA196" s="329"/>
      <c r="KFB196" s="329"/>
      <c r="KFC196" s="329"/>
      <c r="KFD196" s="329"/>
      <c r="KFE196" s="329"/>
      <c r="KFF196" s="329"/>
      <c r="KFG196" s="329"/>
      <c r="KFH196" s="329"/>
      <c r="KFI196" s="329"/>
      <c r="KFJ196" s="329"/>
      <c r="KFK196" s="329"/>
      <c r="KFL196" s="329"/>
      <c r="KFM196" s="329"/>
      <c r="KFN196" s="329"/>
      <c r="KFO196" s="329"/>
      <c r="KFP196" s="329"/>
      <c r="KFQ196" s="329"/>
      <c r="KFR196" s="329"/>
      <c r="KFS196" s="329"/>
      <c r="KFT196" s="329"/>
      <c r="KFU196" s="329"/>
      <c r="KFV196" s="329"/>
      <c r="KFW196" s="329"/>
      <c r="KFX196" s="329"/>
      <c r="KFY196" s="329"/>
      <c r="KFZ196" s="329"/>
      <c r="KGA196" s="329"/>
      <c r="KGB196" s="329"/>
      <c r="KGC196" s="329"/>
      <c r="KGD196" s="329"/>
      <c r="KGE196" s="329"/>
      <c r="KGF196" s="329"/>
      <c r="KGG196" s="329"/>
      <c r="KGH196" s="329"/>
      <c r="KGI196" s="329"/>
      <c r="KGJ196" s="329"/>
      <c r="KGK196" s="329"/>
      <c r="KGL196" s="329"/>
      <c r="KGM196" s="329"/>
      <c r="KGN196" s="329"/>
      <c r="KGO196" s="329"/>
      <c r="KGP196" s="329"/>
      <c r="KGQ196" s="329"/>
      <c r="KGR196" s="329"/>
      <c r="KGS196" s="329"/>
      <c r="KGT196" s="329"/>
      <c r="KGU196" s="329"/>
      <c r="KGV196" s="329"/>
      <c r="KGW196" s="329"/>
      <c r="KGX196" s="329"/>
      <c r="KGY196" s="329"/>
      <c r="KGZ196" s="329"/>
      <c r="KHA196" s="329"/>
      <c r="KHB196" s="329"/>
      <c r="KHC196" s="329"/>
      <c r="KHD196" s="329"/>
      <c r="KHE196" s="329"/>
      <c r="KHF196" s="329"/>
      <c r="KHG196" s="329"/>
      <c r="KHH196" s="329"/>
      <c r="KHI196" s="329"/>
      <c r="KHJ196" s="329"/>
      <c r="KHK196" s="329"/>
      <c r="KHL196" s="329"/>
      <c r="KHM196" s="329"/>
      <c r="KHN196" s="329"/>
      <c r="KHO196" s="329"/>
      <c r="KHP196" s="329"/>
      <c r="KHQ196" s="329"/>
      <c r="KHR196" s="329"/>
      <c r="KHS196" s="329"/>
      <c r="KHT196" s="329"/>
      <c r="KHU196" s="329"/>
      <c r="KHV196" s="329"/>
      <c r="KHW196" s="329"/>
      <c r="KHX196" s="329"/>
      <c r="KHY196" s="329"/>
      <c r="KHZ196" s="329"/>
      <c r="KIA196" s="329"/>
      <c r="KIB196" s="329"/>
      <c r="KIC196" s="329"/>
      <c r="KID196" s="329"/>
      <c r="KIE196" s="329"/>
      <c r="KIF196" s="329"/>
      <c r="KIG196" s="329"/>
      <c r="KIH196" s="329"/>
      <c r="KII196" s="329"/>
      <c r="KIJ196" s="329"/>
      <c r="KIK196" s="329"/>
      <c r="KIL196" s="329"/>
      <c r="KIM196" s="329"/>
      <c r="KIN196" s="329"/>
      <c r="KIO196" s="329"/>
      <c r="KIP196" s="329"/>
      <c r="KIQ196" s="329"/>
      <c r="KIR196" s="329"/>
      <c r="KIS196" s="329"/>
      <c r="KIT196" s="329"/>
      <c r="KIU196" s="329"/>
      <c r="KIV196" s="329"/>
      <c r="KIW196" s="329"/>
      <c r="KIX196" s="329"/>
      <c r="KIY196" s="329"/>
      <c r="KIZ196" s="329"/>
      <c r="KJA196" s="329"/>
      <c r="KJB196" s="329"/>
      <c r="KJC196" s="329"/>
      <c r="KJD196" s="329"/>
      <c r="KJE196" s="329"/>
      <c r="KJF196" s="329"/>
      <c r="KJG196" s="329"/>
      <c r="KJH196" s="329"/>
      <c r="KJI196" s="329"/>
      <c r="KJJ196" s="329"/>
      <c r="KJK196" s="329"/>
      <c r="KJL196" s="329"/>
      <c r="KJM196" s="329"/>
      <c r="KJN196" s="329"/>
      <c r="KJO196" s="329"/>
      <c r="KJP196" s="329"/>
      <c r="KJQ196" s="329"/>
      <c r="KJR196" s="329"/>
      <c r="KJS196" s="329"/>
      <c r="KJT196" s="329"/>
      <c r="KJU196" s="329"/>
      <c r="KJV196" s="329"/>
      <c r="KJW196" s="329"/>
      <c r="KJX196" s="329"/>
      <c r="KJY196" s="329"/>
      <c r="KJZ196" s="329"/>
      <c r="KKA196" s="329"/>
      <c r="KKB196" s="329"/>
      <c r="KKC196" s="329"/>
      <c r="KKD196" s="329"/>
      <c r="KKE196" s="329"/>
      <c r="KKF196" s="329"/>
      <c r="KKG196" s="329"/>
      <c r="KKH196" s="329"/>
      <c r="KKI196" s="329"/>
      <c r="KKJ196" s="329"/>
      <c r="KKK196" s="329"/>
      <c r="KKL196" s="329"/>
      <c r="KKM196" s="329"/>
      <c r="KKN196" s="329"/>
      <c r="KKO196" s="329"/>
      <c r="KKP196" s="329"/>
      <c r="KKQ196" s="329"/>
      <c r="KKR196" s="329"/>
      <c r="KKS196" s="329"/>
      <c r="KKT196" s="329"/>
      <c r="KKU196" s="329"/>
      <c r="KKV196" s="329"/>
      <c r="KKW196" s="329"/>
      <c r="KKX196" s="329"/>
      <c r="KKY196" s="329"/>
      <c r="KKZ196" s="329"/>
      <c r="KLA196" s="329"/>
      <c r="KLB196" s="329"/>
      <c r="KLC196" s="329"/>
      <c r="KLD196" s="329"/>
      <c r="KLE196" s="329"/>
      <c r="KLF196" s="329"/>
      <c r="KLG196" s="329"/>
      <c r="KLH196" s="329"/>
      <c r="KLI196" s="329"/>
      <c r="KLJ196" s="329"/>
      <c r="KLK196" s="329"/>
      <c r="KLL196" s="329"/>
      <c r="KLM196" s="329"/>
      <c r="KLN196" s="329"/>
      <c r="KLO196" s="329"/>
      <c r="KLP196" s="329"/>
      <c r="KLQ196" s="329"/>
      <c r="KLR196" s="329"/>
      <c r="KLS196" s="329"/>
      <c r="KLT196" s="329"/>
      <c r="KLU196" s="329"/>
      <c r="KLV196" s="329"/>
      <c r="KLW196" s="329"/>
      <c r="KLX196" s="329"/>
      <c r="KLY196" s="329"/>
      <c r="KLZ196" s="329"/>
      <c r="KMA196" s="329"/>
      <c r="KMB196" s="329"/>
      <c r="KMC196" s="329"/>
      <c r="KMD196" s="329"/>
      <c r="KME196" s="329"/>
      <c r="KMF196" s="329"/>
      <c r="KMG196" s="329"/>
      <c r="KMH196" s="329"/>
      <c r="KMI196" s="329"/>
      <c r="KMJ196" s="329"/>
      <c r="KMK196" s="329"/>
      <c r="KML196" s="329"/>
      <c r="KMM196" s="329"/>
      <c r="KMN196" s="329"/>
      <c r="KMO196" s="329"/>
      <c r="KMP196" s="329"/>
      <c r="KMQ196" s="329"/>
      <c r="KMR196" s="329"/>
      <c r="KMS196" s="329"/>
      <c r="KMT196" s="329"/>
      <c r="KMU196" s="329"/>
      <c r="KMV196" s="329"/>
      <c r="KMW196" s="329"/>
      <c r="KMX196" s="329"/>
      <c r="KMY196" s="329"/>
      <c r="KMZ196" s="329"/>
      <c r="KNA196" s="329"/>
      <c r="KNB196" s="329"/>
      <c r="KNC196" s="329"/>
      <c r="KND196" s="329"/>
      <c r="KNE196" s="329"/>
      <c r="KNF196" s="329"/>
      <c r="KNG196" s="329"/>
      <c r="KNH196" s="329"/>
      <c r="KNI196" s="329"/>
      <c r="KNJ196" s="329"/>
      <c r="KNK196" s="329"/>
      <c r="KNL196" s="329"/>
      <c r="KNM196" s="329"/>
      <c r="KNN196" s="329"/>
      <c r="KNO196" s="329"/>
      <c r="KNP196" s="329"/>
      <c r="KNQ196" s="329"/>
      <c r="KNR196" s="329"/>
      <c r="KNS196" s="329"/>
      <c r="KNT196" s="329"/>
      <c r="KNU196" s="329"/>
      <c r="KNV196" s="329"/>
      <c r="KNW196" s="329"/>
      <c r="KNX196" s="329"/>
      <c r="KNY196" s="329"/>
      <c r="KNZ196" s="329"/>
      <c r="KOA196" s="329"/>
      <c r="KOB196" s="329"/>
      <c r="KOC196" s="329"/>
      <c r="KOD196" s="329"/>
      <c r="KOE196" s="329"/>
      <c r="KOF196" s="329"/>
      <c r="KOG196" s="329"/>
      <c r="KOH196" s="329"/>
      <c r="KOI196" s="329"/>
      <c r="KOJ196" s="329"/>
      <c r="KOK196" s="329"/>
      <c r="KOL196" s="329"/>
      <c r="KOM196" s="329"/>
      <c r="KON196" s="329"/>
      <c r="KOO196" s="329"/>
      <c r="KOP196" s="329"/>
      <c r="KOQ196" s="329"/>
      <c r="KOR196" s="329"/>
      <c r="KOS196" s="329"/>
      <c r="KOT196" s="329"/>
      <c r="KOU196" s="329"/>
      <c r="KOV196" s="329"/>
      <c r="KOW196" s="329"/>
      <c r="KOX196" s="329"/>
      <c r="KOY196" s="329"/>
      <c r="KOZ196" s="329"/>
      <c r="KPA196" s="329"/>
      <c r="KPB196" s="329"/>
      <c r="KPC196" s="329"/>
      <c r="KPD196" s="329"/>
      <c r="KPE196" s="329"/>
      <c r="KPF196" s="329"/>
      <c r="KPG196" s="329"/>
      <c r="KPH196" s="329"/>
      <c r="KPI196" s="329"/>
      <c r="KPJ196" s="329"/>
      <c r="KPK196" s="329"/>
      <c r="KPL196" s="329"/>
      <c r="KPM196" s="329"/>
      <c r="KPN196" s="329"/>
      <c r="KPO196" s="329"/>
      <c r="KPP196" s="329"/>
      <c r="KPQ196" s="329"/>
      <c r="KPR196" s="329"/>
      <c r="KPS196" s="329"/>
      <c r="KPT196" s="329"/>
      <c r="KPU196" s="329"/>
      <c r="KPV196" s="329"/>
      <c r="KPW196" s="329"/>
      <c r="KPX196" s="329"/>
      <c r="KPY196" s="329"/>
      <c r="KPZ196" s="329"/>
      <c r="KQA196" s="329"/>
      <c r="KQB196" s="329"/>
      <c r="KQC196" s="329"/>
      <c r="KQD196" s="329"/>
      <c r="KQE196" s="329"/>
      <c r="KQF196" s="329"/>
      <c r="KQG196" s="329"/>
      <c r="KQH196" s="329"/>
      <c r="KQI196" s="329"/>
      <c r="KQJ196" s="329"/>
      <c r="KQK196" s="329"/>
      <c r="KQL196" s="329"/>
      <c r="KQM196" s="329"/>
      <c r="KQN196" s="329"/>
      <c r="KQO196" s="329"/>
      <c r="KQP196" s="329"/>
      <c r="KQQ196" s="329"/>
      <c r="KQR196" s="329"/>
      <c r="KQS196" s="329"/>
      <c r="KQT196" s="329"/>
      <c r="KQU196" s="329"/>
      <c r="KQV196" s="329"/>
      <c r="KQW196" s="329"/>
      <c r="KQX196" s="329"/>
      <c r="KQY196" s="329"/>
      <c r="KQZ196" s="329"/>
      <c r="KRA196" s="329"/>
      <c r="KRB196" s="329"/>
      <c r="KRC196" s="329"/>
      <c r="KRD196" s="329"/>
      <c r="KRE196" s="329"/>
      <c r="KRF196" s="329"/>
      <c r="KRG196" s="329"/>
      <c r="KRH196" s="329"/>
      <c r="KRI196" s="329"/>
      <c r="KRJ196" s="329"/>
      <c r="KRK196" s="329"/>
      <c r="KRL196" s="329"/>
      <c r="KRM196" s="329"/>
      <c r="KRN196" s="329"/>
      <c r="KRO196" s="329"/>
      <c r="KRP196" s="329"/>
      <c r="KRQ196" s="329"/>
      <c r="KRR196" s="329"/>
      <c r="KRS196" s="329"/>
      <c r="KRT196" s="329"/>
      <c r="KRU196" s="329"/>
      <c r="KRV196" s="329"/>
      <c r="KRW196" s="329"/>
      <c r="KRX196" s="329"/>
      <c r="KRY196" s="329"/>
      <c r="KRZ196" s="329"/>
      <c r="KSA196" s="329"/>
      <c r="KSB196" s="329"/>
      <c r="KSC196" s="329"/>
      <c r="KSD196" s="329"/>
      <c r="KSE196" s="329"/>
      <c r="KSF196" s="329"/>
      <c r="KSG196" s="329"/>
      <c r="KSH196" s="329"/>
      <c r="KSI196" s="329"/>
      <c r="KSJ196" s="329"/>
      <c r="KSK196" s="329"/>
      <c r="KSL196" s="329"/>
      <c r="KSM196" s="329"/>
      <c r="KSN196" s="329"/>
      <c r="KSO196" s="329"/>
      <c r="KSP196" s="329"/>
      <c r="KSQ196" s="329"/>
      <c r="KSR196" s="329"/>
      <c r="KSS196" s="329"/>
      <c r="KST196" s="329"/>
      <c r="KSU196" s="329"/>
      <c r="KSV196" s="329"/>
      <c r="KSW196" s="329"/>
      <c r="KSX196" s="329"/>
      <c r="KSY196" s="329"/>
      <c r="KSZ196" s="329"/>
      <c r="KTA196" s="329"/>
      <c r="KTB196" s="329"/>
      <c r="KTC196" s="329"/>
      <c r="KTD196" s="329"/>
      <c r="KTE196" s="329"/>
      <c r="KTF196" s="329"/>
      <c r="KTG196" s="329"/>
      <c r="KTH196" s="329"/>
      <c r="KTI196" s="329"/>
      <c r="KTJ196" s="329"/>
      <c r="KTK196" s="329"/>
      <c r="KTL196" s="329"/>
      <c r="KTM196" s="329"/>
      <c r="KTN196" s="329"/>
      <c r="KTO196" s="329"/>
      <c r="KTP196" s="329"/>
      <c r="KTQ196" s="329"/>
      <c r="KTR196" s="329"/>
      <c r="KTS196" s="329"/>
      <c r="KTT196" s="329"/>
      <c r="KTU196" s="329"/>
      <c r="KTV196" s="329"/>
      <c r="KTW196" s="329"/>
      <c r="KTX196" s="329"/>
      <c r="KTY196" s="329"/>
      <c r="KTZ196" s="329"/>
      <c r="KUA196" s="329"/>
      <c r="KUB196" s="329"/>
      <c r="KUC196" s="329"/>
      <c r="KUD196" s="329"/>
      <c r="KUE196" s="329"/>
      <c r="KUF196" s="329"/>
      <c r="KUG196" s="329"/>
      <c r="KUH196" s="329"/>
      <c r="KUI196" s="329"/>
      <c r="KUJ196" s="329"/>
      <c r="KUK196" s="329"/>
      <c r="KUL196" s="329"/>
      <c r="KUM196" s="329"/>
      <c r="KUN196" s="329"/>
      <c r="KUO196" s="329"/>
      <c r="KUP196" s="329"/>
      <c r="KUQ196" s="329"/>
      <c r="KUR196" s="329"/>
      <c r="KUS196" s="329"/>
      <c r="KUT196" s="329"/>
      <c r="KUU196" s="329"/>
      <c r="KUV196" s="329"/>
      <c r="KUW196" s="329"/>
      <c r="KUX196" s="329"/>
      <c r="KUY196" s="329"/>
      <c r="KUZ196" s="329"/>
      <c r="KVA196" s="329"/>
      <c r="KVB196" s="329"/>
      <c r="KVC196" s="329"/>
      <c r="KVD196" s="329"/>
      <c r="KVE196" s="329"/>
      <c r="KVF196" s="329"/>
      <c r="KVG196" s="329"/>
      <c r="KVH196" s="329"/>
      <c r="KVI196" s="329"/>
      <c r="KVJ196" s="329"/>
      <c r="KVK196" s="329"/>
      <c r="KVL196" s="329"/>
      <c r="KVM196" s="329"/>
      <c r="KVN196" s="329"/>
      <c r="KVO196" s="329"/>
      <c r="KVP196" s="329"/>
      <c r="KVQ196" s="329"/>
      <c r="KVR196" s="329"/>
      <c r="KVS196" s="329"/>
      <c r="KVT196" s="329"/>
      <c r="KVU196" s="329"/>
      <c r="KVV196" s="329"/>
      <c r="KVW196" s="329"/>
      <c r="KVX196" s="329"/>
      <c r="KVY196" s="329"/>
      <c r="KVZ196" s="329"/>
      <c r="KWA196" s="329"/>
      <c r="KWB196" s="329"/>
      <c r="KWC196" s="329"/>
      <c r="KWD196" s="329"/>
      <c r="KWE196" s="329"/>
      <c r="KWF196" s="329"/>
      <c r="KWG196" s="329"/>
      <c r="KWH196" s="329"/>
      <c r="KWI196" s="329"/>
      <c r="KWJ196" s="329"/>
      <c r="KWK196" s="329"/>
      <c r="KWL196" s="329"/>
      <c r="KWM196" s="329"/>
      <c r="KWN196" s="329"/>
      <c r="KWO196" s="329"/>
      <c r="KWP196" s="329"/>
      <c r="KWQ196" s="329"/>
      <c r="KWR196" s="329"/>
      <c r="KWS196" s="329"/>
      <c r="KWT196" s="329"/>
      <c r="KWU196" s="329"/>
      <c r="KWV196" s="329"/>
      <c r="KWW196" s="329"/>
      <c r="KWX196" s="329"/>
      <c r="KWY196" s="329"/>
      <c r="KWZ196" s="329"/>
      <c r="KXA196" s="329"/>
      <c r="KXB196" s="329"/>
      <c r="KXC196" s="329"/>
      <c r="KXD196" s="329"/>
      <c r="KXE196" s="329"/>
      <c r="KXF196" s="329"/>
      <c r="KXG196" s="329"/>
      <c r="KXH196" s="329"/>
      <c r="KXI196" s="329"/>
      <c r="KXJ196" s="329"/>
      <c r="KXK196" s="329"/>
      <c r="KXL196" s="329"/>
      <c r="KXM196" s="329"/>
      <c r="KXN196" s="329"/>
      <c r="KXO196" s="329"/>
      <c r="KXP196" s="329"/>
      <c r="KXQ196" s="329"/>
      <c r="KXR196" s="329"/>
      <c r="KXS196" s="329"/>
      <c r="KXT196" s="329"/>
      <c r="KXU196" s="329"/>
      <c r="KXV196" s="329"/>
      <c r="KXW196" s="329"/>
      <c r="KXX196" s="329"/>
      <c r="KXY196" s="329"/>
      <c r="KXZ196" s="329"/>
      <c r="KYA196" s="329"/>
      <c r="KYB196" s="329"/>
      <c r="KYC196" s="329"/>
      <c r="KYD196" s="329"/>
      <c r="KYE196" s="329"/>
      <c r="KYF196" s="329"/>
      <c r="KYG196" s="329"/>
      <c r="KYH196" s="329"/>
      <c r="KYI196" s="329"/>
      <c r="KYJ196" s="329"/>
      <c r="KYK196" s="329"/>
      <c r="KYL196" s="329"/>
      <c r="KYM196" s="329"/>
      <c r="KYN196" s="329"/>
      <c r="KYO196" s="329"/>
      <c r="KYP196" s="329"/>
      <c r="KYQ196" s="329"/>
      <c r="KYR196" s="329"/>
      <c r="KYS196" s="329"/>
      <c r="KYT196" s="329"/>
      <c r="KYU196" s="329"/>
      <c r="KYV196" s="329"/>
      <c r="KYW196" s="329"/>
      <c r="KYX196" s="329"/>
      <c r="KYY196" s="329"/>
      <c r="KYZ196" s="329"/>
      <c r="KZA196" s="329"/>
      <c r="KZB196" s="329"/>
      <c r="KZC196" s="329"/>
      <c r="KZD196" s="329"/>
      <c r="KZE196" s="329"/>
      <c r="KZF196" s="329"/>
      <c r="KZG196" s="329"/>
      <c r="KZH196" s="329"/>
      <c r="KZI196" s="329"/>
      <c r="KZJ196" s="329"/>
      <c r="KZK196" s="329"/>
      <c r="KZL196" s="329"/>
      <c r="KZM196" s="329"/>
      <c r="KZN196" s="329"/>
      <c r="KZO196" s="329"/>
      <c r="KZP196" s="329"/>
      <c r="KZQ196" s="329"/>
      <c r="KZR196" s="329"/>
      <c r="KZS196" s="329"/>
      <c r="KZT196" s="329"/>
      <c r="KZU196" s="329"/>
      <c r="KZV196" s="329"/>
      <c r="KZW196" s="329"/>
      <c r="KZX196" s="329"/>
      <c r="KZY196" s="329"/>
      <c r="KZZ196" s="329"/>
      <c r="LAA196" s="329"/>
      <c r="LAB196" s="329"/>
      <c r="LAC196" s="329"/>
      <c r="LAD196" s="329"/>
      <c r="LAE196" s="329"/>
      <c r="LAF196" s="329"/>
      <c r="LAG196" s="329"/>
      <c r="LAH196" s="329"/>
      <c r="LAI196" s="329"/>
      <c r="LAJ196" s="329"/>
      <c r="LAK196" s="329"/>
      <c r="LAL196" s="329"/>
      <c r="LAM196" s="329"/>
      <c r="LAN196" s="329"/>
      <c r="LAO196" s="329"/>
      <c r="LAP196" s="329"/>
      <c r="LAQ196" s="329"/>
      <c r="LAR196" s="329"/>
      <c r="LAS196" s="329"/>
      <c r="LAT196" s="329"/>
      <c r="LAU196" s="329"/>
      <c r="LAV196" s="329"/>
      <c r="LAW196" s="329"/>
      <c r="LAX196" s="329"/>
      <c r="LAY196" s="329"/>
      <c r="LAZ196" s="329"/>
      <c r="LBA196" s="329"/>
      <c r="LBB196" s="329"/>
      <c r="LBC196" s="329"/>
      <c r="LBD196" s="329"/>
      <c r="LBE196" s="329"/>
      <c r="LBF196" s="329"/>
      <c r="LBG196" s="329"/>
      <c r="LBH196" s="329"/>
      <c r="LBI196" s="329"/>
      <c r="LBJ196" s="329"/>
      <c r="LBK196" s="329"/>
      <c r="LBL196" s="329"/>
      <c r="LBM196" s="329"/>
      <c r="LBN196" s="329"/>
      <c r="LBO196" s="329"/>
      <c r="LBP196" s="329"/>
      <c r="LBQ196" s="329"/>
      <c r="LBR196" s="329"/>
      <c r="LBS196" s="329"/>
      <c r="LBT196" s="329"/>
      <c r="LBU196" s="329"/>
      <c r="LBV196" s="329"/>
      <c r="LBW196" s="329"/>
      <c r="LBX196" s="329"/>
      <c r="LBY196" s="329"/>
      <c r="LBZ196" s="329"/>
      <c r="LCA196" s="329"/>
      <c r="LCB196" s="329"/>
      <c r="LCC196" s="329"/>
      <c r="LCD196" s="329"/>
      <c r="LCE196" s="329"/>
      <c r="LCF196" s="329"/>
      <c r="LCG196" s="329"/>
      <c r="LCH196" s="329"/>
      <c r="LCI196" s="329"/>
      <c r="LCJ196" s="329"/>
      <c r="LCK196" s="329"/>
      <c r="LCL196" s="329"/>
      <c r="LCM196" s="329"/>
      <c r="LCN196" s="329"/>
      <c r="LCO196" s="329"/>
      <c r="LCP196" s="329"/>
      <c r="LCQ196" s="329"/>
      <c r="LCR196" s="329"/>
      <c r="LCS196" s="329"/>
      <c r="LCT196" s="329"/>
      <c r="LCU196" s="329"/>
      <c r="LCV196" s="329"/>
      <c r="LCW196" s="329"/>
      <c r="LCX196" s="329"/>
      <c r="LCY196" s="329"/>
      <c r="LCZ196" s="329"/>
      <c r="LDA196" s="329"/>
      <c r="LDB196" s="329"/>
      <c r="LDC196" s="329"/>
      <c r="LDD196" s="329"/>
      <c r="LDE196" s="329"/>
      <c r="LDF196" s="329"/>
      <c r="LDG196" s="329"/>
      <c r="LDH196" s="329"/>
      <c r="LDI196" s="329"/>
      <c r="LDJ196" s="329"/>
      <c r="LDK196" s="329"/>
      <c r="LDL196" s="329"/>
      <c r="LDM196" s="329"/>
      <c r="LDN196" s="329"/>
      <c r="LDO196" s="329"/>
      <c r="LDP196" s="329"/>
      <c r="LDQ196" s="329"/>
      <c r="LDR196" s="329"/>
      <c r="LDS196" s="329"/>
      <c r="LDT196" s="329"/>
      <c r="LDU196" s="329"/>
      <c r="LDV196" s="329"/>
      <c r="LDW196" s="329"/>
      <c r="LDX196" s="329"/>
      <c r="LDY196" s="329"/>
      <c r="LDZ196" s="329"/>
      <c r="LEA196" s="329"/>
      <c r="LEB196" s="329"/>
      <c r="LEC196" s="329"/>
      <c r="LED196" s="329"/>
      <c r="LEE196" s="329"/>
      <c r="LEF196" s="329"/>
      <c r="LEG196" s="329"/>
      <c r="LEH196" s="329"/>
      <c r="LEI196" s="329"/>
      <c r="LEJ196" s="329"/>
      <c r="LEK196" s="329"/>
      <c r="LEL196" s="329"/>
      <c r="LEM196" s="329"/>
      <c r="LEN196" s="329"/>
      <c r="LEO196" s="329"/>
      <c r="LEP196" s="329"/>
      <c r="LEQ196" s="329"/>
      <c r="LER196" s="329"/>
      <c r="LES196" s="329"/>
      <c r="LET196" s="329"/>
      <c r="LEU196" s="329"/>
      <c r="LEV196" s="329"/>
      <c r="LEW196" s="329"/>
      <c r="LEX196" s="329"/>
      <c r="LEY196" s="329"/>
      <c r="LEZ196" s="329"/>
      <c r="LFA196" s="329"/>
      <c r="LFB196" s="329"/>
      <c r="LFC196" s="329"/>
      <c r="LFD196" s="329"/>
      <c r="LFE196" s="329"/>
      <c r="LFF196" s="329"/>
      <c r="LFG196" s="329"/>
      <c r="LFH196" s="329"/>
      <c r="LFI196" s="329"/>
      <c r="LFJ196" s="329"/>
      <c r="LFK196" s="329"/>
      <c r="LFL196" s="329"/>
      <c r="LFM196" s="329"/>
      <c r="LFN196" s="329"/>
      <c r="LFO196" s="329"/>
      <c r="LFP196" s="329"/>
      <c r="LFQ196" s="329"/>
      <c r="LFR196" s="329"/>
      <c r="LFS196" s="329"/>
      <c r="LFT196" s="329"/>
      <c r="LFU196" s="329"/>
      <c r="LFV196" s="329"/>
      <c r="LFW196" s="329"/>
      <c r="LFX196" s="329"/>
      <c r="LFY196" s="329"/>
      <c r="LFZ196" s="329"/>
      <c r="LGA196" s="329"/>
      <c r="LGB196" s="329"/>
      <c r="LGC196" s="329"/>
      <c r="LGD196" s="329"/>
      <c r="LGE196" s="329"/>
      <c r="LGF196" s="329"/>
      <c r="LGG196" s="329"/>
      <c r="LGH196" s="329"/>
      <c r="LGI196" s="329"/>
      <c r="LGJ196" s="329"/>
      <c r="LGK196" s="329"/>
      <c r="LGL196" s="329"/>
      <c r="LGM196" s="329"/>
      <c r="LGN196" s="329"/>
      <c r="LGO196" s="329"/>
      <c r="LGP196" s="329"/>
      <c r="LGQ196" s="329"/>
      <c r="LGR196" s="329"/>
      <c r="LGS196" s="329"/>
      <c r="LGT196" s="329"/>
      <c r="LGU196" s="329"/>
      <c r="LGV196" s="329"/>
      <c r="LGW196" s="329"/>
      <c r="LGX196" s="329"/>
      <c r="LGY196" s="329"/>
      <c r="LGZ196" s="329"/>
      <c r="LHA196" s="329"/>
      <c r="LHB196" s="329"/>
      <c r="LHC196" s="329"/>
      <c r="LHD196" s="329"/>
      <c r="LHE196" s="329"/>
      <c r="LHF196" s="329"/>
      <c r="LHG196" s="329"/>
      <c r="LHH196" s="329"/>
      <c r="LHI196" s="329"/>
      <c r="LHJ196" s="329"/>
      <c r="LHK196" s="329"/>
      <c r="LHL196" s="329"/>
      <c r="LHM196" s="329"/>
      <c r="LHN196" s="329"/>
      <c r="LHO196" s="329"/>
      <c r="LHP196" s="329"/>
      <c r="LHQ196" s="329"/>
      <c r="LHR196" s="329"/>
      <c r="LHS196" s="329"/>
      <c r="LHT196" s="329"/>
      <c r="LHU196" s="329"/>
      <c r="LHV196" s="329"/>
      <c r="LHW196" s="329"/>
      <c r="LHX196" s="329"/>
      <c r="LHY196" s="329"/>
      <c r="LHZ196" s="329"/>
      <c r="LIA196" s="329"/>
      <c r="LIB196" s="329"/>
      <c r="LIC196" s="329"/>
      <c r="LID196" s="329"/>
      <c r="LIE196" s="329"/>
      <c r="LIF196" s="329"/>
      <c r="LIG196" s="329"/>
      <c r="LIH196" s="329"/>
      <c r="LII196" s="329"/>
      <c r="LIJ196" s="329"/>
      <c r="LIK196" s="329"/>
      <c r="LIL196" s="329"/>
      <c r="LIM196" s="329"/>
      <c r="LIN196" s="329"/>
      <c r="LIO196" s="329"/>
      <c r="LIP196" s="329"/>
      <c r="LIQ196" s="329"/>
      <c r="LIR196" s="329"/>
      <c r="LIS196" s="329"/>
      <c r="LIT196" s="329"/>
      <c r="LIU196" s="329"/>
      <c r="LIV196" s="329"/>
      <c r="LIW196" s="329"/>
      <c r="LIX196" s="329"/>
      <c r="LIY196" s="329"/>
      <c r="LIZ196" s="329"/>
      <c r="LJA196" s="329"/>
      <c r="LJB196" s="329"/>
      <c r="LJC196" s="329"/>
      <c r="LJD196" s="329"/>
      <c r="LJE196" s="329"/>
      <c r="LJF196" s="329"/>
      <c r="LJG196" s="329"/>
      <c r="LJH196" s="329"/>
      <c r="LJI196" s="329"/>
      <c r="LJJ196" s="329"/>
      <c r="LJK196" s="329"/>
      <c r="LJL196" s="329"/>
      <c r="LJM196" s="329"/>
      <c r="LJN196" s="329"/>
      <c r="LJO196" s="329"/>
      <c r="LJP196" s="329"/>
      <c r="LJQ196" s="329"/>
      <c r="LJR196" s="329"/>
      <c r="LJS196" s="329"/>
      <c r="LJT196" s="329"/>
      <c r="LJU196" s="329"/>
      <c r="LJV196" s="329"/>
      <c r="LJW196" s="329"/>
      <c r="LJX196" s="329"/>
      <c r="LJY196" s="329"/>
      <c r="LJZ196" s="329"/>
      <c r="LKA196" s="329"/>
      <c r="LKB196" s="329"/>
      <c r="LKC196" s="329"/>
      <c r="LKD196" s="329"/>
      <c r="LKE196" s="329"/>
      <c r="LKF196" s="329"/>
      <c r="LKG196" s="329"/>
      <c r="LKH196" s="329"/>
      <c r="LKI196" s="329"/>
      <c r="LKJ196" s="329"/>
      <c r="LKK196" s="329"/>
      <c r="LKL196" s="329"/>
      <c r="LKM196" s="329"/>
      <c r="LKN196" s="329"/>
      <c r="LKO196" s="329"/>
      <c r="LKP196" s="329"/>
      <c r="LKQ196" s="329"/>
      <c r="LKR196" s="329"/>
      <c r="LKS196" s="329"/>
      <c r="LKT196" s="329"/>
      <c r="LKU196" s="329"/>
      <c r="LKV196" s="329"/>
      <c r="LKW196" s="329"/>
      <c r="LKX196" s="329"/>
      <c r="LKY196" s="329"/>
      <c r="LKZ196" s="329"/>
      <c r="LLA196" s="329"/>
      <c r="LLB196" s="329"/>
      <c r="LLC196" s="329"/>
      <c r="LLD196" s="329"/>
      <c r="LLE196" s="329"/>
      <c r="LLF196" s="329"/>
      <c r="LLG196" s="329"/>
      <c r="LLH196" s="329"/>
      <c r="LLI196" s="329"/>
      <c r="LLJ196" s="329"/>
      <c r="LLK196" s="329"/>
      <c r="LLL196" s="329"/>
      <c r="LLM196" s="329"/>
      <c r="LLN196" s="329"/>
      <c r="LLO196" s="329"/>
      <c r="LLP196" s="329"/>
      <c r="LLQ196" s="329"/>
      <c r="LLR196" s="329"/>
      <c r="LLS196" s="329"/>
      <c r="LLT196" s="329"/>
      <c r="LLU196" s="329"/>
      <c r="LLV196" s="329"/>
      <c r="LLW196" s="329"/>
      <c r="LLX196" s="329"/>
      <c r="LLY196" s="329"/>
      <c r="LLZ196" s="329"/>
      <c r="LMA196" s="329"/>
      <c r="LMB196" s="329"/>
      <c r="LMC196" s="329"/>
      <c r="LMD196" s="329"/>
      <c r="LME196" s="329"/>
      <c r="LMF196" s="329"/>
      <c r="LMG196" s="329"/>
      <c r="LMH196" s="329"/>
      <c r="LMI196" s="329"/>
      <c r="LMJ196" s="329"/>
      <c r="LMK196" s="329"/>
      <c r="LML196" s="329"/>
      <c r="LMM196" s="329"/>
      <c r="LMN196" s="329"/>
      <c r="LMO196" s="329"/>
      <c r="LMP196" s="329"/>
      <c r="LMQ196" s="329"/>
      <c r="LMR196" s="329"/>
      <c r="LMS196" s="329"/>
      <c r="LMT196" s="329"/>
      <c r="LMU196" s="329"/>
      <c r="LMV196" s="329"/>
      <c r="LMW196" s="329"/>
      <c r="LMX196" s="329"/>
      <c r="LMY196" s="329"/>
      <c r="LMZ196" s="329"/>
      <c r="LNA196" s="329"/>
      <c r="LNB196" s="329"/>
      <c r="LNC196" s="329"/>
      <c r="LND196" s="329"/>
      <c r="LNE196" s="329"/>
      <c r="LNF196" s="329"/>
      <c r="LNG196" s="329"/>
      <c r="LNH196" s="329"/>
      <c r="LNI196" s="329"/>
      <c r="LNJ196" s="329"/>
      <c r="LNK196" s="329"/>
      <c r="LNL196" s="329"/>
      <c r="LNM196" s="329"/>
      <c r="LNN196" s="329"/>
      <c r="LNO196" s="329"/>
      <c r="LNP196" s="329"/>
      <c r="LNQ196" s="329"/>
      <c r="LNR196" s="329"/>
      <c r="LNS196" s="329"/>
      <c r="LNT196" s="329"/>
      <c r="LNU196" s="329"/>
      <c r="LNV196" s="329"/>
      <c r="LNW196" s="329"/>
      <c r="LNX196" s="329"/>
      <c r="LNY196" s="329"/>
      <c r="LNZ196" s="329"/>
      <c r="LOA196" s="329"/>
      <c r="LOB196" s="329"/>
      <c r="LOC196" s="329"/>
      <c r="LOD196" s="329"/>
      <c r="LOE196" s="329"/>
      <c r="LOF196" s="329"/>
      <c r="LOG196" s="329"/>
      <c r="LOH196" s="329"/>
      <c r="LOI196" s="329"/>
      <c r="LOJ196" s="329"/>
      <c r="LOK196" s="329"/>
      <c r="LOL196" s="329"/>
      <c r="LOM196" s="329"/>
      <c r="LON196" s="329"/>
      <c r="LOO196" s="329"/>
      <c r="LOP196" s="329"/>
      <c r="LOQ196" s="329"/>
      <c r="LOR196" s="329"/>
      <c r="LOS196" s="329"/>
      <c r="LOT196" s="329"/>
      <c r="LOU196" s="329"/>
      <c r="LOV196" s="329"/>
      <c r="LOW196" s="329"/>
      <c r="LOX196" s="329"/>
      <c r="LOY196" s="329"/>
      <c r="LOZ196" s="329"/>
      <c r="LPA196" s="329"/>
      <c r="LPB196" s="329"/>
      <c r="LPC196" s="329"/>
      <c r="LPD196" s="329"/>
      <c r="LPE196" s="329"/>
      <c r="LPF196" s="329"/>
      <c r="LPG196" s="329"/>
      <c r="LPH196" s="329"/>
      <c r="LPI196" s="329"/>
      <c r="LPJ196" s="329"/>
      <c r="LPK196" s="329"/>
      <c r="LPL196" s="329"/>
      <c r="LPM196" s="329"/>
      <c r="LPN196" s="329"/>
      <c r="LPO196" s="329"/>
      <c r="LPP196" s="329"/>
      <c r="LPQ196" s="329"/>
      <c r="LPR196" s="329"/>
      <c r="LPS196" s="329"/>
      <c r="LPT196" s="329"/>
      <c r="LPU196" s="329"/>
      <c r="LPV196" s="329"/>
      <c r="LPW196" s="329"/>
      <c r="LPX196" s="329"/>
      <c r="LPY196" s="329"/>
      <c r="LPZ196" s="329"/>
      <c r="LQA196" s="329"/>
      <c r="LQB196" s="329"/>
      <c r="LQC196" s="329"/>
      <c r="LQD196" s="329"/>
      <c r="LQE196" s="329"/>
      <c r="LQF196" s="329"/>
      <c r="LQG196" s="329"/>
      <c r="LQH196" s="329"/>
      <c r="LQI196" s="329"/>
      <c r="LQJ196" s="329"/>
      <c r="LQK196" s="329"/>
      <c r="LQL196" s="329"/>
      <c r="LQM196" s="329"/>
      <c r="LQN196" s="329"/>
      <c r="LQO196" s="329"/>
      <c r="LQP196" s="329"/>
      <c r="LQQ196" s="329"/>
      <c r="LQR196" s="329"/>
      <c r="LQS196" s="329"/>
      <c r="LQT196" s="329"/>
      <c r="LQU196" s="329"/>
      <c r="LQV196" s="329"/>
      <c r="LQW196" s="329"/>
      <c r="LQX196" s="329"/>
      <c r="LQY196" s="329"/>
      <c r="LQZ196" s="329"/>
      <c r="LRA196" s="329"/>
      <c r="LRB196" s="329"/>
      <c r="LRC196" s="329"/>
      <c r="LRD196" s="329"/>
      <c r="LRE196" s="329"/>
      <c r="LRF196" s="329"/>
      <c r="LRG196" s="329"/>
      <c r="LRH196" s="329"/>
      <c r="LRI196" s="329"/>
      <c r="LRJ196" s="329"/>
      <c r="LRK196" s="329"/>
      <c r="LRL196" s="329"/>
      <c r="LRM196" s="329"/>
      <c r="LRN196" s="329"/>
      <c r="LRO196" s="329"/>
      <c r="LRP196" s="329"/>
      <c r="LRQ196" s="329"/>
      <c r="LRR196" s="329"/>
      <c r="LRS196" s="329"/>
      <c r="LRT196" s="329"/>
      <c r="LRU196" s="329"/>
      <c r="LRV196" s="329"/>
      <c r="LRW196" s="329"/>
      <c r="LRX196" s="329"/>
      <c r="LRY196" s="329"/>
      <c r="LRZ196" s="329"/>
      <c r="LSA196" s="329"/>
      <c r="LSB196" s="329"/>
      <c r="LSC196" s="329"/>
      <c r="LSD196" s="329"/>
      <c r="LSE196" s="329"/>
      <c r="LSF196" s="329"/>
      <c r="LSG196" s="329"/>
      <c r="LSH196" s="329"/>
      <c r="LSI196" s="329"/>
      <c r="LSJ196" s="329"/>
      <c r="LSK196" s="329"/>
      <c r="LSL196" s="329"/>
      <c r="LSM196" s="329"/>
      <c r="LSN196" s="329"/>
      <c r="LSO196" s="329"/>
      <c r="LSP196" s="329"/>
      <c r="LSQ196" s="329"/>
      <c r="LSR196" s="329"/>
      <c r="LSS196" s="329"/>
      <c r="LST196" s="329"/>
      <c r="LSU196" s="329"/>
      <c r="LSV196" s="329"/>
      <c r="LSW196" s="329"/>
      <c r="LSX196" s="329"/>
      <c r="LSY196" s="329"/>
      <c r="LSZ196" s="329"/>
      <c r="LTA196" s="329"/>
      <c r="LTB196" s="329"/>
      <c r="LTC196" s="329"/>
      <c r="LTD196" s="329"/>
      <c r="LTE196" s="329"/>
      <c r="LTF196" s="329"/>
      <c r="LTG196" s="329"/>
      <c r="LTH196" s="329"/>
      <c r="LTI196" s="329"/>
      <c r="LTJ196" s="329"/>
      <c r="LTK196" s="329"/>
      <c r="LTL196" s="329"/>
      <c r="LTM196" s="329"/>
      <c r="LTN196" s="329"/>
      <c r="LTO196" s="329"/>
      <c r="LTP196" s="329"/>
      <c r="LTQ196" s="329"/>
      <c r="LTR196" s="329"/>
      <c r="LTS196" s="329"/>
      <c r="LTT196" s="329"/>
      <c r="LTU196" s="329"/>
      <c r="LTV196" s="329"/>
      <c r="LTW196" s="329"/>
      <c r="LTX196" s="329"/>
      <c r="LTY196" s="329"/>
      <c r="LTZ196" s="329"/>
      <c r="LUA196" s="329"/>
      <c r="LUB196" s="329"/>
      <c r="LUC196" s="329"/>
      <c r="LUD196" s="329"/>
      <c r="LUE196" s="329"/>
      <c r="LUF196" s="329"/>
      <c r="LUG196" s="329"/>
      <c r="LUH196" s="329"/>
      <c r="LUI196" s="329"/>
      <c r="LUJ196" s="329"/>
      <c r="LUK196" s="329"/>
      <c r="LUL196" s="329"/>
      <c r="LUM196" s="329"/>
      <c r="LUN196" s="329"/>
      <c r="LUO196" s="329"/>
      <c r="LUP196" s="329"/>
      <c r="LUQ196" s="329"/>
      <c r="LUR196" s="329"/>
      <c r="LUS196" s="329"/>
      <c r="LUT196" s="329"/>
      <c r="LUU196" s="329"/>
      <c r="LUV196" s="329"/>
      <c r="LUW196" s="329"/>
      <c r="LUX196" s="329"/>
      <c r="LUY196" s="329"/>
      <c r="LUZ196" s="329"/>
      <c r="LVA196" s="329"/>
      <c r="LVB196" s="329"/>
      <c r="LVC196" s="329"/>
      <c r="LVD196" s="329"/>
      <c r="LVE196" s="329"/>
      <c r="LVF196" s="329"/>
      <c r="LVG196" s="329"/>
      <c r="LVH196" s="329"/>
      <c r="LVI196" s="329"/>
      <c r="LVJ196" s="329"/>
      <c r="LVK196" s="329"/>
      <c r="LVL196" s="329"/>
      <c r="LVM196" s="329"/>
      <c r="LVN196" s="329"/>
      <c r="LVO196" s="329"/>
      <c r="LVP196" s="329"/>
      <c r="LVQ196" s="329"/>
      <c r="LVR196" s="329"/>
      <c r="LVS196" s="329"/>
      <c r="LVT196" s="329"/>
      <c r="LVU196" s="329"/>
      <c r="LVV196" s="329"/>
      <c r="LVW196" s="329"/>
      <c r="LVX196" s="329"/>
      <c r="LVY196" s="329"/>
      <c r="LVZ196" s="329"/>
      <c r="LWA196" s="329"/>
      <c r="LWB196" s="329"/>
      <c r="LWC196" s="329"/>
      <c r="LWD196" s="329"/>
      <c r="LWE196" s="329"/>
      <c r="LWF196" s="329"/>
      <c r="LWG196" s="329"/>
      <c r="LWH196" s="329"/>
      <c r="LWI196" s="329"/>
      <c r="LWJ196" s="329"/>
      <c r="LWK196" s="329"/>
      <c r="LWL196" s="329"/>
      <c r="LWM196" s="329"/>
      <c r="LWN196" s="329"/>
      <c r="LWO196" s="329"/>
      <c r="LWP196" s="329"/>
      <c r="LWQ196" s="329"/>
      <c r="LWR196" s="329"/>
      <c r="LWS196" s="329"/>
      <c r="LWT196" s="329"/>
      <c r="LWU196" s="329"/>
      <c r="LWV196" s="329"/>
      <c r="LWW196" s="329"/>
      <c r="LWX196" s="329"/>
      <c r="LWY196" s="329"/>
      <c r="LWZ196" s="329"/>
      <c r="LXA196" s="329"/>
      <c r="LXB196" s="329"/>
      <c r="LXC196" s="329"/>
      <c r="LXD196" s="329"/>
      <c r="LXE196" s="329"/>
      <c r="LXF196" s="329"/>
      <c r="LXG196" s="329"/>
      <c r="LXH196" s="329"/>
      <c r="LXI196" s="329"/>
      <c r="LXJ196" s="329"/>
      <c r="LXK196" s="329"/>
      <c r="LXL196" s="329"/>
      <c r="LXM196" s="329"/>
      <c r="LXN196" s="329"/>
      <c r="LXO196" s="329"/>
      <c r="LXP196" s="329"/>
      <c r="LXQ196" s="329"/>
      <c r="LXR196" s="329"/>
      <c r="LXS196" s="329"/>
      <c r="LXT196" s="329"/>
      <c r="LXU196" s="329"/>
      <c r="LXV196" s="329"/>
      <c r="LXW196" s="329"/>
      <c r="LXX196" s="329"/>
      <c r="LXY196" s="329"/>
      <c r="LXZ196" s="329"/>
      <c r="LYA196" s="329"/>
      <c r="LYB196" s="329"/>
      <c r="LYC196" s="329"/>
      <c r="LYD196" s="329"/>
      <c r="LYE196" s="329"/>
      <c r="LYF196" s="329"/>
      <c r="LYG196" s="329"/>
      <c r="LYH196" s="329"/>
      <c r="LYI196" s="329"/>
      <c r="LYJ196" s="329"/>
      <c r="LYK196" s="329"/>
      <c r="LYL196" s="329"/>
      <c r="LYM196" s="329"/>
      <c r="LYN196" s="329"/>
      <c r="LYO196" s="329"/>
      <c r="LYP196" s="329"/>
      <c r="LYQ196" s="329"/>
      <c r="LYR196" s="329"/>
      <c r="LYS196" s="329"/>
      <c r="LYT196" s="329"/>
      <c r="LYU196" s="329"/>
      <c r="LYV196" s="329"/>
      <c r="LYW196" s="329"/>
      <c r="LYX196" s="329"/>
      <c r="LYY196" s="329"/>
      <c r="LYZ196" s="329"/>
      <c r="LZA196" s="329"/>
      <c r="LZB196" s="329"/>
      <c r="LZC196" s="329"/>
      <c r="LZD196" s="329"/>
      <c r="LZE196" s="329"/>
      <c r="LZF196" s="329"/>
      <c r="LZG196" s="329"/>
      <c r="LZH196" s="329"/>
      <c r="LZI196" s="329"/>
      <c r="LZJ196" s="329"/>
      <c r="LZK196" s="329"/>
      <c r="LZL196" s="329"/>
      <c r="LZM196" s="329"/>
      <c r="LZN196" s="329"/>
      <c r="LZO196" s="329"/>
      <c r="LZP196" s="329"/>
      <c r="LZQ196" s="329"/>
      <c r="LZR196" s="329"/>
      <c r="LZS196" s="329"/>
      <c r="LZT196" s="329"/>
      <c r="LZU196" s="329"/>
      <c r="LZV196" s="329"/>
      <c r="LZW196" s="329"/>
      <c r="LZX196" s="329"/>
      <c r="LZY196" s="329"/>
      <c r="LZZ196" s="329"/>
      <c r="MAA196" s="329"/>
      <c r="MAB196" s="329"/>
      <c r="MAC196" s="329"/>
      <c r="MAD196" s="329"/>
      <c r="MAE196" s="329"/>
      <c r="MAF196" s="329"/>
      <c r="MAG196" s="329"/>
      <c r="MAH196" s="329"/>
      <c r="MAI196" s="329"/>
      <c r="MAJ196" s="329"/>
      <c r="MAK196" s="329"/>
      <c r="MAL196" s="329"/>
      <c r="MAM196" s="329"/>
      <c r="MAN196" s="329"/>
      <c r="MAO196" s="329"/>
      <c r="MAP196" s="329"/>
      <c r="MAQ196" s="329"/>
      <c r="MAR196" s="329"/>
      <c r="MAS196" s="329"/>
      <c r="MAT196" s="329"/>
      <c r="MAU196" s="329"/>
      <c r="MAV196" s="329"/>
      <c r="MAW196" s="329"/>
      <c r="MAX196" s="329"/>
      <c r="MAY196" s="329"/>
      <c r="MAZ196" s="329"/>
      <c r="MBA196" s="329"/>
      <c r="MBB196" s="329"/>
      <c r="MBC196" s="329"/>
      <c r="MBD196" s="329"/>
      <c r="MBE196" s="329"/>
      <c r="MBF196" s="329"/>
      <c r="MBG196" s="329"/>
      <c r="MBH196" s="329"/>
      <c r="MBI196" s="329"/>
      <c r="MBJ196" s="329"/>
      <c r="MBK196" s="329"/>
      <c r="MBL196" s="329"/>
      <c r="MBM196" s="329"/>
      <c r="MBN196" s="329"/>
      <c r="MBO196" s="329"/>
      <c r="MBP196" s="329"/>
      <c r="MBQ196" s="329"/>
      <c r="MBR196" s="329"/>
      <c r="MBS196" s="329"/>
      <c r="MBT196" s="329"/>
      <c r="MBU196" s="329"/>
      <c r="MBV196" s="329"/>
      <c r="MBW196" s="329"/>
      <c r="MBX196" s="329"/>
      <c r="MBY196" s="329"/>
      <c r="MBZ196" s="329"/>
      <c r="MCA196" s="329"/>
      <c r="MCB196" s="329"/>
      <c r="MCC196" s="329"/>
      <c r="MCD196" s="329"/>
      <c r="MCE196" s="329"/>
      <c r="MCF196" s="329"/>
      <c r="MCG196" s="329"/>
      <c r="MCH196" s="329"/>
      <c r="MCI196" s="329"/>
      <c r="MCJ196" s="329"/>
      <c r="MCK196" s="329"/>
      <c r="MCL196" s="329"/>
      <c r="MCM196" s="329"/>
      <c r="MCN196" s="329"/>
      <c r="MCO196" s="329"/>
      <c r="MCP196" s="329"/>
      <c r="MCQ196" s="329"/>
      <c r="MCR196" s="329"/>
      <c r="MCS196" s="329"/>
      <c r="MCT196" s="329"/>
      <c r="MCU196" s="329"/>
      <c r="MCV196" s="329"/>
      <c r="MCW196" s="329"/>
      <c r="MCX196" s="329"/>
      <c r="MCY196" s="329"/>
      <c r="MCZ196" s="329"/>
      <c r="MDA196" s="329"/>
      <c r="MDB196" s="329"/>
      <c r="MDC196" s="329"/>
      <c r="MDD196" s="329"/>
      <c r="MDE196" s="329"/>
      <c r="MDF196" s="329"/>
      <c r="MDG196" s="329"/>
      <c r="MDH196" s="329"/>
      <c r="MDI196" s="329"/>
      <c r="MDJ196" s="329"/>
      <c r="MDK196" s="329"/>
      <c r="MDL196" s="329"/>
      <c r="MDM196" s="329"/>
      <c r="MDN196" s="329"/>
      <c r="MDO196" s="329"/>
      <c r="MDP196" s="329"/>
      <c r="MDQ196" s="329"/>
      <c r="MDR196" s="329"/>
      <c r="MDS196" s="329"/>
      <c r="MDT196" s="329"/>
      <c r="MDU196" s="329"/>
      <c r="MDV196" s="329"/>
      <c r="MDW196" s="329"/>
      <c r="MDX196" s="329"/>
      <c r="MDY196" s="329"/>
      <c r="MDZ196" s="329"/>
      <c r="MEA196" s="329"/>
      <c r="MEB196" s="329"/>
      <c r="MEC196" s="329"/>
      <c r="MED196" s="329"/>
      <c r="MEE196" s="329"/>
      <c r="MEF196" s="329"/>
      <c r="MEG196" s="329"/>
      <c r="MEH196" s="329"/>
      <c r="MEI196" s="329"/>
      <c r="MEJ196" s="329"/>
      <c r="MEK196" s="329"/>
      <c r="MEL196" s="329"/>
      <c r="MEM196" s="329"/>
      <c r="MEN196" s="329"/>
      <c r="MEO196" s="329"/>
      <c r="MEP196" s="329"/>
      <c r="MEQ196" s="329"/>
      <c r="MER196" s="329"/>
      <c r="MES196" s="329"/>
      <c r="MET196" s="329"/>
      <c r="MEU196" s="329"/>
      <c r="MEV196" s="329"/>
      <c r="MEW196" s="329"/>
      <c r="MEX196" s="329"/>
      <c r="MEY196" s="329"/>
      <c r="MEZ196" s="329"/>
      <c r="MFA196" s="329"/>
      <c r="MFB196" s="329"/>
      <c r="MFC196" s="329"/>
      <c r="MFD196" s="329"/>
      <c r="MFE196" s="329"/>
      <c r="MFF196" s="329"/>
      <c r="MFG196" s="329"/>
      <c r="MFH196" s="329"/>
      <c r="MFI196" s="329"/>
      <c r="MFJ196" s="329"/>
      <c r="MFK196" s="329"/>
      <c r="MFL196" s="329"/>
      <c r="MFM196" s="329"/>
      <c r="MFN196" s="329"/>
      <c r="MFO196" s="329"/>
      <c r="MFP196" s="329"/>
      <c r="MFQ196" s="329"/>
      <c r="MFR196" s="329"/>
      <c r="MFS196" s="329"/>
      <c r="MFT196" s="329"/>
      <c r="MFU196" s="329"/>
      <c r="MFV196" s="329"/>
      <c r="MFW196" s="329"/>
      <c r="MFX196" s="329"/>
      <c r="MFY196" s="329"/>
      <c r="MFZ196" s="329"/>
      <c r="MGA196" s="329"/>
      <c r="MGB196" s="329"/>
      <c r="MGC196" s="329"/>
      <c r="MGD196" s="329"/>
      <c r="MGE196" s="329"/>
      <c r="MGF196" s="329"/>
      <c r="MGG196" s="329"/>
      <c r="MGH196" s="329"/>
      <c r="MGI196" s="329"/>
      <c r="MGJ196" s="329"/>
      <c r="MGK196" s="329"/>
      <c r="MGL196" s="329"/>
      <c r="MGM196" s="329"/>
      <c r="MGN196" s="329"/>
      <c r="MGO196" s="329"/>
      <c r="MGP196" s="329"/>
      <c r="MGQ196" s="329"/>
      <c r="MGR196" s="329"/>
      <c r="MGS196" s="329"/>
      <c r="MGT196" s="329"/>
      <c r="MGU196" s="329"/>
      <c r="MGV196" s="329"/>
      <c r="MGW196" s="329"/>
      <c r="MGX196" s="329"/>
      <c r="MGY196" s="329"/>
      <c r="MGZ196" s="329"/>
      <c r="MHA196" s="329"/>
      <c r="MHB196" s="329"/>
      <c r="MHC196" s="329"/>
      <c r="MHD196" s="329"/>
      <c r="MHE196" s="329"/>
      <c r="MHF196" s="329"/>
      <c r="MHG196" s="329"/>
      <c r="MHH196" s="329"/>
      <c r="MHI196" s="329"/>
      <c r="MHJ196" s="329"/>
      <c r="MHK196" s="329"/>
      <c r="MHL196" s="329"/>
      <c r="MHM196" s="329"/>
      <c r="MHN196" s="329"/>
      <c r="MHO196" s="329"/>
      <c r="MHP196" s="329"/>
      <c r="MHQ196" s="329"/>
      <c r="MHR196" s="329"/>
      <c r="MHS196" s="329"/>
      <c r="MHT196" s="329"/>
      <c r="MHU196" s="329"/>
      <c r="MHV196" s="329"/>
      <c r="MHW196" s="329"/>
      <c r="MHX196" s="329"/>
      <c r="MHY196" s="329"/>
      <c r="MHZ196" s="329"/>
      <c r="MIA196" s="329"/>
      <c r="MIB196" s="329"/>
      <c r="MIC196" s="329"/>
      <c r="MID196" s="329"/>
      <c r="MIE196" s="329"/>
      <c r="MIF196" s="329"/>
      <c r="MIG196" s="329"/>
      <c r="MIH196" s="329"/>
      <c r="MII196" s="329"/>
      <c r="MIJ196" s="329"/>
      <c r="MIK196" s="329"/>
      <c r="MIL196" s="329"/>
      <c r="MIM196" s="329"/>
      <c r="MIN196" s="329"/>
      <c r="MIO196" s="329"/>
      <c r="MIP196" s="329"/>
      <c r="MIQ196" s="329"/>
      <c r="MIR196" s="329"/>
      <c r="MIS196" s="329"/>
      <c r="MIT196" s="329"/>
      <c r="MIU196" s="329"/>
      <c r="MIV196" s="329"/>
      <c r="MIW196" s="329"/>
      <c r="MIX196" s="329"/>
      <c r="MIY196" s="329"/>
      <c r="MIZ196" s="329"/>
      <c r="MJA196" s="329"/>
      <c r="MJB196" s="329"/>
      <c r="MJC196" s="329"/>
      <c r="MJD196" s="329"/>
      <c r="MJE196" s="329"/>
      <c r="MJF196" s="329"/>
      <c r="MJG196" s="329"/>
      <c r="MJH196" s="329"/>
      <c r="MJI196" s="329"/>
      <c r="MJJ196" s="329"/>
      <c r="MJK196" s="329"/>
      <c r="MJL196" s="329"/>
      <c r="MJM196" s="329"/>
      <c r="MJN196" s="329"/>
      <c r="MJO196" s="329"/>
      <c r="MJP196" s="329"/>
      <c r="MJQ196" s="329"/>
      <c r="MJR196" s="329"/>
      <c r="MJS196" s="329"/>
      <c r="MJT196" s="329"/>
      <c r="MJU196" s="329"/>
      <c r="MJV196" s="329"/>
      <c r="MJW196" s="329"/>
      <c r="MJX196" s="329"/>
      <c r="MJY196" s="329"/>
      <c r="MJZ196" s="329"/>
      <c r="MKA196" s="329"/>
      <c r="MKB196" s="329"/>
      <c r="MKC196" s="329"/>
      <c r="MKD196" s="329"/>
      <c r="MKE196" s="329"/>
      <c r="MKF196" s="329"/>
      <c r="MKG196" s="329"/>
      <c r="MKH196" s="329"/>
      <c r="MKI196" s="329"/>
      <c r="MKJ196" s="329"/>
      <c r="MKK196" s="329"/>
      <c r="MKL196" s="329"/>
      <c r="MKM196" s="329"/>
      <c r="MKN196" s="329"/>
      <c r="MKO196" s="329"/>
      <c r="MKP196" s="329"/>
      <c r="MKQ196" s="329"/>
      <c r="MKR196" s="329"/>
      <c r="MKS196" s="329"/>
      <c r="MKT196" s="329"/>
      <c r="MKU196" s="329"/>
      <c r="MKV196" s="329"/>
      <c r="MKW196" s="329"/>
      <c r="MKX196" s="329"/>
      <c r="MKY196" s="329"/>
      <c r="MKZ196" s="329"/>
      <c r="MLA196" s="329"/>
      <c r="MLB196" s="329"/>
      <c r="MLC196" s="329"/>
      <c r="MLD196" s="329"/>
      <c r="MLE196" s="329"/>
      <c r="MLF196" s="329"/>
      <c r="MLG196" s="329"/>
      <c r="MLH196" s="329"/>
      <c r="MLI196" s="329"/>
      <c r="MLJ196" s="329"/>
      <c r="MLK196" s="329"/>
      <c r="MLL196" s="329"/>
      <c r="MLM196" s="329"/>
      <c r="MLN196" s="329"/>
      <c r="MLO196" s="329"/>
      <c r="MLP196" s="329"/>
      <c r="MLQ196" s="329"/>
      <c r="MLR196" s="329"/>
      <c r="MLS196" s="329"/>
      <c r="MLT196" s="329"/>
      <c r="MLU196" s="329"/>
      <c r="MLV196" s="329"/>
      <c r="MLW196" s="329"/>
      <c r="MLX196" s="329"/>
      <c r="MLY196" s="329"/>
      <c r="MLZ196" s="329"/>
      <c r="MMA196" s="329"/>
      <c r="MMB196" s="329"/>
      <c r="MMC196" s="329"/>
      <c r="MMD196" s="329"/>
      <c r="MME196" s="329"/>
      <c r="MMF196" s="329"/>
      <c r="MMG196" s="329"/>
      <c r="MMH196" s="329"/>
      <c r="MMI196" s="329"/>
      <c r="MMJ196" s="329"/>
      <c r="MMK196" s="329"/>
      <c r="MML196" s="329"/>
      <c r="MMM196" s="329"/>
      <c r="MMN196" s="329"/>
      <c r="MMO196" s="329"/>
      <c r="MMP196" s="329"/>
      <c r="MMQ196" s="329"/>
      <c r="MMR196" s="329"/>
      <c r="MMS196" s="329"/>
      <c r="MMT196" s="329"/>
      <c r="MMU196" s="329"/>
      <c r="MMV196" s="329"/>
      <c r="MMW196" s="329"/>
      <c r="MMX196" s="329"/>
      <c r="MMY196" s="329"/>
      <c r="MMZ196" s="329"/>
      <c r="MNA196" s="329"/>
      <c r="MNB196" s="329"/>
      <c r="MNC196" s="329"/>
      <c r="MND196" s="329"/>
      <c r="MNE196" s="329"/>
      <c r="MNF196" s="329"/>
      <c r="MNG196" s="329"/>
      <c r="MNH196" s="329"/>
      <c r="MNI196" s="329"/>
      <c r="MNJ196" s="329"/>
      <c r="MNK196" s="329"/>
      <c r="MNL196" s="329"/>
      <c r="MNM196" s="329"/>
      <c r="MNN196" s="329"/>
      <c r="MNO196" s="329"/>
      <c r="MNP196" s="329"/>
      <c r="MNQ196" s="329"/>
      <c r="MNR196" s="329"/>
      <c r="MNS196" s="329"/>
      <c r="MNT196" s="329"/>
      <c r="MNU196" s="329"/>
      <c r="MNV196" s="329"/>
      <c r="MNW196" s="329"/>
      <c r="MNX196" s="329"/>
      <c r="MNY196" s="329"/>
      <c r="MNZ196" s="329"/>
      <c r="MOA196" s="329"/>
      <c r="MOB196" s="329"/>
      <c r="MOC196" s="329"/>
      <c r="MOD196" s="329"/>
      <c r="MOE196" s="329"/>
      <c r="MOF196" s="329"/>
      <c r="MOG196" s="329"/>
      <c r="MOH196" s="329"/>
      <c r="MOI196" s="329"/>
      <c r="MOJ196" s="329"/>
      <c r="MOK196" s="329"/>
      <c r="MOL196" s="329"/>
      <c r="MOM196" s="329"/>
      <c r="MON196" s="329"/>
      <c r="MOO196" s="329"/>
      <c r="MOP196" s="329"/>
      <c r="MOQ196" s="329"/>
      <c r="MOR196" s="329"/>
      <c r="MOS196" s="329"/>
      <c r="MOT196" s="329"/>
      <c r="MOU196" s="329"/>
      <c r="MOV196" s="329"/>
      <c r="MOW196" s="329"/>
      <c r="MOX196" s="329"/>
      <c r="MOY196" s="329"/>
      <c r="MOZ196" s="329"/>
      <c r="MPA196" s="329"/>
      <c r="MPB196" s="329"/>
      <c r="MPC196" s="329"/>
      <c r="MPD196" s="329"/>
      <c r="MPE196" s="329"/>
      <c r="MPF196" s="329"/>
      <c r="MPG196" s="329"/>
      <c r="MPH196" s="329"/>
      <c r="MPI196" s="329"/>
      <c r="MPJ196" s="329"/>
      <c r="MPK196" s="329"/>
      <c r="MPL196" s="329"/>
      <c r="MPM196" s="329"/>
      <c r="MPN196" s="329"/>
      <c r="MPO196" s="329"/>
      <c r="MPP196" s="329"/>
      <c r="MPQ196" s="329"/>
      <c r="MPR196" s="329"/>
      <c r="MPS196" s="329"/>
      <c r="MPT196" s="329"/>
      <c r="MPU196" s="329"/>
      <c r="MPV196" s="329"/>
      <c r="MPW196" s="329"/>
      <c r="MPX196" s="329"/>
      <c r="MPY196" s="329"/>
      <c r="MPZ196" s="329"/>
      <c r="MQA196" s="329"/>
      <c r="MQB196" s="329"/>
      <c r="MQC196" s="329"/>
      <c r="MQD196" s="329"/>
      <c r="MQE196" s="329"/>
      <c r="MQF196" s="329"/>
      <c r="MQG196" s="329"/>
      <c r="MQH196" s="329"/>
      <c r="MQI196" s="329"/>
      <c r="MQJ196" s="329"/>
      <c r="MQK196" s="329"/>
      <c r="MQL196" s="329"/>
      <c r="MQM196" s="329"/>
      <c r="MQN196" s="329"/>
      <c r="MQO196" s="329"/>
      <c r="MQP196" s="329"/>
      <c r="MQQ196" s="329"/>
      <c r="MQR196" s="329"/>
      <c r="MQS196" s="329"/>
      <c r="MQT196" s="329"/>
      <c r="MQU196" s="329"/>
      <c r="MQV196" s="329"/>
      <c r="MQW196" s="329"/>
      <c r="MQX196" s="329"/>
      <c r="MQY196" s="329"/>
      <c r="MQZ196" s="329"/>
      <c r="MRA196" s="329"/>
      <c r="MRB196" s="329"/>
      <c r="MRC196" s="329"/>
      <c r="MRD196" s="329"/>
      <c r="MRE196" s="329"/>
      <c r="MRF196" s="329"/>
      <c r="MRG196" s="329"/>
      <c r="MRH196" s="329"/>
      <c r="MRI196" s="329"/>
      <c r="MRJ196" s="329"/>
      <c r="MRK196" s="329"/>
      <c r="MRL196" s="329"/>
      <c r="MRM196" s="329"/>
      <c r="MRN196" s="329"/>
      <c r="MRO196" s="329"/>
      <c r="MRP196" s="329"/>
      <c r="MRQ196" s="329"/>
      <c r="MRR196" s="329"/>
      <c r="MRS196" s="329"/>
      <c r="MRT196" s="329"/>
      <c r="MRU196" s="329"/>
      <c r="MRV196" s="329"/>
      <c r="MRW196" s="329"/>
      <c r="MRX196" s="329"/>
      <c r="MRY196" s="329"/>
      <c r="MRZ196" s="329"/>
      <c r="MSA196" s="329"/>
      <c r="MSB196" s="329"/>
      <c r="MSC196" s="329"/>
      <c r="MSD196" s="329"/>
      <c r="MSE196" s="329"/>
      <c r="MSF196" s="329"/>
      <c r="MSG196" s="329"/>
      <c r="MSH196" s="329"/>
      <c r="MSI196" s="329"/>
      <c r="MSJ196" s="329"/>
      <c r="MSK196" s="329"/>
      <c r="MSL196" s="329"/>
      <c r="MSM196" s="329"/>
      <c r="MSN196" s="329"/>
      <c r="MSO196" s="329"/>
      <c r="MSP196" s="329"/>
      <c r="MSQ196" s="329"/>
      <c r="MSR196" s="329"/>
      <c r="MSS196" s="329"/>
      <c r="MST196" s="329"/>
      <c r="MSU196" s="329"/>
      <c r="MSV196" s="329"/>
      <c r="MSW196" s="329"/>
      <c r="MSX196" s="329"/>
      <c r="MSY196" s="329"/>
      <c r="MSZ196" s="329"/>
      <c r="MTA196" s="329"/>
      <c r="MTB196" s="329"/>
      <c r="MTC196" s="329"/>
      <c r="MTD196" s="329"/>
      <c r="MTE196" s="329"/>
      <c r="MTF196" s="329"/>
      <c r="MTG196" s="329"/>
      <c r="MTH196" s="329"/>
      <c r="MTI196" s="329"/>
      <c r="MTJ196" s="329"/>
      <c r="MTK196" s="329"/>
      <c r="MTL196" s="329"/>
      <c r="MTM196" s="329"/>
      <c r="MTN196" s="329"/>
      <c r="MTO196" s="329"/>
      <c r="MTP196" s="329"/>
      <c r="MTQ196" s="329"/>
      <c r="MTR196" s="329"/>
      <c r="MTS196" s="329"/>
      <c r="MTT196" s="329"/>
      <c r="MTU196" s="329"/>
      <c r="MTV196" s="329"/>
      <c r="MTW196" s="329"/>
      <c r="MTX196" s="329"/>
      <c r="MTY196" s="329"/>
      <c r="MTZ196" s="329"/>
      <c r="MUA196" s="329"/>
      <c r="MUB196" s="329"/>
      <c r="MUC196" s="329"/>
      <c r="MUD196" s="329"/>
      <c r="MUE196" s="329"/>
      <c r="MUF196" s="329"/>
      <c r="MUG196" s="329"/>
      <c r="MUH196" s="329"/>
      <c r="MUI196" s="329"/>
      <c r="MUJ196" s="329"/>
      <c r="MUK196" s="329"/>
      <c r="MUL196" s="329"/>
      <c r="MUM196" s="329"/>
      <c r="MUN196" s="329"/>
      <c r="MUO196" s="329"/>
      <c r="MUP196" s="329"/>
      <c r="MUQ196" s="329"/>
      <c r="MUR196" s="329"/>
      <c r="MUS196" s="329"/>
      <c r="MUT196" s="329"/>
      <c r="MUU196" s="329"/>
      <c r="MUV196" s="329"/>
      <c r="MUW196" s="329"/>
      <c r="MUX196" s="329"/>
      <c r="MUY196" s="329"/>
      <c r="MUZ196" s="329"/>
      <c r="MVA196" s="329"/>
      <c r="MVB196" s="329"/>
      <c r="MVC196" s="329"/>
      <c r="MVD196" s="329"/>
      <c r="MVE196" s="329"/>
      <c r="MVF196" s="329"/>
      <c r="MVG196" s="329"/>
      <c r="MVH196" s="329"/>
      <c r="MVI196" s="329"/>
      <c r="MVJ196" s="329"/>
      <c r="MVK196" s="329"/>
      <c r="MVL196" s="329"/>
      <c r="MVM196" s="329"/>
      <c r="MVN196" s="329"/>
      <c r="MVO196" s="329"/>
      <c r="MVP196" s="329"/>
      <c r="MVQ196" s="329"/>
      <c r="MVR196" s="329"/>
      <c r="MVS196" s="329"/>
      <c r="MVT196" s="329"/>
      <c r="MVU196" s="329"/>
      <c r="MVV196" s="329"/>
      <c r="MVW196" s="329"/>
      <c r="MVX196" s="329"/>
      <c r="MVY196" s="329"/>
      <c r="MVZ196" s="329"/>
      <c r="MWA196" s="329"/>
      <c r="MWB196" s="329"/>
      <c r="MWC196" s="329"/>
      <c r="MWD196" s="329"/>
      <c r="MWE196" s="329"/>
      <c r="MWF196" s="329"/>
      <c r="MWG196" s="329"/>
      <c r="MWH196" s="329"/>
      <c r="MWI196" s="329"/>
      <c r="MWJ196" s="329"/>
      <c r="MWK196" s="329"/>
      <c r="MWL196" s="329"/>
      <c r="MWM196" s="329"/>
      <c r="MWN196" s="329"/>
      <c r="MWO196" s="329"/>
      <c r="MWP196" s="329"/>
      <c r="MWQ196" s="329"/>
      <c r="MWR196" s="329"/>
      <c r="MWS196" s="329"/>
      <c r="MWT196" s="329"/>
      <c r="MWU196" s="329"/>
      <c r="MWV196" s="329"/>
      <c r="MWW196" s="329"/>
      <c r="MWX196" s="329"/>
      <c r="MWY196" s="329"/>
      <c r="MWZ196" s="329"/>
      <c r="MXA196" s="329"/>
      <c r="MXB196" s="329"/>
      <c r="MXC196" s="329"/>
      <c r="MXD196" s="329"/>
      <c r="MXE196" s="329"/>
      <c r="MXF196" s="329"/>
      <c r="MXG196" s="329"/>
      <c r="MXH196" s="329"/>
      <c r="MXI196" s="329"/>
      <c r="MXJ196" s="329"/>
      <c r="MXK196" s="329"/>
      <c r="MXL196" s="329"/>
      <c r="MXM196" s="329"/>
      <c r="MXN196" s="329"/>
      <c r="MXO196" s="329"/>
      <c r="MXP196" s="329"/>
      <c r="MXQ196" s="329"/>
      <c r="MXR196" s="329"/>
      <c r="MXS196" s="329"/>
      <c r="MXT196" s="329"/>
      <c r="MXU196" s="329"/>
      <c r="MXV196" s="329"/>
      <c r="MXW196" s="329"/>
      <c r="MXX196" s="329"/>
      <c r="MXY196" s="329"/>
      <c r="MXZ196" s="329"/>
      <c r="MYA196" s="329"/>
      <c r="MYB196" s="329"/>
      <c r="MYC196" s="329"/>
      <c r="MYD196" s="329"/>
      <c r="MYE196" s="329"/>
      <c r="MYF196" s="329"/>
      <c r="MYG196" s="329"/>
      <c r="MYH196" s="329"/>
      <c r="MYI196" s="329"/>
      <c r="MYJ196" s="329"/>
      <c r="MYK196" s="329"/>
      <c r="MYL196" s="329"/>
      <c r="MYM196" s="329"/>
      <c r="MYN196" s="329"/>
      <c r="MYO196" s="329"/>
      <c r="MYP196" s="329"/>
      <c r="MYQ196" s="329"/>
      <c r="MYR196" s="329"/>
      <c r="MYS196" s="329"/>
      <c r="MYT196" s="329"/>
      <c r="MYU196" s="329"/>
      <c r="MYV196" s="329"/>
      <c r="MYW196" s="329"/>
      <c r="MYX196" s="329"/>
      <c r="MYY196" s="329"/>
      <c r="MYZ196" s="329"/>
      <c r="MZA196" s="329"/>
      <c r="MZB196" s="329"/>
      <c r="MZC196" s="329"/>
      <c r="MZD196" s="329"/>
      <c r="MZE196" s="329"/>
      <c r="MZF196" s="329"/>
      <c r="MZG196" s="329"/>
      <c r="MZH196" s="329"/>
      <c r="MZI196" s="329"/>
      <c r="MZJ196" s="329"/>
      <c r="MZK196" s="329"/>
      <c r="MZL196" s="329"/>
      <c r="MZM196" s="329"/>
      <c r="MZN196" s="329"/>
      <c r="MZO196" s="329"/>
      <c r="MZP196" s="329"/>
      <c r="MZQ196" s="329"/>
      <c r="MZR196" s="329"/>
      <c r="MZS196" s="329"/>
      <c r="MZT196" s="329"/>
      <c r="MZU196" s="329"/>
      <c r="MZV196" s="329"/>
      <c r="MZW196" s="329"/>
      <c r="MZX196" s="329"/>
      <c r="MZY196" s="329"/>
      <c r="MZZ196" s="329"/>
      <c r="NAA196" s="329"/>
      <c r="NAB196" s="329"/>
      <c r="NAC196" s="329"/>
      <c r="NAD196" s="329"/>
      <c r="NAE196" s="329"/>
      <c r="NAF196" s="329"/>
      <c r="NAG196" s="329"/>
      <c r="NAH196" s="329"/>
      <c r="NAI196" s="329"/>
      <c r="NAJ196" s="329"/>
      <c r="NAK196" s="329"/>
      <c r="NAL196" s="329"/>
      <c r="NAM196" s="329"/>
      <c r="NAN196" s="329"/>
      <c r="NAO196" s="329"/>
      <c r="NAP196" s="329"/>
      <c r="NAQ196" s="329"/>
      <c r="NAR196" s="329"/>
      <c r="NAS196" s="329"/>
      <c r="NAT196" s="329"/>
      <c r="NAU196" s="329"/>
      <c r="NAV196" s="329"/>
      <c r="NAW196" s="329"/>
      <c r="NAX196" s="329"/>
      <c r="NAY196" s="329"/>
      <c r="NAZ196" s="329"/>
      <c r="NBA196" s="329"/>
      <c r="NBB196" s="329"/>
      <c r="NBC196" s="329"/>
      <c r="NBD196" s="329"/>
      <c r="NBE196" s="329"/>
      <c r="NBF196" s="329"/>
      <c r="NBG196" s="329"/>
      <c r="NBH196" s="329"/>
      <c r="NBI196" s="329"/>
      <c r="NBJ196" s="329"/>
      <c r="NBK196" s="329"/>
      <c r="NBL196" s="329"/>
      <c r="NBM196" s="329"/>
      <c r="NBN196" s="329"/>
      <c r="NBO196" s="329"/>
      <c r="NBP196" s="329"/>
      <c r="NBQ196" s="329"/>
      <c r="NBR196" s="329"/>
      <c r="NBS196" s="329"/>
      <c r="NBT196" s="329"/>
      <c r="NBU196" s="329"/>
      <c r="NBV196" s="329"/>
      <c r="NBW196" s="329"/>
      <c r="NBX196" s="329"/>
      <c r="NBY196" s="329"/>
      <c r="NBZ196" s="329"/>
      <c r="NCA196" s="329"/>
      <c r="NCB196" s="329"/>
      <c r="NCC196" s="329"/>
      <c r="NCD196" s="329"/>
      <c r="NCE196" s="329"/>
      <c r="NCF196" s="329"/>
      <c r="NCG196" s="329"/>
      <c r="NCH196" s="329"/>
      <c r="NCI196" s="329"/>
      <c r="NCJ196" s="329"/>
      <c r="NCK196" s="329"/>
      <c r="NCL196" s="329"/>
      <c r="NCM196" s="329"/>
      <c r="NCN196" s="329"/>
      <c r="NCO196" s="329"/>
      <c r="NCP196" s="329"/>
      <c r="NCQ196" s="329"/>
      <c r="NCR196" s="329"/>
      <c r="NCS196" s="329"/>
      <c r="NCT196" s="329"/>
      <c r="NCU196" s="329"/>
      <c r="NCV196" s="329"/>
      <c r="NCW196" s="329"/>
      <c r="NCX196" s="329"/>
      <c r="NCY196" s="329"/>
      <c r="NCZ196" s="329"/>
      <c r="NDA196" s="329"/>
      <c r="NDB196" s="329"/>
      <c r="NDC196" s="329"/>
      <c r="NDD196" s="329"/>
      <c r="NDE196" s="329"/>
      <c r="NDF196" s="329"/>
      <c r="NDG196" s="329"/>
      <c r="NDH196" s="329"/>
      <c r="NDI196" s="329"/>
      <c r="NDJ196" s="329"/>
      <c r="NDK196" s="329"/>
      <c r="NDL196" s="329"/>
      <c r="NDM196" s="329"/>
      <c r="NDN196" s="329"/>
      <c r="NDO196" s="329"/>
      <c r="NDP196" s="329"/>
      <c r="NDQ196" s="329"/>
      <c r="NDR196" s="329"/>
      <c r="NDS196" s="329"/>
      <c r="NDT196" s="329"/>
      <c r="NDU196" s="329"/>
      <c r="NDV196" s="329"/>
      <c r="NDW196" s="329"/>
      <c r="NDX196" s="329"/>
      <c r="NDY196" s="329"/>
      <c r="NDZ196" s="329"/>
      <c r="NEA196" s="329"/>
      <c r="NEB196" s="329"/>
      <c r="NEC196" s="329"/>
      <c r="NED196" s="329"/>
      <c r="NEE196" s="329"/>
      <c r="NEF196" s="329"/>
      <c r="NEG196" s="329"/>
      <c r="NEH196" s="329"/>
      <c r="NEI196" s="329"/>
      <c r="NEJ196" s="329"/>
      <c r="NEK196" s="329"/>
      <c r="NEL196" s="329"/>
      <c r="NEM196" s="329"/>
      <c r="NEN196" s="329"/>
      <c r="NEO196" s="329"/>
      <c r="NEP196" s="329"/>
      <c r="NEQ196" s="329"/>
      <c r="NER196" s="329"/>
      <c r="NES196" s="329"/>
      <c r="NET196" s="329"/>
      <c r="NEU196" s="329"/>
      <c r="NEV196" s="329"/>
      <c r="NEW196" s="329"/>
      <c r="NEX196" s="329"/>
      <c r="NEY196" s="329"/>
      <c r="NEZ196" s="329"/>
      <c r="NFA196" s="329"/>
      <c r="NFB196" s="329"/>
      <c r="NFC196" s="329"/>
      <c r="NFD196" s="329"/>
      <c r="NFE196" s="329"/>
      <c r="NFF196" s="329"/>
      <c r="NFG196" s="329"/>
      <c r="NFH196" s="329"/>
      <c r="NFI196" s="329"/>
      <c r="NFJ196" s="329"/>
      <c r="NFK196" s="329"/>
      <c r="NFL196" s="329"/>
      <c r="NFM196" s="329"/>
      <c r="NFN196" s="329"/>
      <c r="NFO196" s="329"/>
      <c r="NFP196" s="329"/>
      <c r="NFQ196" s="329"/>
      <c r="NFR196" s="329"/>
      <c r="NFS196" s="329"/>
      <c r="NFT196" s="329"/>
      <c r="NFU196" s="329"/>
      <c r="NFV196" s="329"/>
      <c r="NFW196" s="329"/>
      <c r="NFX196" s="329"/>
      <c r="NFY196" s="329"/>
      <c r="NFZ196" s="329"/>
      <c r="NGA196" s="329"/>
      <c r="NGB196" s="329"/>
      <c r="NGC196" s="329"/>
      <c r="NGD196" s="329"/>
      <c r="NGE196" s="329"/>
      <c r="NGF196" s="329"/>
      <c r="NGG196" s="329"/>
      <c r="NGH196" s="329"/>
      <c r="NGI196" s="329"/>
      <c r="NGJ196" s="329"/>
      <c r="NGK196" s="329"/>
      <c r="NGL196" s="329"/>
      <c r="NGM196" s="329"/>
      <c r="NGN196" s="329"/>
      <c r="NGO196" s="329"/>
      <c r="NGP196" s="329"/>
      <c r="NGQ196" s="329"/>
      <c r="NGR196" s="329"/>
      <c r="NGS196" s="329"/>
      <c r="NGT196" s="329"/>
      <c r="NGU196" s="329"/>
      <c r="NGV196" s="329"/>
      <c r="NGW196" s="329"/>
      <c r="NGX196" s="329"/>
      <c r="NGY196" s="329"/>
      <c r="NGZ196" s="329"/>
      <c r="NHA196" s="329"/>
      <c r="NHB196" s="329"/>
      <c r="NHC196" s="329"/>
      <c r="NHD196" s="329"/>
      <c r="NHE196" s="329"/>
      <c r="NHF196" s="329"/>
      <c r="NHG196" s="329"/>
      <c r="NHH196" s="329"/>
      <c r="NHI196" s="329"/>
      <c r="NHJ196" s="329"/>
      <c r="NHK196" s="329"/>
      <c r="NHL196" s="329"/>
      <c r="NHM196" s="329"/>
      <c r="NHN196" s="329"/>
      <c r="NHO196" s="329"/>
      <c r="NHP196" s="329"/>
      <c r="NHQ196" s="329"/>
      <c r="NHR196" s="329"/>
      <c r="NHS196" s="329"/>
      <c r="NHT196" s="329"/>
      <c r="NHU196" s="329"/>
      <c r="NHV196" s="329"/>
      <c r="NHW196" s="329"/>
      <c r="NHX196" s="329"/>
      <c r="NHY196" s="329"/>
      <c r="NHZ196" s="329"/>
      <c r="NIA196" s="329"/>
      <c r="NIB196" s="329"/>
      <c r="NIC196" s="329"/>
      <c r="NID196" s="329"/>
      <c r="NIE196" s="329"/>
      <c r="NIF196" s="329"/>
      <c r="NIG196" s="329"/>
      <c r="NIH196" s="329"/>
      <c r="NII196" s="329"/>
      <c r="NIJ196" s="329"/>
      <c r="NIK196" s="329"/>
      <c r="NIL196" s="329"/>
      <c r="NIM196" s="329"/>
      <c r="NIN196" s="329"/>
      <c r="NIO196" s="329"/>
      <c r="NIP196" s="329"/>
      <c r="NIQ196" s="329"/>
      <c r="NIR196" s="329"/>
      <c r="NIS196" s="329"/>
      <c r="NIT196" s="329"/>
      <c r="NIU196" s="329"/>
      <c r="NIV196" s="329"/>
      <c r="NIW196" s="329"/>
      <c r="NIX196" s="329"/>
      <c r="NIY196" s="329"/>
      <c r="NIZ196" s="329"/>
      <c r="NJA196" s="329"/>
      <c r="NJB196" s="329"/>
      <c r="NJC196" s="329"/>
      <c r="NJD196" s="329"/>
      <c r="NJE196" s="329"/>
      <c r="NJF196" s="329"/>
      <c r="NJG196" s="329"/>
      <c r="NJH196" s="329"/>
      <c r="NJI196" s="329"/>
      <c r="NJJ196" s="329"/>
      <c r="NJK196" s="329"/>
      <c r="NJL196" s="329"/>
      <c r="NJM196" s="329"/>
      <c r="NJN196" s="329"/>
      <c r="NJO196" s="329"/>
      <c r="NJP196" s="329"/>
      <c r="NJQ196" s="329"/>
      <c r="NJR196" s="329"/>
      <c r="NJS196" s="329"/>
      <c r="NJT196" s="329"/>
      <c r="NJU196" s="329"/>
      <c r="NJV196" s="329"/>
      <c r="NJW196" s="329"/>
      <c r="NJX196" s="329"/>
      <c r="NJY196" s="329"/>
      <c r="NJZ196" s="329"/>
      <c r="NKA196" s="329"/>
      <c r="NKB196" s="329"/>
      <c r="NKC196" s="329"/>
      <c r="NKD196" s="329"/>
      <c r="NKE196" s="329"/>
      <c r="NKF196" s="329"/>
      <c r="NKG196" s="329"/>
      <c r="NKH196" s="329"/>
      <c r="NKI196" s="329"/>
      <c r="NKJ196" s="329"/>
      <c r="NKK196" s="329"/>
      <c r="NKL196" s="329"/>
      <c r="NKM196" s="329"/>
      <c r="NKN196" s="329"/>
      <c r="NKO196" s="329"/>
      <c r="NKP196" s="329"/>
      <c r="NKQ196" s="329"/>
      <c r="NKR196" s="329"/>
      <c r="NKS196" s="329"/>
      <c r="NKT196" s="329"/>
      <c r="NKU196" s="329"/>
      <c r="NKV196" s="329"/>
      <c r="NKW196" s="329"/>
      <c r="NKX196" s="329"/>
      <c r="NKY196" s="329"/>
      <c r="NKZ196" s="329"/>
      <c r="NLA196" s="329"/>
      <c r="NLB196" s="329"/>
      <c r="NLC196" s="329"/>
      <c r="NLD196" s="329"/>
      <c r="NLE196" s="329"/>
      <c r="NLF196" s="329"/>
      <c r="NLG196" s="329"/>
      <c r="NLH196" s="329"/>
      <c r="NLI196" s="329"/>
      <c r="NLJ196" s="329"/>
      <c r="NLK196" s="329"/>
      <c r="NLL196" s="329"/>
      <c r="NLM196" s="329"/>
      <c r="NLN196" s="329"/>
      <c r="NLO196" s="329"/>
      <c r="NLP196" s="329"/>
      <c r="NLQ196" s="329"/>
      <c r="NLR196" s="329"/>
      <c r="NLS196" s="329"/>
      <c r="NLT196" s="329"/>
      <c r="NLU196" s="329"/>
      <c r="NLV196" s="329"/>
      <c r="NLW196" s="329"/>
      <c r="NLX196" s="329"/>
      <c r="NLY196" s="329"/>
      <c r="NLZ196" s="329"/>
      <c r="NMA196" s="329"/>
      <c r="NMB196" s="329"/>
      <c r="NMC196" s="329"/>
      <c r="NMD196" s="329"/>
      <c r="NME196" s="329"/>
      <c r="NMF196" s="329"/>
      <c r="NMG196" s="329"/>
      <c r="NMH196" s="329"/>
      <c r="NMI196" s="329"/>
      <c r="NMJ196" s="329"/>
      <c r="NMK196" s="329"/>
      <c r="NML196" s="329"/>
      <c r="NMM196" s="329"/>
      <c r="NMN196" s="329"/>
      <c r="NMO196" s="329"/>
      <c r="NMP196" s="329"/>
      <c r="NMQ196" s="329"/>
      <c r="NMR196" s="329"/>
      <c r="NMS196" s="329"/>
      <c r="NMT196" s="329"/>
      <c r="NMU196" s="329"/>
      <c r="NMV196" s="329"/>
      <c r="NMW196" s="329"/>
      <c r="NMX196" s="329"/>
      <c r="NMY196" s="329"/>
      <c r="NMZ196" s="329"/>
      <c r="NNA196" s="329"/>
      <c r="NNB196" s="329"/>
      <c r="NNC196" s="329"/>
      <c r="NND196" s="329"/>
      <c r="NNE196" s="329"/>
      <c r="NNF196" s="329"/>
      <c r="NNG196" s="329"/>
      <c r="NNH196" s="329"/>
      <c r="NNI196" s="329"/>
      <c r="NNJ196" s="329"/>
      <c r="NNK196" s="329"/>
      <c r="NNL196" s="329"/>
      <c r="NNM196" s="329"/>
      <c r="NNN196" s="329"/>
      <c r="NNO196" s="329"/>
      <c r="NNP196" s="329"/>
      <c r="NNQ196" s="329"/>
      <c r="NNR196" s="329"/>
      <c r="NNS196" s="329"/>
      <c r="NNT196" s="329"/>
      <c r="NNU196" s="329"/>
      <c r="NNV196" s="329"/>
      <c r="NNW196" s="329"/>
      <c r="NNX196" s="329"/>
      <c r="NNY196" s="329"/>
      <c r="NNZ196" s="329"/>
      <c r="NOA196" s="329"/>
      <c r="NOB196" s="329"/>
      <c r="NOC196" s="329"/>
      <c r="NOD196" s="329"/>
      <c r="NOE196" s="329"/>
      <c r="NOF196" s="329"/>
      <c r="NOG196" s="329"/>
      <c r="NOH196" s="329"/>
      <c r="NOI196" s="329"/>
      <c r="NOJ196" s="329"/>
      <c r="NOK196" s="329"/>
      <c r="NOL196" s="329"/>
      <c r="NOM196" s="329"/>
      <c r="NON196" s="329"/>
      <c r="NOO196" s="329"/>
      <c r="NOP196" s="329"/>
      <c r="NOQ196" s="329"/>
      <c r="NOR196" s="329"/>
      <c r="NOS196" s="329"/>
      <c r="NOT196" s="329"/>
      <c r="NOU196" s="329"/>
      <c r="NOV196" s="329"/>
      <c r="NOW196" s="329"/>
      <c r="NOX196" s="329"/>
      <c r="NOY196" s="329"/>
      <c r="NOZ196" s="329"/>
      <c r="NPA196" s="329"/>
      <c r="NPB196" s="329"/>
      <c r="NPC196" s="329"/>
      <c r="NPD196" s="329"/>
      <c r="NPE196" s="329"/>
      <c r="NPF196" s="329"/>
      <c r="NPG196" s="329"/>
      <c r="NPH196" s="329"/>
      <c r="NPI196" s="329"/>
      <c r="NPJ196" s="329"/>
      <c r="NPK196" s="329"/>
      <c r="NPL196" s="329"/>
      <c r="NPM196" s="329"/>
      <c r="NPN196" s="329"/>
      <c r="NPO196" s="329"/>
      <c r="NPP196" s="329"/>
      <c r="NPQ196" s="329"/>
      <c r="NPR196" s="329"/>
      <c r="NPS196" s="329"/>
      <c r="NPT196" s="329"/>
      <c r="NPU196" s="329"/>
      <c r="NPV196" s="329"/>
      <c r="NPW196" s="329"/>
      <c r="NPX196" s="329"/>
      <c r="NPY196" s="329"/>
      <c r="NPZ196" s="329"/>
      <c r="NQA196" s="329"/>
      <c r="NQB196" s="329"/>
      <c r="NQC196" s="329"/>
      <c r="NQD196" s="329"/>
      <c r="NQE196" s="329"/>
      <c r="NQF196" s="329"/>
      <c r="NQG196" s="329"/>
      <c r="NQH196" s="329"/>
      <c r="NQI196" s="329"/>
      <c r="NQJ196" s="329"/>
      <c r="NQK196" s="329"/>
      <c r="NQL196" s="329"/>
      <c r="NQM196" s="329"/>
      <c r="NQN196" s="329"/>
      <c r="NQO196" s="329"/>
      <c r="NQP196" s="329"/>
      <c r="NQQ196" s="329"/>
      <c r="NQR196" s="329"/>
      <c r="NQS196" s="329"/>
      <c r="NQT196" s="329"/>
      <c r="NQU196" s="329"/>
      <c r="NQV196" s="329"/>
      <c r="NQW196" s="329"/>
      <c r="NQX196" s="329"/>
      <c r="NQY196" s="329"/>
      <c r="NQZ196" s="329"/>
      <c r="NRA196" s="329"/>
      <c r="NRB196" s="329"/>
      <c r="NRC196" s="329"/>
      <c r="NRD196" s="329"/>
      <c r="NRE196" s="329"/>
      <c r="NRF196" s="329"/>
      <c r="NRG196" s="329"/>
      <c r="NRH196" s="329"/>
      <c r="NRI196" s="329"/>
      <c r="NRJ196" s="329"/>
      <c r="NRK196" s="329"/>
      <c r="NRL196" s="329"/>
      <c r="NRM196" s="329"/>
      <c r="NRN196" s="329"/>
      <c r="NRO196" s="329"/>
      <c r="NRP196" s="329"/>
      <c r="NRQ196" s="329"/>
      <c r="NRR196" s="329"/>
      <c r="NRS196" s="329"/>
      <c r="NRT196" s="329"/>
      <c r="NRU196" s="329"/>
      <c r="NRV196" s="329"/>
      <c r="NRW196" s="329"/>
      <c r="NRX196" s="329"/>
      <c r="NRY196" s="329"/>
      <c r="NRZ196" s="329"/>
      <c r="NSA196" s="329"/>
      <c r="NSB196" s="329"/>
      <c r="NSC196" s="329"/>
      <c r="NSD196" s="329"/>
      <c r="NSE196" s="329"/>
      <c r="NSF196" s="329"/>
      <c r="NSG196" s="329"/>
      <c r="NSH196" s="329"/>
      <c r="NSI196" s="329"/>
      <c r="NSJ196" s="329"/>
      <c r="NSK196" s="329"/>
      <c r="NSL196" s="329"/>
      <c r="NSM196" s="329"/>
      <c r="NSN196" s="329"/>
      <c r="NSO196" s="329"/>
      <c r="NSP196" s="329"/>
      <c r="NSQ196" s="329"/>
      <c r="NSR196" s="329"/>
      <c r="NSS196" s="329"/>
      <c r="NST196" s="329"/>
      <c r="NSU196" s="329"/>
      <c r="NSV196" s="329"/>
      <c r="NSW196" s="329"/>
      <c r="NSX196" s="329"/>
      <c r="NSY196" s="329"/>
      <c r="NSZ196" s="329"/>
      <c r="NTA196" s="329"/>
      <c r="NTB196" s="329"/>
      <c r="NTC196" s="329"/>
      <c r="NTD196" s="329"/>
      <c r="NTE196" s="329"/>
      <c r="NTF196" s="329"/>
      <c r="NTG196" s="329"/>
      <c r="NTH196" s="329"/>
      <c r="NTI196" s="329"/>
      <c r="NTJ196" s="329"/>
      <c r="NTK196" s="329"/>
      <c r="NTL196" s="329"/>
      <c r="NTM196" s="329"/>
      <c r="NTN196" s="329"/>
      <c r="NTO196" s="329"/>
      <c r="NTP196" s="329"/>
      <c r="NTQ196" s="329"/>
      <c r="NTR196" s="329"/>
      <c r="NTS196" s="329"/>
      <c r="NTT196" s="329"/>
      <c r="NTU196" s="329"/>
      <c r="NTV196" s="329"/>
      <c r="NTW196" s="329"/>
      <c r="NTX196" s="329"/>
      <c r="NTY196" s="329"/>
      <c r="NTZ196" s="329"/>
      <c r="NUA196" s="329"/>
      <c r="NUB196" s="329"/>
      <c r="NUC196" s="329"/>
      <c r="NUD196" s="329"/>
      <c r="NUE196" s="329"/>
      <c r="NUF196" s="329"/>
      <c r="NUG196" s="329"/>
      <c r="NUH196" s="329"/>
      <c r="NUI196" s="329"/>
      <c r="NUJ196" s="329"/>
      <c r="NUK196" s="329"/>
      <c r="NUL196" s="329"/>
      <c r="NUM196" s="329"/>
      <c r="NUN196" s="329"/>
      <c r="NUO196" s="329"/>
      <c r="NUP196" s="329"/>
      <c r="NUQ196" s="329"/>
      <c r="NUR196" s="329"/>
      <c r="NUS196" s="329"/>
      <c r="NUT196" s="329"/>
      <c r="NUU196" s="329"/>
      <c r="NUV196" s="329"/>
      <c r="NUW196" s="329"/>
      <c r="NUX196" s="329"/>
      <c r="NUY196" s="329"/>
      <c r="NUZ196" s="329"/>
      <c r="NVA196" s="329"/>
      <c r="NVB196" s="329"/>
      <c r="NVC196" s="329"/>
      <c r="NVD196" s="329"/>
      <c r="NVE196" s="329"/>
      <c r="NVF196" s="329"/>
      <c r="NVG196" s="329"/>
      <c r="NVH196" s="329"/>
      <c r="NVI196" s="329"/>
      <c r="NVJ196" s="329"/>
      <c r="NVK196" s="329"/>
      <c r="NVL196" s="329"/>
      <c r="NVM196" s="329"/>
      <c r="NVN196" s="329"/>
      <c r="NVO196" s="329"/>
      <c r="NVP196" s="329"/>
      <c r="NVQ196" s="329"/>
      <c r="NVR196" s="329"/>
      <c r="NVS196" s="329"/>
      <c r="NVT196" s="329"/>
      <c r="NVU196" s="329"/>
      <c r="NVV196" s="329"/>
      <c r="NVW196" s="329"/>
      <c r="NVX196" s="329"/>
      <c r="NVY196" s="329"/>
      <c r="NVZ196" s="329"/>
      <c r="NWA196" s="329"/>
      <c r="NWB196" s="329"/>
      <c r="NWC196" s="329"/>
      <c r="NWD196" s="329"/>
      <c r="NWE196" s="329"/>
      <c r="NWF196" s="329"/>
      <c r="NWG196" s="329"/>
      <c r="NWH196" s="329"/>
      <c r="NWI196" s="329"/>
      <c r="NWJ196" s="329"/>
      <c r="NWK196" s="329"/>
      <c r="NWL196" s="329"/>
      <c r="NWM196" s="329"/>
      <c r="NWN196" s="329"/>
      <c r="NWO196" s="329"/>
      <c r="NWP196" s="329"/>
      <c r="NWQ196" s="329"/>
      <c r="NWR196" s="329"/>
      <c r="NWS196" s="329"/>
      <c r="NWT196" s="329"/>
      <c r="NWU196" s="329"/>
      <c r="NWV196" s="329"/>
      <c r="NWW196" s="329"/>
      <c r="NWX196" s="329"/>
      <c r="NWY196" s="329"/>
      <c r="NWZ196" s="329"/>
      <c r="NXA196" s="329"/>
      <c r="NXB196" s="329"/>
      <c r="NXC196" s="329"/>
      <c r="NXD196" s="329"/>
      <c r="NXE196" s="329"/>
      <c r="NXF196" s="329"/>
      <c r="NXG196" s="329"/>
      <c r="NXH196" s="329"/>
      <c r="NXI196" s="329"/>
      <c r="NXJ196" s="329"/>
      <c r="NXK196" s="329"/>
      <c r="NXL196" s="329"/>
      <c r="NXM196" s="329"/>
      <c r="NXN196" s="329"/>
      <c r="NXO196" s="329"/>
      <c r="NXP196" s="329"/>
      <c r="NXQ196" s="329"/>
      <c r="NXR196" s="329"/>
      <c r="NXS196" s="329"/>
      <c r="NXT196" s="329"/>
      <c r="NXU196" s="329"/>
      <c r="NXV196" s="329"/>
      <c r="NXW196" s="329"/>
      <c r="NXX196" s="329"/>
      <c r="NXY196" s="329"/>
      <c r="NXZ196" s="329"/>
      <c r="NYA196" s="329"/>
      <c r="NYB196" s="329"/>
      <c r="NYC196" s="329"/>
      <c r="NYD196" s="329"/>
      <c r="NYE196" s="329"/>
      <c r="NYF196" s="329"/>
      <c r="NYG196" s="329"/>
      <c r="NYH196" s="329"/>
      <c r="NYI196" s="329"/>
      <c r="NYJ196" s="329"/>
      <c r="NYK196" s="329"/>
      <c r="NYL196" s="329"/>
      <c r="NYM196" s="329"/>
      <c r="NYN196" s="329"/>
      <c r="NYO196" s="329"/>
      <c r="NYP196" s="329"/>
      <c r="NYQ196" s="329"/>
      <c r="NYR196" s="329"/>
      <c r="NYS196" s="329"/>
      <c r="NYT196" s="329"/>
      <c r="NYU196" s="329"/>
      <c r="NYV196" s="329"/>
      <c r="NYW196" s="329"/>
      <c r="NYX196" s="329"/>
      <c r="NYY196" s="329"/>
      <c r="NYZ196" s="329"/>
      <c r="NZA196" s="329"/>
      <c r="NZB196" s="329"/>
      <c r="NZC196" s="329"/>
      <c r="NZD196" s="329"/>
      <c r="NZE196" s="329"/>
      <c r="NZF196" s="329"/>
      <c r="NZG196" s="329"/>
      <c r="NZH196" s="329"/>
      <c r="NZI196" s="329"/>
      <c r="NZJ196" s="329"/>
      <c r="NZK196" s="329"/>
      <c r="NZL196" s="329"/>
      <c r="NZM196" s="329"/>
      <c r="NZN196" s="329"/>
      <c r="NZO196" s="329"/>
      <c r="NZP196" s="329"/>
      <c r="NZQ196" s="329"/>
      <c r="NZR196" s="329"/>
      <c r="NZS196" s="329"/>
      <c r="NZT196" s="329"/>
      <c r="NZU196" s="329"/>
      <c r="NZV196" s="329"/>
      <c r="NZW196" s="329"/>
      <c r="NZX196" s="329"/>
      <c r="NZY196" s="329"/>
      <c r="NZZ196" s="329"/>
      <c r="OAA196" s="329"/>
      <c r="OAB196" s="329"/>
      <c r="OAC196" s="329"/>
      <c r="OAD196" s="329"/>
      <c r="OAE196" s="329"/>
      <c r="OAF196" s="329"/>
      <c r="OAG196" s="329"/>
      <c r="OAH196" s="329"/>
      <c r="OAI196" s="329"/>
      <c r="OAJ196" s="329"/>
      <c r="OAK196" s="329"/>
      <c r="OAL196" s="329"/>
      <c r="OAM196" s="329"/>
      <c r="OAN196" s="329"/>
      <c r="OAO196" s="329"/>
      <c r="OAP196" s="329"/>
      <c r="OAQ196" s="329"/>
      <c r="OAR196" s="329"/>
      <c r="OAS196" s="329"/>
      <c r="OAT196" s="329"/>
      <c r="OAU196" s="329"/>
      <c r="OAV196" s="329"/>
      <c r="OAW196" s="329"/>
      <c r="OAX196" s="329"/>
      <c r="OAY196" s="329"/>
      <c r="OAZ196" s="329"/>
      <c r="OBA196" s="329"/>
      <c r="OBB196" s="329"/>
      <c r="OBC196" s="329"/>
      <c r="OBD196" s="329"/>
      <c r="OBE196" s="329"/>
      <c r="OBF196" s="329"/>
      <c r="OBG196" s="329"/>
      <c r="OBH196" s="329"/>
      <c r="OBI196" s="329"/>
      <c r="OBJ196" s="329"/>
      <c r="OBK196" s="329"/>
      <c r="OBL196" s="329"/>
      <c r="OBM196" s="329"/>
      <c r="OBN196" s="329"/>
      <c r="OBO196" s="329"/>
      <c r="OBP196" s="329"/>
      <c r="OBQ196" s="329"/>
      <c r="OBR196" s="329"/>
      <c r="OBS196" s="329"/>
      <c r="OBT196" s="329"/>
      <c r="OBU196" s="329"/>
      <c r="OBV196" s="329"/>
      <c r="OBW196" s="329"/>
      <c r="OBX196" s="329"/>
      <c r="OBY196" s="329"/>
      <c r="OBZ196" s="329"/>
      <c r="OCA196" s="329"/>
      <c r="OCB196" s="329"/>
      <c r="OCC196" s="329"/>
      <c r="OCD196" s="329"/>
      <c r="OCE196" s="329"/>
      <c r="OCF196" s="329"/>
      <c r="OCG196" s="329"/>
      <c r="OCH196" s="329"/>
      <c r="OCI196" s="329"/>
      <c r="OCJ196" s="329"/>
      <c r="OCK196" s="329"/>
      <c r="OCL196" s="329"/>
      <c r="OCM196" s="329"/>
      <c r="OCN196" s="329"/>
      <c r="OCO196" s="329"/>
      <c r="OCP196" s="329"/>
      <c r="OCQ196" s="329"/>
      <c r="OCR196" s="329"/>
      <c r="OCS196" s="329"/>
      <c r="OCT196" s="329"/>
      <c r="OCU196" s="329"/>
      <c r="OCV196" s="329"/>
      <c r="OCW196" s="329"/>
      <c r="OCX196" s="329"/>
      <c r="OCY196" s="329"/>
      <c r="OCZ196" s="329"/>
      <c r="ODA196" s="329"/>
      <c r="ODB196" s="329"/>
      <c r="ODC196" s="329"/>
      <c r="ODD196" s="329"/>
      <c r="ODE196" s="329"/>
      <c r="ODF196" s="329"/>
      <c r="ODG196" s="329"/>
      <c r="ODH196" s="329"/>
      <c r="ODI196" s="329"/>
      <c r="ODJ196" s="329"/>
      <c r="ODK196" s="329"/>
      <c r="ODL196" s="329"/>
      <c r="ODM196" s="329"/>
      <c r="ODN196" s="329"/>
      <c r="ODO196" s="329"/>
      <c r="ODP196" s="329"/>
      <c r="ODQ196" s="329"/>
      <c r="ODR196" s="329"/>
      <c r="ODS196" s="329"/>
      <c r="ODT196" s="329"/>
      <c r="ODU196" s="329"/>
      <c r="ODV196" s="329"/>
      <c r="ODW196" s="329"/>
      <c r="ODX196" s="329"/>
      <c r="ODY196" s="329"/>
      <c r="ODZ196" s="329"/>
      <c r="OEA196" s="329"/>
      <c r="OEB196" s="329"/>
      <c r="OEC196" s="329"/>
      <c r="OED196" s="329"/>
      <c r="OEE196" s="329"/>
      <c r="OEF196" s="329"/>
      <c r="OEG196" s="329"/>
      <c r="OEH196" s="329"/>
      <c r="OEI196" s="329"/>
      <c r="OEJ196" s="329"/>
      <c r="OEK196" s="329"/>
      <c r="OEL196" s="329"/>
      <c r="OEM196" s="329"/>
      <c r="OEN196" s="329"/>
      <c r="OEO196" s="329"/>
      <c r="OEP196" s="329"/>
      <c r="OEQ196" s="329"/>
      <c r="OER196" s="329"/>
      <c r="OES196" s="329"/>
      <c r="OET196" s="329"/>
      <c r="OEU196" s="329"/>
      <c r="OEV196" s="329"/>
      <c r="OEW196" s="329"/>
      <c r="OEX196" s="329"/>
      <c r="OEY196" s="329"/>
      <c r="OEZ196" s="329"/>
      <c r="OFA196" s="329"/>
      <c r="OFB196" s="329"/>
      <c r="OFC196" s="329"/>
      <c r="OFD196" s="329"/>
      <c r="OFE196" s="329"/>
      <c r="OFF196" s="329"/>
      <c r="OFG196" s="329"/>
      <c r="OFH196" s="329"/>
      <c r="OFI196" s="329"/>
      <c r="OFJ196" s="329"/>
      <c r="OFK196" s="329"/>
      <c r="OFL196" s="329"/>
      <c r="OFM196" s="329"/>
      <c r="OFN196" s="329"/>
      <c r="OFO196" s="329"/>
      <c r="OFP196" s="329"/>
      <c r="OFQ196" s="329"/>
      <c r="OFR196" s="329"/>
      <c r="OFS196" s="329"/>
      <c r="OFT196" s="329"/>
      <c r="OFU196" s="329"/>
      <c r="OFV196" s="329"/>
      <c r="OFW196" s="329"/>
      <c r="OFX196" s="329"/>
      <c r="OFY196" s="329"/>
      <c r="OFZ196" s="329"/>
      <c r="OGA196" s="329"/>
      <c r="OGB196" s="329"/>
      <c r="OGC196" s="329"/>
      <c r="OGD196" s="329"/>
      <c r="OGE196" s="329"/>
      <c r="OGF196" s="329"/>
      <c r="OGG196" s="329"/>
      <c r="OGH196" s="329"/>
      <c r="OGI196" s="329"/>
      <c r="OGJ196" s="329"/>
      <c r="OGK196" s="329"/>
      <c r="OGL196" s="329"/>
      <c r="OGM196" s="329"/>
      <c r="OGN196" s="329"/>
      <c r="OGO196" s="329"/>
      <c r="OGP196" s="329"/>
      <c r="OGQ196" s="329"/>
      <c r="OGR196" s="329"/>
      <c r="OGS196" s="329"/>
      <c r="OGT196" s="329"/>
      <c r="OGU196" s="329"/>
      <c r="OGV196" s="329"/>
      <c r="OGW196" s="329"/>
      <c r="OGX196" s="329"/>
      <c r="OGY196" s="329"/>
      <c r="OGZ196" s="329"/>
      <c r="OHA196" s="329"/>
      <c r="OHB196" s="329"/>
      <c r="OHC196" s="329"/>
      <c r="OHD196" s="329"/>
      <c r="OHE196" s="329"/>
      <c r="OHF196" s="329"/>
      <c r="OHG196" s="329"/>
      <c r="OHH196" s="329"/>
      <c r="OHI196" s="329"/>
      <c r="OHJ196" s="329"/>
      <c r="OHK196" s="329"/>
      <c r="OHL196" s="329"/>
      <c r="OHM196" s="329"/>
      <c r="OHN196" s="329"/>
      <c r="OHO196" s="329"/>
      <c r="OHP196" s="329"/>
      <c r="OHQ196" s="329"/>
      <c r="OHR196" s="329"/>
      <c r="OHS196" s="329"/>
      <c r="OHT196" s="329"/>
      <c r="OHU196" s="329"/>
      <c r="OHV196" s="329"/>
      <c r="OHW196" s="329"/>
      <c r="OHX196" s="329"/>
      <c r="OHY196" s="329"/>
      <c r="OHZ196" s="329"/>
      <c r="OIA196" s="329"/>
      <c r="OIB196" s="329"/>
      <c r="OIC196" s="329"/>
      <c r="OID196" s="329"/>
      <c r="OIE196" s="329"/>
      <c r="OIF196" s="329"/>
      <c r="OIG196" s="329"/>
      <c r="OIH196" s="329"/>
      <c r="OII196" s="329"/>
      <c r="OIJ196" s="329"/>
      <c r="OIK196" s="329"/>
      <c r="OIL196" s="329"/>
      <c r="OIM196" s="329"/>
      <c r="OIN196" s="329"/>
      <c r="OIO196" s="329"/>
      <c r="OIP196" s="329"/>
      <c r="OIQ196" s="329"/>
      <c r="OIR196" s="329"/>
      <c r="OIS196" s="329"/>
      <c r="OIT196" s="329"/>
      <c r="OIU196" s="329"/>
      <c r="OIV196" s="329"/>
      <c r="OIW196" s="329"/>
      <c r="OIX196" s="329"/>
      <c r="OIY196" s="329"/>
      <c r="OIZ196" s="329"/>
      <c r="OJA196" s="329"/>
      <c r="OJB196" s="329"/>
      <c r="OJC196" s="329"/>
      <c r="OJD196" s="329"/>
      <c r="OJE196" s="329"/>
      <c r="OJF196" s="329"/>
      <c r="OJG196" s="329"/>
      <c r="OJH196" s="329"/>
      <c r="OJI196" s="329"/>
      <c r="OJJ196" s="329"/>
      <c r="OJK196" s="329"/>
      <c r="OJL196" s="329"/>
      <c r="OJM196" s="329"/>
      <c r="OJN196" s="329"/>
      <c r="OJO196" s="329"/>
      <c r="OJP196" s="329"/>
      <c r="OJQ196" s="329"/>
      <c r="OJR196" s="329"/>
      <c r="OJS196" s="329"/>
      <c r="OJT196" s="329"/>
      <c r="OJU196" s="329"/>
      <c r="OJV196" s="329"/>
      <c r="OJW196" s="329"/>
      <c r="OJX196" s="329"/>
      <c r="OJY196" s="329"/>
      <c r="OJZ196" s="329"/>
      <c r="OKA196" s="329"/>
      <c r="OKB196" s="329"/>
      <c r="OKC196" s="329"/>
      <c r="OKD196" s="329"/>
      <c r="OKE196" s="329"/>
      <c r="OKF196" s="329"/>
      <c r="OKG196" s="329"/>
      <c r="OKH196" s="329"/>
      <c r="OKI196" s="329"/>
      <c r="OKJ196" s="329"/>
      <c r="OKK196" s="329"/>
      <c r="OKL196" s="329"/>
      <c r="OKM196" s="329"/>
      <c r="OKN196" s="329"/>
      <c r="OKO196" s="329"/>
      <c r="OKP196" s="329"/>
      <c r="OKQ196" s="329"/>
      <c r="OKR196" s="329"/>
      <c r="OKS196" s="329"/>
      <c r="OKT196" s="329"/>
      <c r="OKU196" s="329"/>
      <c r="OKV196" s="329"/>
      <c r="OKW196" s="329"/>
      <c r="OKX196" s="329"/>
      <c r="OKY196" s="329"/>
      <c r="OKZ196" s="329"/>
      <c r="OLA196" s="329"/>
      <c r="OLB196" s="329"/>
      <c r="OLC196" s="329"/>
      <c r="OLD196" s="329"/>
      <c r="OLE196" s="329"/>
      <c r="OLF196" s="329"/>
      <c r="OLG196" s="329"/>
      <c r="OLH196" s="329"/>
      <c r="OLI196" s="329"/>
      <c r="OLJ196" s="329"/>
      <c r="OLK196" s="329"/>
      <c r="OLL196" s="329"/>
      <c r="OLM196" s="329"/>
      <c r="OLN196" s="329"/>
      <c r="OLO196" s="329"/>
      <c r="OLP196" s="329"/>
      <c r="OLQ196" s="329"/>
      <c r="OLR196" s="329"/>
      <c r="OLS196" s="329"/>
      <c r="OLT196" s="329"/>
      <c r="OLU196" s="329"/>
      <c r="OLV196" s="329"/>
      <c r="OLW196" s="329"/>
      <c r="OLX196" s="329"/>
      <c r="OLY196" s="329"/>
      <c r="OLZ196" s="329"/>
      <c r="OMA196" s="329"/>
      <c r="OMB196" s="329"/>
      <c r="OMC196" s="329"/>
      <c r="OMD196" s="329"/>
      <c r="OME196" s="329"/>
      <c r="OMF196" s="329"/>
      <c r="OMG196" s="329"/>
      <c r="OMH196" s="329"/>
      <c r="OMI196" s="329"/>
      <c r="OMJ196" s="329"/>
      <c r="OMK196" s="329"/>
      <c r="OML196" s="329"/>
      <c r="OMM196" s="329"/>
      <c r="OMN196" s="329"/>
      <c r="OMO196" s="329"/>
      <c r="OMP196" s="329"/>
      <c r="OMQ196" s="329"/>
      <c r="OMR196" s="329"/>
      <c r="OMS196" s="329"/>
      <c r="OMT196" s="329"/>
      <c r="OMU196" s="329"/>
      <c r="OMV196" s="329"/>
      <c r="OMW196" s="329"/>
      <c r="OMX196" s="329"/>
      <c r="OMY196" s="329"/>
      <c r="OMZ196" s="329"/>
      <c r="ONA196" s="329"/>
      <c r="ONB196" s="329"/>
      <c r="ONC196" s="329"/>
      <c r="OND196" s="329"/>
      <c r="ONE196" s="329"/>
      <c r="ONF196" s="329"/>
      <c r="ONG196" s="329"/>
      <c r="ONH196" s="329"/>
      <c r="ONI196" s="329"/>
      <c r="ONJ196" s="329"/>
      <c r="ONK196" s="329"/>
      <c r="ONL196" s="329"/>
      <c r="ONM196" s="329"/>
      <c r="ONN196" s="329"/>
      <c r="ONO196" s="329"/>
      <c r="ONP196" s="329"/>
      <c r="ONQ196" s="329"/>
      <c r="ONR196" s="329"/>
      <c r="ONS196" s="329"/>
      <c r="ONT196" s="329"/>
      <c r="ONU196" s="329"/>
      <c r="ONV196" s="329"/>
      <c r="ONW196" s="329"/>
      <c r="ONX196" s="329"/>
      <c r="ONY196" s="329"/>
      <c r="ONZ196" s="329"/>
      <c r="OOA196" s="329"/>
      <c r="OOB196" s="329"/>
      <c r="OOC196" s="329"/>
      <c r="OOD196" s="329"/>
      <c r="OOE196" s="329"/>
      <c r="OOF196" s="329"/>
      <c r="OOG196" s="329"/>
      <c r="OOH196" s="329"/>
      <c r="OOI196" s="329"/>
      <c r="OOJ196" s="329"/>
      <c r="OOK196" s="329"/>
      <c r="OOL196" s="329"/>
      <c r="OOM196" s="329"/>
      <c r="OON196" s="329"/>
      <c r="OOO196" s="329"/>
      <c r="OOP196" s="329"/>
      <c r="OOQ196" s="329"/>
      <c r="OOR196" s="329"/>
      <c r="OOS196" s="329"/>
      <c r="OOT196" s="329"/>
      <c r="OOU196" s="329"/>
      <c r="OOV196" s="329"/>
      <c r="OOW196" s="329"/>
      <c r="OOX196" s="329"/>
      <c r="OOY196" s="329"/>
      <c r="OOZ196" s="329"/>
      <c r="OPA196" s="329"/>
      <c r="OPB196" s="329"/>
      <c r="OPC196" s="329"/>
      <c r="OPD196" s="329"/>
      <c r="OPE196" s="329"/>
      <c r="OPF196" s="329"/>
      <c r="OPG196" s="329"/>
      <c r="OPH196" s="329"/>
      <c r="OPI196" s="329"/>
      <c r="OPJ196" s="329"/>
      <c r="OPK196" s="329"/>
      <c r="OPL196" s="329"/>
      <c r="OPM196" s="329"/>
      <c r="OPN196" s="329"/>
      <c r="OPO196" s="329"/>
      <c r="OPP196" s="329"/>
      <c r="OPQ196" s="329"/>
      <c r="OPR196" s="329"/>
      <c r="OPS196" s="329"/>
      <c r="OPT196" s="329"/>
      <c r="OPU196" s="329"/>
      <c r="OPV196" s="329"/>
      <c r="OPW196" s="329"/>
      <c r="OPX196" s="329"/>
      <c r="OPY196" s="329"/>
      <c r="OPZ196" s="329"/>
      <c r="OQA196" s="329"/>
      <c r="OQB196" s="329"/>
      <c r="OQC196" s="329"/>
      <c r="OQD196" s="329"/>
      <c r="OQE196" s="329"/>
      <c r="OQF196" s="329"/>
      <c r="OQG196" s="329"/>
      <c r="OQH196" s="329"/>
      <c r="OQI196" s="329"/>
      <c r="OQJ196" s="329"/>
      <c r="OQK196" s="329"/>
      <c r="OQL196" s="329"/>
      <c r="OQM196" s="329"/>
      <c r="OQN196" s="329"/>
      <c r="OQO196" s="329"/>
      <c r="OQP196" s="329"/>
      <c r="OQQ196" s="329"/>
      <c r="OQR196" s="329"/>
      <c r="OQS196" s="329"/>
      <c r="OQT196" s="329"/>
      <c r="OQU196" s="329"/>
      <c r="OQV196" s="329"/>
      <c r="OQW196" s="329"/>
      <c r="OQX196" s="329"/>
      <c r="OQY196" s="329"/>
      <c r="OQZ196" s="329"/>
      <c r="ORA196" s="329"/>
      <c r="ORB196" s="329"/>
      <c r="ORC196" s="329"/>
      <c r="ORD196" s="329"/>
      <c r="ORE196" s="329"/>
      <c r="ORF196" s="329"/>
      <c r="ORG196" s="329"/>
      <c r="ORH196" s="329"/>
      <c r="ORI196" s="329"/>
      <c r="ORJ196" s="329"/>
      <c r="ORK196" s="329"/>
      <c r="ORL196" s="329"/>
      <c r="ORM196" s="329"/>
      <c r="ORN196" s="329"/>
      <c r="ORO196" s="329"/>
      <c r="ORP196" s="329"/>
      <c r="ORQ196" s="329"/>
      <c r="ORR196" s="329"/>
      <c r="ORS196" s="329"/>
      <c r="ORT196" s="329"/>
      <c r="ORU196" s="329"/>
      <c r="ORV196" s="329"/>
      <c r="ORW196" s="329"/>
      <c r="ORX196" s="329"/>
      <c r="ORY196" s="329"/>
      <c r="ORZ196" s="329"/>
      <c r="OSA196" s="329"/>
      <c r="OSB196" s="329"/>
      <c r="OSC196" s="329"/>
      <c r="OSD196" s="329"/>
      <c r="OSE196" s="329"/>
      <c r="OSF196" s="329"/>
      <c r="OSG196" s="329"/>
      <c r="OSH196" s="329"/>
      <c r="OSI196" s="329"/>
      <c r="OSJ196" s="329"/>
      <c r="OSK196" s="329"/>
      <c r="OSL196" s="329"/>
      <c r="OSM196" s="329"/>
      <c r="OSN196" s="329"/>
      <c r="OSO196" s="329"/>
      <c r="OSP196" s="329"/>
      <c r="OSQ196" s="329"/>
      <c r="OSR196" s="329"/>
      <c r="OSS196" s="329"/>
      <c r="OST196" s="329"/>
      <c r="OSU196" s="329"/>
      <c r="OSV196" s="329"/>
      <c r="OSW196" s="329"/>
      <c r="OSX196" s="329"/>
      <c r="OSY196" s="329"/>
      <c r="OSZ196" s="329"/>
      <c r="OTA196" s="329"/>
      <c r="OTB196" s="329"/>
      <c r="OTC196" s="329"/>
      <c r="OTD196" s="329"/>
      <c r="OTE196" s="329"/>
      <c r="OTF196" s="329"/>
      <c r="OTG196" s="329"/>
      <c r="OTH196" s="329"/>
      <c r="OTI196" s="329"/>
      <c r="OTJ196" s="329"/>
      <c r="OTK196" s="329"/>
      <c r="OTL196" s="329"/>
      <c r="OTM196" s="329"/>
      <c r="OTN196" s="329"/>
      <c r="OTO196" s="329"/>
      <c r="OTP196" s="329"/>
      <c r="OTQ196" s="329"/>
      <c r="OTR196" s="329"/>
      <c r="OTS196" s="329"/>
      <c r="OTT196" s="329"/>
      <c r="OTU196" s="329"/>
      <c r="OTV196" s="329"/>
      <c r="OTW196" s="329"/>
      <c r="OTX196" s="329"/>
      <c r="OTY196" s="329"/>
      <c r="OTZ196" s="329"/>
      <c r="OUA196" s="329"/>
      <c r="OUB196" s="329"/>
      <c r="OUC196" s="329"/>
      <c r="OUD196" s="329"/>
      <c r="OUE196" s="329"/>
      <c r="OUF196" s="329"/>
      <c r="OUG196" s="329"/>
      <c r="OUH196" s="329"/>
      <c r="OUI196" s="329"/>
      <c r="OUJ196" s="329"/>
      <c r="OUK196" s="329"/>
      <c r="OUL196" s="329"/>
      <c r="OUM196" s="329"/>
      <c r="OUN196" s="329"/>
      <c r="OUO196" s="329"/>
      <c r="OUP196" s="329"/>
      <c r="OUQ196" s="329"/>
      <c r="OUR196" s="329"/>
      <c r="OUS196" s="329"/>
      <c r="OUT196" s="329"/>
      <c r="OUU196" s="329"/>
      <c r="OUV196" s="329"/>
      <c r="OUW196" s="329"/>
      <c r="OUX196" s="329"/>
      <c r="OUY196" s="329"/>
      <c r="OUZ196" s="329"/>
      <c r="OVA196" s="329"/>
      <c r="OVB196" s="329"/>
      <c r="OVC196" s="329"/>
      <c r="OVD196" s="329"/>
      <c r="OVE196" s="329"/>
      <c r="OVF196" s="329"/>
      <c r="OVG196" s="329"/>
      <c r="OVH196" s="329"/>
      <c r="OVI196" s="329"/>
      <c r="OVJ196" s="329"/>
      <c r="OVK196" s="329"/>
      <c r="OVL196" s="329"/>
      <c r="OVM196" s="329"/>
      <c r="OVN196" s="329"/>
      <c r="OVO196" s="329"/>
      <c r="OVP196" s="329"/>
      <c r="OVQ196" s="329"/>
      <c r="OVR196" s="329"/>
      <c r="OVS196" s="329"/>
      <c r="OVT196" s="329"/>
      <c r="OVU196" s="329"/>
      <c r="OVV196" s="329"/>
      <c r="OVW196" s="329"/>
      <c r="OVX196" s="329"/>
      <c r="OVY196" s="329"/>
      <c r="OVZ196" s="329"/>
      <c r="OWA196" s="329"/>
      <c r="OWB196" s="329"/>
      <c r="OWC196" s="329"/>
      <c r="OWD196" s="329"/>
      <c r="OWE196" s="329"/>
      <c r="OWF196" s="329"/>
      <c r="OWG196" s="329"/>
      <c r="OWH196" s="329"/>
      <c r="OWI196" s="329"/>
      <c r="OWJ196" s="329"/>
      <c r="OWK196" s="329"/>
      <c r="OWL196" s="329"/>
      <c r="OWM196" s="329"/>
      <c r="OWN196" s="329"/>
      <c r="OWO196" s="329"/>
      <c r="OWP196" s="329"/>
      <c r="OWQ196" s="329"/>
      <c r="OWR196" s="329"/>
      <c r="OWS196" s="329"/>
      <c r="OWT196" s="329"/>
      <c r="OWU196" s="329"/>
      <c r="OWV196" s="329"/>
      <c r="OWW196" s="329"/>
      <c r="OWX196" s="329"/>
      <c r="OWY196" s="329"/>
      <c r="OWZ196" s="329"/>
      <c r="OXA196" s="329"/>
      <c r="OXB196" s="329"/>
      <c r="OXC196" s="329"/>
      <c r="OXD196" s="329"/>
      <c r="OXE196" s="329"/>
      <c r="OXF196" s="329"/>
      <c r="OXG196" s="329"/>
      <c r="OXH196" s="329"/>
      <c r="OXI196" s="329"/>
      <c r="OXJ196" s="329"/>
      <c r="OXK196" s="329"/>
      <c r="OXL196" s="329"/>
      <c r="OXM196" s="329"/>
      <c r="OXN196" s="329"/>
      <c r="OXO196" s="329"/>
      <c r="OXP196" s="329"/>
      <c r="OXQ196" s="329"/>
      <c r="OXR196" s="329"/>
      <c r="OXS196" s="329"/>
      <c r="OXT196" s="329"/>
      <c r="OXU196" s="329"/>
      <c r="OXV196" s="329"/>
      <c r="OXW196" s="329"/>
      <c r="OXX196" s="329"/>
      <c r="OXY196" s="329"/>
      <c r="OXZ196" s="329"/>
      <c r="OYA196" s="329"/>
      <c r="OYB196" s="329"/>
      <c r="OYC196" s="329"/>
      <c r="OYD196" s="329"/>
      <c r="OYE196" s="329"/>
      <c r="OYF196" s="329"/>
      <c r="OYG196" s="329"/>
      <c r="OYH196" s="329"/>
      <c r="OYI196" s="329"/>
      <c r="OYJ196" s="329"/>
      <c r="OYK196" s="329"/>
      <c r="OYL196" s="329"/>
      <c r="OYM196" s="329"/>
      <c r="OYN196" s="329"/>
      <c r="OYO196" s="329"/>
      <c r="OYP196" s="329"/>
      <c r="OYQ196" s="329"/>
      <c r="OYR196" s="329"/>
      <c r="OYS196" s="329"/>
      <c r="OYT196" s="329"/>
      <c r="OYU196" s="329"/>
      <c r="OYV196" s="329"/>
      <c r="OYW196" s="329"/>
      <c r="OYX196" s="329"/>
      <c r="OYY196" s="329"/>
      <c r="OYZ196" s="329"/>
      <c r="OZA196" s="329"/>
      <c r="OZB196" s="329"/>
      <c r="OZC196" s="329"/>
      <c r="OZD196" s="329"/>
      <c r="OZE196" s="329"/>
      <c r="OZF196" s="329"/>
      <c r="OZG196" s="329"/>
      <c r="OZH196" s="329"/>
      <c r="OZI196" s="329"/>
      <c r="OZJ196" s="329"/>
      <c r="OZK196" s="329"/>
      <c r="OZL196" s="329"/>
      <c r="OZM196" s="329"/>
      <c r="OZN196" s="329"/>
      <c r="OZO196" s="329"/>
      <c r="OZP196" s="329"/>
      <c r="OZQ196" s="329"/>
      <c r="OZR196" s="329"/>
      <c r="OZS196" s="329"/>
      <c r="OZT196" s="329"/>
      <c r="OZU196" s="329"/>
      <c r="OZV196" s="329"/>
      <c r="OZW196" s="329"/>
      <c r="OZX196" s="329"/>
      <c r="OZY196" s="329"/>
      <c r="OZZ196" s="329"/>
      <c r="PAA196" s="329"/>
      <c r="PAB196" s="329"/>
      <c r="PAC196" s="329"/>
      <c r="PAD196" s="329"/>
      <c r="PAE196" s="329"/>
      <c r="PAF196" s="329"/>
      <c r="PAG196" s="329"/>
      <c r="PAH196" s="329"/>
      <c r="PAI196" s="329"/>
      <c r="PAJ196" s="329"/>
      <c r="PAK196" s="329"/>
      <c r="PAL196" s="329"/>
      <c r="PAM196" s="329"/>
      <c r="PAN196" s="329"/>
      <c r="PAO196" s="329"/>
      <c r="PAP196" s="329"/>
      <c r="PAQ196" s="329"/>
      <c r="PAR196" s="329"/>
      <c r="PAS196" s="329"/>
      <c r="PAT196" s="329"/>
      <c r="PAU196" s="329"/>
      <c r="PAV196" s="329"/>
      <c r="PAW196" s="329"/>
      <c r="PAX196" s="329"/>
      <c r="PAY196" s="329"/>
      <c r="PAZ196" s="329"/>
      <c r="PBA196" s="329"/>
      <c r="PBB196" s="329"/>
      <c r="PBC196" s="329"/>
      <c r="PBD196" s="329"/>
      <c r="PBE196" s="329"/>
      <c r="PBF196" s="329"/>
      <c r="PBG196" s="329"/>
      <c r="PBH196" s="329"/>
      <c r="PBI196" s="329"/>
      <c r="PBJ196" s="329"/>
      <c r="PBK196" s="329"/>
      <c r="PBL196" s="329"/>
      <c r="PBM196" s="329"/>
      <c r="PBN196" s="329"/>
      <c r="PBO196" s="329"/>
      <c r="PBP196" s="329"/>
      <c r="PBQ196" s="329"/>
      <c r="PBR196" s="329"/>
      <c r="PBS196" s="329"/>
      <c r="PBT196" s="329"/>
      <c r="PBU196" s="329"/>
      <c r="PBV196" s="329"/>
      <c r="PBW196" s="329"/>
      <c r="PBX196" s="329"/>
      <c r="PBY196" s="329"/>
      <c r="PBZ196" s="329"/>
      <c r="PCA196" s="329"/>
      <c r="PCB196" s="329"/>
      <c r="PCC196" s="329"/>
      <c r="PCD196" s="329"/>
      <c r="PCE196" s="329"/>
      <c r="PCF196" s="329"/>
      <c r="PCG196" s="329"/>
      <c r="PCH196" s="329"/>
      <c r="PCI196" s="329"/>
      <c r="PCJ196" s="329"/>
      <c r="PCK196" s="329"/>
      <c r="PCL196" s="329"/>
      <c r="PCM196" s="329"/>
      <c r="PCN196" s="329"/>
      <c r="PCO196" s="329"/>
      <c r="PCP196" s="329"/>
      <c r="PCQ196" s="329"/>
      <c r="PCR196" s="329"/>
      <c r="PCS196" s="329"/>
      <c r="PCT196" s="329"/>
      <c r="PCU196" s="329"/>
      <c r="PCV196" s="329"/>
      <c r="PCW196" s="329"/>
      <c r="PCX196" s="329"/>
      <c r="PCY196" s="329"/>
      <c r="PCZ196" s="329"/>
      <c r="PDA196" s="329"/>
      <c r="PDB196" s="329"/>
      <c r="PDC196" s="329"/>
      <c r="PDD196" s="329"/>
      <c r="PDE196" s="329"/>
      <c r="PDF196" s="329"/>
      <c r="PDG196" s="329"/>
      <c r="PDH196" s="329"/>
      <c r="PDI196" s="329"/>
      <c r="PDJ196" s="329"/>
      <c r="PDK196" s="329"/>
      <c r="PDL196" s="329"/>
      <c r="PDM196" s="329"/>
      <c r="PDN196" s="329"/>
      <c r="PDO196" s="329"/>
      <c r="PDP196" s="329"/>
      <c r="PDQ196" s="329"/>
      <c r="PDR196" s="329"/>
      <c r="PDS196" s="329"/>
      <c r="PDT196" s="329"/>
      <c r="PDU196" s="329"/>
      <c r="PDV196" s="329"/>
      <c r="PDW196" s="329"/>
      <c r="PDX196" s="329"/>
      <c r="PDY196" s="329"/>
      <c r="PDZ196" s="329"/>
      <c r="PEA196" s="329"/>
      <c r="PEB196" s="329"/>
      <c r="PEC196" s="329"/>
      <c r="PED196" s="329"/>
      <c r="PEE196" s="329"/>
      <c r="PEF196" s="329"/>
      <c r="PEG196" s="329"/>
      <c r="PEH196" s="329"/>
      <c r="PEI196" s="329"/>
      <c r="PEJ196" s="329"/>
      <c r="PEK196" s="329"/>
      <c r="PEL196" s="329"/>
      <c r="PEM196" s="329"/>
      <c r="PEN196" s="329"/>
      <c r="PEO196" s="329"/>
      <c r="PEP196" s="329"/>
      <c r="PEQ196" s="329"/>
      <c r="PER196" s="329"/>
      <c r="PES196" s="329"/>
      <c r="PET196" s="329"/>
      <c r="PEU196" s="329"/>
      <c r="PEV196" s="329"/>
      <c r="PEW196" s="329"/>
      <c r="PEX196" s="329"/>
      <c r="PEY196" s="329"/>
      <c r="PEZ196" s="329"/>
      <c r="PFA196" s="329"/>
      <c r="PFB196" s="329"/>
      <c r="PFC196" s="329"/>
      <c r="PFD196" s="329"/>
      <c r="PFE196" s="329"/>
      <c r="PFF196" s="329"/>
      <c r="PFG196" s="329"/>
      <c r="PFH196" s="329"/>
      <c r="PFI196" s="329"/>
      <c r="PFJ196" s="329"/>
      <c r="PFK196" s="329"/>
      <c r="PFL196" s="329"/>
      <c r="PFM196" s="329"/>
      <c r="PFN196" s="329"/>
      <c r="PFO196" s="329"/>
      <c r="PFP196" s="329"/>
      <c r="PFQ196" s="329"/>
      <c r="PFR196" s="329"/>
      <c r="PFS196" s="329"/>
      <c r="PFT196" s="329"/>
      <c r="PFU196" s="329"/>
      <c r="PFV196" s="329"/>
      <c r="PFW196" s="329"/>
      <c r="PFX196" s="329"/>
      <c r="PFY196" s="329"/>
      <c r="PFZ196" s="329"/>
      <c r="PGA196" s="329"/>
      <c r="PGB196" s="329"/>
      <c r="PGC196" s="329"/>
      <c r="PGD196" s="329"/>
      <c r="PGE196" s="329"/>
      <c r="PGF196" s="329"/>
      <c r="PGG196" s="329"/>
      <c r="PGH196" s="329"/>
      <c r="PGI196" s="329"/>
      <c r="PGJ196" s="329"/>
      <c r="PGK196" s="329"/>
      <c r="PGL196" s="329"/>
      <c r="PGM196" s="329"/>
      <c r="PGN196" s="329"/>
      <c r="PGO196" s="329"/>
      <c r="PGP196" s="329"/>
      <c r="PGQ196" s="329"/>
      <c r="PGR196" s="329"/>
      <c r="PGS196" s="329"/>
      <c r="PGT196" s="329"/>
      <c r="PGU196" s="329"/>
      <c r="PGV196" s="329"/>
      <c r="PGW196" s="329"/>
      <c r="PGX196" s="329"/>
      <c r="PGY196" s="329"/>
      <c r="PGZ196" s="329"/>
      <c r="PHA196" s="329"/>
      <c r="PHB196" s="329"/>
      <c r="PHC196" s="329"/>
      <c r="PHD196" s="329"/>
      <c r="PHE196" s="329"/>
      <c r="PHF196" s="329"/>
      <c r="PHG196" s="329"/>
      <c r="PHH196" s="329"/>
      <c r="PHI196" s="329"/>
      <c r="PHJ196" s="329"/>
      <c r="PHK196" s="329"/>
      <c r="PHL196" s="329"/>
      <c r="PHM196" s="329"/>
      <c r="PHN196" s="329"/>
      <c r="PHO196" s="329"/>
      <c r="PHP196" s="329"/>
      <c r="PHQ196" s="329"/>
      <c r="PHR196" s="329"/>
      <c r="PHS196" s="329"/>
      <c r="PHT196" s="329"/>
      <c r="PHU196" s="329"/>
      <c r="PHV196" s="329"/>
      <c r="PHW196" s="329"/>
      <c r="PHX196" s="329"/>
      <c r="PHY196" s="329"/>
      <c r="PHZ196" s="329"/>
      <c r="PIA196" s="329"/>
      <c r="PIB196" s="329"/>
      <c r="PIC196" s="329"/>
      <c r="PID196" s="329"/>
      <c r="PIE196" s="329"/>
      <c r="PIF196" s="329"/>
      <c r="PIG196" s="329"/>
      <c r="PIH196" s="329"/>
      <c r="PII196" s="329"/>
      <c r="PIJ196" s="329"/>
      <c r="PIK196" s="329"/>
      <c r="PIL196" s="329"/>
      <c r="PIM196" s="329"/>
      <c r="PIN196" s="329"/>
      <c r="PIO196" s="329"/>
      <c r="PIP196" s="329"/>
      <c r="PIQ196" s="329"/>
      <c r="PIR196" s="329"/>
      <c r="PIS196" s="329"/>
      <c r="PIT196" s="329"/>
      <c r="PIU196" s="329"/>
      <c r="PIV196" s="329"/>
      <c r="PIW196" s="329"/>
      <c r="PIX196" s="329"/>
      <c r="PIY196" s="329"/>
      <c r="PIZ196" s="329"/>
      <c r="PJA196" s="329"/>
      <c r="PJB196" s="329"/>
      <c r="PJC196" s="329"/>
      <c r="PJD196" s="329"/>
      <c r="PJE196" s="329"/>
      <c r="PJF196" s="329"/>
      <c r="PJG196" s="329"/>
      <c r="PJH196" s="329"/>
      <c r="PJI196" s="329"/>
      <c r="PJJ196" s="329"/>
      <c r="PJK196" s="329"/>
      <c r="PJL196" s="329"/>
      <c r="PJM196" s="329"/>
      <c r="PJN196" s="329"/>
      <c r="PJO196" s="329"/>
      <c r="PJP196" s="329"/>
      <c r="PJQ196" s="329"/>
      <c r="PJR196" s="329"/>
      <c r="PJS196" s="329"/>
      <c r="PJT196" s="329"/>
      <c r="PJU196" s="329"/>
      <c r="PJV196" s="329"/>
      <c r="PJW196" s="329"/>
      <c r="PJX196" s="329"/>
      <c r="PJY196" s="329"/>
      <c r="PJZ196" s="329"/>
      <c r="PKA196" s="329"/>
      <c r="PKB196" s="329"/>
      <c r="PKC196" s="329"/>
      <c r="PKD196" s="329"/>
      <c r="PKE196" s="329"/>
      <c r="PKF196" s="329"/>
      <c r="PKG196" s="329"/>
      <c r="PKH196" s="329"/>
      <c r="PKI196" s="329"/>
      <c r="PKJ196" s="329"/>
      <c r="PKK196" s="329"/>
      <c r="PKL196" s="329"/>
      <c r="PKM196" s="329"/>
      <c r="PKN196" s="329"/>
      <c r="PKO196" s="329"/>
      <c r="PKP196" s="329"/>
      <c r="PKQ196" s="329"/>
      <c r="PKR196" s="329"/>
      <c r="PKS196" s="329"/>
      <c r="PKT196" s="329"/>
      <c r="PKU196" s="329"/>
      <c r="PKV196" s="329"/>
      <c r="PKW196" s="329"/>
      <c r="PKX196" s="329"/>
      <c r="PKY196" s="329"/>
      <c r="PKZ196" s="329"/>
      <c r="PLA196" s="329"/>
      <c r="PLB196" s="329"/>
      <c r="PLC196" s="329"/>
      <c r="PLD196" s="329"/>
      <c r="PLE196" s="329"/>
      <c r="PLF196" s="329"/>
      <c r="PLG196" s="329"/>
      <c r="PLH196" s="329"/>
      <c r="PLI196" s="329"/>
      <c r="PLJ196" s="329"/>
      <c r="PLK196" s="329"/>
      <c r="PLL196" s="329"/>
      <c r="PLM196" s="329"/>
      <c r="PLN196" s="329"/>
      <c r="PLO196" s="329"/>
      <c r="PLP196" s="329"/>
      <c r="PLQ196" s="329"/>
      <c r="PLR196" s="329"/>
      <c r="PLS196" s="329"/>
      <c r="PLT196" s="329"/>
      <c r="PLU196" s="329"/>
      <c r="PLV196" s="329"/>
      <c r="PLW196" s="329"/>
      <c r="PLX196" s="329"/>
      <c r="PLY196" s="329"/>
      <c r="PLZ196" s="329"/>
      <c r="PMA196" s="329"/>
      <c r="PMB196" s="329"/>
      <c r="PMC196" s="329"/>
      <c r="PMD196" s="329"/>
      <c r="PME196" s="329"/>
      <c r="PMF196" s="329"/>
      <c r="PMG196" s="329"/>
      <c r="PMH196" s="329"/>
      <c r="PMI196" s="329"/>
      <c r="PMJ196" s="329"/>
      <c r="PMK196" s="329"/>
      <c r="PML196" s="329"/>
      <c r="PMM196" s="329"/>
      <c r="PMN196" s="329"/>
      <c r="PMO196" s="329"/>
      <c r="PMP196" s="329"/>
      <c r="PMQ196" s="329"/>
      <c r="PMR196" s="329"/>
      <c r="PMS196" s="329"/>
      <c r="PMT196" s="329"/>
      <c r="PMU196" s="329"/>
      <c r="PMV196" s="329"/>
      <c r="PMW196" s="329"/>
      <c r="PMX196" s="329"/>
      <c r="PMY196" s="329"/>
      <c r="PMZ196" s="329"/>
      <c r="PNA196" s="329"/>
      <c r="PNB196" s="329"/>
      <c r="PNC196" s="329"/>
      <c r="PND196" s="329"/>
      <c r="PNE196" s="329"/>
      <c r="PNF196" s="329"/>
      <c r="PNG196" s="329"/>
      <c r="PNH196" s="329"/>
      <c r="PNI196" s="329"/>
      <c r="PNJ196" s="329"/>
      <c r="PNK196" s="329"/>
      <c r="PNL196" s="329"/>
      <c r="PNM196" s="329"/>
      <c r="PNN196" s="329"/>
      <c r="PNO196" s="329"/>
      <c r="PNP196" s="329"/>
      <c r="PNQ196" s="329"/>
      <c r="PNR196" s="329"/>
      <c r="PNS196" s="329"/>
      <c r="PNT196" s="329"/>
      <c r="PNU196" s="329"/>
      <c r="PNV196" s="329"/>
      <c r="PNW196" s="329"/>
      <c r="PNX196" s="329"/>
      <c r="PNY196" s="329"/>
      <c r="PNZ196" s="329"/>
      <c r="POA196" s="329"/>
      <c r="POB196" s="329"/>
      <c r="POC196" s="329"/>
      <c r="POD196" s="329"/>
      <c r="POE196" s="329"/>
      <c r="POF196" s="329"/>
      <c r="POG196" s="329"/>
      <c r="POH196" s="329"/>
      <c r="POI196" s="329"/>
      <c r="POJ196" s="329"/>
      <c r="POK196" s="329"/>
      <c r="POL196" s="329"/>
      <c r="POM196" s="329"/>
      <c r="PON196" s="329"/>
      <c r="POO196" s="329"/>
      <c r="POP196" s="329"/>
      <c r="POQ196" s="329"/>
      <c r="POR196" s="329"/>
      <c r="POS196" s="329"/>
      <c r="POT196" s="329"/>
      <c r="POU196" s="329"/>
      <c r="POV196" s="329"/>
      <c r="POW196" s="329"/>
      <c r="POX196" s="329"/>
      <c r="POY196" s="329"/>
      <c r="POZ196" s="329"/>
      <c r="PPA196" s="329"/>
      <c r="PPB196" s="329"/>
      <c r="PPC196" s="329"/>
      <c r="PPD196" s="329"/>
      <c r="PPE196" s="329"/>
      <c r="PPF196" s="329"/>
      <c r="PPG196" s="329"/>
      <c r="PPH196" s="329"/>
      <c r="PPI196" s="329"/>
      <c r="PPJ196" s="329"/>
      <c r="PPK196" s="329"/>
      <c r="PPL196" s="329"/>
      <c r="PPM196" s="329"/>
      <c r="PPN196" s="329"/>
      <c r="PPO196" s="329"/>
      <c r="PPP196" s="329"/>
      <c r="PPQ196" s="329"/>
      <c r="PPR196" s="329"/>
      <c r="PPS196" s="329"/>
      <c r="PPT196" s="329"/>
      <c r="PPU196" s="329"/>
      <c r="PPV196" s="329"/>
      <c r="PPW196" s="329"/>
      <c r="PPX196" s="329"/>
      <c r="PPY196" s="329"/>
      <c r="PPZ196" s="329"/>
      <c r="PQA196" s="329"/>
      <c r="PQB196" s="329"/>
      <c r="PQC196" s="329"/>
      <c r="PQD196" s="329"/>
      <c r="PQE196" s="329"/>
      <c r="PQF196" s="329"/>
      <c r="PQG196" s="329"/>
      <c r="PQH196" s="329"/>
      <c r="PQI196" s="329"/>
      <c r="PQJ196" s="329"/>
      <c r="PQK196" s="329"/>
      <c r="PQL196" s="329"/>
      <c r="PQM196" s="329"/>
      <c r="PQN196" s="329"/>
      <c r="PQO196" s="329"/>
      <c r="PQP196" s="329"/>
      <c r="PQQ196" s="329"/>
      <c r="PQR196" s="329"/>
      <c r="PQS196" s="329"/>
      <c r="PQT196" s="329"/>
      <c r="PQU196" s="329"/>
      <c r="PQV196" s="329"/>
      <c r="PQW196" s="329"/>
      <c r="PQX196" s="329"/>
      <c r="PQY196" s="329"/>
      <c r="PQZ196" s="329"/>
      <c r="PRA196" s="329"/>
      <c r="PRB196" s="329"/>
      <c r="PRC196" s="329"/>
      <c r="PRD196" s="329"/>
      <c r="PRE196" s="329"/>
      <c r="PRF196" s="329"/>
      <c r="PRG196" s="329"/>
      <c r="PRH196" s="329"/>
      <c r="PRI196" s="329"/>
      <c r="PRJ196" s="329"/>
      <c r="PRK196" s="329"/>
      <c r="PRL196" s="329"/>
      <c r="PRM196" s="329"/>
      <c r="PRN196" s="329"/>
      <c r="PRO196" s="329"/>
      <c r="PRP196" s="329"/>
      <c r="PRQ196" s="329"/>
      <c r="PRR196" s="329"/>
      <c r="PRS196" s="329"/>
      <c r="PRT196" s="329"/>
      <c r="PRU196" s="329"/>
      <c r="PRV196" s="329"/>
      <c r="PRW196" s="329"/>
      <c r="PRX196" s="329"/>
      <c r="PRY196" s="329"/>
      <c r="PRZ196" s="329"/>
      <c r="PSA196" s="329"/>
      <c r="PSB196" s="329"/>
      <c r="PSC196" s="329"/>
      <c r="PSD196" s="329"/>
      <c r="PSE196" s="329"/>
      <c r="PSF196" s="329"/>
      <c r="PSG196" s="329"/>
      <c r="PSH196" s="329"/>
      <c r="PSI196" s="329"/>
      <c r="PSJ196" s="329"/>
      <c r="PSK196" s="329"/>
      <c r="PSL196" s="329"/>
      <c r="PSM196" s="329"/>
      <c r="PSN196" s="329"/>
      <c r="PSO196" s="329"/>
      <c r="PSP196" s="329"/>
      <c r="PSQ196" s="329"/>
      <c r="PSR196" s="329"/>
      <c r="PSS196" s="329"/>
      <c r="PST196" s="329"/>
      <c r="PSU196" s="329"/>
      <c r="PSV196" s="329"/>
      <c r="PSW196" s="329"/>
      <c r="PSX196" s="329"/>
      <c r="PSY196" s="329"/>
      <c r="PSZ196" s="329"/>
      <c r="PTA196" s="329"/>
      <c r="PTB196" s="329"/>
      <c r="PTC196" s="329"/>
      <c r="PTD196" s="329"/>
      <c r="PTE196" s="329"/>
      <c r="PTF196" s="329"/>
      <c r="PTG196" s="329"/>
      <c r="PTH196" s="329"/>
      <c r="PTI196" s="329"/>
      <c r="PTJ196" s="329"/>
      <c r="PTK196" s="329"/>
      <c r="PTL196" s="329"/>
      <c r="PTM196" s="329"/>
      <c r="PTN196" s="329"/>
      <c r="PTO196" s="329"/>
      <c r="PTP196" s="329"/>
      <c r="PTQ196" s="329"/>
      <c r="PTR196" s="329"/>
      <c r="PTS196" s="329"/>
      <c r="PTT196" s="329"/>
      <c r="PTU196" s="329"/>
      <c r="PTV196" s="329"/>
      <c r="PTW196" s="329"/>
      <c r="PTX196" s="329"/>
      <c r="PTY196" s="329"/>
      <c r="PTZ196" s="329"/>
      <c r="PUA196" s="329"/>
      <c r="PUB196" s="329"/>
      <c r="PUC196" s="329"/>
      <c r="PUD196" s="329"/>
      <c r="PUE196" s="329"/>
      <c r="PUF196" s="329"/>
      <c r="PUG196" s="329"/>
      <c r="PUH196" s="329"/>
      <c r="PUI196" s="329"/>
      <c r="PUJ196" s="329"/>
      <c r="PUK196" s="329"/>
      <c r="PUL196" s="329"/>
      <c r="PUM196" s="329"/>
      <c r="PUN196" s="329"/>
      <c r="PUO196" s="329"/>
      <c r="PUP196" s="329"/>
      <c r="PUQ196" s="329"/>
      <c r="PUR196" s="329"/>
      <c r="PUS196" s="329"/>
      <c r="PUT196" s="329"/>
      <c r="PUU196" s="329"/>
      <c r="PUV196" s="329"/>
      <c r="PUW196" s="329"/>
      <c r="PUX196" s="329"/>
      <c r="PUY196" s="329"/>
      <c r="PUZ196" s="329"/>
      <c r="PVA196" s="329"/>
      <c r="PVB196" s="329"/>
      <c r="PVC196" s="329"/>
      <c r="PVD196" s="329"/>
      <c r="PVE196" s="329"/>
      <c r="PVF196" s="329"/>
      <c r="PVG196" s="329"/>
      <c r="PVH196" s="329"/>
      <c r="PVI196" s="329"/>
      <c r="PVJ196" s="329"/>
      <c r="PVK196" s="329"/>
      <c r="PVL196" s="329"/>
      <c r="PVM196" s="329"/>
      <c r="PVN196" s="329"/>
      <c r="PVO196" s="329"/>
      <c r="PVP196" s="329"/>
      <c r="PVQ196" s="329"/>
      <c r="PVR196" s="329"/>
      <c r="PVS196" s="329"/>
      <c r="PVT196" s="329"/>
      <c r="PVU196" s="329"/>
      <c r="PVV196" s="329"/>
      <c r="PVW196" s="329"/>
      <c r="PVX196" s="329"/>
      <c r="PVY196" s="329"/>
      <c r="PVZ196" s="329"/>
      <c r="PWA196" s="329"/>
      <c r="PWB196" s="329"/>
      <c r="PWC196" s="329"/>
      <c r="PWD196" s="329"/>
      <c r="PWE196" s="329"/>
      <c r="PWF196" s="329"/>
      <c r="PWG196" s="329"/>
      <c r="PWH196" s="329"/>
      <c r="PWI196" s="329"/>
      <c r="PWJ196" s="329"/>
      <c r="PWK196" s="329"/>
      <c r="PWL196" s="329"/>
      <c r="PWM196" s="329"/>
      <c r="PWN196" s="329"/>
      <c r="PWO196" s="329"/>
      <c r="PWP196" s="329"/>
      <c r="PWQ196" s="329"/>
      <c r="PWR196" s="329"/>
      <c r="PWS196" s="329"/>
      <c r="PWT196" s="329"/>
      <c r="PWU196" s="329"/>
      <c r="PWV196" s="329"/>
      <c r="PWW196" s="329"/>
      <c r="PWX196" s="329"/>
      <c r="PWY196" s="329"/>
      <c r="PWZ196" s="329"/>
      <c r="PXA196" s="329"/>
      <c r="PXB196" s="329"/>
      <c r="PXC196" s="329"/>
      <c r="PXD196" s="329"/>
      <c r="PXE196" s="329"/>
      <c r="PXF196" s="329"/>
      <c r="PXG196" s="329"/>
      <c r="PXH196" s="329"/>
      <c r="PXI196" s="329"/>
      <c r="PXJ196" s="329"/>
      <c r="PXK196" s="329"/>
      <c r="PXL196" s="329"/>
      <c r="PXM196" s="329"/>
      <c r="PXN196" s="329"/>
      <c r="PXO196" s="329"/>
      <c r="PXP196" s="329"/>
      <c r="PXQ196" s="329"/>
      <c r="PXR196" s="329"/>
      <c r="PXS196" s="329"/>
      <c r="PXT196" s="329"/>
      <c r="PXU196" s="329"/>
      <c r="PXV196" s="329"/>
      <c r="PXW196" s="329"/>
      <c r="PXX196" s="329"/>
      <c r="PXY196" s="329"/>
      <c r="PXZ196" s="329"/>
      <c r="PYA196" s="329"/>
      <c r="PYB196" s="329"/>
      <c r="PYC196" s="329"/>
      <c r="PYD196" s="329"/>
      <c r="PYE196" s="329"/>
      <c r="PYF196" s="329"/>
      <c r="PYG196" s="329"/>
      <c r="PYH196" s="329"/>
      <c r="PYI196" s="329"/>
      <c r="PYJ196" s="329"/>
      <c r="PYK196" s="329"/>
      <c r="PYL196" s="329"/>
      <c r="PYM196" s="329"/>
      <c r="PYN196" s="329"/>
      <c r="PYO196" s="329"/>
      <c r="PYP196" s="329"/>
      <c r="PYQ196" s="329"/>
      <c r="PYR196" s="329"/>
      <c r="PYS196" s="329"/>
      <c r="PYT196" s="329"/>
      <c r="PYU196" s="329"/>
      <c r="PYV196" s="329"/>
      <c r="PYW196" s="329"/>
      <c r="PYX196" s="329"/>
      <c r="PYY196" s="329"/>
      <c r="PYZ196" s="329"/>
      <c r="PZA196" s="329"/>
      <c r="PZB196" s="329"/>
      <c r="PZC196" s="329"/>
      <c r="PZD196" s="329"/>
      <c r="PZE196" s="329"/>
      <c r="PZF196" s="329"/>
      <c r="PZG196" s="329"/>
      <c r="PZH196" s="329"/>
      <c r="PZI196" s="329"/>
      <c r="PZJ196" s="329"/>
      <c r="PZK196" s="329"/>
      <c r="PZL196" s="329"/>
      <c r="PZM196" s="329"/>
      <c r="PZN196" s="329"/>
      <c r="PZO196" s="329"/>
      <c r="PZP196" s="329"/>
      <c r="PZQ196" s="329"/>
      <c r="PZR196" s="329"/>
      <c r="PZS196" s="329"/>
      <c r="PZT196" s="329"/>
      <c r="PZU196" s="329"/>
      <c r="PZV196" s="329"/>
      <c r="PZW196" s="329"/>
      <c r="PZX196" s="329"/>
      <c r="PZY196" s="329"/>
      <c r="PZZ196" s="329"/>
      <c r="QAA196" s="329"/>
      <c r="QAB196" s="329"/>
      <c r="QAC196" s="329"/>
      <c r="QAD196" s="329"/>
      <c r="QAE196" s="329"/>
      <c r="QAF196" s="329"/>
      <c r="QAG196" s="329"/>
      <c r="QAH196" s="329"/>
      <c r="QAI196" s="329"/>
      <c r="QAJ196" s="329"/>
      <c r="QAK196" s="329"/>
      <c r="QAL196" s="329"/>
      <c r="QAM196" s="329"/>
      <c r="QAN196" s="329"/>
      <c r="QAO196" s="329"/>
      <c r="QAP196" s="329"/>
      <c r="QAQ196" s="329"/>
      <c r="QAR196" s="329"/>
      <c r="QAS196" s="329"/>
      <c r="QAT196" s="329"/>
      <c r="QAU196" s="329"/>
      <c r="QAV196" s="329"/>
      <c r="QAW196" s="329"/>
      <c r="QAX196" s="329"/>
      <c r="QAY196" s="329"/>
      <c r="QAZ196" s="329"/>
      <c r="QBA196" s="329"/>
      <c r="QBB196" s="329"/>
      <c r="QBC196" s="329"/>
      <c r="QBD196" s="329"/>
      <c r="QBE196" s="329"/>
      <c r="QBF196" s="329"/>
      <c r="QBG196" s="329"/>
      <c r="QBH196" s="329"/>
      <c r="QBI196" s="329"/>
      <c r="QBJ196" s="329"/>
      <c r="QBK196" s="329"/>
      <c r="QBL196" s="329"/>
      <c r="QBM196" s="329"/>
      <c r="QBN196" s="329"/>
      <c r="QBO196" s="329"/>
      <c r="QBP196" s="329"/>
      <c r="QBQ196" s="329"/>
      <c r="QBR196" s="329"/>
      <c r="QBS196" s="329"/>
      <c r="QBT196" s="329"/>
      <c r="QBU196" s="329"/>
      <c r="QBV196" s="329"/>
      <c r="QBW196" s="329"/>
      <c r="QBX196" s="329"/>
      <c r="QBY196" s="329"/>
      <c r="QBZ196" s="329"/>
      <c r="QCA196" s="329"/>
      <c r="QCB196" s="329"/>
      <c r="QCC196" s="329"/>
      <c r="QCD196" s="329"/>
      <c r="QCE196" s="329"/>
      <c r="QCF196" s="329"/>
      <c r="QCG196" s="329"/>
      <c r="QCH196" s="329"/>
      <c r="QCI196" s="329"/>
      <c r="QCJ196" s="329"/>
      <c r="QCK196" s="329"/>
      <c r="QCL196" s="329"/>
      <c r="QCM196" s="329"/>
      <c r="QCN196" s="329"/>
      <c r="QCO196" s="329"/>
      <c r="QCP196" s="329"/>
      <c r="QCQ196" s="329"/>
      <c r="QCR196" s="329"/>
      <c r="QCS196" s="329"/>
      <c r="QCT196" s="329"/>
      <c r="QCU196" s="329"/>
      <c r="QCV196" s="329"/>
      <c r="QCW196" s="329"/>
      <c r="QCX196" s="329"/>
      <c r="QCY196" s="329"/>
      <c r="QCZ196" s="329"/>
      <c r="QDA196" s="329"/>
      <c r="QDB196" s="329"/>
      <c r="QDC196" s="329"/>
      <c r="QDD196" s="329"/>
      <c r="QDE196" s="329"/>
      <c r="QDF196" s="329"/>
      <c r="QDG196" s="329"/>
      <c r="QDH196" s="329"/>
      <c r="QDI196" s="329"/>
      <c r="QDJ196" s="329"/>
      <c r="QDK196" s="329"/>
      <c r="QDL196" s="329"/>
      <c r="QDM196" s="329"/>
      <c r="QDN196" s="329"/>
      <c r="QDO196" s="329"/>
      <c r="QDP196" s="329"/>
      <c r="QDQ196" s="329"/>
      <c r="QDR196" s="329"/>
      <c r="QDS196" s="329"/>
      <c r="QDT196" s="329"/>
      <c r="QDU196" s="329"/>
      <c r="QDV196" s="329"/>
      <c r="QDW196" s="329"/>
      <c r="QDX196" s="329"/>
      <c r="QDY196" s="329"/>
      <c r="QDZ196" s="329"/>
      <c r="QEA196" s="329"/>
      <c r="QEB196" s="329"/>
      <c r="QEC196" s="329"/>
      <c r="QED196" s="329"/>
      <c r="QEE196" s="329"/>
      <c r="QEF196" s="329"/>
      <c r="QEG196" s="329"/>
      <c r="QEH196" s="329"/>
      <c r="QEI196" s="329"/>
      <c r="QEJ196" s="329"/>
      <c r="QEK196" s="329"/>
      <c r="QEL196" s="329"/>
      <c r="QEM196" s="329"/>
      <c r="QEN196" s="329"/>
      <c r="QEO196" s="329"/>
      <c r="QEP196" s="329"/>
      <c r="QEQ196" s="329"/>
      <c r="QER196" s="329"/>
      <c r="QES196" s="329"/>
      <c r="QET196" s="329"/>
      <c r="QEU196" s="329"/>
      <c r="QEV196" s="329"/>
      <c r="QEW196" s="329"/>
      <c r="QEX196" s="329"/>
      <c r="QEY196" s="329"/>
      <c r="QEZ196" s="329"/>
      <c r="QFA196" s="329"/>
      <c r="QFB196" s="329"/>
      <c r="QFC196" s="329"/>
      <c r="QFD196" s="329"/>
      <c r="QFE196" s="329"/>
      <c r="QFF196" s="329"/>
      <c r="QFG196" s="329"/>
      <c r="QFH196" s="329"/>
      <c r="QFI196" s="329"/>
      <c r="QFJ196" s="329"/>
      <c r="QFK196" s="329"/>
      <c r="QFL196" s="329"/>
      <c r="QFM196" s="329"/>
      <c r="QFN196" s="329"/>
      <c r="QFO196" s="329"/>
      <c r="QFP196" s="329"/>
      <c r="QFQ196" s="329"/>
      <c r="QFR196" s="329"/>
      <c r="QFS196" s="329"/>
      <c r="QFT196" s="329"/>
      <c r="QFU196" s="329"/>
      <c r="QFV196" s="329"/>
      <c r="QFW196" s="329"/>
      <c r="QFX196" s="329"/>
      <c r="QFY196" s="329"/>
      <c r="QFZ196" s="329"/>
      <c r="QGA196" s="329"/>
      <c r="QGB196" s="329"/>
      <c r="QGC196" s="329"/>
      <c r="QGD196" s="329"/>
      <c r="QGE196" s="329"/>
      <c r="QGF196" s="329"/>
      <c r="QGG196" s="329"/>
      <c r="QGH196" s="329"/>
      <c r="QGI196" s="329"/>
      <c r="QGJ196" s="329"/>
      <c r="QGK196" s="329"/>
      <c r="QGL196" s="329"/>
      <c r="QGM196" s="329"/>
      <c r="QGN196" s="329"/>
      <c r="QGO196" s="329"/>
      <c r="QGP196" s="329"/>
      <c r="QGQ196" s="329"/>
      <c r="QGR196" s="329"/>
      <c r="QGS196" s="329"/>
      <c r="QGT196" s="329"/>
      <c r="QGU196" s="329"/>
      <c r="QGV196" s="329"/>
      <c r="QGW196" s="329"/>
      <c r="QGX196" s="329"/>
      <c r="QGY196" s="329"/>
      <c r="QGZ196" s="329"/>
      <c r="QHA196" s="329"/>
      <c r="QHB196" s="329"/>
      <c r="QHC196" s="329"/>
      <c r="QHD196" s="329"/>
      <c r="QHE196" s="329"/>
      <c r="QHF196" s="329"/>
      <c r="QHG196" s="329"/>
      <c r="QHH196" s="329"/>
      <c r="QHI196" s="329"/>
      <c r="QHJ196" s="329"/>
      <c r="QHK196" s="329"/>
      <c r="QHL196" s="329"/>
      <c r="QHM196" s="329"/>
      <c r="QHN196" s="329"/>
      <c r="QHO196" s="329"/>
      <c r="QHP196" s="329"/>
      <c r="QHQ196" s="329"/>
      <c r="QHR196" s="329"/>
      <c r="QHS196" s="329"/>
      <c r="QHT196" s="329"/>
      <c r="QHU196" s="329"/>
      <c r="QHV196" s="329"/>
      <c r="QHW196" s="329"/>
      <c r="QHX196" s="329"/>
      <c r="QHY196" s="329"/>
      <c r="QHZ196" s="329"/>
      <c r="QIA196" s="329"/>
      <c r="QIB196" s="329"/>
      <c r="QIC196" s="329"/>
      <c r="QID196" s="329"/>
      <c r="QIE196" s="329"/>
      <c r="QIF196" s="329"/>
      <c r="QIG196" s="329"/>
      <c r="QIH196" s="329"/>
      <c r="QII196" s="329"/>
      <c r="QIJ196" s="329"/>
      <c r="QIK196" s="329"/>
      <c r="QIL196" s="329"/>
      <c r="QIM196" s="329"/>
      <c r="QIN196" s="329"/>
      <c r="QIO196" s="329"/>
      <c r="QIP196" s="329"/>
      <c r="QIQ196" s="329"/>
      <c r="QIR196" s="329"/>
      <c r="QIS196" s="329"/>
      <c r="QIT196" s="329"/>
      <c r="QIU196" s="329"/>
      <c r="QIV196" s="329"/>
      <c r="QIW196" s="329"/>
      <c r="QIX196" s="329"/>
      <c r="QIY196" s="329"/>
      <c r="QIZ196" s="329"/>
      <c r="QJA196" s="329"/>
      <c r="QJB196" s="329"/>
      <c r="QJC196" s="329"/>
      <c r="QJD196" s="329"/>
      <c r="QJE196" s="329"/>
      <c r="QJF196" s="329"/>
      <c r="QJG196" s="329"/>
      <c r="QJH196" s="329"/>
      <c r="QJI196" s="329"/>
      <c r="QJJ196" s="329"/>
      <c r="QJK196" s="329"/>
      <c r="QJL196" s="329"/>
      <c r="QJM196" s="329"/>
      <c r="QJN196" s="329"/>
      <c r="QJO196" s="329"/>
      <c r="QJP196" s="329"/>
      <c r="QJQ196" s="329"/>
      <c r="QJR196" s="329"/>
      <c r="QJS196" s="329"/>
      <c r="QJT196" s="329"/>
      <c r="QJU196" s="329"/>
      <c r="QJV196" s="329"/>
      <c r="QJW196" s="329"/>
      <c r="QJX196" s="329"/>
      <c r="QJY196" s="329"/>
      <c r="QJZ196" s="329"/>
      <c r="QKA196" s="329"/>
      <c r="QKB196" s="329"/>
      <c r="QKC196" s="329"/>
      <c r="QKD196" s="329"/>
      <c r="QKE196" s="329"/>
      <c r="QKF196" s="329"/>
      <c r="QKG196" s="329"/>
      <c r="QKH196" s="329"/>
      <c r="QKI196" s="329"/>
      <c r="QKJ196" s="329"/>
      <c r="QKK196" s="329"/>
      <c r="QKL196" s="329"/>
      <c r="QKM196" s="329"/>
      <c r="QKN196" s="329"/>
      <c r="QKO196" s="329"/>
      <c r="QKP196" s="329"/>
      <c r="QKQ196" s="329"/>
      <c r="QKR196" s="329"/>
      <c r="QKS196" s="329"/>
      <c r="QKT196" s="329"/>
      <c r="QKU196" s="329"/>
      <c r="QKV196" s="329"/>
      <c r="QKW196" s="329"/>
      <c r="QKX196" s="329"/>
      <c r="QKY196" s="329"/>
      <c r="QKZ196" s="329"/>
      <c r="QLA196" s="329"/>
      <c r="QLB196" s="329"/>
      <c r="QLC196" s="329"/>
      <c r="QLD196" s="329"/>
      <c r="QLE196" s="329"/>
      <c r="QLF196" s="329"/>
      <c r="QLG196" s="329"/>
      <c r="QLH196" s="329"/>
      <c r="QLI196" s="329"/>
      <c r="QLJ196" s="329"/>
      <c r="QLK196" s="329"/>
      <c r="QLL196" s="329"/>
      <c r="QLM196" s="329"/>
      <c r="QLN196" s="329"/>
      <c r="QLO196" s="329"/>
      <c r="QLP196" s="329"/>
      <c r="QLQ196" s="329"/>
      <c r="QLR196" s="329"/>
      <c r="QLS196" s="329"/>
      <c r="QLT196" s="329"/>
      <c r="QLU196" s="329"/>
      <c r="QLV196" s="329"/>
      <c r="QLW196" s="329"/>
      <c r="QLX196" s="329"/>
      <c r="QLY196" s="329"/>
      <c r="QLZ196" s="329"/>
      <c r="QMA196" s="329"/>
      <c r="QMB196" s="329"/>
      <c r="QMC196" s="329"/>
      <c r="QMD196" s="329"/>
      <c r="QME196" s="329"/>
      <c r="QMF196" s="329"/>
      <c r="QMG196" s="329"/>
      <c r="QMH196" s="329"/>
      <c r="QMI196" s="329"/>
      <c r="QMJ196" s="329"/>
      <c r="QMK196" s="329"/>
      <c r="QML196" s="329"/>
      <c r="QMM196" s="329"/>
      <c r="QMN196" s="329"/>
      <c r="QMO196" s="329"/>
      <c r="QMP196" s="329"/>
      <c r="QMQ196" s="329"/>
      <c r="QMR196" s="329"/>
      <c r="QMS196" s="329"/>
      <c r="QMT196" s="329"/>
      <c r="QMU196" s="329"/>
      <c r="QMV196" s="329"/>
      <c r="QMW196" s="329"/>
      <c r="QMX196" s="329"/>
      <c r="QMY196" s="329"/>
      <c r="QMZ196" s="329"/>
      <c r="QNA196" s="329"/>
      <c r="QNB196" s="329"/>
      <c r="QNC196" s="329"/>
      <c r="QND196" s="329"/>
      <c r="QNE196" s="329"/>
      <c r="QNF196" s="329"/>
      <c r="QNG196" s="329"/>
      <c r="QNH196" s="329"/>
      <c r="QNI196" s="329"/>
      <c r="QNJ196" s="329"/>
      <c r="QNK196" s="329"/>
      <c r="QNL196" s="329"/>
      <c r="QNM196" s="329"/>
      <c r="QNN196" s="329"/>
      <c r="QNO196" s="329"/>
      <c r="QNP196" s="329"/>
      <c r="QNQ196" s="329"/>
      <c r="QNR196" s="329"/>
      <c r="QNS196" s="329"/>
      <c r="QNT196" s="329"/>
      <c r="QNU196" s="329"/>
      <c r="QNV196" s="329"/>
      <c r="QNW196" s="329"/>
      <c r="QNX196" s="329"/>
      <c r="QNY196" s="329"/>
      <c r="QNZ196" s="329"/>
      <c r="QOA196" s="329"/>
      <c r="QOB196" s="329"/>
      <c r="QOC196" s="329"/>
      <c r="QOD196" s="329"/>
      <c r="QOE196" s="329"/>
      <c r="QOF196" s="329"/>
      <c r="QOG196" s="329"/>
      <c r="QOH196" s="329"/>
      <c r="QOI196" s="329"/>
      <c r="QOJ196" s="329"/>
      <c r="QOK196" s="329"/>
      <c r="QOL196" s="329"/>
      <c r="QOM196" s="329"/>
      <c r="QON196" s="329"/>
      <c r="QOO196" s="329"/>
      <c r="QOP196" s="329"/>
      <c r="QOQ196" s="329"/>
      <c r="QOR196" s="329"/>
      <c r="QOS196" s="329"/>
      <c r="QOT196" s="329"/>
      <c r="QOU196" s="329"/>
      <c r="QOV196" s="329"/>
      <c r="QOW196" s="329"/>
      <c r="QOX196" s="329"/>
      <c r="QOY196" s="329"/>
      <c r="QOZ196" s="329"/>
      <c r="QPA196" s="329"/>
      <c r="QPB196" s="329"/>
      <c r="QPC196" s="329"/>
      <c r="QPD196" s="329"/>
      <c r="QPE196" s="329"/>
      <c r="QPF196" s="329"/>
      <c r="QPG196" s="329"/>
      <c r="QPH196" s="329"/>
      <c r="QPI196" s="329"/>
      <c r="QPJ196" s="329"/>
      <c r="QPK196" s="329"/>
      <c r="QPL196" s="329"/>
      <c r="QPM196" s="329"/>
      <c r="QPN196" s="329"/>
      <c r="QPO196" s="329"/>
      <c r="QPP196" s="329"/>
      <c r="QPQ196" s="329"/>
      <c r="QPR196" s="329"/>
      <c r="QPS196" s="329"/>
      <c r="QPT196" s="329"/>
      <c r="QPU196" s="329"/>
      <c r="QPV196" s="329"/>
      <c r="QPW196" s="329"/>
      <c r="QPX196" s="329"/>
      <c r="QPY196" s="329"/>
      <c r="QPZ196" s="329"/>
      <c r="QQA196" s="329"/>
      <c r="QQB196" s="329"/>
      <c r="QQC196" s="329"/>
      <c r="QQD196" s="329"/>
      <c r="QQE196" s="329"/>
      <c r="QQF196" s="329"/>
      <c r="QQG196" s="329"/>
      <c r="QQH196" s="329"/>
      <c r="QQI196" s="329"/>
      <c r="QQJ196" s="329"/>
      <c r="QQK196" s="329"/>
      <c r="QQL196" s="329"/>
      <c r="QQM196" s="329"/>
      <c r="QQN196" s="329"/>
      <c r="QQO196" s="329"/>
      <c r="QQP196" s="329"/>
      <c r="QQQ196" s="329"/>
      <c r="QQR196" s="329"/>
      <c r="QQS196" s="329"/>
      <c r="QQT196" s="329"/>
      <c r="QQU196" s="329"/>
      <c r="QQV196" s="329"/>
      <c r="QQW196" s="329"/>
      <c r="QQX196" s="329"/>
      <c r="QQY196" s="329"/>
      <c r="QQZ196" s="329"/>
      <c r="QRA196" s="329"/>
      <c r="QRB196" s="329"/>
      <c r="QRC196" s="329"/>
      <c r="QRD196" s="329"/>
      <c r="QRE196" s="329"/>
      <c r="QRF196" s="329"/>
      <c r="QRG196" s="329"/>
      <c r="QRH196" s="329"/>
      <c r="QRI196" s="329"/>
      <c r="QRJ196" s="329"/>
      <c r="QRK196" s="329"/>
      <c r="QRL196" s="329"/>
      <c r="QRM196" s="329"/>
      <c r="QRN196" s="329"/>
      <c r="QRO196" s="329"/>
      <c r="QRP196" s="329"/>
      <c r="QRQ196" s="329"/>
      <c r="QRR196" s="329"/>
      <c r="QRS196" s="329"/>
      <c r="QRT196" s="329"/>
      <c r="QRU196" s="329"/>
      <c r="QRV196" s="329"/>
      <c r="QRW196" s="329"/>
      <c r="QRX196" s="329"/>
      <c r="QRY196" s="329"/>
      <c r="QRZ196" s="329"/>
      <c r="QSA196" s="329"/>
      <c r="QSB196" s="329"/>
      <c r="QSC196" s="329"/>
      <c r="QSD196" s="329"/>
      <c r="QSE196" s="329"/>
      <c r="QSF196" s="329"/>
      <c r="QSG196" s="329"/>
      <c r="QSH196" s="329"/>
      <c r="QSI196" s="329"/>
      <c r="QSJ196" s="329"/>
      <c r="QSK196" s="329"/>
      <c r="QSL196" s="329"/>
      <c r="QSM196" s="329"/>
      <c r="QSN196" s="329"/>
      <c r="QSO196" s="329"/>
      <c r="QSP196" s="329"/>
      <c r="QSQ196" s="329"/>
      <c r="QSR196" s="329"/>
      <c r="QSS196" s="329"/>
      <c r="QST196" s="329"/>
      <c r="QSU196" s="329"/>
      <c r="QSV196" s="329"/>
      <c r="QSW196" s="329"/>
      <c r="QSX196" s="329"/>
      <c r="QSY196" s="329"/>
      <c r="QSZ196" s="329"/>
      <c r="QTA196" s="329"/>
      <c r="QTB196" s="329"/>
      <c r="QTC196" s="329"/>
      <c r="QTD196" s="329"/>
      <c r="QTE196" s="329"/>
      <c r="QTF196" s="329"/>
      <c r="QTG196" s="329"/>
      <c r="QTH196" s="329"/>
      <c r="QTI196" s="329"/>
      <c r="QTJ196" s="329"/>
      <c r="QTK196" s="329"/>
      <c r="QTL196" s="329"/>
      <c r="QTM196" s="329"/>
      <c r="QTN196" s="329"/>
      <c r="QTO196" s="329"/>
      <c r="QTP196" s="329"/>
      <c r="QTQ196" s="329"/>
      <c r="QTR196" s="329"/>
      <c r="QTS196" s="329"/>
      <c r="QTT196" s="329"/>
      <c r="QTU196" s="329"/>
      <c r="QTV196" s="329"/>
      <c r="QTW196" s="329"/>
      <c r="QTX196" s="329"/>
      <c r="QTY196" s="329"/>
      <c r="QTZ196" s="329"/>
      <c r="QUA196" s="329"/>
      <c r="QUB196" s="329"/>
      <c r="QUC196" s="329"/>
      <c r="QUD196" s="329"/>
      <c r="QUE196" s="329"/>
      <c r="QUF196" s="329"/>
      <c r="QUG196" s="329"/>
      <c r="QUH196" s="329"/>
      <c r="QUI196" s="329"/>
      <c r="QUJ196" s="329"/>
      <c r="QUK196" s="329"/>
      <c r="QUL196" s="329"/>
      <c r="QUM196" s="329"/>
      <c r="QUN196" s="329"/>
      <c r="QUO196" s="329"/>
      <c r="QUP196" s="329"/>
      <c r="QUQ196" s="329"/>
      <c r="QUR196" s="329"/>
      <c r="QUS196" s="329"/>
      <c r="QUT196" s="329"/>
      <c r="QUU196" s="329"/>
      <c r="QUV196" s="329"/>
      <c r="QUW196" s="329"/>
      <c r="QUX196" s="329"/>
      <c r="QUY196" s="329"/>
      <c r="QUZ196" s="329"/>
      <c r="QVA196" s="329"/>
      <c r="QVB196" s="329"/>
      <c r="QVC196" s="329"/>
      <c r="QVD196" s="329"/>
      <c r="QVE196" s="329"/>
      <c r="QVF196" s="329"/>
      <c r="QVG196" s="329"/>
      <c r="QVH196" s="329"/>
      <c r="QVI196" s="329"/>
      <c r="QVJ196" s="329"/>
      <c r="QVK196" s="329"/>
      <c r="QVL196" s="329"/>
      <c r="QVM196" s="329"/>
      <c r="QVN196" s="329"/>
      <c r="QVO196" s="329"/>
      <c r="QVP196" s="329"/>
      <c r="QVQ196" s="329"/>
      <c r="QVR196" s="329"/>
      <c r="QVS196" s="329"/>
      <c r="QVT196" s="329"/>
      <c r="QVU196" s="329"/>
      <c r="QVV196" s="329"/>
      <c r="QVW196" s="329"/>
      <c r="QVX196" s="329"/>
      <c r="QVY196" s="329"/>
      <c r="QVZ196" s="329"/>
      <c r="QWA196" s="329"/>
      <c r="QWB196" s="329"/>
      <c r="QWC196" s="329"/>
      <c r="QWD196" s="329"/>
      <c r="QWE196" s="329"/>
      <c r="QWF196" s="329"/>
      <c r="QWG196" s="329"/>
      <c r="QWH196" s="329"/>
      <c r="QWI196" s="329"/>
      <c r="QWJ196" s="329"/>
      <c r="QWK196" s="329"/>
      <c r="QWL196" s="329"/>
      <c r="QWM196" s="329"/>
      <c r="QWN196" s="329"/>
      <c r="QWO196" s="329"/>
      <c r="QWP196" s="329"/>
      <c r="QWQ196" s="329"/>
      <c r="QWR196" s="329"/>
      <c r="QWS196" s="329"/>
      <c r="QWT196" s="329"/>
      <c r="QWU196" s="329"/>
      <c r="QWV196" s="329"/>
      <c r="QWW196" s="329"/>
      <c r="QWX196" s="329"/>
      <c r="QWY196" s="329"/>
      <c r="QWZ196" s="329"/>
      <c r="QXA196" s="329"/>
      <c r="QXB196" s="329"/>
      <c r="QXC196" s="329"/>
      <c r="QXD196" s="329"/>
      <c r="QXE196" s="329"/>
      <c r="QXF196" s="329"/>
      <c r="QXG196" s="329"/>
      <c r="QXH196" s="329"/>
      <c r="QXI196" s="329"/>
      <c r="QXJ196" s="329"/>
      <c r="QXK196" s="329"/>
      <c r="QXL196" s="329"/>
      <c r="QXM196" s="329"/>
      <c r="QXN196" s="329"/>
      <c r="QXO196" s="329"/>
      <c r="QXP196" s="329"/>
      <c r="QXQ196" s="329"/>
      <c r="QXR196" s="329"/>
      <c r="QXS196" s="329"/>
      <c r="QXT196" s="329"/>
      <c r="QXU196" s="329"/>
      <c r="QXV196" s="329"/>
      <c r="QXW196" s="329"/>
      <c r="QXX196" s="329"/>
      <c r="QXY196" s="329"/>
      <c r="QXZ196" s="329"/>
      <c r="QYA196" s="329"/>
      <c r="QYB196" s="329"/>
      <c r="QYC196" s="329"/>
      <c r="QYD196" s="329"/>
      <c r="QYE196" s="329"/>
      <c r="QYF196" s="329"/>
      <c r="QYG196" s="329"/>
      <c r="QYH196" s="329"/>
      <c r="QYI196" s="329"/>
      <c r="QYJ196" s="329"/>
      <c r="QYK196" s="329"/>
      <c r="QYL196" s="329"/>
      <c r="QYM196" s="329"/>
      <c r="QYN196" s="329"/>
      <c r="QYO196" s="329"/>
      <c r="QYP196" s="329"/>
      <c r="QYQ196" s="329"/>
      <c r="QYR196" s="329"/>
      <c r="QYS196" s="329"/>
      <c r="QYT196" s="329"/>
      <c r="QYU196" s="329"/>
      <c r="QYV196" s="329"/>
      <c r="QYW196" s="329"/>
      <c r="QYX196" s="329"/>
      <c r="QYY196" s="329"/>
      <c r="QYZ196" s="329"/>
      <c r="QZA196" s="329"/>
      <c r="QZB196" s="329"/>
      <c r="QZC196" s="329"/>
      <c r="QZD196" s="329"/>
      <c r="QZE196" s="329"/>
      <c r="QZF196" s="329"/>
      <c r="QZG196" s="329"/>
      <c r="QZH196" s="329"/>
      <c r="QZI196" s="329"/>
      <c r="QZJ196" s="329"/>
      <c r="QZK196" s="329"/>
      <c r="QZL196" s="329"/>
      <c r="QZM196" s="329"/>
      <c r="QZN196" s="329"/>
      <c r="QZO196" s="329"/>
      <c r="QZP196" s="329"/>
      <c r="QZQ196" s="329"/>
      <c r="QZR196" s="329"/>
      <c r="QZS196" s="329"/>
      <c r="QZT196" s="329"/>
      <c r="QZU196" s="329"/>
      <c r="QZV196" s="329"/>
      <c r="QZW196" s="329"/>
      <c r="QZX196" s="329"/>
      <c r="QZY196" s="329"/>
      <c r="QZZ196" s="329"/>
      <c r="RAA196" s="329"/>
      <c r="RAB196" s="329"/>
      <c r="RAC196" s="329"/>
      <c r="RAD196" s="329"/>
      <c r="RAE196" s="329"/>
      <c r="RAF196" s="329"/>
      <c r="RAG196" s="329"/>
      <c r="RAH196" s="329"/>
      <c r="RAI196" s="329"/>
      <c r="RAJ196" s="329"/>
      <c r="RAK196" s="329"/>
      <c r="RAL196" s="329"/>
      <c r="RAM196" s="329"/>
      <c r="RAN196" s="329"/>
      <c r="RAO196" s="329"/>
      <c r="RAP196" s="329"/>
      <c r="RAQ196" s="329"/>
      <c r="RAR196" s="329"/>
      <c r="RAS196" s="329"/>
      <c r="RAT196" s="329"/>
      <c r="RAU196" s="329"/>
      <c r="RAV196" s="329"/>
      <c r="RAW196" s="329"/>
      <c r="RAX196" s="329"/>
      <c r="RAY196" s="329"/>
      <c r="RAZ196" s="329"/>
      <c r="RBA196" s="329"/>
      <c r="RBB196" s="329"/>
      <c r="RBC196" s="329"/>
      <c r="RBD196" s="329"/>
      <c r="RBE196" s="329"/>
      <c r="RBF196" s="329"/>
      <c r="RBG196" s="329"/>
      <c r="RBH196" s="329"/>
      <c r="RBI196" s="329"/>
      <c r="RBJ196" s="329"/>
      <c r="RBK196" s="329"/>
      <c r="RBL196" s="329"/>
      <c r="RBM196" s="329"/>
      <c r="RBN196" s="329"/>
      <c r="RBO196" s="329"/>
      <c r="RBP196" s="329"/>
      <c r="RBQ196" s="329"/>
      <c r="RBR196" s="329"/>
      <c r="RBS196" s="329"/>
      <c r="RBT196" s="329"/>
      <c r="RBU196" s="329"/>
      <c r="RBV196" s="329"/>
      <c r="RBW196" s="329"/>
      <c r="RBX196" s="329"/>
      <c r="RBY196" s="329"/>
      <c r="RBZ196" s="329"/>
      <c r="RCA196" s="329"/>
      <c r="RCB196" s="329"/>
      <c r="RCC196" s="329"/>
      <c r="RCD196" s="329"/>
      <c r="RCE196" s="329"/>
      <c r="RCF196" s="329"/>
      <c r="RCG196" s="329"/>
      <c r="RCH196" s="329"/>
      <c r="RCI196" s="329"/>
      <c r="RCJ196" s="329"/>
      <c r="RCK196" s="329"/>
      <c r="RCL196" s="329"/>
      <c r="RCM196" s="329"/>
      <c r="RCN196" s="329"/>
      <c r="RCO196" s="329"/>
      <c r="RCP196" s="329"/>
      <c r="RCQ196" s="329"/>
      <c r="RCR196" s="329"/>
      <c r="RCS196" s="329"/>
      <c r="RCT196" s="329"/>
      <c r="RCU196" s="329"/>
      <c r="RCV196" s="329"/>
      <c r="RCW196" s="329"/>
      <c r="RCX196" s="329"/>
      <c r="RCY196" s="329"/>
      <c r="RCZ196" s="329"/>
      <c r="RDA196" s="329"/>
      <c r="RDB196" s="329"/>
      <c r="RDC196" s="329"/>
      <c r="RDD196" s="329"/>
      <c r="RDE196" s="329"/>
      <c r="RDF196" s="329"/>
      <c r="RDG196" s="329"/>
      <c r="RDH196" s="329"/>
      <c r="RDI196" s="329"/>
      <c r="RDJ196" s="329"/>
      <c r="RDK196" s="329"/>
      <c r="RDL196" s="329"/>
      <c r="RDM196" s="329"/>
      <c r="RDN196" s="329"/>
      <c r="RDO196" s="329"/>
      <c r="RDP196" s="329"/>
      <c r="RDQ196" s="329"/>
      <c r="RDR196" s="329"/>
      <c r="RDS196" s="329"/>
      <c r="RDT196" s="329"/>
      <c r="RDU196" s="329"/>
      <c r="RDV196" s="329"/>
      <c r="RDW196" s="329"/>
      <c r="RDX196" s="329"/>
      <c r="RDY196" s="329"/>
      <c r="RDZ196" s="329"/>
      <c r="REA196" s="329"/>
      <c r="REB196" s="329"/>
      <c r="REC196" s="329"/>
      <c r="RED196" s="329"/>
      <c r="REE196" s="329"/>
      <c r="REF196" s="329"/>
      <c r="REG196" s="329"/>
      <c r="REH196" s="329"/>
      <c r="REI196" s="329"/>
      <c r="REJ196" s="329"/>
      <c r="REK196" s="329"/>
      <c r="REL196" s="329"/>
      <c r="REM196" s="329"/>
      <c r="REN196" s="329"/>
      <c r="REO196" s="329"/>
      <c r="REP196" s="329"/>
      <c r="REQ196" s="329"/>
      <c r="RER196" s="329"/>
      <c r="RES196" s="329"/>
      <c r="RET196" s="329"/>
      <c r="REU196" s="329"/>
      <c r="REV196" s="329"/>
      <c r="REW196" s="329"/>
      <c r="REX196" s="329"/>
      <c r="REY196" s="329"/>
      <c r="REZ196" s="329"/>
      <c r="RFA196" s="329"/>
      <c r="RFB196" s="329"/>
      <c r="RFC196" s="329"/>
      <c r="RFD196" s="329"/>
      <c r="RFE196" s="329"/>
      <c r="RFF196" s="329"/>
      <c r="RFG196" s="329"/>
      <c r="RFH196" s="329"/>
      <c r="RFI196" s="329"/>
      <c r="RFJ196" s="329"/>
      <c r="RFK196" s="329"/>
      <c r="RFL196" s="329"/>
      <c r="RFM196" s="329"/>
      <c r="RFN196" s="329"/>
      <c r="RFO196" s="329"/>
      <c r="RFP196" s="329"/>
      <c r="RFQ196" s="329"/>
      <c r="RFR196" s="329"/>
      <c r="RFS196" s="329"/>
      <c r="RFT196" s="329"/>
      <c r="RFU196" s="329"/>
      <c r="RFV196" s="329"/>
      <c r="RFW196" s="329"/>
      <c r="RFX196" s="329"/>
      <c r="RFY196" s="329"/>
      <c r="RFZ196" s="329"/>
      <c r="RGA196" s="329"/>
      <c r="RGB196" s="329"/>
      <c r="RGC196" s="329"/>
      <c r="RGD196" s="329"/>
      <c r="RGE196" s="329"/>
      <c r="RGF196" s="329"/>
      <c r="RGG196" s="329"/>
      <c r="RGH196" s="329"/>
      <c r="RGI196" s="329"/>
      <c r="RGJ196" s="329"/>
      <c r="RGK196" s="329"/>
      <c r="RGL196" s="329"/>
      <c r="RGM196" s="329"/>
      <c r="RGN196" s="329"/>
      <c r="RGO196" s="329"/>
      <c r="RGP196" s="329"/>
      <c r="RGQ196" s="329"/>
      <c r="RGR196" s="329"/>
      <c r="RGS196" s="329"/>
      <c r="RGT196" s="329"/>
      <c r="RGU196" s="329"/>
      <c r="RGV196" s="329"/>
      <c r="RGW196" s="329"/>
      <c r="RGX196" s="329"/>
      <c r="RGY196" s="329"/>
      <c r="RGZ196" s="329"/>
      <c r="RHA196" s="329"/>
      <c r="RHB196" s="329"/>
      <c r="RHC196" s="329"/>
      <c r="RHD196" s="329"/>
      <c r="RHE196" s="329"/>
      <c r="RHF196" s="329"/>
      <c r="RHG196" s="329"/>
      <c r="RHH196" s="329"/>
      <c r="RHI196" s="329"/>
      <c r="RHJ196" s="329"/>
      <c r="RHK196" s="329"/>
      <c r="RHL196" s="329"/>
      <c r="RHM196" s="329"/>
      <c r="RHN196" s="329"/>
      <c r="RHO196" s="329"/>
      <c r="RHP196" s="329"/>
      <c r="RHQ196" s="329"/>
      <c r="RHR196" s="329"/>
      <c r="RHS196" s="329"/>
      <c r="RHT196" s="329"/>
      <c r="RHU196" s="329"/>
      <c r="RHV196" s="329"/>
      <c r="RHW196" s="329"/>
      <c r="RHX196" s="329"/>
      <c r="RHY196" s="329"/>
      <c r="RHZ196" s="329"/>
      <c r="RIA196" s="329"/>
      <c r="RIB196" s="329"/>
      <c r="RIC196" s="329"/>
      <c r="RID196" s="329"/>
      <c r="RIE196" s="329"/>
      <c r="RIF196" s="329"/>
      <c r="RIG196" s="329"/>
      <c r="RIH196" s="329"/>
      <c r="RII196" s="329"/>
      <c r="RIJ196" s="329"/>
      <c r="RIK196" s="329"/>
      <c r="RIL196" s="329"/>
      <c r="RIM196" s="329"/>
      <c r="RIN196" s="329"/>
      <c r="RIO196" s="329"/>
      <c r="RIP196" s="329"/>
      <c r="RIQ196" s="329"/>
      <c r="RIR196" s="329"/>
      <c r="RIS196" s="329"/>
      <c r="RIT196" s="329"/>
      <c r="RIU196" s="329"/>
      <c r="RIV196" s="329"/>
      <c r="RIW196" s="329"/>
      <c r="RIX196" s="329"/>
      <c r="RIY196" s="329"/>
      <c r="RIZ196" s="329"/>
      <c r="RJA196" s="329"/>
      <c r="RJB196" s="329"/>
      <c r="RJC196" s="329"/>
      <c r="RJD196" s="329"/>
      <c r="RJE196" s="329"/>
      <c r="RJF196" s="329"/>
      <c r="RJG196" s="329"/>
      <c r="RJH196" s="329"/>
      <c r="RJI196" s="329"/>
      <c r="RJJ196" s="329"/>
      <c r="RJK196" s="329"/>
      <c r="RJL196" s="329"/>
      <c r="RJM196" s="329"/>
      <c r="RJN196" s="329"/>
      <c r="RJO196" s="329"/>
      <c r="RJP196" s="329"/>
      <c r="RJQ196" s="329"/>
      <c r="RJR196" s="329"/>
      <c r="RJS196" s="329"/>
      <c r="RJT196" s="329"/>
      <c r="RJU196" s="329"/>
      <c r="RJV196" s="329"/>
      <c r="RJW196" s="329"/>
      <c r="RJX196" s="329"/>
      <c r="RJY196" s="329"/>
      <c r="RJZ196" s="329"/>
      <c r="RKA196" s="329"/>
      <c r="RKB196" s="329"/>
      <c r="RKC196" s="329"/>
      <c r="RKD196" s="329"/>
      <c r="RKE196" s="329"/>
      <c r="RKF196" s="329"/>
      <c r="RKG196" s="329"/>
      <c r="RKH196" s="329"/>
      <c r="RKI196" s="329"/>
      <c r="RKJ196" s="329"/>
      <c r="RKK196" s="329"/>
      <c r="RKL196" s="329"/>
      <c r="RKM196" s="329"/>
      <c r="RKN196" s="329"/>
      <c r="RKO196" s="329"/>
      <c r="RKP196" s="329"/>
      <c r="RKQ196" s="329"/>
      <c r="RKR196" s="329"/>
      <c r="RKS196" s="329"/>
      <c r="RKT196" s="329"/>
      <c r="RKU196" s="329"/>
      <c r="RKV196" s="329"/>
      <c r="RKW196" s="329"/>
      <c r="RKX196" s="329"/>
      <c r="RKY196" s="329"/>
      <c r="RKZ196" s="329"/>
      <c r="RLA196" s="329"/>
      <c r="RLB196" s="329"/>
      <c r="RLC196" s="329"/>
      <c r="RLD196" s="329"/>
      <c r="RLE196" s="329"/>
      <c r="RLF196" s="329"/>
      <c r="RLG196" s="329"/>
      <c r="RLH196" s="329"/>
      <c r="RLI196" s="329"/>
      <c r="RLJ196" s="329"/>
      <c r="RLK196" s="329"/>
      <c r="RLL196" s="329"/>
      <c r="RLM196" s="329"/>
      <c r="RLN196" s="329"/>
      <c r="RLO196" s="329"/>
      <c r="RLP196" s="329"/>
      <c r="RLQ196" s="329"/>
      <c r="RLR196" s="329"/>
      <c r="RLS196" s="329"/>
      <c r="RLT196" s="329"/>
      <c r="RLU196" s="329"/>
      <c r="RLV196" s="329"/>
      <c r="RLW196" s="329"/>
      <c r="RLX196" s="329"/>
      <c r="RLY196" s="329"/>
      <c r="RLZ196" s="329"/>
      <c r="RMA196" s="329"/>
      <c r="RMB196" s="329"/>
      <c r="RMC196" s="329"/>
      <c r="RMD196" s="329"/>
      <c r="RME196" s="329"/>
      <c r="RMF196" s="329"/>
      <c r="RMG196" s="329"/>
      <c r="RMH196" s="329"/>
      <c r="RMI196" s="329"/>
      <c r="RMJ196" s="329"/>
      <c r="RMK196" s="329"/>
      <c r="RML196" s="329"/>
      <c r="RMM196" s="329"/>
      <c r="RMN196" s="329"/>
      <c r="RMO196" s="329"/>
      <c r="RMP196" s="329"/>
      <c r="RMQ196" s="329"/>
      <c r="RMR196" s="329"/>
      <c r="RMS196" s="329"/>
      <c r="RMT196" s="329"/>
      <c r="RMU196" s="329"/>
      <c r="RMV196" s="329"/>
      <c r="RMW196" s="329"/>
      <c r="RMX196" s="329"/>
      <c r="RMY196" s="329"/>
      <c r="RMZ196" s="329"/>
      <c r="RNA196" s="329"/>
      <c r="RNB196" s="329"/>
      <c r="RNC196" s="329"/>
      <c r="RND196" s="329"/>
      <c r="RNE196" s="329"/>
      <c r="RNF196" s="329"/>
      <c r="RNG196" s="329"/>
      <c r="RNH196" s="329"/>
      <c r="RNI196" s="329"/>
      <c r="RNJ196" s="329"/>
      <c r="RNK196" s="329"/>
      <c r="RNL196" s="329"/>
      <c r="RNM196" s="329"/>
      <c r="RNN196" s="329"/>
      <c r="RNO196" s="329"/>
      <c r="RNP196" s="329"/>
      <c r="RNQ196" s="329"/>
      <c r="RNR196" s="329"/>
      <c r="RNS196" s="329"/>
      <c r="RNT196" s="329"/>
      <c r="RNU196" s="329"/>
      <c r="RNV196" s="329"/>
      <c r="RNW196" s="329"/>
      <c r="RNX196" s="329"/>
      <c r="RNY196" s="329"/>
      <c r="RNZ196" s="329"/>
      <c r="ROA196" s="329"/>
      <c r="ROB196" s="329"/>
      <c r="ROC196" s="329"/>
      <c r="ROD196" s="329"/>
      <c r="ROE196" s="329"/>
      <c r="ROF196" s="329"/>
      <c r="ROG196" s="329"/>
      <c r="ROH196" s="329"/>
      <c r="ROI196" s="329"/>
      <c r="ROJ196" s="329"/>
      <c r="ROK196" s="329"/>
      <c r="ROL196" s="329"/>
      <c r="ROM196" s="329"/>
      <c r="RON196" s="329"/>
      <c r="ROO196" s="329"/>
      <c r="ROP196" s="329"/>
      <c r="ROQ196" s="329"/>
      <c r="ROR196" s="329"/>
      <c r="ROS196" s="329"/>
      <c r="ROT196" s="329"/>
      <c r="ROU196" s="329"/>
      <c r="ROV196" s="329"/>
      <c r="ROW196" s="329"/>
      <c r="ROX196" s="329"/>
      <c r="ROY196" s="329"/>
      <c r="ROZ196" s="329"/>
      <c r="RPA196" s="329"/>
      <c r="RPB196" s="329"/>
      <c r="RPC196" s="329"/>
      <c r="RPD196" s="329"/>
      <c r="RPE196" s="329"/>
      <c r="RPF196" s="329"/>
      <c r="RPG196" s="329"/>
      <c r="RPH196" s="329"/>
      <c r="RPI196" s="329"/>
      <c r="RPJ196" s="329"/>
      <c r="RPK196" s="329"/>
      <c r="RPL196" s="329"/>
      <c r="RPM196" s="329"/>
      <c r="RPN196" s="329"/>
      <c r="RPO196" s="329"/>
      <c r="RPP196" s="329"/>
      <c r="RPQ196" s="329"/>
      <c r="RPR196" s="329"/>
      <c r="RPS196" s="329"/>
      <c r="RPT196" s="329"/>
      <c r="RPU196" s="329"/>
      <c r="RPV196" s="329"/>
      <c r="RPW196" s="329"/>
      <c r="RPX196" s="329"/>
      <c r="RPY196" s="329"/>
      <c r="RPZ196" s="329"/>
      <c r="RQA196" s="329"/>
      <c r="RQB196" s="329"/>
      <c r="RQC196" s="329"/>
      <c r="RQD196" s="329"/>
      <c r="RQE196" s="329"/>
      <c r="RQF196" s="329"/>
      <c r="RQG196" s="329"/>
      <c r="RQH196" s="329"/>
      <c r="RQI196" s="329"/>
      <c r="RQJ196" s="329"/>
      <c r="RQK196" s="329"/>
      <c r="RQL196" s="329"/>
      <c r="RQM196" s="329"/>
      <c r="RQN196" s="329"/>
      <c r="RQO196" s="329"/>
      <c r="RQP196" s="329"/>
      <c r="RQQ196" s="329"/>
      <c r="RQR196" s="329"/>
      <c r="RQS196" s="329"/>
      <c r="RQT196" s="329"/>
      <c r="RQU196" s="329"/>
      <c r="RQV196" s="329"/>
      <c r="RQW196" s="329"/>
      <c r="RQX196" s="329"/>
      <c r="RQY196" s="329"/>
      <c r="RQZ196" s="329"/>
      <c r="RRA196" s="329"/>
      <c r="RRB196" s="329"/>
      <c r="RRC196" s="329"/>
      <c r="RRD196" s="329"/>
      <c r="RRE196" s="329"/>
      <c r="RRF196" s="329"/>
      <c r="RRG196" s="329"/>
      <c r="RRH196" s="329"/>
      <c r="RRI196" s="329"/>
      <c r="RRJ196" s="329"/>
      <c r="RRK196" s="329"/>
      <c r="RRL196" s="329"/>
      <c r="RRM196" s="329"/>
      <c r="RRN196" s="329"/>
      <c r="RRO196" s="329"/>
      <c r="RRP196" s="329"/>
      <c r="RRQ196" s="329"/>
      <c r="RRR196" s="329"/>
      <c r="RRS196" s="329"/>
      <c r="RRT196" s="329"/>
      <c r="RRU196" s="329"/>
      <c r="RRV196" s="329"/>
      <c r="RRW196" s="329"/>
      <c r="RRX196" s="329"/>
      <c r="RRY196" s="329"/>
      <c r="RRZ196" s="329"/>
      <c r="RSA196" s="329"/>
      <c r="RSB196" s="329"/>
      <c r="RSC196" s="329"/>
      <c r="RSD196" s="329"/>
      <c r="RSE196" s="329"/>
      <c r="RSF196" s="329"/>
      <c r="RSG196" s="329"/>
      <c r="RSH196" s="329"/>
      <c r="RSI196" s="329"/>
      <c r="RSJ196" s="329"/>
      <c r="RSK196" s="329"/>
      <c r="RSL196" s="329"/>
      <c r="RSM196" s="329"/>
      <c r="RSN196" s="329"/>
      <c r="RSO196" s="329"/>
      <c r="RSP196" s="329"/>
      <c r="RSQ196" s="329"/>
      <c r="RSR196" s="329"/>
      <c r="RSS196" s="329"/>
      <c r="RST196" s="329"/>
      <c r="RSU196" s="329"/>
      <c r="RSV196" s="329"/>
      <c r="RSW196" s="329"/>
      <c r="RSX196" s="329"/>
      <c r="RSY196" s="329"/>
      <c r="RSZ196" s="329"/>
      <c r="RTA196" s="329"/>
      <c r="RTB196" s="329"/>
      <c r="RTC196" s="329"/>
      <c r="RTD196" s="329"/>
      <c r="RTE196" s="329"/>
      <c r="RTF196" s="329"/>
      <c r="RTG196" s="329"/>
      <c r="RTH196" s="329"/>
      <c r="RTI196" s="329"/>
      <c r="RTJ196" s="329"/>
      <c r="RTK196" s="329"/>
      <c r="RTL196" s="329"/>
      <c r="RTM196" s="329"/>
      <c r="RTN196" s="329"/>
      <c r="RTO196" s="329"/>
      <c r="RTP196" s="329"/>
      <c r="RTQ196" s="329"/>
      <c r="RTR196" s="329"/>
      <c r="RTS196" s="329"/>
      <c r="RTT196" s="329"/>
      <c r="RTU196" s="329"/>
      <c r="RTV196" s="329"/>
      <c r="RTW196" s="329"/>
      <c r="RTX196" s="329"/>
      <c r="RTY196" s="329"/>
      <c r="RTZ196" s="329"/>
      <c r="RUA196" s="329"/>
      <c r="RUB196" s="329"/>
      <c r="RUC196" s="329"/>
      <c r="RUD196" s="329"/>
      <c r="RUE196" s="329"/>
      <c r="RUF196" s="329"/>
      <c r="RUG196" s="329"/>
      <c r="RUH196" s="329"/>
      <c r="RUI196" s="329"/>
      <c r="RUJ196" s="329"/>
      <c r="RUK196" s="329"/>
      <c r="RUL196" s="329"/>
      <c r="RUM196" s="329"/>
      <c r="RUN196" s="329"/>
      <c r="RUO196" s="329"/>
      <c r="RUP196" s="329"/>
      <c r="RUQ196" s="329"/>
      <c r="RUR196" s="329"/>
      <c r="RUS196" s="329"/>
      <c r="RUT196" s="329"/>
      <c r="RUU196" s="329"/>
      <c r="RUV196" s="329"/>
      <c r="RUW196" s="329"/>
      <c r="RUX196" s="329"/>
      <c r="RUY196" s="329"/>
      <c r="RUZ196" s="329"/>
      <c r="RVA196" s="329"/>
      <c r="RVB196" s="329"/>
      <c r="RVC196" s="329"/>
      <c r="RVD196" s="329"/>
      <c r="RVE196" s="329"/>
      <c r="RVF196" s="329"/>
      <c r="RVG196" s="329"/>
      <c r="RVH196" s="329"/>
      <c r="RVI196" s="329"/>
      <c r="RVJ196" s="329"/>
      <c r="RVK196" s="329"/>
      <c r="RVL196" s="329"/>
      <c r="RVM196" s="329"/>
      <c r="RVN196" s="329"/>
      <c r="RVO196" s="329"/>
      <c r="RVP196" s="329"/>
      <c r="RVQ196" s="329"/>
      <c r="RVR196" s="329"/>
      <c r="RVS196" s="329"/>
      <c r="RVT196" s="329"/>
      <c r="RVU196" s="329"/>
      <c r="RVV196" s="329"/>
      <c r="RVW196" s="329"/>
      <c r="RVX196" s="329"/>
      <c r="RVY196" s="329"/>
      <c r="RVZ196" s="329"/>
      <c r="RWA196" s="329"/>
      <c r="RWB196" s="329"/>
      <c r="RWC196" s="329"/>
      <c r="RWD196" s="329"/>
      <c r="RWE196" s="329"/>
      <c r="RWF196" s="329"/>
      <c r="RWG196" s="329"/>
      <c r="RWH196" s="329"/>
      <c r="RWI196" s="329"/>
      <c r="RWJ196" s="329"/>
      <c r="RWK196" s="329"/>
      <c r="RWL196" s="329"/>
      <c r="RWM196" s="329"/>
      <c r="RWN196" s="329"/>
      <c r="RWO196" s="329"/>
      <c r="RWP196" s="329"/>
      <c r="RWQ196" s="329"/>
      <c r="RWR196" s="329"/>
      <c r="RWS196" s="329"/>
      <c r="RWT196" s="329"/>
      <c r="RWU196" s="329"/>
      <c r="RWV196" s="329"/>
      <c r="RWW196" s="329"/>
      <c r="RWX196" s="329"/>
      <c r="RWY196" s="329"/>
      <c r="RWZ196" s="329"/>
      <c r="RXA196" s="329"/>
      <c r="RXB196" s="329"/>
      <c r="RXC196" s="329"/>
      <c r="RXD196" s="329"/>
      <c r="RXE196" s="329"/>
      <c r="RXF196" s="329"/>
      <c r="RXG196" s="329"/>
      <c r="RXH196" s="329"/>
      <c r="RXI196" s="329"/>
      <c r="RXJ196" s="329"/>
      <c r="RXK196" s="329"/>
      <c r="RXL196" s="329"/>
      <c r="RXM196" s="329"/>
      <c r="RXN196" s="329"/>
      <c r="RXO196" s="329"/>
      <c r="RXP196" s="329"/>
      <c r="RXQ196" s="329"/>
      <c r="RXR196" s="329"/>
      <c r="RXS196" s="329"/>
      <c r="RXT196" s="329"/>
      <c r="RXU196" s="329"/>
      <c r="RXV196" s="329"/>
      <c r="RXW196" s="329"/>
      <c r="RXX196" s="329"/>
      <c r="RXY196" s="329"/>
      <c r="RXZ196" s="329"/>
      <c r="RYA196" s="329"/>
      <c r="RYB196" s="329"/>
      <c r="RYC196" s="329"/>
      <c r="RYD196" s="329"/>
      <c r="RYE196" s="329"/>
      <c r="RYF196" s="329"/>
      <c r="RYG196" s="329"/>
      <c r="RYH196" s="329"/>
      <c r="RYI196" s="329"/>
      <c r="RYJ196" s="329"/>
      <c r="RYK196" s="329"/>
      <c r="RYL196" s="329"/>
      <c r="RYM196" s="329"/>
      <c r="RYN196" s="329"/>
      <c r="RYO196" s="329"/>
      <c r="RYP196" s="329"/>
      <c r="RYQ196" s="329"/>
      <c r="RYR196" s="329"/>
      <c r="RYS196" s="329"/>
      <c r="RYT196" s="329"/>
      <c r="RYU196" s="329"/>
      <c r="RYV196" s="329"/>
      <c r="RYW196" s="329"/>
      <c r="RYX196" s="329"/>
      <c r="RYY196" s="329"/>
      <c r="RYZ196" s="329"/>
      <c r="RZA196" s="329"/>
      <c r="RZB196" s="329"/>
      <c r="RZC196" s="329"/>
      <c r="RZD196" s="329"/>
      <c r="RZE196" s="329"/>
      <c r="RZF196" s="329"/>
      <c r="RZG196" s="329"/>
      <c r="RZH196" s="329"/>
      <c r="RZI196" s="329"/>
      <c r="RZJ196" s="329"/>
      <c r="RZK196" s="329"/>
      <c r="RZL196" s="329"/>
      <c r="RZM196" s="329"/>
      <c r="RZN196" s="329"/>
      <c r="RZO196" s="329"/>
      <c r="RZP196" s="329"/>
      <c r="RZQ196" s="329"/>
      <c r="RZR196" s="329"/>
      <c r="RZS196" s="329"/>
      <c r="RZT196" s="329"/>
      <c r="RZU196" s="329"/>
      <c r="RZV196" s="329"/>
      <c r="RZW196" s="329"/>
      <c r="RZX196" s="329"/>
      <c r="RZY196" s="329"/>
      <c r="RZZ196" s="329"/>
      <c r="SAA196" s="329"/>
      <c r="SAB196" s="329"/>
      <c r="SAC196" s="329"/>
      <c r="SAD196" s="329"/>
      <c r="SAE196" s="329"/>
      <c r="SAF196" s="329"/>
      <c r="SAG196" s="329"/>
      <c r="SAH196" s="329"/>
      <c r="SAI196" s="329"/>
      <c r="SAJ196" s="329"/>
      <c r="SAK196" s="329"/>
      <c r="SAL196" s="329"/>
      <c r="SAM196" s="329"/>
      <c r="SAN196" s="329"/>
      <c r="SAO196" s="329"/>
      <c r="SAP196" s="329"/>
      <c r="SAQ196" s="329"/>
      <c r="SAR196" s="329"/>
      <c r="SAS196" s="329"/>
      <c r="SAT196" s="329"/>
      <c r="SAU196" s="329"/>
      <c r="SAV196" s="329"/>
      <c r="SAW196" s="329"/>
      <c r="SAX196" s="329"/>
      <c r="SAY196" s="329"/>
      <c r="SAZ196" s="329"/>
      <c r="SBA196" s="329"/>
      <c r="SBB196" s="329"/>
      <c r="SBC196" s="329"/>
      <c r="SBD196" s="329"/>
      <c r="SBE196" s="329"/>
      <c r="SBF196" s="329"/>
      <c r="SBG196" s="329"/>
      <c r="SBH196" s="329"/>
      <c r="SBI196" s="329"/>
      <c r="SBJ196" s="329"/>
      <c r="SBK196" s="329"/>
      <c r="SBL196" s="329"/>
      <c r="SBM196" s="329"/>
      <c r="SBN196" s="329"/>
      <c r="SBO196" s="329"/>
      <c r="SBP196" s="329"/>
      <c r="SBQ196" s="329"/>
      <c r="SBR196" s="329"/>
      <c r="SBS196" s="329"/>
      <c r="SBT196" s="329"/>
      <c r="SBU196" s="329"/>
      <c r="SBV196" s="329"/>
      <c r="SBW196" s="329"/>
      <c r="SBX196" s="329"/>
      <c r="SBY196" s="329"/>
      <c r="SBZ196" s="329"/>
      <c r="SCA196" s="329"/>
      <c r="SCB196" s="329"/>
      <c r="SCC196" s="329"/>
      <c r="SCD196" s="329"/>
      <c r="SCE196" s="329"/>
      <c r="SCF196" s="329"/>
      <c r="SCG196" s="329"/>
      <c r="SCH196" s="329"/>
      <c r="SCI196" s="329"/>
      <c r="SCJ196" s="329"/>
      <c r="SCK196" s="329"/>
      <c r="SCL196" s="329"/>
      <c r="SCM196" s="329"/>
      <c r="SCN196" s="329"/>
      <c r="SCO196" s="329"/>
      <c r="SCP196" s="329"/>
      <c r="SCQ196" s="329"/>
      <c r="SCR196" s="329"/>
      <c r="SCS196" s="329"/>
      <c r="SCT196" s="329"/>
      <c r="SCU196" s="329"/>
      <c r="SCV196" s="329"/>
      <c r="SCW196" s="329"/>
      <c r="SCX196" s="329"/>
      <c r="SCY196" s="329"/>
      <c r="SCZ196" s="329"/>
      <c r="SDA196" s="329"/>
      <c r="SDB196" s="329"/>
      <c r="SDC196" s="329"/>
      <c r="SDD196" s="329"/>
      <c r="SDE196" s="329"/>
      <c r="SDF196" s="329"/>
      <c r="SDG196" s="329"/>
      <c r="SDH196" s="329"/>
      <c r="SDI196" s="329"/>
      <c r="SDJ196" s="329"/>
      <c r="SDK196" s="329"/>
      <c r="SDL196" s="329"/>
      <c r="SDM196" s="329"/>
      <c r="SDN196" s="329"/>
      <c r="SDO196" s="329"/>
      <c r="SDP196" s="329"/>
      <c r="SDQ196" s="329"/>
      <c r="SDR196" s="329"/>
      <c r="SDS196" s="329"/>
      <c r="SDT196" s="329"/>
      <c r="SDU196" s="329"/>
      <c r="SDV196" s="329"/>
      <c r="SDW196" s="329"/>
      <c r="SDX196" s="329"/>
      <c r="SDY196" s="329"/>
      <c r="SDZ196" s="329"/>
      <c r="SEA196" s="329"/>
      <c r="SEB196" s="329"/>
      <c r="SEC196" s="329"/>
      <c r="SED196" s="329"/>
      <c r="SEE196" s="329"/>
      <c r="SEF196" s="329"/>
      <c r="SEG196" s="329"/>
      <c r="SEH196" s="329"/>
      <c r="SEI196" s="329"/>
      <c r="SEJ196" s="329"/>
      <c r="SEK196" s="329"/>
      <c r="SEL196" s="329"/>
      <c r="SEM196" s="329"/>
      <c r="SEN196" s="329"/>
      <c r="SEO196" s="329"/>
      <c r="SEP196" s="329"/>
      <c r="SEQ196" s="329"/>
      <c r="SER196" s="329"/>
      <c r="SES196" s="329"/>
      <c r="SET196" s="329"/>
      <c r="SEU196" s="329"/>
      <c r="SEV196" s="329"/>
      <c r="SEW196" s="329"/>
      <c r="SEX196" s="329"/>
      <c r="SEY196" s="329"/>
      <c r="SEZ196" s="329"/>
      <c r="SFA196" s="329"/>
      <c r="SFB196" s="329"/>
      <c r="SFC196" s="329"/>
      <c r="SFD196" s="329"/>
      <c r="SFE196" s="329"/>
      <c r="SFF196" s="329"/>
      <c r="SFG196" s="329"/>
      <c r="SFH196" s="329"/>
      <c r="SFI196" s="329"/>
      <c r="SFJ196" s="329"/>
      <c r="SFK196" s="329"/>
      <c r="SFL196" s="329"/>
      <c r="SFM196" s="329"/>
      <c r="SFN196" s="329"/>
      <c r="SFO196" s="329"/>
      <c r="SFP196" s="329"/>
      <c r="SFQ196" s="329"/>
      <c r="SFR196" s="329"/>
      <c r="SFS196" s="329"/>
      <c r="SFT196" s="329"/>
      <c r="SFU196" s="329"/>
      <c r="SFV196" s="329"/>
      <c r="SFW196" s="329"/>
      <c r="SFX196" s="329"/>
      <c r="SFY196" s="329"/>
      <c r="SFZ196" s="329"/>
      <c r="SGA196" s="329"/>
      <c r="SGB196" s="329"/>
      <c r="SGC196" s="329"/>
      <c r="SGD196" s="329"/>
      <c r="SGE196" s="329"/>
      <c r="SGF196" s="329"/>
      <c r="SGG196" s="329"/>
      <c r="SGH196" s="329"/>
      <c r="SGI196" s="329"/>
      <c r="SGJ196" s="329"/>
      <c r="SGK196" s="329"/>
      <c r="SGL196" s="329"/>
      <c r="SGM196" s="329"/>
      <c r="SGN196" s="329"/>
      <c r="SGO196" s="329"/>
      <c r="SGP196" s="329"/>
      <c r="SGQ196" s="329"/>
      <c r="SGR196" s="329"/>
      <c r="SGS196" s="329"/>
      <c r="SGT196" s="329"/>
      <c r="SGU196" s="329"/>
      <c r="SGV196" s="329"/>
      <c r="SGW196" s="329"/>
      <c r="SGX196" s="329"/>
      <c r="SGY196" s="329"/>
      <c r="SGZ196" s="329"/>
      <c r="SHA196" s="329"/>
      <c r="SHB196" s="329"/>
      <c r="SHC196" s="329"/>
      <c r="SHD196" s="329"/>
      <c r="SHE196" s="329"/>
      <c r="SHF196" s="329"/>
      <c r="SHG196" s="329"/>
      <c r="SHH196" s="329"/>
      <c r="SHI196" s="329"/>
      <c r="SHJ196" s="329"/>
      <c r="SHK196" s="329"/>
      <c r="SHL196" s="329"/>
      <c r="SHM196" s="329"/>
      <c r="SHN196" s="329"/>
      <c r="SHO196" s="329"/>
      <c r="SHP196" s="329"/>
      <c r="SHQ196" s="329"/>
      <c r="SHR196" s="329"/>
      <c r="SHS196" s="329"/>
      <c r="SHT196" s="329"/>
      <c r="SHU196" s="329"/>
      <c r="SHV196" s="329"/>
      <c r="SHW196" s="329"/>
      <c r="SHX196" s="329"/>
      <c r="SHY196" s="329"/>
      <c r="SHZ196" s="329"/>
      <c r="SIA196" s="329"/>
      <c r="SIB196" s="329"/>
      <c r="SIC196" s="329"/>
      <c r="SID196" s="329"/>
      <c r="SIE196" s="329"/>
      <c r="SIF196" s="329"/>
      <c r="SIG196" s="329"/>
      <c r="SIH196" s="329"/>
      <c r="SII196" s="329"/>
      <c r="SIJ196" s="329"/>
      <c r="SIK196" s="329"/>
      <c r="SIL196" s="329"/>
      <c r="SIM196" s="329"/>
      <c r="SIN196" s="329"/>
      <c r="SIO196" s="329"/>
      <c r="SIP196" s="329"/>
      <c r="SIQ196" s="329"/>
      <c r="SIR196" s="329"/>
      <c r="SIS196" s="329"/>
      <c r="SIT196" s="329"/>
      <c r="SIU196" s="329"/>
      <c r="SIV196" s="329"/>
      <c r="SIW196" s="329"/>
      <c r="SIX196" s="329"/>
      <c r="SIY196" s="329"/>
      <c r="SIZ196" s="329"/>
      <c r="SJA196" s="329"/>
      <c r="SJB196" s="329"/>
      <c r="SJC196" s="329"/>
      <c r="SJD196" s="329"/>
      <c r="SJE196" s="329"/>
      <c r="SJF196" s="329"/>
      <c r="SJG196" s="329"/>
      <c r="SJH196" s="329"/>
      <c r="SJI196" s="329"/>
      <c r="SJJ196" s="329"/>
      <c r="SJK196" s="329"/>
      <c r="SJL196" s="329"/>
      <c r="SJM196" s="329"/>
      <c r="SJN196" s="329"/>
      <c r="SJO196" s="329"/>
      <c r="SJP196" s="329"/>
      <c r="SJQ196" s="329"/>
      <c r="SJR196" s="329"/>
      <c r="SJS196" s="329"/>
      <c r="SJT196" s="329"/>
      <c r="SJU196" s="329"/>
      <c r="SJV196" s="329"/>
      <c r="SJW196" s="329"/>
      <c r="SJX196" s="329"/>
      <c r="SJY196" s="329"/>
      <c r="SJZ196" s="329"/>
      <c r="SKA196" s="329"/>
      <c r="SKB196" s="329"/>
      <c r="SKC196" s="329"/>
      <c r="SKD196" s="329"/>
      <c r="SKE196" s="329"/>
      <c r="SKF196" s="329"/>
      <c r="SKG196" s="329"/>
      <c r="SKH196" s="329"/>
      <c r="SKI196" s="329"/>
      <c r="SKJ196" s="329"/>
      <c r="SKK196" s="329"/>
      <c r="SKL196" s="329"/>
      <c r="SKM196" s="329"/>
      <c r="SKN196" s="329"/>
      <c r="SKO196" s="329"/>
      <c r="SKP196" s="329"/>
      <c r="SKQ196" s="329"/>
      <c r="SKR196" s="329"/>
      <c r="SKS196" s="329"/>
      <c r="SKT196" s="329"/>
      <c r="SKU196" s="329"/>
      <c r="SKV196" s="329"/>
      <c r="SKW196" s="329"/>
      <c r="SKX196" s="329"/>
      <c r="SKY196" s="329"/>
      <c r="SKZ196" s="329"/>
      <c r="SLA196" s="329"/>
      <c r="SLB196" s="329"/>
      <c r="SLC196" s="329"/>
      <c r="SLD196" s="329"/>
      <c r="SLE196" s="329"/>
      <c r="SLF196" s="329"/>
      <c r="SLG196" s="329"/>
      <c r="SLH196" s="329"/>
      <c r="SLI196" s="329"/>
      <c r="SLJ196" s="329"/>
      <c r="SLK196" s="329"/>
      <c r="SLL196" s="329"/>
      <c r="SLM196" s="329"/>
      <c r="SLN196" s="329"/>
      <c r="SLO196" s="329"/>
      <c r="SLP196" s="329"/>
      <c r="SLQ196" s="329"/>
      <c r="SLR196" s="329"/>
      <c r="SLS196" s="329"/>
      <c r="SLT196" s="329"/>
      <c r="SLU196" s="329"/>
      <c r="SLV196" s="329"/>
      <c r="SLW196" s="329"/>
      <c r="SLX196" s="329"/>
      <c r="SLY196" s="329"/>
      <c r="SLZ196" s="329"/>
      <c r="SMA196" s="329"/>
      <c r="SMB196" s="329"/>
      <c r="SMC196" s="329"/>
      <c r="SMD196" s="329"/>
      <c r="SME196" s="329"/>
      <c r="SMF196" s="329"/>
      <c r="SMG196" s="329"/>
      <c r="SMH196" s="329"/>
      <c r="SMI196" s="329"/>
      <c r="SMJ196" s="329"/>
      <c r="SMK196" s="329"/>
      <c r="SML196" s="329"/>
      <c r="SMM196" s="329"/>
      <c r="SMN196" s="329"/>
      <c r="SMO196" s="329"/>
      <c r="SMP196" s="329"/>
      <c r="SMQ196" s="329"/>
      <c r="SMR196" s="329"/>
      <c r="SMS196" s="329"/>
      <c r="SMT196" s="329"/>
      <c r="SMU196" s="329"/>
      <c r="SMV196" s="329"/>
      <c r="SMW196" s="329"/>
      <c r="SMX196" s="329"/>
      <c r="SMY196" s="329"/>
      <c r="SMZ196" s="329"/>
      <c r="SNA196" s="329"/>
      <c r="SNB196" s="329"/>
      <c r="SNC196" s="329"/>
      <c r="SND196" s="329"/>
      <c r="SNE196" s="329"/>
      <c r="SNF196" s="329"/>
      <c r="SNG196" s="329"/>
      <c r="SNH196" s="329"/>
      <c r="SNI196" s="329"/>
      <c r="SNJ196" s="329"/>
      <c r="SNK196" s="329"/>
      <c r="SNL196" s="329"/>
      <c r="SNM196" s="329"/>
      <c r="SNN196" s="329"/>
      <c r="SNO196" s="329"/>
      <c r="SNP196" s="329"/>
      <c r="SNQ196" s="329"/>
      <c r="SNR196" s="329"/>
      <c r="SNS196" s="329"/>
      <c r="SNT196" s="329"/>
      <c r="SNU196" s="329"/>
      <c r="SNV196" s="329"/>
      <c r="SNW196" s="329"/>
      <c r="SNX196" s="329"/>
      <c r="SNY196" s="329"/>
      <c r="SNZ196" s="329"/>
      <c r="SOA196" s="329"/>
      <c r="SOB196" s="329"/>
      <c r="SOC196" s="329"/>
      <c r="SOD196" s="329"/>
      <c r="SOE196" s="329"/>
      <c r="SOF196" s="329"/>
      <c r="SOG196" s="329"/>
      <c r="SOH196" s="329"/>
      <c r="SOI196" s="329"/>
      <c r="SOJ196" s="329"/>
      <c r="SOK196" s="329"/>
      <c r="SOL196" s="329"/>
      <c r="SOM196" s="329"/>
      <c r="SON196" s="329"/>
      <c r="SOO196" s="329"/>
      <c r="SOP196" s="329"/>
      <c r="SOQ196" s="329"/>
      <c r="SOR196" s="329"/>
      <c r="SOS196" s="329"/>
      <c r="SOT196" s="329"/>
      <c r="SOU196" s="329"/>
      <c r="SOV196" s="329"/>
      <c r="SOW196" s="329"/>
      <c r="SOX196" s="329"/>
      <c r="SOY196" s="329"/>
      <c r="SOZ196" s="329"/>
      <c r="SPA196" s="329"/>
      <c r="SPB196" s="329"/>
      <c r="SPC196" s="329"/>
      <c r="SPD196" s="329"/>
      <c r="SPE196" s="329"/>
      <c r="SPF196" s="329"/>
      <c r="SPG196" s="329"/>
      <c r="SPH196" s="329"/>
      <c r="SPI196" s="329"/>
      <c r="SPJ196" s="329"/>
      <c r="SPK196" s="329"/>
      <c r="SPL196" s="329"/>
      <c r="SPM196" s="329"/>
      <c r="SPN196" s="329"/>
      <c r="SPO196" s="329"/>
      <c r="SPP196" s="329"/>
      <c r="SPQ196" s="329"/>
      <c r="SPR196" s="329"/>
      <c r="SPS196" s="329"/>
      <c r="SPT196" s="329"/>
      <c r="SPU196" s="329"/>
      <c r="SPV196" s="329"/>
      <c r="SPW196" s="329"/>
      <c r="SPX196" s="329"/>
      <c r="SPY196" s="329"/>
      <c r="SPZ196" s="329"/>
      <c r="SQA196" s="329"/>
      <c r="SQB196" s="329"/>
      <c r="SQC196" s="329"/>
      <c r="SQD196" s="329"/>
      <c r="SQE196" s="329"/>
      <c r="SQF196" s="329"/>
      <c r="SQG196" s="329"/>
      <c r="SQH196" s="329"/>
      <c r="SQI196" s="329"/>
      <c r="SQJ196" s="329"/>
      <c r="SQK196" s="329"/>
      <c r="SQL196" s="329"/>
      <c r="SQM196" s="329"/>
      <c r="SQN196" s="329"/>
      <c r="SQO196" s="329"/>
      <c r="SQP196" s="329"/>
      <c r="SQQ196" s="329"/>
      <c r="SQR196" s="329"/>
      <c r="SQS196" s="329"/>
      <c r="SQT196" s="329"/>
      <c r="SQU196" s="329"/>
      <c r="SQV196" s="329"/>
      <c r="SQW196" s="329"/>
      <c r="SQX196" s="329"/>
      <c r="SQY196" s="329"/>
      <c r="SQZ196" s="329"/>
      <c r="SRA196" s="329"/>
      <c r="SRB196" s="329"/>
      <c r="SRC196" s="329"/>
      <c r="SRD196" s="329"/>
      <c r="SRE196" s="329"/>
      <c r="SRF196" s="329"/>
      <c r="SRG196" s="329"/>
      <c r="SRH196" s="329"/>
      <c r="SRI196" s="329"/>
      <c r="SRJ196" s="329"/>
      <c r="SRK196" s="329"/>
      <c r="SRL196" s="329"/>
      <c r="SRM196" s="329"/>
      <c r="SRN196" s="329"/>
      <c r="SRO196" s="329"/>
      <c r="SRP196" s="329"/>
      <c r="SRQ196" s="329"/>
      <c r="SRR196" s="329"/>
      <c r="SRS196" s="329"/>
      <c r="SRT196" s="329"/>
      <c r="SRU196" s="329"/>
      <c r="SRV196" s="329"/>
      <c r="SRW196" s="329"/>
      <c r="SRX196" s="329"/>
      <c r="SRY196" s="329"/>
      <c r="SRZ196" s="329"/>
      <c r="SSA196" s="329"/>
      <c r="SSB196" s="329"/>
      <c r="SSC196" s="329"/>
      <c r="SSD196" s="329"/>
      <c r="SSE196" s="329"/>
      <c r="SSF196" s="329"/>
      <c r="SSG196" s="329"/>
      <c r="SSH196" s="329"/>
      <c r="SSI196" s="329"/>
      <c r="SSJ196" s="329"/>
      <c r="SSK196" s="329"/>
      <c r="SSL196" s="329"/>
      <c r="SSM196" s="329"/>
      <c r="SSN196" s="329"/>
      <c r="SSO196" s="329"/>
      <c r="SSP196" s="329"/>
      <c r="SSQ196" s="329"/>
      <c r="SSR196" s="329"/>
      <c r="SSS196" s="329"/>
      <c r="SST196" s="329"/>
      <c r="SSU196" s="329"/>
      <c r="SSV196" s="329"/>
      <c r="SSW196" s="329"/>
      <c r="SSX196" s="329"/>
      <c r="SSY196" s="329"/>
      <c r="SSZ196" s="329"/>
      <c r="STA196" s="329"/>
      <c r="STB196" s="329"/>
      <c r="STC196" s="329"/>
      <c r="STD196" s="329"/>
      <c r="STE196" s="329"/>
      <c r="STF196" s="329"/>
      <c r="STG196" s="329"/>
      <c r="STH196" s="329"/>
      <c r="STI196" s="329"/>
      <c r="STJ196" s="329"/>
      <c r="STK196" s="329"/>
      <c r="STL196" s="329"/>
      <c r="STM196" s="329"/>
      <c r="STN196" s="329"/>
      <c r="STO196" s="329"/>
      <c r="STP196" s="329"/>
      <c r="STQ196" s="329"/>
      <c r="STR196" s="329"/>
      <c r="STS196" s="329"/>
      <c r="STT196" s="329"/>
      <c r="STU196" s="329"/>
      <c r="STV196" s="329"/>
      <c r="STW196" s="329"/>
      <c r="STX196" s="329"/>
      <c r="STY196" s="329"/>
      <c r="STZ196" s="329"/>
      <c r="SUA196" s="329"/>
      <c r="SUB196" s="329"/>
      <c r="SUC196" s="329"/>
      <c r="SUD196" s="329"/>
      <c r="SUE196" s="329"/>
      <c r="SUF196" s="329"/>
      <c r="SUG196" s="329"/>
      <c r="SUH196" s="329"/>
      <c r="SUI196" s="329"/>
      <c r="SUJ196" s="329"/>
      <c r="SUK196" s="329"/>
      <c r="SUL196" s="329"/>
      <c r="SUM196" s="329"/>
      <c r="SUN196" s="329"/>
      <c r="SUO196" s="329"/>
      <c r="SUP196" s="329"/>
      <c r="SUQ196" s="329"/>
      <c r="SUR196" s="329"/>
      <c r="SUS196" s="329"/>
      <c r="SUT196" s="329"/>
      <c r="SUU196" s="329"/>
      <c r="SUV196" s="329"/>
      <c r="SUW196" s="329"/>
      <c r="SUX196" s="329"/>
      <c r="SUY196" s="329"/>
      <c r="SUZ196" s="329"/>
      <c r="SVA196" s="329"/>
      <c r="SVB196" s="329"/>
      <c r="SVC196" s="329"/>
      <c r="SVD196" s="329"/>
      <c r="SVE196" s="329"/>
      <c r="SVF196" s="329"/>
      <c r="SVG196" s="329"/>
      <c r="SVH196" s="329"/>
      <c r="SVI196" s="329"/>
      <c r="SVJ196" s="329"/>
      <c r="SVK196" s="329"/>
      <c r="SVL196" s="329"/>
      <c r="SVM196" s="329"/>
      <c r="SVN196" s="329"/>
      <c r="SVO196" s="329"/>
      <c r="SVP196" s="329"/>
      <c r="SVQ196" s="329"/>
      <c r="SVR196" s="329"/>
      <c r="SVS196" s="329"/>
      <c r="SVT196" s="329"/>
      <c r="SVU196" s="329"/>
      <c r="SVV196" s="329"/>
      <c r="SVW196" s="329"/>
      <c r="SVX196" s="329"/>
      <c r="SVY196" s="329"/>
      <c r="SVZ196" s="329"/>
      <c r="SWA196" s="329"/>
      <c r="SWB196" s="329"/>
      <c r="SWC196" s="329"/>
      <c r="SWD196" s="329"/>
      <c r="SWE196" s="329"/>
      <c r="SWF196" s="329"/>
      <c r="SWG196" s="329"/>
      <c r="SWH196" s="329"/>
      <c r="SWI196" s="329"/>
      <c r="SWJ196" s="329"/>
      <c r="SWK196" s="329"/>
      <c r="SWL196" s="329"/>
      <c r="SWM196" s="329"/>
      <c r="SWN196" s="329"/>
      <c r="SWO196" s="329"/>
      <c r="SWP196" s="329"/>
      <c r="SWQ196" s="329"/>
      <c r="SWR196" s="329"/>
      <c r="SWS196" s="329"/>
      <c r="SWT196" s="329"/>
      <c r="SWU196" s="329"/>
      <c r="SWV196" s="329"/>
      <c r="SWW196" s="329"/>
      <c r="SWX196" s="329"/>
      <c r="SWY196" s="329"/>
      <c r="SWZ196" s="329"/>
      <c r="SXA196" s="329"/>
      <c r="SXB196" s="329"/>
      <c r="SXC196" s="329"/>
      <c r="SXD196" s="329"/>
      <c r="SXE196" s="329"/>
      <c r="SXF196" s="329"/>
      <c r="SXG196" s="329"/>
      <c r="SXH196" s="329"/>
      <c r="SXI196" s="329"/>
      <c r="SXJ196" s="329"/>
      <c r="SXK196" s="329"/>
      <c r="SXL196" s="329"/>
      <c r="SXM196" s="329"/>
      <c r="SXN196" s="329"/>
      <c r="SXO196" s="329"/>
      <c r="SXP196" s="329"/>
      <c r="SXQ196" s="329"/>
      <c r="SXR196" s="329"/>
      <c r="SXS196" s="329"/>
      <c r="SXT196" s="329"/>
      <c r="SXU196" s="329"/>
      <c r="SXV196" s="329"/>
      <c r="SXW196" s="329"/>
      <c r="SXX196" s="329"/>
      <c r="SXY196" s="329"/>
      <c r="SXZ196" s="329"/>
      <c r="SYA196" s="329"/>
      <c r="SYB196" s="329"/>
      <c r="SYC196" s="329"/>
      <c r="SYD196" s="329"/>
      <c r="SYE196" s="329"/>
      <c r="SYF196" s="329"/>
      <c r="SYG196" s="329"/>
      <c r="SYH196" s="329"/>
      <c r="SYI196" s="329"/>
      <c r="SYJ196" s="329"/>
      <c r="SYK196" s="329"/>
      <c r="SYL196" s="329"/>
      <c r="SYM196" s="329"/>
      <c r="SYN196" s="329"/>
      <c r="SYO196" s="329"/>
      <c r="SYP196" s="329"/>
      <c r="SYQ196" s="329"/>
      <c r="SYR196" s="329"/>
      <c r="SYS196" s="329"/>
      <c r="SYT196" s="329"/>
      <c r="SYU196" s="329"/>
      <c r="SYV196" s="329"/>
      <c r="SYW196" s="329"/>
      <c r="SYX196" s="329"/>
      <c r="SYY196" s="329"/>
      <c r="SYZ196" s="329"/>
      <c r="SZA196" s="329"/>
      <c r="SZB196" s="329"/>
      <c r="SZC196" s="329"/>
      <c r="SZD196" s="329"/>
      <c r="SZE196" s="329"/>
      <c r="SZF196" s="329"/>
      <c r="SZG196" s="329"/>
      <c r="SZH196" s="329"/>
      <c r="SZI196" s="329"/>
      <c r="SZJ196" s="329"/>
      <c r="SZK196" s="329"/>
      <c r="SZL196" s="329"/>
      <c r="SZM196" s="329"/>
      <c r="SZN196" s="329"/>
      <c r="SZO196" s="329"/>
      <c r="SZP196" s="329"/>
      <c r="SZQ196" s="329"/>
      <c r="SZR196" s="329"/>
      <c r="SZS196" s="329"/>
      <c r="SZT196" s="329"/>
      <c r="SZU196" s="329"/>
      <c r="SZV196" s="329"/>
      <c r="SZW196" s="329"/>
      <c r="SZX196" s="329"/>
      <c r="SZY196" s="329"/>
      <c r="SZZ196" s="329"/>
      <c r="TAA196" s="329"/>
      <c r="TAB196" s="329"/>
      <c r="TAC196" s="329"/>
      <c r="TAD196" s="329"/>
      <c r="TAE196" s="329"/>
      <c r="TAF196" s="329"/>
      <c r="TAG196" s="329"/>
      <c r="TAH196" s="329"/>
      <c r="TAI196" s="329"/>
      <c r="TAJ196" s="329"/>
      <c r="TAK196" s="329"/>
      <c r="TAL196" s="329"/>
      <c r="TAM196" s="329"/>
      <c r="TAN196" s="329"/>
      <c r="TAO196" s="329"/>
      <c r="TAP196" s="329"/>
      <c r="TAQ196" s="329"/>
      <c r="TAR196" s="329"/>
      <c r="TAS196" s="329"/>
      <c r="TAT196" s="329"/>
      <c r="TAU196" s="329"/>
      <c r="TAV196" s="329"/>
      <c r="TAW196" s="329"/>
      <c r="TAX196" s="329"/>
      <c r="TAY196" s="329"/>
      <c r="TAZ196" s="329"/>
      <c r="TBA196" s="329"/>
      <c r="TBB196" s="329"/>
      <c r="TBC196" s="329"/>
      <c r="TBD196" s="329"/>
      <c r="TBE196" s="329"/>
      <c r="TBF196" s="329"/>
      <c r="TBG196" s="329"/>
      <c r="TBH196" s="329"/>
      <c r="TBI196" s="329"/>
      <c r="TBJ196" s="329"/>
      <c r="TBK196" s="329"/>
      <c r="TBL196" s="329"/>
      <c r="TBM196" s="329"/>
      <c r="TBN196" s="329"/>
      <c r="TBO196" s="329"/>
      <c r="TBP196" s="329"/>
      <c r="TBQ196" s="329"/>
      <c r="TBR196" s="329"/>
      <c r="TBS196" s="329"/>
      <c r="TBT196" s="329"/>
      <c r="TBU196" s="329"/>
      <c r="TBV196" s="329"/>
      <c r="TBW196" s="329"/>
      <c r="TBX196" s="329"/>
      <c r="TBY196" s="329"/>
      <c r="TBZ196" s="329"/>
      <c r="TCA196" s="329"/>
      <c r="TCB196" s="329"/>
      <c r="TCC196" s="329"/>
      <c r="TCD196" s="329"/>
      <c r="TCE196" s="329"/>
      <c r="TCF196" s="329"/>
      <c r="TCG196" s="329"/>
      <c r="TCH196" s="329"/>
      <c r="TCI196" s="329"/>
      <c r="TCJ196" s="329"/>
      <c r="TCK196" s="329"/>
      <c r="TCL196" s="329"/>
      <c r="TCM196" s="329"/>
      <c r="TCN196" s="329"/>
      <c r="TCO196" s="329"/>
      <c r="TCP196" s="329"/>
      <c r="TCQ196" s="329"/>
      <c r="TCR196" s="329"/>
      <c r="TCS196" s="329"/>
      <c r="TCT196" s="329"/>
      <c r="TCU196" s="329"/>
      <c r="TCV196" s="329"/>
      <c r="TCW196" s="329"/>
      <c r="TCX196" s="329"/>
      <c r="TCY196" s="329"/>
      <c r="TCZ196" s="329"/>
      <c r="TDA196" s="329"/>
      <c r="TDB196" s="329"/>
      <c r="TDC196" s="329"/>
      <c r="TDD196" s="329"/>
      <c r="TDE196" s="329"/>
      <c r="TDF196" s="329"/>
      <c r="TDG196" s="329"/>
      <c r="TDH196" s="329"/>
      <c r="TDI196" s="329"/>
      <c r="TDJ196" s="329"/>
      <c r="TDK196" s="329"/>
      <c r="TDL196" s="329"/>
      <c r="TDM196" s="329"/>
      <c r="TDN196" s="329"/>
      <c r="TDO196" s="329"/>
      <c r="TDP196" s="329"/>
      <c r="TDQ196" s="329"/>
      <c r="TDR196" s="329"/>
      <c r="TDS196" s="329"/>
      <c r="TDT196" s="329"/>
      <c r="TDU196" s="329"/>
      <c r="TDV196" s="329"/>
      <c r="TDW196" s="329"/>
      <c r="TDX196" s="329"/>
      <c r="TDY196" s="329"/>
      <c r="TDZ196" s="329"/>
      <c r="TEA196" s="329"/>
      <c r="TEB196" s="329"/>
      <c r="TEC196" s="329"/>
      <c r="TED196" s="329"/>
      <c r="TEE196" s="329"/>
      <c r="TEF196" s="329"/>
      <c r="TEG196" s="329"/>
      <c r="TEH196" s="329"/>
      <c r="TEI196" s="329"/>
      <c r="TEJ196" s="329"/>
      <c r="TEK196" s="329"/>
      <c r="TEL196" s="329"/>
      <c r="TEM196" s="329"/>
      <c r="TEN196" s="329"/>
      <c r="TEO196" s="329"/>
      <c r="TEP196" s="329"/>
      <c r="TEQ196" s="329"/>
      <c r="TER196" s="329"/>
      <c r="TES196" s="329"/>
      <c r="TET196" s="329"/>
      <c r="TEU196" s="329"/>
      <c r="TEV196" s="329"/>
      <c r="TEW196" s="329"/>
      <c r="TEX196" s="329"/>
      <c r="TEY196" s="329"/>
      <c r="TEZ196" s="329"/>
      <c r="TFA196" s="329"/>
      <c r="TFB196" s="329"/>
      <c r="TFC196" s="329"/>
      <c r="TFD196" s="329"/>
      <c r="TFE196" s="329"/>
      <c r="TFF196" s="329"/>
      <c r="TFG196" s="329"/>
      <c r="TFH196" s="329"/>
      <c r="TFI196" s="329"/>
      <c r="TFJ196" s="329"/>
      <c r="TFK196" s="329"/>
      <c r="TFL196" s="329"/>
      <c r="TFM196" s="329"/>
      <c r="TFN196" s="329"/>
      <c r="TFO196" s="329"/>
      <c r="TFP196" s="329"/>
      <c r="TFQ196" s="329"/>
      <c r="TFR196" s="329"/>
      <c r="TFS196" s="329"/>
      <c r="TFT196" s="329"/>
      <c r="TFU196" s="329"/>
      <c r="TFV196" s="329"/>
      <c r="TFW196" s="329"/>
      <c r="TFX196" s="329"/>
      <c r="TFY196" s="329"/>
      <c r="TFZ196" s="329"/>
      <c r="TGA196" s="329"/>
      <c r="TGB196" s="329"/>
      <c r="TGC196" s="329"/>
      <c r="TGD196" s="329"/>
      <c r="TGE196" s="329"/>
      <c r="TGF196" s="329"/>
      <c r="TGG196" s="329"/>
      <c r="TGH196" s="329"/>
      <c r="TGI196" s="329"/>
      <c r="TGJ196" s="329"/>
      <c r="TGK196" s="329"/>
      <c r="TGL196" s="329"/>
      <c r="TGM196" s="329"/>
      <c r="TGN196" s="329"/>
      <c r="TGO196" s="329"/>
      <c r="TGP196" s="329"/>
      <c r="TGQ196" s="329"/>
      <c r="TGR196" s="329"/>
      <c r="TGS196" s="329"/>
      <c r="TGT196" s="329"/>
      <c r="TGU196" s="329"/>
      <c r="TGV196" s="329"/>
      <c r="TGW196" s="329"/>
      <c r="TGX196" s="329"/>
      <c r="TGY196" s="329"/>
      <c r="TGZ196" s="329"/>
      <c r="THA196" s="329"/>
      <c r="THB196" s="329"/>
      <c r="THC196" s="329"/>
      <c r="THD196" s="329"/>
      <c r="THE196" s="329"/>
      <c r="THF196" s="329"/>
      <c r="THG196" s="329"/>
      <c r="THH196" s="329"/>
      <c r="THI196" s="329"/>
      <c r="THJ196" s="329"/>
      <c r="THK196" s="329"/>
      <c r="THL196" s="329"/>
      <c r="THM196" s="329"/>
      <c r="THN196" s="329"/>
      <c r="THO196" s="329"/>
      <c r="THP196" s="329"/>
      <c r="THQ196" s="329"/>
      <c r="THR196" s="329"/>
      <c r="THS196" s="329"/>
      <c r="THT196" s="329"/>
      <c r="THU196" s="329"/>
      <c r="THV196" s="329"/>
      <c r="THW196" s="329"/>
      <c r="THX196" s="329"/>
      <c r="THY196" s="329"/>
      <c r="THZ196" s="329"/>
      <c r="TIA196" s="329"/>
      <c r="TIB196" s="329"/>
      <c r="TIC196" s="329"/>
      <c r="TID196" s="329"/>
      <c r="TIE196" s="329"/>
      <c r="TIF196" s="329"/>
      <c r="TIG196" s="329"/>
      <c r="TIH196" s="329"/>
      <c r="TII196" s="329"/>
      <c r="TIJ196" s="329"/>
      <c r="TIK196" s="329"/>
      <c r="TIL196" s="329"/>
      <c r="TIM196" s="329"/>
      <c r="TIN196" s="329"/>
      <c r="TIO196" s="329"/>
      <c r="TIP196" s="329"/>
      <c r="TIQ196" s="329"/>
      <c r="TIR196" s="329"/>
      <c r="TIS196" s="329"/>
      <c r="TIT196" s="329"/>
      <c r="TIU196" s="329"/>
      <c r="TIV196" s="329"/>
      <c r="TIW196" s="329"/>
      <c r="TIX196" s="329"/>
      <c r="TIY196" s="329"/>
      <c r="TIZ196" s="329"/>
      <c r="TJA196" s="329"/>
      <c r="TJB196" s="329"/>
      <c r="TJC196" s="329"/>
      <c r="TJD196" s="329"/>
      <c r="TJE196" s="329"/>
      <c r="TJF196" s="329"/>
      <c r="TJG196" s="329"/>
      <c r="TJH196" s="329"/>
      <c r="TJI196" s="329"/>
      <c r="TJJ196" s="329"/>
      <c r="TJK196" s="329"/>
      <c r="TJL196" s="329"/>
      <c r="TJM196" s="329"/>
      <c r="TJN196" s="329"/>
      <c r="TJO196" s="329"/>
      <c r="TJP196" s="329"/>
      <c r="TJQ196" s="329"/>
      <c r="TJR196" s="329"/>
      <c r="TJS196" s="329"/>
      <c r="TJT196" s="329"/>
      <c r="TJU196" s="329"/>
      <c r="TJV196" s="329"/>
      <c r="TJW196" s="329"/>
      <c r="TJX196" s="329"/>
      <c r="TJY196" s="329"/>
      <c r="TJZ196" s="329"/>
      <c r="TKA196" s="329"/>
      <c r="TKB196" s="329"/>
      <c r="TKC196" s="329"/>
      <c r="TKD196" s="329"/>
      <c r="TKE196" s="329"/>
      <c r="TKF196" s="329"/>
      <c r="TKG196" s="329"/>
      <c r="TKH196" s="329"/>
      <c r="TKI196" s="329"/>
      <c r="TKJ196" s="329"/>
      <c r="TKK196" s="329"/>
      <c r="TKL196" s="329"/>
      <c r="TKM196" s="329"/>
      <c r="TKN196" s="329"/>
      <c r="TKO196" s="329"/>
      <c r="TKP196" s="329"/>
      <c r="TKQ196" s="329"/>
      <c r="TKR196" s="329"/>
      <c r="TKS196" s="329"/>
      <c r="TKT196" s="329"/>
      <c r="TKU196" s="329"/>
      <c r="TKV196" s="329"/>
      <c r="TKW196" s="329"/>
      <c r="TKX196" s="329"/>
      <c r="TKY196" s="329"/>
      <c r="TKZ196" s="329"/>
      <c r="TLA196" s="329"/>
      <c r="TLB196" s="329"/>
      <c r="TLC196" s="329"/>
      <c r="TLD196" s="329"/>
      <c r="TLE196" s="329"/>
      <c r="TLF196" s="329"/>
      <c r="TLG196" s="329"/>
      <c r="TLH196" s="329"/>
      <c r="TLI196" s="329"/>
      <c r="TLJ196" s="329"/>
      <c r="TLK196" s="329"/>
      <c r="TLL196" s="329"/>
      <c r="TLM196" s="329"/>
      <c r="TLN196" s="329"/>
      <c r="TLO196" s="329"/>
      <c r="TLP196" s="329"/>
      <c r="TLQ196" s="329"/>
      <c r="TLR196" s="329"/>
      <c r="TLS196" s="329"/>
      <c r="TLT196" s="329"/>
      <c r="TLU196" s="329"/>
      <c r="TLV196" s="329"/>
      <c r="TLW196" s="329"/>
      <c r="TLX196" s="329"/>
      <c r="TLY196" s="329"/>
      <c r="TLZ196" s="329"/>
      <c r="TMA196" s="329"/>
      <c r="TMB196" s="329"/>
      <c r="TMC196" s="329"/>
      <c r="TMD196" s="329"/>
      <c r="TME196" s="329"/>
      <c r="TMF196" s="329"/>
      <c r="TMG196" s="329"/>
      <c r="TMH196" s="329"/>
      <c r="TMI196" s="329"/>
      <c r="TMJ196" s="329"/>
      <c r="TMK196" s="329"/>
      <c r="TML196" s="329"/>
      <c r="TMM196" s="329"/>
      <c r="TMN196" s="329"/>
      <c r="TMO196" s="329"/>
      <c r="TMP196" s="329"/>
      <c r="TMQ196" s="329"/>
      <c r="TMR196" s="329"/>
      <c r="TMS196" s="329"/>
      <c r="TMT196" s="329"/>
      <c r="TMU196" s="329"/>
      <c r="TMV196" s="329"/>
      <c r="TMW196" s="329"/>
      <c r="TMX196" s="329"/>
      <c r="TMY196" s="329"/>
      <c r="TMZ196" s="329"/>
      <c r="TNA196" s="329"/>
      <c r="TNB196" s="329"/>
      <c r="TNC196" s="329"/>
      <c r="TND196" s="329"/>
      <c r="TNE196" s="329"/>
      <c r="TNF196" s="329"/>
      <c r="TNG196" s="329"/>
      <c r="TNH196" s="329"/>
      <c r="TNI196" s="329"/>
      <c r="TNJ196" s="329"/>
      <c r="TNK196" s="329"/>
      <c r="TNL196" s="329"/>
      <c r="TNM196" s="329"/>
      <c r="TNN196" s="329"/>
      <c r="TNO196" s="329"/>
      <c r="TNP196" s="329"/>
      <c r="TNQ196" s="329"/>
      <c r="TNR196" s="329"/>
      <c r="TNS196" s="329"/>
      <c r="TNT196" s="329"/>
      <c r="TNU196" s="329"/>
      <c r="TNV196" s="329"/>
      <c r="TNW196" s="329"/>
      <c r="TNX196" s="329"/>
      <c r="TNY196" s="329"/>
      <c r="TNZ196" s="329"/>
      <c r="TOA196" s="329"/>
      <c r="TOB196" s="329"/>
      <c r="TOC196" s="329"/>
      <c r="TOD196" s="329"/>
      <c r="TOE196" s="329"/>
      <c r="TOF196" s="329"/>
      <c r="TOG196" s="329"/>
      <c r="TOH196" s="329"/>
      <c r="TOI196" s="329"/>
      <c r="TOJ196" s="329"/>
      <c r="TOK196" s="329"/>
      <c r="TOL196" s="329"/>
      <c r="TOM196" s="329"/>
      <c r="TON196" s="329"/>
      <c r="TOO196" s="329"/>
      <c r="TOP196" s="329"/>
      <c r="TOQ196" s="329"/>
      <c r="TOR196" s="329"/>
      <c r="TOS196" s="329"/>
      <c r="TOT196" s="329"/>
      <c r="TOU196" s="329"/>
      <c r="TOV196" s="329"/>
      <c r="TOW196" s="329"/>
      <c r="TOX196" s="329"/>
      <c r="TOY196" s="329"/>
      <c r="TOZ196" s="329"/>
      <c r="TPA196" s="329"/>
      <c r="TPB196" s="329"/>
      <c r="TPC196" s="329"/>
      <c r="TPD196" s="329"/>
      <c r="TPE196" s="329"/>
      <c r="TPF196" s="329"/>
      <c r="TPG196" s="329"/>
      <c r="TPH196" s="329"/>
      <c r="TPI196" s="329"/>
      <c r="TPJ196" s="329"/>
      <c r="TPK196" s="329"/>
      <c r="TPL196" s="329"/>
      <c r="TPM196" s="329"/>
      <c r="TPN196" s="329"/>
      <c r="TPO196" s="329"/>
      <c r="TPP196" s="329"/>
      <c r="TPQ196" s="329"/>
      <c r="TPR196" s="329"/>
      <c r="TPS196" s="329"/>
      <c r="TPT196" s="329"/>
      <c r="TPU196" s="329"/>
      <c r="TPV196" s="329"/>
      <c r="TPW196" s="329"/>
      <c r="TPX196" s="329"/>
      <c r="TPY196" s="329"/>
      <c r="TPZ196" s="329"/>
      <c r="TQA196" s="329"/>
      <c r="TQB196" s="329"/>
      <c r="TQC196" s="329"/>
      <c r="TQD196" s="329"/>
      <c r="TQE196" s="329"/>
      <c r="TQF196" s="329"/>
      <c r="TQG196" s="329"/>
      <c r="TQH196" s="329"/>
      <c r="TQI196" s="329"/>
      <c r="TQJ196" s="329"/>
      <c r="TQK196" s="329"/>
      <c r="TQL196" s="329"/>
      <c r="TQM196" s="329"/>
      <c r="TQN196" s="329"/>
      <c r="TQO196" s="329"/>
      <c r="TQP196" s="329"/>
      <c r="TQQ196" s="329"/>
      <c r="TQR196" s="329"/>
      <c r="TQS196" s="329"/>
      <c r="TQT196" s="329"/>
      <c r="TQU196" s="329"/>
      <c r="TQV196" s="329"/>
      <c r="TQW196" s="329"/>
      <c r="TQX196" s="329"/>
      <c r="TQY196" s="329"/>
      <c r="TQZ196" s="329"/>
      <c r="TRA196" s="329"/>
      <c r="TRB196" s="329"/>
      <c r="TRC196" s="329"/>
      <c r="TRD196" s="329"/>
      <c r="TRE196" s="329"/>
      <c r="TRF196" s="329"/>
      <c r="TRG196" s="329"/>
      <c r="TRH196" s="329"/>
      <c r="TRI196" s="329"/>
      <c r="TRJ196" s="329"/>
      <c r="TRK196" s="329"/>
      <c r="TRL196" s="329"/>
      <c r="TRM196" s="329"/>
      <c r="TRN196" s="329"/>
      <c r="TRO196" s="329"/>
      <c r="TRP196" s="329"/>
      <c r="TRQ196" s="329"/>
      <c r="TRR196" s="329"/>
      <c r="TRS196" s="329"/>
      <c r="TRT196" s="329"/>
      <c r="TRU196" s="329"/>
      <c r="TRV196" s="329"/>
      <c r="TRW196" s="329"/>
      <c r="TRX196" s="329"/>
      <c r="TRY196" s="329"/>
      <c r="TRZ196" s="329"/>
      <c r="TSA196" s="329"/>
      <c r="TSB196" s="329"/>
      <c r="TSC196" s="329"/>
      <c r="TSD196" s="329"/>
      <c r="TSE196" s="329"/>
      <c r="TSF196" s="329"/>
      <c r="TSG196" s="329"/>
      <c r="TSH196" s="329"/>
      <c r="TSI196" s="329"/>
      <c r="TSJ196" s="329"/>
      <c r="TSK196" s="329"/>
      <c r="TSL196" s="329"/>
      <c r="TSM196" s="329"/>
      <c r="TSN196" s="329"/>
      <c r="TSO196" s="329"/>
      <c r="TSP196" s="329"/>
      <c r="TSQ196" s="329"/>
      <c r="TSR196" s="329"/>
      <c r="TSS196" s="329"/>
      <c r="TST196" s="329"/>
      <c r="TSU196" s="329"/>
      <c r="TSV196" s="329"/>
      <c r="TSW196" s="329"/>
      <c r="TSX196" s="329"/>
      <c r="TSY196" s="329"/>
      <c r="TSZ196" s="329"/>
      <c r="TTA196" s="329"/>
      <c r="TTB196" s="329"/>
      <c r="TTC196" s="329"/>
      <c r="TTD196" s="329"/>
      <c r="TTE196" s="329"/>
      <c r="TTF196" s="329"/>
      <c r="TTG196" s="329"/>
      <c r="TTH196" s="329"/>
      <c r="TTI196" s="329"/>
      <c r="TTJ196" s="329"/>
      <c r="TTK196" s="329"/>
      <c r="TTL196" s="329"/>
      <c r="TTM196" s="329"/>
      <c r="TTN196" s="329"/>
      <c r="TTO196" s="329"/>
      <c r="TTP196" s="329"/>
      <c r="TTQ196" s="329"/>
      <c r="TTR196" s="329"/>
      <c r="TTS196" s="329"/>
      <c r="TTT196" s="329"/>
      <c r="TTU196" s="329"/>
      <c r="TTV196" s="329"/>
      <c r="TTW196" s="329"/>
      <c r="TTX196" s="329"/>
      <c r="TTY196" s="329"/>
      <c r="TTZ196" s="329"/>
      <c r="TUA196" s="329"/>
      <c r="TUB196" s="329"/>
      <c r="TUC196" s="329"/>
      <c r="TUD196" s="329"/>
      <c r="TUE196" s="329"/>
      <c r="TUF196" s="329"/>
      <c r="TUG196" s="329"/>
      <c r="TUH196" s="329"/>
      <c r="TUI196" s="329"/>
      <c r="TUJ196" s="329"/>
      <c r="TUK196" s="329"/>
      <c r="TUL196" s="329"/>
      <c r="TUM196" s="329"/>
      <c r="TUN196" s="329"/>
      <c r="TUO196" s="329"/>
      <c r="TUP196" s="329"/>
      <c r="TUQ196" s="329"/>
      <c r="TUR196" s="329"/>
      <c r="TUS196" s="329"/>
      <c r="TUT196" s="329"/>
      <c r="TUU196" s="329"/>
      <c r="TUV196" s="329"/>
      <c r="TUW196" s="329"/>
      <c r="TUX196" s="329"/>
      <c r="TUY196" s="329"/>
      <c r="TUZ196" s="329"/>
      <c r="TVA196" s="329"/>
      <c r="TVB196" s="329"/>
      <c r="TVC196" s="329"/>
      <c r="TVD196" s="329"/>
      <c r="TVE196" s="329"/>
      <c r="TVF196" s="329"/>
      <c r="TVG196" s="329"/>
      <c r="TVH196" s="329"/>
      <c r="TVI196" s="329"/>
      <c r="TVJ196" s="329"/>
      <c r="TVK196" s="329"/>
      <c r="TVL196" s="329"/>
      <c r="TVM196" s="329"/>
      <c r="TVN196" s="329"/>
      <c r="TVO196" s="329"/>
      <c r="TVP196" s="329"/>
      <c r="TVQ196" s="329"/>
      <c r="TVR196" s="329"/>
      <c r="TVS196" s="329"/>
      <c r="TVT196" s="329"/>
      <c r="TVU196" s="329"/>
      <c r="TVV196" s="329"/>
      <c r="TVW196" s="329"/>
      <c r="TVX196" s="329"/>
      <c r="TVY196" s="329"/>
      <c r="TVZ196" s="329"/>
      <c r="TWA196" s="329"/>
      <c r="TWB196" s="329"/>
      <c r="TWC196" s="329"/>
      <c r="TWD196" s="329"/>
      <c r="TWE196" s="329"/>
      <c r="TWF196" s="329"/>
      <c r="TWG196" s="329"/>
      <c r="TWH196" s="329"/>
      <c r="TWI196" s="329"/>
      <c r="TWJ196" s="329"/>
      <c r="TWK196" s="329"/>
      <c r="TWL196" s="329"/>
      <c r="TWM196" s="329"/>
      <c r="TWN196" s="329"/>
      <c r="TWO196" s="329"/>
      <c r="TWP196" s="329"/>
      <c r="TWQ196" s="329"/>
      <c r="TWR196" s="329"/>
      <c r="TWS196" s="329"/>
      <c r="TWT196" s="329"/>
      <c r="TWU196" s="329"/>
      <c r="TWV196" s="329"/>
      <c r="TWW196" s="329"/>
      <c r="TWX196" s="329"/>
      <c r="TWY196" s="329"/>
      <c r="TWZ196" s="329"/>
      <c r="TXA196" s="329"/>
      <c r="TXB196" s="329"/>
      <c r="TXC196" s="329"/>
      <c r="TXD196" s="329"/>
      <c r="TXE196" s="329"/>
      <c r="TXF196" s="329"/>
      <c r="TXG196" s="329"/>
      <c r="TXH196" s="329"/>
      <c r="TXI196" s="329"/>
      <c r="TXJ196" s="329"/>
      <c r="TXK196" s="329"/>
      <c r="TXL196" s="329"/>
      <c r="TXM196" s="329"/>
      <c r="TXN196" s="329"/>
      <c r="TXO196" s="329"/>
      <c r="TXP196" s="329"/>
      <c r="TXQ196" s="329"/>
      <c r="TXR196" s="329"/>
      <c r="TXS196" s="329"/>
      <c r="TXT196" s="329"/>
      <c r="TXU196" s="329"/>
      <c r="TXV196" s="329"/>
      <c r="TXW196" s="329"/>
      <c r="TXX196" s="329"/>
      <c r="TXY196" s="329"/>
      <c r="TXZ196" s="329"/>
      <c r="TYA196" s="329"/>
      <c r="TYB196" s="329"/>
      <c r="TYC196" s="329"/>
      <c r="TYD196" s="329"/>
      <c r="TYE196" s="329"/>
      <c r="TYF196" s="329"/>
      <c r="TYG196" s="329"/>
      <c r="TYH196" s="329"/>
      <c r="TYI196" s="329"/>
      <c r="TYJ196" s="329"/>
      <c r="TYK196" s="329"/>
      <c r="TYL196" s="329"/>
      <c r="TYM196" s="329"/>
      <c r="TYN196" s="329"/>
      <c r="TYO196" s="329"/>
      <c r="TYP196" s="329"/>
      <c r="TYQ196" s="329"/>
      <c r="TYR196" s="329"/>
      <c r="TYS196" s="329"/>
      <c r="TYT196" s="329"/>
      <c r="TYU196" s="329"/>
      <c r="TYV196" s="329"/>
      <c r="TYW196" s="329"/>
      <c r="TYX196" s="329"/>
      <c r="TYY196" s="329"/>
      <c r="TYZ196" s="329"/>
      <c r="TZA196" s="329"/>
      <c r="TZB196" s="329"/>
      <c r="TZC196" s="329"/>
      <c r="TZD196" s="329"/>
      <c r="TZE196" s="329"/>
      <c r="TZF196" s="329"/>
      <c r="TZG196" s="329"/>
      <c r="TZH196" s="329"/>
      <c r="TZI196" s="329"/>
      <c r="TZJ196" s="329"/>
      <c r="TZK196" s="329"/>
      <c r="TZL196" s="329"/>
      <c r="TZM196" s="329"/>
      <c r="TZN196" s="329"/>
      <c r="TZO196" s="329"/>
      <c r="TZP196" s="329"/>
      <c r="TZQ196" s="329"/>
      <c r="TZR196" s="329"/>
      <c r="TZS196" s="329"/>
      <c r="TZT196" s="329"/>
      <c r="TZU196" s="329"/>
      <c r="TZV196" s="329"/>
      <c r="TZW196" s="329"/>
      <c r="TZX196" s="329"/>
      <c r="TZY196" s="329"/>
      <c r="TZZ196" s="329"/>
      <c r="UAA196" s="329"/>
      <c r="UAB196" s="329"/>
      <c r="UAC196" s="329"/>
      <c r="UAD196" s="329"/>
      <c r="UAE196" s="329"/>
      <c r="UAF196" s="329"/>
      <c r="UAG196" s="329"/>
      <c r="UAH196" s="329"/>
      <c r="UAI196" s="329"/>
      <c r="UAJ196" s="329"/>
      <c r="UAK196" s="329"/>
      <c r="UAL196" s="329"/>
      <c r="UAM196" s="329"/>
      <c r="UAN196" s="329"/>
      <c r="UAO196" s="329"/>
      <c r="UAP196" s="329"/>
      <c r="UAQ196" s="329"/>
      <c r="UAR196" s="329"/>
      <c r="UAS196" s="329"/>
      <c r="UAT196" s="329"/>
      <c r="UAU196" s="329"/>
      <c r="UAV196" s="329"/>
      <c r="UAW196" s="329"/>
      <c r="UAX196" s="329"/>
      <c r="UAY196" s="329"/>
      <c r="UAZ196" s="329"/>
      <c r="UBA196" s="329"/>
      <c r="UBB196" s="329"/>
      <c r="UBC196" s="329"/>
      <c r="UBD196" s="329"/>
      <c r="UBE196" s="329"/>
      <c r="UBF196" s="329"/>
      <c r="UBG196" s="329"/>
      <c r="UBH196" s="329"/>
      <c r="UBI196" s="329"/>
      <c r="UBJ196" s="329"/>
      <c r="UBK196" s="329"/>
      <c r="UBL196" s="329"/>
      <c r="UBM196" s="329"/>
      <c r="UBN196" s="329"/>
      <c r="UBO196" s="329"/>
      <c r="UBP196" s="329"/>
      <c r="UBQ196" s="329"/>
      <c r="UBR196" s="329"/>
      <c r="UBS196" s="329"/>
      <c r="UBT196" s="329"/>
      <c r="UBU196" s="329"/>
      <c r="UBV196" s="329"/>
      <c r="UBW196" s="329"/>
      <c r="UBX196" s="329"/>
      <c r="UBY196" s="329"/>
      <c r="UBZ196" s="329"/>
      <c r="UCA196" s="329"/>
      <c r="UCB196" s="329"/>
      <c r="UCC196" s="329"/>
      <c r="UCD196" s="329"/>
      <c r="UCE196" s="329"/>
      <c r="UCF196" s="329"/>
      <c r="UCG196" s="329"/>
      <c r="UCH196" s="329"/>
      <c r="UCI196" s="329"/>
      <c r="UCJ196" s="329"/>
      <c r="UCK196" s="329"/>
      <c r="UCL196" s="329"/>
      <c r="UCM196" s="329"/>
      <c r="UCN196" s="329"/>
      <c r="UCO196" s="329"/>
      <c r="UCP196" s="329"/>
      <c r="UCQ196" s="329"/>
      <c r="UCR196" s="329"/>
      <c r="UCS196" s="329"/>
      <c r="UCT196" s="329"/>
      <c r="UCU196" s="329"/>
      <c r="UCV196" s="329"/>
      <c r="UCW196" s="329"/>
      <c r="UCX196" s="329"/>
      <c r="UCY196" s="329"/>
      <c r="UCZ196" s="329"/>
      <c r="UDA196" s="329"/>
      <c r="UDB196" s="329"/>
      <c r="UDC196" s="329"/>
      <c r="UDD196" s="329"/>
      <c r="UDE196" s="329"/>
      <c r="UDF196" s="329"/>
      <c r="UDG196" s="329"/>
      <c r="UDH196" s="329"/>
      <c r="UDI196" s="329"/>
      <c r="UDJ196" s="329"/>
      <c r="UDK196" s="329"/>
      <c r="UDL196" s="329"/>
      <c r="UDM196" s="329"/>
      <c r="UDN196" s="329"/>
      <c r="UDO196" s="329"/>
      <c r="UDP196" s="329"/>
      <c r="UDQ196" s="329"/>
      <c r="UDR196" s="329"/>
      <c r="UDS196" s="329"/>
      <c r="UDT196" s="329"/>
      <c r="UDU196" s="329"/>
      <c r="UDV196" s="329"/>
      <c r="UDW196" s="329"/>
      <c r="UDX196" s="329"/>
      <c r="UDY196" s="329"/>
      <c r="UDZ196" s="329"/>
      <c r="UEA196" s="329"/>
      <c r="UEB196" s="329"/>
      <c r="UEC196" s="329"/>
      <c r="UED196" s="329"/>
      <c r="UEE196" s="329"/>
      <c r="UEF196" s="329"/>
      <c r="UEG196" s="329"/>
      <c r="UEH196" s="329"/>
      <c r="UEI196" s="329"/>
      <c r="UEJ196" s="329"/>
      <c r="UEK196" s="329"/>
      <c r="UEL196" s="329"/>
      <c r="UEM196" s="329"/>
      <c r="UEN196" s="329"/>
      <c r="UEO196" s="329"/>
      <c r="UEP196" s="329"/>
      <c r="UEQ196" s="329"/>
      <c r="UER196" s="329"/>
      <c r="UES196" s="329"/>
      <c r="UET196" s="329"/>
      <c r="UEU196" s="329"/>
      <c r="UEV196" s="329"/>
      <c r="UEW196" s="329"/>
      <c r="UEX196" s="329"/>
      <c r="UEY196" s="329"/>
      <c r="UEZ196" s="329"/>
      <c r="UFA196" s="329"/>
      <c r="UFB196" s="329"/>
      <c r="UFC196" s="329"/>
      <c r="UFD196" s="329"/>
      <c r="UFE196" s="329"/>
      <c r="UFF196" s="329"/>
      <c r="UFG196" s="329"/>
      <c r="UFH196" s="329"/>
      <c r="UFI196" s="329"/>
      <c r="UFJ196" s="329"/>
      <c r="UFK196" s="329"/>
      <c r="UFL196" s="329"/>
      <c r="UFM196" s="329"/>
      <c r="UFN196" s="329"/>
      <c r="UFO196" s="329"/>
      <c r="UFP196" s="329"/>
      <c r="UFQ196" s="329"/>
      <c r="UFR196" s="329"/>
      <c r="UFS196" s="329"/>
      <c r="UFT196" s="329"/>
      <c r="UFU196" s="329"/>
      <c r="UFV196" s="329"/>
      <c r="UFW196" s="329"/>
      <c r="UFX196" s="329"/>
      <c r="UFY196" s="329"/>
      <c r="UFZ196" s="329"/>
      <c r="UGA196" s="329"/>
      <c r="UGB196" s="329"/>
      <c r="UGC196" s="329"/>
      <c r="UGD196" s="329"/>
      <c r="UGE196" s="329"/>
      <c r="UGF196" s="329"/>
      <c r="UGG196" s="329"/>
      <c r="UGH196" s="329"/>
      <c r="UGI196" s="329"/>
      <c r="UGJ196" s="329"/>
      <c r="UGK196" s="329"/>
      <c r="UGL196" s="329"/>
      <c r="UGM196" s="329"/>
      <c r="UGN196" s="329"/>
      <c r="UGO196" s="329"/>
      <c r="UGP196" s="329"/>
      <c r="UGQ196" s="329"/>
      <c r="UGR196" s="329"/>
      <c r="UGS196" s="329"/>
      <c r="UGT196" s="329"/>
      <c r="UGU196" s="329"/>
      <c r="UGV196" s="329"/>
      <c r="UGW196" s="329"/>
      <c r="UGX196" s="329"/>
      <c r="UGY196" s="329"/>
      <c r="UGZ196" s="329"/>
      <c r="UHA196" s="329"/>
      <c r="UHB196" s="329"/>
      <c r="UHC196" s="329"/>
      <c r="UHD196" s="329"/>
      <c r="UHE196" s="329"/>
      <c r="UHF196" s="329"/>
      <c r="UHG196" s="329"/>
      <c r="UHH196" s="329"/>
      <c r="UHI196" s="329"/>
      <c r="UHJ196" s="329"/>
      <c r="UHK196" s="329"/>
      <c r="UHL196" s="329"/>
      <c r="UHM196" s="329"/>
      <c r="UHN196" s="329"/>
      <c r="UHO196" s="329"/>
      <c r="UHP196" s="329"/>
      <c r="UHQ196" s="329"/>
      <c r="UHR196" s="329"/>
      <c r="UHS196" s="329"/>
      <c r="UHT196" s="329"/>
      <c r="UHU196" s="329"/>
      <c r="UHV196" s="329"/>
      <c r="UHW196" s="329"/>
      <c r="UHX196" s="329"/>
      <c r="UHY196" s="329"/>
      <c r="UHZ196" s="329"/>
      <c r="UIA196" s="329"/>
      <c r="UIB196" s="329"/>
      <c r="UIC196" s="329"/>
      <c r="UID196" s="329"/>
      <c r="UIE196" s="329"/>
      <c r="UIF196" s="329"/>
      <c r="UIG196" s="329"/>
      <c r="UIH196" s="329"/>
      <c r="UII196" s="329"/>
      <c r="UIJ196" s="329"/>
      <c r="UIK196" s="329"/>
      <c r="UIL196" s="329"/>
      <c r="UIM196" s="329"/>
      <c r="UIN196" s="329"/>
      <c r="UIO196" s="329"/>
      <c r="UIP196" s="329"/>
      <c r="UIQ196" s="329"/>
      <c r="UIR196" s="329"/>
      <c r="UIS196" s="329"/>
      <c r="UIT196" s="329"/>
      <c r="UIU196" s="329"/>
      <c r="UIV196" s="329"/>
      <c r="UIW196" s="329"/>
      <c r="UIX196" s="329"/>
      <c r="UIY196" s="329"/>
      <c r="UIZ196" s="329"/>
      <c r="UJA196" s="329"/>
      <c r="UJB196" s="329"/>
      <c r="UJC196" s="329"/>
      <c r="UJD196" s="329"/>
      <c r="UJE196" s="329"/>
      <c r="UJF196" s="329"/>
      <c r="UJG196" s="329"/>
      <c r="UJH196" s="329"/>
      <c r="UJI196" s="329"/>
      <c r="UJJ196" s="329"/>
      <c r="UJK196" s="329"/>
      <c r="UJL196" s="329"/>
      <c r="UJM196" s="329"/>
      <c r="UJN196" s="329"/>
      <c r="UJO196" s="329"/>
      <c r="UJP196" s="329"/>
      <c r="UJQ196" s="329"/>
      <c r="UJR196" s="329"/>
      <c r="UJS196" s="329"/>
      <c r="UJT196" s="329"/>
      <c r="UJU196" s="329"/>
      <c r="UJV196" s="329"/>
      <c r="UJW196" s="329"/>
      <c r="UJX196" s="329"/>
      <c r="UJY196" s="329"/>
      <c r="UJZ196" s="329"/>
      <c r="UKA196" s="329"/>
      <c r="UKB196" s="329"/>
      <c r="UKC196" s="329"/>
      <c r="UKD196" s="329"/>
      <c r="UKE196" s="329"/>
      <c r="UKF196" s="329"/>
      <c r="UKG196" s="329"/>
      <c r="UKH196" s="329"/>
      <c r="UKI196" s="329"/>
      <c r="UKJ196" s="329"/>
      <c r="UKK196" s="329"/>
      <c r="UKL196" s="329"/>
      <c r="UKM196" s="329"/>
      <c r="UKN196" s="329"/>
      <c r="UKO196" s="329"/>
      <c r="UKP196" s="329"/>
      <c r="UKQ196" s="329"/>
      <c r="UKR196" s="329"/>
      <c r="UKS196" s="329"/>
      <c r="UKT196" s="329"/>
      <c r="UKU196" s="329"/>
      <c r="UKV196" s="329"/>
      <c r="UKW196" s="329"/>
      <c r="UKX196" s="329"/>
      <c r="UKY196" s="329"/>
      <c r="UKZ196" s="329"/>
      <c r="ULA196" s="329"/>
      <c r="ULB196" s="329"/>
      <c r="ULC196" s="329"/>
      <c r="ULD196" s="329"/>
      <c r="ULE196" s="329"/>
      <c r="ULF196" s="329"/>
      <c r="ULG196" s="329"/>
      <c r="ULH196" s="329"/>
      <c r="ULI196" s="329"/>
      <c r="ULJ196" s="329"/>
      <c r="ULK196" s="329"/>
      <c r="ULL196" s="329"/>
      <c r="ULM196" s="329"/>
      <c r="ULN196" s="329"/>
      <c r="ULO196" s="329"/>
      <c r="ULP196" s="329"/>
      <c r="ULQ196" s="329"/>
      <c r="ULR196" s="329"/>
      <c r="ULS196" s="329"/>
      <c r="ULT196" s="329"/>
      <c r="ULU196" s="329"/>
      <c r="ULV196" s="329"/>
      <c r="ULW196" s="329"/>
      <c r="ULX196" s="329"/>
      <c r="ULY196" s="329"/>
      <c r="ULZ196" s="329"/>
      <c r="UMA196" s="329"/>
      <c r="UMB196" s="329"/>
      <c r="UMC196" s="329"/>
      <c r="UMD196" s="329"/>
      <c r="UME196" s="329"/>
      <c r="UMF196" s="329"/>
      <c r="UMG196" s="329"/>
      <c r="UMH196" s="329"/>
      <c r="UMI196" s="329"/>
      <c r="UMJ196" s="329"/>
      <c r="UMK196" s="329"/>
      <c r="UML196" s="329"/>
      <c r="UMM196" s="329"/>
      <c r="UMN196" s="329"/>
      <c r="UMO196" s="329"/>
      <c r="UMP196" s="329"/>
      <c r="UMQ196" s="329"/>
      <c r="UMR196" s="329"/>
      <c r="UMS196" s="329"/>
      <c r="UMT196" s="329"/>
      <c r="UMU196" s="329"/>
      <c r="UMV196" s="329"/>
      <c r="UMW196" s="329"/>
      <c r="UMX196" s="329"/>
      <c r="UMY196" s="329"/>
      <c r="UMZ196" s="329"/>
      <c r="UNA196" s="329"/>
      <c r="UNB196" s="329"/>
      <c r="UNC196" s="329"/>
      <c r="UND196" s="329"/>
      <c r="UNE196" s="329"/>
      <c r="UNF196" s="329"/>
      <c r="UNG196" s="329"/>
      <c r="UNH196" s="329"/>
      <c r="UNI196" s="329"/>
      <c r="UNJ196" s="329"/>
      <c r="UNK196" s="329"/>
      <c r="UNL196" s="329"/>
      <c r="UNM196" s="329"/>
      <c r="UNN196" s="329"/>
      <c r="UNO196" s="329"/>
      <c r="UNP196" s="329"/>
      <c r="UNQ196" s="329"/>
      <c r="UNR196" s="329"/>
      <c r="UNS196" s="329"/>
      <c r="UNT196" s="329"/>
      <c r="UNU196" s="329"/>
      <c r="UNV196" s="329"/>
      <c r="UNW196" s="329"/>
      <c r="UNX196" s="329"/>
      <c r="UNY196" s="329"/>
      <c r="UNZ196" s="329"/>
      <c r="UOA196" s="329"/>
      <c r="UOB196" s="329"/>
      <c r="UOC196" s="329"/>
      <c r="UOD196" s="329"/>
      <c r="UOE196" s="329"/>
      <c r="UOF196" s="329"/>
      <c r="UOG196" s="329"/>
      <c r="UOH196" s="329"/>
      <c r="UOI196" s="329"/>
      <c r="UOJ196" s="329"/>
      <c r="UOK196" s="329"/>
      <c r="UOL196" s="329"/>
      <c r="UOM196" s="329"/>
      <c r="UON196" s="329"/>
      <c r="UOO196" s="329"/>
      <c r="UOP196" s="329"/>
      <c r="UOQ196" s="329"/>
      <c r="UOR196" s="329"/>
      <c r="UOS196" s="329"/>
      <c r="UOT196" s="329"/>
      <c r="UOU196" s="329"/>
      <c r="UOV196" s="329"/>
      <c r="UOW196" s="329"/>
      <c r="UOX196" s="329"/>
      <c r="UOY196" s="329"/>
      <c r="UOZ196" s="329"/>
      <c r="UPA196" s="329"/>
      <c r="UPB196" s="329"/>
      <c r="UPC196" s="329"/>
      <c r="UPD196" s="329"/>
      <c r="UPE196" s="329"/>
      <c r="UPF196" s="329"/>
      <c r="UPG196" s="329"/>
      <c r="UPH196" s="329"/>
      <c r="UPI196" s="329"/>
      <c r="UPJ196" s="329"/>
      <c r="UPK196" s="329"/>
      <c r="UPL196" s="329"/>
      <c r="UPM196" s="329"/>
      <c r="UPN196" s="329"/>
      <c r="UPO196" s="329"/>
      <c r="UPP196" s="329"/>
      <c r="UPQ196" s="329"/>
      <c r="UPR196" s="329"/>
      <c r="UPS196" s="329"/>
      <c r="UPT196" s="329"/>
      <c r="UPU196" s="329"/>
      <c r="UPV196" s="329"/>
      <c r="UPW196" s="329"/>
      <c r="UPX196" s="329"/>
      <c r="UPY196" s="329"/>
      <c r="UPZ196" s="329"/>
      <c r="UQA196" s="329"/>
      <c r="UQB196" s="329"/>
      <c r="UQC196" s="329"/>
      <c r="UQD196" s="329"/>
      <c r="UQE196" s="329"/>
      <c r="UQF196" s="329"/>
      <c r="UQG196" s="329"/>
      <c r="UQH196" s="329"/>
      <c r="UQI196" s="329"/>
      <c r="UQJ196" s="329"/>
      <c r="UQK196" s="329"/>
      <c r="UQL196" s="329"/>
      <c r="UQM196" s="329"/>
      <c r="UQN196" s="329"/>
      <c r="UQO196" s="329"/>
      <c r="UQP196" s="329"/>
      <c r="UQQ196" s="329"/>
      <c r="UQR196" s="329"/>
      <c r="UQS196" s="329"/>
      <c r="UQT196" s="329"/>
      <c r="UQU196" s="329"/>
      <c r="UQV196" s="329"/>
      <c r="UQW196" s="329"/>
      <c r="UQX196" s="329"/>
      <c r="UQY196" s="329"/>
      <c r="UQZ196" s="329"/>
      <c r="URA196" s="329"/>
      <c r="URB196" s="329"/>
      <c r="URC196" s="329"/>
      <c r="URD196" s="329"/>
      <c r="URE196" s="329"/>
      <c r="URF196" s="329"/>
      <c r="URG196" s="329"/>
      <c r="URH196" s="329"/>
      <c r="URI196" s="329"/>
      <c r="URJ196" s="329"/>
      <c r="URK196" s="329"/>
      <c r="URL196" s="329"/>
      <c r="URM196" s="329"/>
      <c r="URN196" s="329"/>
      <c r="URO196" s="329"/>
      <c r="URP196" s="329"/>
      <c r="URQ196" s="329"/>
      <c r="URR196" s="329"/>
      <c r="URS196" s="329"/>
      <c r="URT196" s="329"/>
      <c r="URU196" s="329"/>
      <c r="URV196" s="329"/>
      <c r="URW196" s="329"/>
      <c r="URX196" s="329"/>
      <c r="URY196" s="329"/>
      <c r="URZ196" s="329"/>
      <c r="USA196" s="329"/>
      <c r="USB196" s="329"/>
      <c r="USC196" s="329"/>
      <c r="USD196" s="329"/>
      <c r="USE196" s="329"/>
      <c r="USF196" s="329"/>
      <c r="USG196" s="329"/>
      <c r="USH196" s="329"/>
      <c r="USI196" s="329"/>
      <c r="USJ196" s="329"/>
      <c r="USK196" s="329"/>
      <c r="USL196" s="329"/>
      <c r="USM196" s="329"/>
      <c r="USN196" s="329"/>
      <c r="USO196" s="329"/>
      <c r="USP196" s="329"/>
      <c r="USQ196" s="329"/>
      <c r="USR196" s="329"/>
      <c r="USS196" s="329"/>
      <c r="UST196" s="329"/>
      <c r="USU196" s="329"/>
      <c r="USV196" s="329"/>
      <c r="USW196" s="329"/>
      <c r="USX196" s="329"/>
      <c r="USY196" s="329"/>
      <c r="USZ196" s="329"/>
      <c r="UTA196" s="329"/>
      <c r="UTB196" s="329"/>
      <c r="UTC196" s="329"/>
      <c r="UTD196" s="329"/>
      <c r="UTE196" s="329"/>
      <c r="UTF196" s="329"/>
      <c r="UTG196" s="329"/>
      <c r="UTH196" s="329"/>
      <c r="UTI196" s="329"/>
      <c r="UTJ196" s="329"/>
      <c r="UTK196" s="329"/>
      <c r="UTL196" s="329"/>
      <c r="UTM196" s="329"/>
      <c r="UTN196" s="329"/>
      <c r="UTO196" s="329"/>
      <c r="UTP196" s="329"/>
      <c r="UTQ196" s="329"/>
      <c r="UTR196" s="329"/>
      <c r="UTS196" s="329"/>
      <c r="UTT196" s="329"/>
      <c r="UTU196" s="329"/>
      <c r="UTV196" s="329"/>
      <c r="UTW196" s="329"/>
      <c r="UTX196" s="329"/>
      <c r="UTY196" s="329"/>
      <c r="UTZ196" s="329"/>
      <c r="UUA196" s="329"/>
      <c r="UUB196" s="329"/>
      <c r="UUC196" s="329"/>
      <c r="UUD196" s="329"/>
      <c r="UUE196" s="329"/>
      <c r="UUF196" s="329"/>
      <c r="UUG196" s="329"/>
      <c r="UUH196" s="329"/>
      <c r="UUI196" s="329"/>
      <c r="UUJ196" s="329"/>
      <c r="UUK196" s="329"/>
      <c r="UUL196" s="329"/>
      <c r="UUM196" s="329"/>
      <c r="UUN196" s="329"/>
      <c r="UUO196" s="329"/>
      <c r="UUP196" s="329"/>
      <c r="UUQ196" s="329"/>
      <c r="UUR196" s="329"/>
      <c r="UUS196" s="329"/>
      <c r="UUT196" s="329"/>
      <c r="UUU196" s="329"/>
      <c r="UUV196" s="329"/>
      <c r="UUW196" s="329"/>
      <c r="UUX196" s="329"/>
      <c r="UUY196" s="329"/>
      <c r="UUZ196" s="329"/>
      <c r="UVA196" s="329"/>
      <c r="UVB196" s="329"/>
      <c r="UVC196" s="329"/>
      <c r="UVD196" s="329"/>
      <c r="UVE196" s="329"/>
      <c r="UVF196" s="329"/>
      <c r="UVG196" s="329"/>
      <c r="UVH196" s="329"/>
      <c r="UVI196" s="329"/>
      <c r="UVJ196" s="329"/>
      <c r="UVK196" s="329"/>
      <c r="UVL196" s="329"/>
      <c r="UVM196" s="329"/>
      <c r="UVN196" s="329"/>
      <c r="UVO196" s="329"/>
      <c r="UVP196" s="329"/>
      <c r="UVQ196" s="329"/>
      <c r="UVR196" s="329"/>
      <c r="UVS196" s="329"/>
      <c r="UVT196" s="329"/>
      <c r="UVU196" s="329"/>
      <c r="UVV196" s="329"/>
      <c r="UVW196" s="329"/>
      <c r="UVX196" s="329"/>
      <c r="UVY196" s="329"/>
      <c r="UVZ196" s="329"/>
      <c r="UWA196" s="329"/>
      <c r="UWB196" s="329"/>
      <c r="UWC196" s="329"/>
      <c r="UWD196" s="329"/>
      <c r="UWE196" s="329"/>
      <c r="UWF196" s="329"/>
      <c r="UWG196" s="329"/>
      <c r="UWH196" s="329"/>
      <c r="UWI196" s="329"/>
      <c r="UWJ196" s="329"/>
      <c r="UWK196" s="329"/>
      <c r="UWL196" s="329"/>
      <c r="UWM196" s="329"/>
      <c r="UWN196" s="329"/>
      <c r="UWO196" s="329"/>
      <c r="UWP196" s="329"/>
      <c r="UWQ196" s="329"/>
      <c r="UWR196" s="329"/>
      <c r="UWS196" s="329"/>
      <c r="UWT196" s="329"/>
      <c r="UWU196" s="329"/>
      <c r="UWV196" s="329"/>
      <c r="UWW196" s="329"/>
      <c r="UWX196" s="329"/>
      <c r="UWY196" s="329"/>
      <c r="UWZ196" s="329"/>
      <c r="UXA196" s="329"/>
      <c r="UXB196" s="329"/>
      <c r="UXC196" s="329"/>
      <c r="UXD196" s="329"/>
      <c r="UXE196" s="329"/>
      <c r="UXF196" s="329"/>
      <c r="UXG196" s="329"/>
      <c r="UXH196" s="329"/>
      <c r="UXI196" s="329"/>
      <c r="UXJ196" s="329"/>
      <c r="UXK196" s="329"/>
      <c r="UXL196" s="329"/>
      <c r="UXM196" s="329"/>
      <c r="UXN196" s="329"/>
      <c r="UXO196" s="329"/>
      <c r="UXP196" s="329"/>
      <c r="UXQ196" s="329"/>
      <c r="UXR196" s="329"/>
      <c r="UXS196" s="329"/>
      <c r="UXT196" s="329"/>
      <c r="UXU196" s="329"/>
      <c r="UXV196" s="329"/>
      <c r="UXW196" s="329"/>
      <c r="UXX196" s="329"/>
      <c r="UXY196" s="329"/>
      <c r="UXZ196" s="329"/>
      <c r="UYA196" s="329"/>
      <c r="UYB196" s="329"/>
      <c r="UYC196" s="329"/>
      <c r="UYD196" s="329"/>
      <c r="UYE196" s="329"/>
      <c r="UYF196" s="329"/>
      <c r="UYG196" s="329"/>
      <c r="UYH196" s="329"/>
      <c r="UYI196" s="329"/>
      <c r="UYJ196" s="329"/>
      <c r="UYK196" s="329"/>
      <c r="UYL196" s="329"/>
      <c r="UYM196" s="329"/>
      <c r="UYN196" s="329"/>
      <c r="UYO196" s="329"/>
      <c r="UYP196" s="329"/>
      <c r="UYQ196" s="329"/>
      <c r="UYR196" s="329"/>
      <c r="UYS196" s="329"/>
      <c r="UYT196" s="329"/>
      <c r="UYU196" s="329"/>
      <c r="UYV196" s="329"/>
      <c r="UYW196" s="329"/>
      <c r="UYX196" s="329"/>
      <c r="UYY196" s="329"/>
      <c r="UYZ196" s="329"/>
      <c r="UZA196" s="329"/>
      <c r="UZB196" s="329"/>
      <c r="UZC196" s="329"/>
      <c r="UZD196" s="329"/>
      <c r="UZE196" s="329"/>
      <c r="UZF196" s="329"/>
      <c r="UZG196" s="329"/>
      <c r="UZH196" s="329"/>
      <c r="UZI196" s="329"/>
      <c r="UZJ196" s="329"/>
      <c r="UZK196" s="329"/>
      <c r="UZL196" s="329"/>
      <c r="UZM196" s="329"/>
      <c r="UZN196" s="329"/>
      <c r="UZO196" s="329"/>
      <c r="UZP196" s="329"/>
      <c r="UZQ196" s="329"/>
      <c r="UZR196" s="329"/>
      <c r="UZS196" s="329"/>
      <c r="UZT196" s="329"/>
      <c r="UZU196" s="329"/>
      <c r="UZV196" s="329"/>
      <c r="UZW196" s="329"/>
      <c r="UZX196" s="329"/>
      <c r="UZY196" s="329"/>
      <c r="UZZ196" s="329"/>
      <c r="VAA196" s="329"/>
      <c r="VAB196" s="329"/>
      <c r="VAC196" s="329"/>
      <c r="VAD196" s="329"/>
      <c r="VAE196" s="329"/>
      <c r="VAF196" s="329"/>
      <c r="VAG196" s="329"/>
      <c r="VAH196" s="329"/>
      <c r="VAI196" s="329"/>
      <c r="VAJ196" s="329"/>
      <c r="VAK196" s="329"/>
      <c r="VAL196" s="329"/>
      <c r="VAM196" s="329"/>
      <c r="VAN196" s="329"/>
      <c r="VAO196" s="329"/>
      <c r="VAP196" s="329"/>
      <c r="VAQ196" s="329"/>
      <c r="VAR196" s="329"/>
      <c r="VAS196" s="329"/>
      <c r="VAT196" s="329"/>
      <c r="VAU196" s="329"/>
      <c r="VAV196" s="329"/>
      <c r="VAW196" s="329"/>
      <c r="VAX196" s="329"/>
      <c r="VAY196" s="329"/>
      <c r="VAZ196" s="329"/>
      <c r="VBA196" s="329"/>
      <c r="VBB196" s="329"/>
      <c r="VBC196" s="329"/>
      <c r="VBD196" s="329"/>
      <c r="VBE196" s="329"/>
      <c r="VBF196" s="329"/>
      <c r="VBG196" s="329"/>
      <c r="VBH196" s="329"/>
      <c r="VBI196" s="329"/>
      <c r="VBJ196" s="329"/>
      <c r="VBK196" s="329"/>
      <c r="VBL196" s="329"/>
      <c r="VBM196" s="329"/>
      <c r="VBN196" s="329"/>
      <c r="VBO196" s="329"/>
      <c r="VBP196" s="329"/>
      <c r="VBQ196" s="329"/>
      <c r="VBR196" s="329"/>
      <c r="VBS196" s="329"/>
      <c r="VBT196" s="329"/>
      <c r="VBU196" s="329"/>
      <c r="VBV196" s="329"/>
      <c r="VBW196" s="329"/>
      <c r="VBX196" s="329"/>
      <c r="VBY196" s="329"/>
      <c r="VBZ196" s="329"/>
      <c r="VCA196" s="329"/>
      <c r="VCB196" s="329"/>
      <c r="VCC196" s="329"/>
      <c r="VCD196" s="329"/>
      <c r="VCE196" s="329"/>
      <c r="VCF196" s="329"/>
      <c r="VCG196" s="329"/>
      <c r="VCH196" s="329"/>
      <c r="VCI196" s="329"/>
      <c r="VCJ196" s="329"/>
      <c r="VCK196" s="329"/>
      <c r="VCL196" s="329"/>
      <c r="VCM196" s="329"/>
      <c r="VCN196" s="329"/>
      <c r="VCO196" s="329"/>
      <c r="VCP196" s="329"/>
      <c r="VCQ196" s="329"/>
      <c r="VCR196" s="329"/>
      <c r="VCS196" s="329"/>
      <c r="VCT196" s="329"/>
      <c r="VCU196" s="329"/>
      <c r="VCV196" s="329"/>
      <c r="VCW196" s="329"/>
      <c r="VCX196" s="329"/>
      <c r="VCY196" s="329"/>
      <c r="VCZ196" s="329"/>
      <c r="VDA196" s="329"/>
      <c r="VDB196" s="329"/>
      <c r="VDC196" s="329"/>
      <c r="VDD196" s="329"/>
      <c r="VDE196" s="329"/>
      <c r="VDF196" s="329"/>
      <c r="VDG196" s="329"/>
      <c r="VDH196" s="329"/>
      <c r="VDI196" s="329"/>
      <c r="VDJ196" s="329"/>
      <c r="VDK196" s="329"/>
      <c r="VDL196" s="329"/>
      <c r="VDM196" s="329"/>
      <c r="VDN196" s="329"/>
      <c r="VDO196" s="329"/>
      <c r="VDP196" s="329"/>
      <c r="VDQ196" s="329"/>
      <c r="VDR196" s="329"/>
      <c r="VDS196" s="329"/>
      <c r="VDT196" s="329"/>
      <c r="VDU196" s="329"/>
      <c r="VDV196" s="329"/>
      <c r="VDW196" s="329"/>
      <c r="VDX196" s="329"/>
      <c r="VDY196" s="329"/>
      <c r="VDZ196" s="329"/>
      <c r="VEA196" s="329"/>
      <c r="VEB196" s="329"/>
      <c r="VEC196" s="329"/>
      <c r="VED196" s="329"/>
      <c r="VEE196" s="329"/>
      <c r="VEF196" s="329"/>
      <c r="VEG196" s="329"/>
      <c r="VEH196" s="329"/>
      <c r="VEI196" s="329"/>
      <c r="VEJ196" s="329"/>
      <c r="VEK196" s="329"/>
      <c r="VEL196" s="329"/>
      <c r="VEM196" s="329"/>
      <c r="VEN196" s="329"/>
      <c r="VEO196" s="329"/>
      <c r="VEP196" s="329"/>
      <c r="VEQ196" s="329"/>
      <c r="VER196" s="329"/>
      <c r="VES196" s="329"/>
      <c r="VET196" s="329"/>
      <c r="VEU196" s="329"/>
      <c r="VEV196" s="329"/>
      <c r="VEW196" s="329"/>
      <c r="VEX196" s="329"/>
      <c r="VEY196" s="329"/>
      <c r="VEZ196" s="329"/>
      <c r="VFA196" s="329"/>
      <c r="VFB196" s="329"/>
      <c r="VFC196" s="329"/>
      <c r="VFD196" s="329"/>
      <c r="VFE196" s="329"/>
      <c r="VFF196" s="329"/>
      <c r="VFG196" s="329"/>
      <c r="VFH196" s="329"/>
      <c r="VFI196" s="329"/>
      <c r="VFJ196" s="329"/>
      <c r="VFK196" s="329"/>
      <c r="VFL196" s="329"/>
      <c r="VFM196" s="329"/>
      <c r="VFN196" s="329"/>
      <c r="VFO196" s="329"/>
      <c r="VFP196" s="329"/>
      <c r="VFQ196" s="329"/>
      <c r="VFR196" s="329"/>
      <c r="VFS196" s="329"/>
      <c r="VFT196" s="329"/>
      <c r="VFU196" s="329"/>
      <c r="VFV196" s="329"/>
      <c r="VFW196" s="329"/>
      <c r="VFX196" s="329"/>
      <c r="VFY196" s="329"/>
      <c r="VFZ196" s="329"/>
      <c r="VGA196" s="329"/>
      <c r="VGB196" s="329"/>
      <c r="VGC196" s="329"/>
      <c r="VGD196" s="329"/>
      <c r="VGE196" s="329"/>
      <c r="VGF196" s="329"/>
      <c r="VGG196" s="329"/>
      <c r="VGH196" s="329"/>
      <c r="VGI196" s="329"/>
      <c r="VGJ196" s="329"/>
      <c r="VGK196" s="329"/>
      <c r="VGL196" s="329"/>
      <c r="VGM196" s="329"/>
      <c r="VGN196" s="329"/>
      <c r="VGO196" s="329"/>
      <c r="VGP196" s="329"/>
      <c r="VGQ196" s="329"/>
      <c r="VGR196" s="329"/>
      <c r="VGS196" s="329"/>
      <c r="VGT196" s="329"/>
      <c r="VGU196" s="329"/>
      <c r="VGV196" s="329"/>
      <c r="VGW196" s="329"/>
      <c r="VGX196" s="329"/>
      <c r="VGY196" s="329"/>
      <c r="VGZ196" s="329"/>
      <c r="VHA196" s="329"/>
      <c r="VHB196" s="329"/>
      <c r="VHC196" s="329"/>
      <c r="VHD196" s="329"/>
      <c r="VHE196" s="329"/>
      <c r="VHF196" s="329"/>
      <c r="VHG196" s="329"/>
      <c r="VHH196" s="329"/>
      <c r="VHI196" s="329"/>
      <c r="VHJ196" s="329"/>
      <c r="VHK196" s="329"/>
      <c r="VHL196" s="329"/>
      <c r="VHM196" s="329"/>
      <c r="VHN196" s="329"/>
      <c r="VHO196" s="329"/>
      <c r="VHP196" s="329"/>
      <c r="VHQ196" s="329"/>
      <c r="VHR196" s="329"/>
      <c r="VHS196" s="329"/>
      <c r="VHT196" s="329"/>
      <c r="VHU196" s="329"/>
      <c r="VHV196" s="329"/>
      <c r="VHW196" s="329"/>
      <c r="VHX196" s="329"/>
      <c r="VHY196" s="329"/>
      <c r="VHZ196" s="329"/>
      <c r="VIA196" s="329"/>
      <c r="VIB196" s="329"/>
      <c r="VIC196" s="329"/>
      <c r="VID196" s="329"/>
      <c r="VIE196" s="329"/>
      <c r="VIF196" s="329"/>
      <c r="VIG196" s="329"/>
      <c r="VIH196" s="329"/>
      <c r="VII196" s="329"/>
      <c r="VIJ196" s="329"/>
      <c r="VIK196" s="329"/>
      <c r="VIL196" s="329"/>
      <c r="VIM196" s="329"/>
      <c r="VIN196" s="329"/>
      <c r="VIO196" s="329"/>
      <c r="VIP196" s="329"/>
      <c r="VIQ196" s="329"/>
      <c r="VIR196" s="329"/>
      <c r="VIS196" s="329"/>
      <c r="VIT196" s="329"/>
      <c r="VIU196" s="329"/>
      <c r="VIV196" s="329"/>
      <c r="VIW196" s="329"/>
      <c r="VIX196" s="329"/>
      <c r="VIY196" s="329"/>
      <c r="VIZ196" s="329"/>
      <c r="VJA196" s="329"/>
      <c r="VJB196" s="329"/>
      <c r="VJC196" s="329"/>
      <c r="VJD196" s="329"/>
      <c r="VJE196" s="329"/>
      <c r="VJF196" s="329"/>
      <c r="VJG196" s="329"/>
      <c r="VJH196" s="329"/>
      <c r="VJI196" s="329"/>
      <c r="VJJ196" s="329"/>
      <c r="VJK196" s="329"/>
      <c r="VJL196" s="329"/>
      <c r="VJM196" s="329"/>
      <c r="VJN196" s="329"/>
      <c r="VJO196" s="329"/>
      <c r="VJP196" s="329"/>
      <c r="VJQ196" s="329"/>
      <c r="VJR196" s="329"/>
      <c r="VJS196" s="329"/>
      <c r="VJT196" s="329"/>
      <c r="VJU196" s="329"/>
      <c r="VJV196" s="329"/>
      <c r="VJW196" s="329"/>
      <c r="VJX196" s="329"/>
      <c r="VJY196" s="329"/>
      <c r="VJZ196" s="329"/>
      <c r="VKA196" s="329"/>
      <c r="VKB196" s="329"/>
      <c r="VKC196" s="329"/>
      <c r="VKD196" s="329"/>
      <c r="VKE196" s="329"/>
      <c r="VKF196" s="329"/>
      <c r="VKG196" s="329"/>
      <c r="VKH196" s="329"/>
      <c r="VKI196" s="329"/>
      <c r="VKJ196" s="329"/>
      <c r="VKK196" s="329"/>
      <c r="VKL196" s="329"/>
      <c r="VKM196" s="329"/>
      <c r="VKN196" s="329"/>
      <c r="VKO196" s="329"/>
      <c r="VKP196" s="329"/>
      <c r="VKQ196" s="329"/>
      <c r="VKR196" s="329"/>
      <c r="VKS196" s="329"/>
      <c r="VKT196" s="329"/>
      <c r="VKU196" s="329"/>
      <c r="VKV196" s="329"/>
      <c r="VKW196" s="329"/>
      <c r="VKX196" s="329"/>
      <c r="VKY196" s="329"/>
      <c r="VKZ196" s="329"/>
      <c r="VLA196" s="329"/>
      <c r="VLB196" s="329"/>
      <c r="VLC196" s="329"/>
      <c r="VLD196" s="329"/>
      <c r="VLE196" s="329"/>
      <c r="VLF196" s="329"/>
      <c r="VLG196" s="329"/>
      <c r="VLH196" s="329"/>
      <c r="VLI196" s="329"/>
      <c r="VLJ196" s="329"/>
      <c r="VLK196" s="329"/>
      <c r="VLL196" s="329"/>
      <c r="VLM196" s="329"/>
      <c r="VLN196" s="329"/>
      <c r="VLO196" s="329"/>
      <c r="VLP196" s="329"/>
      <c r="VLQ196" s="329"/>
      <c r="VLR196" s="329"/>
      <c r="VLS196" s="329"/>
      <c r="VLT196" s="329"/>
      <c r="VLU196" s="329"/>
      <c r="VLV196" s="329"/>
      <c r="VLW196" s="329"/>
      <c r="VLX196" s="329"/>
      <c r="VLY196" s="329"/>
      <c r="VLZ196" s="329"/>
      <c r="VMA196" s="329"/>
      <c r="VMB196" s="329"/>
      <c r="VMC196" s="329"/>
      <c r="VMD196" s="329"/>
      <c r="VME196" s="329"/>
      <c r="VMF196" s="329"/>
      <c r="VMG196" s="329"/>
      <c r="VMH196" s="329"/>
      <c r="VMI196" s="329"/>
      <c r="VMJ196" s="329"/>
      <c r="VMK196" s="329"/>
      <c r="VML196" s="329"/>
      <c r="VMM196" s="329"/>
      <c r="VMN196" s="329"/>
      <c r="VMO196" s="329"/>
      <c r="VMP196" s="329"/>
      <c r="VMQ196" s="329"/>
      <c r="VMR196" s="329"/>
      <c r="VMS196" s="329"/>
      <c r="VMT196" s="329"/>
      <c r="VMU196" s="329"/>
      <c r="VMV196" s="329"/>
      <c r="VMW196" s="329"/>
      <c r="VMX196" s="329"/>
      <c r="VMY196" s="329"/>
      <c r="VMZ196" s="329"/>
      <c r="VNA196" s="329"/>
      <c r="VNB196" s="329"/>
      <c r="VNC196" s="329"/>
      <c r="VND196" s="329"/>
      <c r="VNE196" s="329"/>
      <c r="VNF196" s="329"/>
      <c r="VNG196" s="329"/>
      <c r="VNH196" s="329"/>
      <c r="VNI196" s="329"/>
      <c r="VNJ196" s="329"/>
      <c r="VNK196" s="329"/>
      <c r="VNL196" s="329"/>
      <c r="VNM196" s="329"/>
      <c r="VNN196" s="329"/>
      <c r="VNO196" s="329"/>
      <c r="VNP196" s="329"/>
      <c r="VNQ196" s="329"/>
      <c r="VNR196" s="329"/>
      <c r="VNS196" s="329"/>
      <c r="VNT196" s="329"/>
      <c r="VNU196" s="329"/>
      <c r="VNV196" s="329"/>
      <c r="VNW196" s="329"/>
      <c r="VNX196" s="329"/>
      <c r="VNY196" s="329"/>
      <c r="VNZ196" s="329"/>
      <c r="VOA196" s="329"/>
      <c r="VOB196" s="329"/>
      <c r="VOC196" s="329"/>
      <c r="VOD196" s="329"/>
      <c r="VOE196" s="329"/>
      <c r="VOF196" s="329"/>
      <c r="VOG196" s="329"/>
      <c r="VOH196" s="329"/>
      <c r="VOI196" s="329"/>
      <c r="VOJ196" s="329"/>
      <c r="VOK196" s="329"/>
      <c r="VOL196" s="329"/>
      <c r="VOM196" s="329"/>
      <c r="VON196" s="329"/>
      <c r="VOO196" s="329"/>
      <c r="VOP196" s="329"/>
      <c r="VOQ196" s="329"/>
      <c r="VOR196" s="329"/>
      <c r="VOS196" s="329"/>
      <c r="VOT196" s="329"/>
      <c r="VOU196" s="329"/>
      <c r="VOV196" s="329"/>
      <c r="VOW196" s="329"/>
      <c r="VOX196" s="329"/>
      <c r="VOY196" s="329"/>
      <c r="VOZ196" s="329"/>
      <c r="VPA196" s="329"/>
      <c r="VPB196" s="329"/>
      <c r="VPC196" s="329"/>
      <c r="VPD196" s="329"/>
      <c r="VPE196" s="329"/>
      <c r="VPF196" s="329"/>
      <c r="VPG196" s="329"/>
      <c r="VPH196" s="329"/>
      <c r="VPI196" s="329"/>
      <c r="VPJ196" s="329"/>
      <c r="VPK196" s="329"/>
      <c r="VPL196" s="329"/>
      <c r="VPM196" s="329"/>
      <c r="VPN196" s="329"/>
      <c r="VPO196" s="329"/>
      <c r="VPP196" s="329"/>
      <c r="VPQ196" s="329"/>
      <c r="VPR196" s="329"/>
      <c r="VPS196" s="329"/>
      <c r="VPT196" s="329"/>
      <c r="VPU196" s="329"/>
      <c r="VPV196" s="329"/>
      <c r="VPW196" s="329"/>
      <c r="VPX196" s="329"/>
      <c r="VPY196" s="329"/>
      <c r="VPZ196" s="329"/>
      <c r="VQA196" s="329"/>
      <c r="VQB196" s="329"/>
      <c r="VQC196" s="329"/>
      <c r="VQD196" s="329"/>
      <c r="VQE196" s="329"/>
      <c r="VQF196" s="329"/>
      <c r="VQG196" s="329"/>
      <c r="VQH196" s="329"/>
      <c r="VQI196" s="329"/>
      <c r="VQJ196" s="329"/>
      <c r="VQK196" s="329"/>
      <c r="VQL196" s="329"/>
      <c r="VQM196" s="329"/>
      <c r="VQN196" s="329"/>
      <c r="VQO196" s="329"/>
      <c r="VQP196" s="329"/>
      <c r="VQQ196" s="329"/>
      <c r="VQR196" s="329"/>
      <c r="VQS196" s="329"/>
      <c r="VQT196" s="329"/>
      <c r="VQU196" s="329"/>
      <c r="VQV196" s="329"/>
      <c r="VQW196" s="329"/>
      <c r="VQX196" s="329"/>
      <c r="VQY196" s="329"/>
      <c r="VQZ196" s="329"/>
      <c r="VRA196" s="329"/>
      <c r="VRB196" s="329"/>
      <c r="VRC196" s="329"/>
      <c r="VRD196" s="329"/>
      <c r="VRE196" s="329"/>
      <c r="VRF196" s="329"/>
      <c r="VRG196" s="329"/>
      <c r="VRH196" s="329"/>
      <c r="VRI196" s="329"/>
      <c r="VRJ196" s="329"/>
      <c r="VRK196" s="329"/>
      <c r="VRL196" s="329"/>
      <c r="VRM196" s="329"/>
      <c r="VRN196" s="329"/>
      <c r="VRO196" s="329"/>
      <c r="VRP196" s="329"/>
      <c r="VRQ196" s="329"/>
      <c r="VRR196" s="329"/>
      <c r="VRS196" s="329"/>
      <c r="VRT196" s="329"/>
      <c r="VRU196" s="329"/>
      <c r="VRV196" s="329"/>
      <c r="VRW196" s="329"/>
      <c r="VRX196" s="329"/>
      <c r="VRY196" s="329"/>
      <c r="VRZ196" s="329"/>
      <c r="VSA196" s="329"/>
      <c r="VSB196" s="329"/>
      <c r="VSC196" s="329"/>
      <c r="VSD196" s="329"/>
      <c r="VSE196" s="329"/>
      <c r="VSF196" s="329"/>
      <c r="VSG196" s="329"/>
      <c r="VSH196" s="329"/>
      <c r="VSI196" s="329"/>
      <c r="VSJ196" s="329"/>
      <c r="VSK196" s="329"/>
      <c r="VSL196" s="329"/>
      <c r="VSM196" s="329"/>
      <c r="VSN196" s="329"/>
      <c r="VSO196" s="329"/>
      <c r="VSP196" s="329"/>
      <c r="VSQ196" s="329"/>
      <c r="VSR196" s="329"/>
      <c r="VSS196" s="329"/>
      <c r="VST196" s="329"/>
      <c r="VSU196" s="329"/>
      <c r="VSV196" s="329"/>
      <c r="VSW196" s="329"/>
      <c r="VSX196" s="329"/>
      <c r="VSY196" s="329"/>
      <c r="VSZ196" s="329"/>
      <c r="VTA196" s="329"/>
      <c r="VTB196" s="329"/>
      <c r="VTC196" s="329"/>
      <c r="VTD196" s="329"/>
      <c r="VTE196" s="329"/>
      <c r="VTF196" s="329"/>
      <c r="VTG196" s="329"/>
      <c r="VTH196" s="329"/>
      <c r="VTI196" s="329"/>
      <c r="VTJ196" s="329"/>
      <c r="VTK196" s="329"/>
      <c r="VTL196" s="329"/>
      <c r="VTM196" s="329"/>
      <c r="VTN196" s="329"/>
      <c r="VTO196" s="329"/>
      <c r="VTP196" s="329"/>
      <c r="VTQ196" s="329"/>
      <c r="VTR196" s="329"/>
      <c r="VTS196" s="329"/>
      <c r="VTT196" s="329"/>
      <c r="VTU196" s="329"/>
      <c r="VTV196" s="329"/>
      <c r="VTW196" s="329"/>
      <c r="VTX196" s="329"/>
      <c r="VTY196" s="329"/>
      <c r="VTZ196" s="329"/>
      <c r="VUA196" s="329"/>
      <c r="VUB196" s="329"/>
      <c r="VUC196" s="329"/>
      <c r="VUD196" s="329"/>
      <c r="VUE196" s="329"/>
      <c r="VUF196" s="329"/>
      <c r="VUG196" s="329"/>
      <c r="VUH196" s="329"/>
      <c r="VUI196" s="329"/>
      <c r="VUJ196" s="329"/>
      <c r="VUK196" s="329"/>
      <c r="VUL196" s="329"/>
      <c r="VUM196" s="329"/>
      <c r="VUN196" s="329"/>
      <c r="VUO196" s="329"/>
      <c r="VUP196" s="329"/>
      <c r="VUQ196" s="329"/>
      <c r="VUR196" s="329"/>
      <c r="VUS196" s="329"/>
      <c r="VUT196" s="329"/>
      <c r="VUU196" s="329"/>
      <c r="VUV196" s="329"/>
      <c r="VUW196" s="329"/>
      <c r="VUX196" s="329"/>
      <c r="VUY196" s="329"/>
      <c r="VUZ196" s="329"/>
      <c r="VVA196" s="329"/>
      <c r="VVB196" s="329"/>
      <c r="VVC196" s="329"/>
      <c r="VVD196" s="329"/>
      <c r="VVE196" s="329"/>
      <c r="VVF196" s="329"/>
      <c r="VVG196" s="329"/>
      <c r="VVH196" s="329"/>
      <c r="VVI196" s="329"/>
      <c r="VVJ196" s="329"/>
      <c r="VVK196" s="329"/>
      <c r="VVL196" s="329"/>
      <c r="VVM196" s="329"/>
      <c r="VVN196" s="329"/>
      <c r="VVO196" s="329"/>
      <c r="VVP196" s="329"/>
      <c r="VVQ196" s="329"/>
      <c r="VVR196" s="329"/>
      <c r="VVS196" s="329"/>
      <c r="VVT196" s="329"/>
      <c r="VVU196" s="329"/>
      <c r="VVV196" s="329"/>
      <c r="VVW196" s="329"/>
      <c r="VVX196" s="329"/>
      <c r="VVY196" s="329"/>
      <c r="VVZ196" s="329"/>
      <c r="VWA196" s="329"/>
      <c r="VWB196" s="329"/>
      <c r="VWC196" s="329"/>
      <c r="VWD196" s="329"/>
      <c r="VWE196" s="329"/>
      <c r="VWF196" s="329"/>
      <c r="VWG196" s="329"/>
      <c r="VWH196" s="329"/>
      <c r="VWI196" s="329"/>
      <c r="VWJ196" s="329"/>
      <c r="VWK196" s="329"/>
      <c r="VWL196" s="329"/>
      <c r="VWM196" s="329"/>
      <c r="VWN196" s="329"/>
      <c r="VWO196" s="329"/>
      <c r="VWP196" s="329"/>
      <c r="VWQ196" s="329"/>
      <c r="VWR196" s="329"/>
      <c r="VWS196" s="329"/>
      <c r="VWT196" s="329"/>
      <c r="VWU196" s="329"/>
      <c r="VWV196" s="329"/>
      <c r="VWW196" s="329"/>
      <c r="VWX196" s="329"/>
      <c r="VWY196" s="329"/>
      <c r="VWZ196" s="329"/>
      <c r="VXA196" s="329"/>
      <c r="VXB196" s="329"/>
      <c r="VXC196" s="329"/>
      <c r="VXD196" s="329"/>
      <c r="VXE196" s="329"/>
      <c r="VXF196" s="329"/>
      <c r="VXG196" s="329"/>
      <c r="VXH196" s="329"/>
      <c r="VXI196" s="329"/>
      <c r="VXJ196" s="329"/>
      <c r="VXK196" s="329"/>
      <c r="VXL196" s="329"/>
      <c r="VXM196" s="329"/>
      <c r="VXN196" s="329"/>
      <c r="VXO196" s="329"/>
      <c r="VXP196" s="329"/>
      <c r="VXQ196" s="329"/>
      <c r="VXR196" s="329"/>
      <c r="VXS196" s="329"/>
      <c r="VXT196" s="329"/>
      <c r="VXU196" s="329"/>
      <c r="VXV196" s="329"/>
      <c r="VXW196" s="329"/>
      <c r="VXX196" s="329"/>
      <c r="VXY196" s="329"/>
      <c r="VXZ196" s="329"/>
      <c r="VYA196" s="329"/>
      <c r="VYB196" s="329"/>
      <c r="VYC196" s="329"/>
      <c r="VYD196" s="329"/>
      <c r="VYE196" s="329"/>
      <c r="VYF196" s="329"/>
      <c r="VYG196" s="329"/>
      <c r="VYH196" s="329"/>
      <c r="VYI196" s="329"/>
      <c r="VYJ196" s="329"/>
      <c r="VYK196" s="329"/>
      <c r="VYL196" s="329"/>
      <c r="VYM196" s="329"/>
      <c r="VYN196" s="329"/>
      <c r="VYO196" s="329"/>
      <c r="VYP196" s="329"/>
      <c r="VYQ196" s="329"/>
      <c r="VYR196" s="329"/>
      <c r="VYS196" s="329"/>
      <c r="VYT196" s="329"/>
      <c r="VYU196" s="329"/>
      <c r="VYV196" s="329"/>
      <c r="VYW196" s="329"/>
      <c r="VYX196" s="329"/>
      <c r="VYY196" s="329"/>
      <c r="VYZ196" s="329"/>
      <c r="VZA196" s="329"/>
      <c r="VZB196" s="329"/>
      <c r="VZC196" s="329"/>
      <c r="VZD196" s="329"/>
      <c r="VZE196" s="329"/>
      <c r="VZF196" s="329"/>
      <c r="VZG196" s="329"/>
      <c r="VZH196" s="329"/>
      <c r="VZI196" s="329"/>
      <c r="VZJ196" s="329"/>
      <c r="VZK196" s="329"/>
      <c r="VZL196" s="329"/>
      <c r="VZM196" s="329"/>
      <c r="VZN196" s="329"/>
      <c r="VZO196" s="329"/>
      <c r="VZP196" s="329"/>
      <c r="VZQ196" s="329"/>
      <c r="VZR196" s="329"/>
      <c r="VZS196" s="329"/>
      <c r="VZT196" s="329"/>
      <c r="VZU196" s="329"/>
      <c r="VZV196" s="329"/>
      <c r="VZW196" s="329"/>
      <c r="VZX196" s="329"/>
      <c r="VZY196" s="329"/>
      <c r="VZZ196" s="329"/>
      <c r="WAA196" s="329"/>
      <c r="WAB196" s="329"/>
      <c r="WAC196" s="329"/>
      <c r="WAD196" s="329"/>
      <c r="WAE196" s="329"/>
      <c r="WAF196" s="329"/>
      <c r="WAG196" s="329"/>
      <c r="WAH196" s="329"/>
      <c r="WAI196" s="329"/>
      <c r="WAJ196" s="329"/>
      <c r="WAK196" s="329"/>
      <c r="WAL196" s="329"/>
      <c r="WAM196" s="329"/>
      <c r="WAN196" s="329"/>
      <c r="WAO196" s="329"/>
      <c r="WAP196" s="329"/>
      <c r="WAQ196" s="329"/>
      <c r="WAR196" s="329"/>
      <c r="WAS196" s="329"/>
      <c r="WAT196" s="329"/>
      <c r="WAU196" s="329"/>
      <c r="WAV196" s="329"/>
      <c r="WAW196" s="329"/>
      <c r="WAX196" s="329"/>
      <c r="WAY196" s="329"/>
      <c r="WAZ196" s="329"/>
      <c r="WBA196" s="329"/>
      <c r="WBB196" s="329"/>
      <c r="WBC196" s="329"/>
      <c r="WBD196" s="329"/>
      <c r="WBE196" s="329"/>
      <c r="WBF196" s="329"/>
      <c r="WBG196" s="329"/>
      <c r="WBH196" s="329"/>
      <c r="WBI196" s="329"/>
      <c r="WBJ196" s="329"/>
      <c r="WBK196" s="329"/>
      <c r="WBL196" s="329"/>
      <c r="WBM196" s="329"/>
      <c r="WBN196" s="329"/>
      <c r="WBO196" s="329"/>
      <c r="WBP196" s="329"/>
      <c r="WBQ196" s="329"/>
      <c r="WBR196" s="329"/>
      <c r="WBS196" s="329"/>
      <c r="WBT196" s="329"/>
      <c r="WBU196" s="329"/>
      <c r="WBV196" s="329"/>
      <c r="WBW196" s="329"/>
      <c r="WBX196" s="329"/>
      <c r="WBY196" s="329"/>
      <c r="WBZ196" s="329"/>
      <c r="WCA196" s="329"/>
      <c r="WCB196" s="329"/>
      <c r="WCC196" s="329"/>
      <c r="WCD196" s="329"/>
      <c r="WCE196" s="329"/>
      <c r="WCF196" s="329"/>
      <c r="WCG196" s="329"/>
      <c r="WCH196" s="329"/>
      <c r="WCI196" s="329"/>
      <c r="WCJ196" s="329"/>
      <c r="WCK196" s="329"/>
      <c r="WCL196" s="329"/>
      <c r="WCM196" s="329"/>
      <c r="WCN196" s="329"/>
      <c r="WCO196" s="329"/>
      <c r="WCP196" s="329"/>
      <c r="WCQ196" s="329"/>
      <c r="WCR196" s="329"/>
      <c r="WCS196" s="329"/>
      <c r="WCT196" s="329"/>
      <c r="WCU196" s="329"/>
      <c r="WCV196" s="329"/>
      <c r="WCW196" s="329"/>
      <c r="WCX196" s="329"/>
      <c r="WCY196" s="329"/>
      <c r="WCZ196" s="329"/>
      <c r="WDA196" s="329"/>
      <c r="WDB196" s="329"/>
      <c r="WDC196" s="329"/>
      <c r="WDD196" s="329"/>
      <c r="WDE196" s="329"/>
      <c r="WDF196" s="329"/>
      <c r="WDG196" s="329"/>
      <c r="WDH196" s="329"/>
      <c r="WDI196" s="329"/>
      <c r="WDJ196" s="329"/>
      <c r="WDK196" s="329"/>
      <c r="WDL196" s="329"/>
      <c r="WDM196" s="329"/>
      <c r="WDN196" s="329"/>
      <c r="WDO196" s="329"/>
      <c r="WDP196" s="329"/>
      <c r="WDQ196" s="329"/>
      <c r="WDR196" s="329"/>
      <c r="WDS196" s="329"/>
      <c r="WDT196" s="329"/>
      <c r="WDU196" s="329"/>
      <c r="WDV196" s="329"/>
      <c r="WDW196" s="329"/>
      <c r="WDX196" s="329"/>
      <c r="WDY196" s="329"/>
      <c r="WDZ196" s="329"/>
      <c r="WEA196" s="329"/>
      <c r="WEB196" s="329"/>
      <c r="WEC196" s="329"/>
      <c r="WED196" s="329"/>
      <c r="WEE196" s="329"/>
      <c r="WEF196" s="329"/>
      <c r="WEG196" s="329"/>
      <c r="WEH196" s="329"/>
      <c r="WEI196" s="329"/>
      <c r="WEJ196" s="329"/>
      <c r="WEK196" s="329"/>
      <c r="WEL196" s="329"/>
      <c r="WEM196" s="329"/>
      <c r="WEN196" s="329"/>
      <c r="WEO196" s="329"/>
      <c r="WEP196" s="329"/>
      <c r="WEQ196" s="329"/>
      <c r="WER196" s="329"/>
      <c r="WES196" s="329"/>
      <c r="WET196" s="329"/>
      <c r="WEU196" s="329"/>
      <c r="WEV196" s="329"/>
      <c r="WEW196" s="329"/>
      <c r="WEX196" s="329"/>
      <c r="WEY196" s="329"/>
      <c r="WEZ196" s="329"/>
      <c r="WFA196" s="329"/>
      <c r="WFB196" s="329"/>
      <c r="WFC196" s="329"/>
      <c r="WFD196" s="329"/>
      <c r="WFE196" s="329"/>
      <c r="WFF196" s="329"/>
      <c r="WFG196" s="329"/>
      <c r="WFH196" s="329"/>
      <c r="WFI196" s="329"/>
      <c r="WFJ196" s="329"/>
      <c r="WFK196" s="329"/>
      <c r="WFL196" s="329"/>
      <c r="WFM196" s="329"/>
      <c r="WFN196" s="329"/>
      <c r="WFO196" s="329"/>
      <c r="WFP196" s="329"/>
      <c r="WFQ196" s="329"/>
      <c r="WFR196" s="329"/>
      <c r="WFS196" s="329"/>
      <c r="WFT196" s="329"/>
      <c r="WFU196" s="329"/>
      <c r="WFV196" s="329"/>
      <c r="WFW196" s="329"/>
      <c r="WFX196" s="329"/>
      <c r="WFY196" s="329"/>
      <c r="WFZ196" s="329"/>
      <c r="WGA196" s="329"/>
      <c r="WGB196" s="329"/>
      <c r="WGC196" s="329"/>
      <c r="WGD196" s="329"/>
      <c r="WGE196" s="329"/>
      <c r="WGF196" s="329"/>
      <c r="WGG196" s="329"/>
      <c r="WGH196" s="329"/>
      <c r="WGI196" s="329"/>
      <c r="WGJ196" s="329"/>
      <c r="WGK196" s="329"/>
      <c r="WGL196" s="329"/>
      <c r="WGM196" s="329"/>
      <c r="WGN196" s="329"/>
      <c r="WGO196" s="329"/>
      <c r="WGP196" s="329"/>
      <c r="WGQ196" s="329"/>
      <c r="WGR196" s="329"/>
      <c r="WGS196" s="329"/>
      <c r="WGT196" s="329"/>
      <c r="WGU196" s="329"/>
      <c r="WGV196" s="329"/>
      <c r="WGW196" s="329"/>
      <c r="WGX196" s="329"/>
      <c r="WGY196" s="329"/>
      <c r="WGZ196" s="329"/>
      <c r="WHA196" s="329"/>
      <c r="WHB196" s="329"/>
      <c r="WHC196" s="329"/>
      <c r="WHD196" s="329"/>
      <c r="WHE196" s="329"/>
      <c r="WHF196" s="329"/>
      <c r="WHG196" s="329"/>
      <c r="WHH196" s="329"/>
      <c r="WHI196" s="329"/>
      <c r="WHJ196" s="329"/>
      <c r="WHK196" s="329"/>
      <c r="WHL196" s="329"/>
      <c r="WHM196" s="329"/>
      <c r="WHN196" s="329"/>
      <c r="WHO196" s="329"/>
      <c r="WHP196" s="329"/>
      <c r="WHQ196" s="329"/>
      <c r="WHR196" s="329"/>
      <c r="WHS196" s="329"/>
      <c r="WHT196" s="329"/>
      <c r="WHU196" s="329"/>
      <c r="WHV196" s="329"/>
      <c r="WHW196" s="329"/>
      <c r="WHX196" s="329"/>
      <c r="WHY196" s="329"/>
      <c r="WHZ196" s="329"/>
      <c r="WIA196" s="329"/>
      <c r="WIB196" s="329"/>
      <c r="WIC196" s="329"/>
      <c r="WID196" s="329"/>
      <c r="WIE196" s="329"/>
      <c r="WIF196" s="329"/>
      <c r="WIG196" s="329"/>
      <c r="WIH196" s="329"/>
      <c r="WII196" s="329"/>
      <c r="WIJ196" s="329"/>
      <c r="WIK196" s="329"/>
      <c r="WIL196" s="329"/>
      <c r="WIM196" s="329"/>
      <c r="WIN196" s="329"/>
      <c r="WIO196" s="329"/>
      <c r="WIP196" s="329"/>
      <c r="WIQ196" s="329"/>
      <c r="WIR196" s="329"/>
      <c r="WIS196" s="329"/>
      <c r="WIT196" s="329"/>
      <c r="WIU196" s="329"/>
      <c r="WIV196" s="329"/>
      <c r="WIW196" s="329"/>
      <c r="WIX196" s="329"/>
      <c r="WIY196" s="329"/>
      <c r="WIZ196" s="329"/>
      <c r="WJA196" s="329"/>
      <c r="WJB196" s="329"/>
      <c r="WJC196" s="329"/>
      <c r="WJD196" s="329"/>
      <c r="WJE196" s="329"/>
      <c r="WJF196" s="329"/>
      <c r="WJG196" s="329"/>
      <c r="WJH196" s="329"/>
      <c r="WJI196" s="329"/>
      <c r="WJJ196" s="329"/>
      <c r="WJK196" s="329"/>
      <c r="WJL196" s="329"/>
      <c r="WJM196" s="329"/>
      <c r="WJN196" s="329"/>
      <c r="WJO196" s="329"/>
      <c r="WJP196" s="329"/>
      <c r="WJQ196" s="329"/>
      <c r="WJR196" s="329"/>
      <c r="WJS196" s="329"/>
      <c r="WJT196" s="329"/>
      <c r="WJU196" s="329"/>
      <c r="WJV196" s="329"/>
      <c r="WJW196" s="329"/>
      <c r="WJX196" s="329"/>
      <c r="WJY196" s="329"/>
      <c r="WJZ196" s="329"/>
      <c r="WKA196" s="329"/>
      <c r="WKB196" s="329"/>
      <c r="WKC196" s="329"/>
      <c r="WKD196" s="329"/>
      <c r="WKE196" s="329"/>
      <c r="WKF196" s="329"/>
      <c r="WKG196" s="329"/>
      <c r="WKH196" s="329"/>
      <c r="WKI196" s="329"/>
      <c r="WKJ196" s="329"/>
      <c r="WKK196" s="329"/>
      <c r="WKL196" s="329"/>
      <c r="WKM196" s="329"/>
      <c r="WKN196" s="329"/>
      <c r="WKO196" s="329"/>
      <c r="WKP196" s="329"/>
      <c r="WKQ196" s="329"/>
      <c r="WKR196" s="329"/>
      <c r="WKS196" s="329"/>
      <c r="WKT196" s="329"/>
      <c r="WKU196" s="329"/>
      <c r="WKV196" s="329"/>
      <c r="WKW196" s="329"/>
      <c r="WKX196" s="329"/>
      <c r="WKY196" s="329"/>
      <c r="WKZ196" s="329"/>
      <c r="WLA196" s="329"/>
      <c r="WLB196" s="329"/>
      <c r="WLC196" s="329"/>
      <c r="WLD196" s="329"/>
      <c r="WLE196" s="329"/>
      <c r="WLF196" s="329"/>
      <c r="WLG196" s="329"/>
      <c r="WLH196" s="329"/>
      <c r="WLI196" s="329"/>
      <c r="WLJ196" s="329"/>
      <c r="WLK196" s="329"/>
      <c r="WLL196" s="329"/>
      <c r="WLM196" s="329"/>
      <c r="WLN196" s="329"/>
      <c r="WLO196" s="329"/>
      <c r="WLP196" s="329"/>
      <c r="WLQ196" s="329"/>
      <c r="WLR196" s="329"/>
      <c r="WLS196" s="329"/>
      <c r="WLT196" s="329"/>
      <c r="WLU196" s="329"/>
      <c r="WLV196" s="329"/>
      <c r="WLW196" s="329"/>
      <c r="WLX196" s="329"/>
      <c r="WLY196" s="329"/>
      <c r="WLZ196" s="329"/>
      <c r="WMA196" s="329"/>
      <c r="WMB196" s="329"/>
      <c r="WMC196" s="329"/>
      <c r="WMD196" s="329"/>
      <c r="WME196" s="329"/>
      <c r="WMF196" s="329"/>
      <c r="WMG196" s="329"/>
      <c r="WMH196" s="329"/>
      <c r="WMI196" s="329"/>
      <c r="WMJ196" s="329"/>
      <c r="WMK196" s="329"/>
      <c r="WML196" s="329"/>
      <c r="WMM196" s="329"/>
      <c r="WMN196" s="329"/>
      <c r="WMO196" s="329"/>
      <c r="WMP196" s="329"/>
      <c r="WMQ196" s="329"/>
      <c r="WMR196" s="329"/>
      <c r="WMS196" s="329"/>
      <c r="WMT196" s="329"/>
      <c r="WMU196" s="329"/>
      <c r="WMV196" s="329"/>
      <c r="WMW196" s="329"/>
      <c r="WMX196" s="329"/>
      <c r="WMY196" s="329"/>
      <c r="WMZ196" s="329"/>
      <c r="WNA196" s="329"/>
      <c r="WNB196" s="329"/>
      <c r="WNC196" s="329"/>
      <c r="WND196" s="329"/>
      <c r="WNE196" s="329"/>
      <c r="WNF196" s="329"/>
      <c r="WNG196" s="329"/>
      <c r="WNH196" s="329"/>
      <c r="WNI196" s="329"/>
      <c r="WNJ196" s="329"/>
      <c r="WNK196" s="329"/>
      <c r="WNL196" s="329"/>
      <c r="WNM196" s="329"/>
      <c r="WNN196" s="329"/>
      <c r="WNO196" s="329"/>
      <c r="WNP196" s="329"/>
      <c r="WNQ196" s="329"/>
      <c r="WNR196" s="329"/>
      <c r="WNS196" s="329"/>
      <c r="WNT196" s="329"/>
      <c r="WNU196" s="329"/>
      <c r="WNV196" s="329"/>
      <c r="WNW196" s="329"/>
      <c r="WNX196" s="329"/>
      <c r="WNY196" s="329"/>
      <c r="WNZ196" s="329"/>
      <c r="WOA196" s="329"/>
      <c r="WOB196" s="329"/>
      <c r="WOC196" s="329"/>
      <c r="WOD196" s="329"/>
      <c r="WOE196" s="329"/>
      <c r="WOF196" s="329"/>
      <c r="WOG196" s="329"/>
      <c r="WOH196" s="329"/>
      <c r="WOI196" s="329"/>
      <c r="WOJ196" s="329"/>
      <c r="WOK196" s="329"/>
      <c r="WOL196" s="329"/>
      <c r="WOM196" s="329"/>
      <c r="WON196" s="329"/>
      <c r="WOO196" s="329"/>
      <c r="WOP196" s="329"/>
      <c r="WOQ196" s="329"/>
      <c r="WOR196" s="329"/>
      <c r="WOS196" s="329"/>
      <c r="WOT196" s="329"/>
      <c r="WOU196" s="329"/>
      <c r="WOV196" s="329"/>
      <c r="WOW196" s="329"/>
      <c r="WOX196" s="329"/>
      <c r="WOY196" s="329"/>
      <c r="WOZ196" s="329"/>
      <c r="WPA196" s="329"/>
      <c r="WPB196" s="329"/>
      <c r="WPC196" s="329"/>
      <c r="WPD196" s="329"/>
      <c r="WPE196" s="329"/>
      <c r="WPF196" s="329"/>
      <c r="WPG196" s="329"/>
      <c r="WPH196" s="329"/>
      <c r="WPI196" s="329"/>
      <c r="WPJ196" s="329"/>
      <c r="WPK196" s="329"/>
      <c r="WPL196" s="329"/>
      <c r="WPM196" s="329"/>
      <c r="WPN196" s="329"/>
      <c r="WPO196" s="329"/>
      <c r="WPP196" s="329"/>
      <c r="WPQ196" s="329"/>
      <c r="WPR196" s="329"/>
      <c r="WPS196" s="329"/>
      <c r="WPT196" s="329"/>
      <c r="WPU196" s="329"/>
      <c r="WPV196" s="329"/>
      <c r="WPW196" s="329"/>
      <c r="WPX196" s="329"/>
      <c r="WPY196" s="329"/>
      <c r="WPZ196" s="329"/>
      <c r="WQA196" s="329"/>
      <c r="WQB196" s="329"/>
      <c r="WQC196" s="329"/>
      <c r="WQD196" s="329"/>
      <c r="WQE196" s="329"/>
      <c r="WQF196" s="329"/>
      <c r="WQG196" s="329"/>
      <c r="WQH196" s="329"/>
      <c r="WQI196" s="329"/>
      <c r="WQJ196" s="329"/>
      <c r="WQK196" s="329"/>
      <c r="WQL196" s="329"/>
      <c r="WQM196" s="329"/>
      <c r="WQN196" s="329"/>
      <c r="WQO196" s="329"/>
      <c r="WQP196" s="329"/>
      <c r="WQQ196" s="329"/>
      <c r="WQR196" s="329"/>
      <c r="WQS196" s="329"/>
      <c r="WQT196" s="329"/>
      <c r="WQU196" s="329"/>
      <c r="WQV196" s="329"/>
      <c r="WQW196" s="329"/>
      <c r="WQX196" s="329"/>
      <c r="WQY196" s="329"/>
      <c r="WQZ196" s="329"/>
      <c r="WRA196" s="329"/>
      <c r="WRB196" s="329"/>
      <c r="WRC196" s="329"/>
      <c r="WRD196" s="329"/>
      <c r="WRE196" s="329"/>
      <c r="WRF196" s="329"/>
      <c r="WRG196" s="329"/>
      <c r="WRH196" s="329"/>
      <c r="WRI196" s="329"/>
      <c r="WRJ196" s="329"/>
      <c r="WRK196" s="329"/>
      <c r="WRL196" s="329"/>
      <c r="WRM196" s="329"/>
      <c r="WRN196" s="329"/>
      <c r="WRO196" s="329"/>
      <c r="WRP196" s="329"/>
      <c r="WRQ196" s="329"/>
      <c r="WRR196" s="329"/>
      <c r="WRS196" s="329"/>
      <c r="WRT196" s="329"/>
      <c r="WRU196" s="329"/>
      <c r="WRV196" s="329"/>
      <c r="WRW196" s="329"/>
      <c r="WRX196" s="329"/>
      <c r="WRY196" s="329"/>
      <c r="WRZ196" s="329"/>
      <c r="WSA196" s="329"/>
      <c r="WSB196" s="329"/>
      <c r="WSC196" s="329"/>
      <c r="WSD196" s="329"/>
      <c r="WSE196" s="329"/>
      <c r="WSF196" s="329"/>
      <c r="WSG196" s="329"/>
      <c r="WSH196" s="329"/>
      <c r="WSI196" s="329"/>
      <c r="WSJ196" s="329"/>
      <c r="WSK196" s="329"/>
      <c r="WSL196" s="329"/>
      <c r="WSM196" s="329"/>
      <c r="WSN196" s="329"/>
      <c r="WSO196" s="329"/>
      <c r="WSP196" s="329"/>
      <c r="WSQ196" s="329"/>
      <c r="WSR196" s="329"/>
      <c r="WSS196" s="329"/>
      <c r="WST196" s="329"/>
      <c r="WSU196" s="329"/>
      <c r="WSV196" s="329"/>
      <c r="WSW196" s="329"/>
      <c r="WSX196" s="329"/>
      <c r="WSY196" s="329"/>
      <c r="WSZ196" s="329"/>
      <c r="WTA196" s="329"/>
      <c r="WTB196" s="329"/>
      <c r="WTC196" s="329"/>
      <c r="WTD196" s="329"/>
      <c r="WTE196" s="329"/>
      <c r="WTF196" s="329"/>
      <c r="WTG196" s="329"/>
      <c r="WTH196" s="329"/>
      <c r="WTI196" s="329"/>
      <c r="WTJ196" s="329"/>
      <c r="WTK196" s="329"/>
      <c r="WTL196" s="329"/>
      <c r="WTM196" s="329"/>
      <c r="WTN196" s="329"/>
      <c r="WTO196" s="329"/>
      <c r="WTP196" s="329"/>
      <c r="WTQ196" s="329"/>
      <c r="WTR196" s="329"/>
      <c r="WTS196" s="329"/>
      <c r="WTT196" s="329"/>
      <c r="WTU196" s="329"/>
      <c r="WTV196" s="329"/>
      <c r="WTW196" s="329"/>
      <c r="WTX196" s="329"/>
      <c r="WTY196" s="329"/>
      <c r="WTZ196" s="329"/>
      <c r="WUA196" s="329"/>
      <c r="WUB196" s="329"/>
      <c r="WUC196" s="329"/>
      <c r="WUD196" s="329"/>
      <c r="WUE196" s="329"/>
      <c r="WUF196" s="329"/>
      <c r="WUG196" s="329"/>
      <c r="WUH196" s="329"/>
      <c r="WUI196" s="329"/>
      <c r="WUJ196" s="329"/>
      <c r="WUK196" s="329"/>
      <c r="WUL196" s="329"/>
      <c r="WUM196" s="329"/>
      <c r="WUN196" s="329"/>
      <c r="WUO196" s="329"/>
      <c r="WUP196" s="329"/>
      <c r="WUQ196" s="329"/>
      <c r="WUR196" s="329"/>
      <c r="WUS196" s="329"/>
      <c r="WUT196" s="329"/>
      <c r="WUU196" s="329"/>
      <c r="WUV196" s="329"/>
      <c r="WUW196" s="329"/>
      <c r="WUX196" s="329"/>
      <c r="WUY196" s="329"/>
      <c r="WUZ196" s="329"/>
      <c r="WVA196" s="329"/>
      <c r="WVB196" s="329"/>
      <c r="WVC196" s="329"/>
      <c r="WVD196" s="329"/>
      <c r="WVE196" s="329"/>
      <c r="WVF196" s="329"/>
      <c r="WVG196" s="329"/>
      <c r="WVH196" s="329"/>
      <c r="WVI196" s="329"/>
      <c r="WVJ196" s="329"/>
      <c r="WVK196" s="329"/>
      <c r="WVL196" s="329"/>
      <c r="WVM196" s="329"/>
      <c r="WVN196" s="329"/>
      <c r="WVO196" s="329"/>
      <c r="WVP196" s="329"/>
      <c r="WVQ196" s="329"/>
      <c r="WVR196" s="329"/>
      <c r="WVS196" s="329"/>
      <c r="WVT196" s="329"/>
      <c r="WVU196" s="329"/>
      <c r="WVV196" s="329"/>
      <c r="WVW196" s="329"/>
      <c r="WVX196" s="329"/>
      <c r="WVY196" s="329"/>
      <c r="WVZ196" s="329"/>
      <c r="WWA196" s="329"/>
      <c r="WWB196" s="329"/>
      <c r="WWC196" s="329"/>
      <c r="WWD196" s="329"/>
      <c r="WWE196" s="329"/>
      <c r="WWF196" s="329"/>
      <c r="WWG196" s="329"/>
      <c r="WWH196" s="329"/>
      <c r="WWI196" s="329"/>
      <c r="WWJ196" s="329"/>
      <c r="WWK196" s="329"/>
      <c r="WWL196" s="329"/>
      <c r="WWM196" s="329"/>
      <c r="WWN196" s="329"/>
      <c r="WWO196" s="329"/>
      <c r="WWP196" s="329"/>
      <c r="WWQ196" s="329"/>
      <c r="WWR196" s="329"/>
      <c r="WWS196" s="329"/>
      <c r="WWT196" s="329"/>
      <c r="WWU196" s="329"/>
      <c r="WWV196" s="329"/>
      <c r="WWW196" s="329"/>
      <c r="WWX196" s="329"/>
      <c r="WWY196" s="329"/>
      <c r="WWZ196" s="329"/>
      <c r="WXA196" s="329"/>
      <c r="WXB196" s="329"/>
      <c r="WXC196" s="329"/>
      <c r="WXD196" s="329"/>
      <c r="WXE196" s="329"/>
      <c r="WXF196" s="329"/>
      <c r="WXG196" s="329"/>
      <c r="WXH196" s="329"/>
      <c r="WXI196" s="329"/>
      <c r="WXJ196" s="329"/>
      <c r="WXK196" s="329"/>
      <c r="WXL196" s="329"/>
      <c r="WXM196" s="329"/>
      <c r="WXN196" s="329"/>
      <c r="WXO196" s="329"/>
      <c r="WXP196" s="329"/>
      <c r="WXQ196" s="329"/>
      <c r="WXR196" s="329"/>
      <c r="WXS196" s="329"/>
      <c r="WXT196" s="329"/>
      <c r="WXU196" s="329"/>
      <c r="WXV196" s="329"/>
      <c r="WXW196" s="329"/>
      <c r="WXX196" s="329"/>
      <c r="WXY196" s="329"/>
      <c r="WXZ196" s="329"/>
      <c r="WYA196" s="329"/>
      <c r="WYB196" s="329"/>
      <c r="WYC196" s="329"/>
      <c r="WYD196" s="329"/>
      <c r="WYE196" s="329"/>
      <c r="WYF196" s="329"/>
      <c r="WYG196" s="329"/>
      <c r="WYH196" s="329"/>
      <c r="WYI196" s="329"/>
      <c r="WYJ196" s="329"/>
      <c r="WYK196" s="329"/>
      <c r="WYL196" s="329"/>
      <c r="WYM196" s="329"/>
      <c r="WYN196" s="329"/>
      <c r="WYO196" s="329"/>
      <c r="WYP196" s="329"/>
      <c r="WYQ196" s="329"/>
      <c r="WYR196" s="329"/>
      <c r="WYS196" s="329"/>
      <c r="WYT196" s="329"/>
      <c r="WYU196" s="329"/>
      <c r="WYV196" s="329"/>
      <c r="WYW196" s="329"/>
      <c r="WYX196" s="329"/>
      <c r="WYY196" s="329"/>
      <c r="WYZ196" s="329"/>
      <c r="WZA196" s="329"/>
      <c r="WZB196" s="329"/>
      <c r="WZC196" s="329"/>
      <c r="WZD196" s="329"/>
      <c r="WZE196" s="329"/>
      <c r="WZF196" s="329"/>
      <c r="WZG196" s="329"/>
      <c r="WZH196" s="329"/>
      <c r="WZI196" s="329"/>
      <c r="WZJ196" s="329"/>
      <c r="WZK196" s="329"/>
      <c r="WZL196" s="329"/>
      <c r="WZM196" s="329"/>
      <c r="WZN196" s="329"/>
      <c r="WZO196" s="329"/>
      <c r="WZP196" s="329"/>
      <c r="WZQ196" s="329"/>
      <c r="WZR196" s="329"/>
      <c r="WZS196" s="329"/>
      <c r="WZT196" s="329"/>
      <c r="WZU196" s="329"/>
      <c r="WZV196" s="329"/>
      <c r="WZW196" s="329"/>
      <c r="WZX196" s="329"/>
      <c r="WZY196" s="329"/>
      <c r="WZZ196" s="329"/>
      <c r="XAA196" s="329"/>
      <c r="XAB196" s="329"/>
      <c r="XAC196" s="329"/>
      <c r="XAD196" s="329"/>
      <c r="XAE196" s="329"/>
      <c r="XAF196" s="329"/>
      <c r="XAG196" s="329"/>
      <c r="XAH196" s="329"/>
      <c r="XAI196" s="329"/>
      <c r="XAJ196" s="329"/>
      <c r="XAK196" s="329"/>
      <c r="XAL196" s="329"/>
      <c r="XAM196" s="329"/>
      <c r="XAN196" s="329"/>
      <c r="XAO196" s="329"/>
      <c r="XAP196" s="329"/>
      <c r="XAQ196" s="329"/>
      <c r="XAR196" s="329"/>
      <c r="XAS196" s="329"/>
      <c r="XAT196" s="329"/>
      <c r="XAU196" s="329"/>
      <c r="XAV196" s="329"/>
      <c r="XAW196" s="329"/>
      <c r="XAX196" s="329"/>
      <c r="XAY196" s="329"/>
      <c r="XAZ196" s="329"/>
      <c r="XBA196" s="329"/>
      <c r="XBB196" s="329"/>
      <c r="XBC196" s="329"/>
      <c r="XBD196" s="329"/>
      <c r="XBE196" s="329"/>
      <c r="XBF196" s="329"/>
      <c r="XBG196" s="329"/>
      <c r="XBH196" s="329"/>
      <c r="XBI196" s="329"/>
      <c r="XBJ196" s="329"/>
      <c r="XBK196" s="329"/>
      <c r="XBL196" s="329"/>
      <c r="XBM196" s="329"/>
      <c r="XBN196" s="329"/>
      <c r="XBO196" s="329"/>
      <c r="XBP196" s="329"/>
      <c r="XBQ196" s="329"/>
      <c r="XBR196" s="329"/>
      <c r="XBS196" s="329"/>
      <c r="XBT196" s="329"/>
      <c r="XBU196" s="329"/>
      <c r="XBV196" s="329"/>
      <c r="XBW196" s="329"/>
      <c r="XBX196" s="329"/>
      <c r="XBY196" s="329"/>
      <c r="XBZ196" s="329"/>
      <c r="XCA196" s="329"/>
      <c r="XCB196" s="329"/>
      <c r="XCC196" s="329"/>
      <c r="XCD196" s="329"/>
      <c r="XCE196" s="329"/>
      <c r="XCF196" s="329"/>
      <c r="XCG196" s="329"/>
      <c r="XCH196" s="329"/>
      <c r="XCI196" s="329"/>
      <c r="XCJ196" s="329"/>
      <c r="XCK196" s="329"/>
      <c r="XCL196" s="329"/>
      <c r="XCM196" s="329"/>
      <c r="XCN196" s="329"/>
      <c r="XCO196" s="329"/>
      <c r="XCP196" s="329"/>
      <c r="XCQ196" s="329"/>
      <c r="XCR196" s="329"/>
      <c r="XCS196" s="329"/>
      <c r="XCT196" s="329"/>
      <c r="XCU196" s="329"/>
      <c r="XCV196" s="329"/>
      <c r="XCW196" s="329"/>
      <c r="XCX196" s="329"/>
      <c r="XCY196" s="329"/>
      <c r="XCZ196" s="329"/>
      <c r="XDA196" s="329"/>
      <c r="XDB196" s="329"/>
      <c r="XDC196" s="329"/>
      <c r="XDD196" s="329"/>
      <c r="XDE196" s="329"/>
      <c r="XDF196" s="329"/>
      <c r="XDG196" s="329"/>
      <c r="XDH196" s="329"/>
      <c r="XDI196" s="329"/>
      <c r="XDJ196" s="329"/>
      <c r="XDK196" s="329"/>
      <c r="XDL196" s="329"/>
      <c r="XDM196" s="329"/>
      <c r="XDN196" s="329"/>
      <c r="XDO196" s="329"/>
      <c r="XDP196" s="329"/>
      <c r="XDQ196" s="329"/>
      <c r="XDR196" s="329"/>
      <c r="XDS196" s="329"/>
      <c r="XDT196" s="329"/>
      <c r="XDU196" s="329"/>
      <c r="XDV196" s="329"/>
      <c r="XDW196" s="329"/>
      <c r="XDX196" s="329"/>
      <c r="XDY196" s="329"/>
      <c r="XDZ196" s="329"/>
      <c r="XEA196" s="329"/>
      <c r="XEB196" s="329"/>
      <c r="XEC196" s="329"/>
      <c r="XED196" s="329"/>
      <c r="XEE196" s="329"/>
      <c r="XEF196" s="329"/>
      <c r="XEG196" s="329"/>
      <c r="XEH196" s="329"/>
      <c r="XEI196" s="329"/>
      <c r="XEJ196" s="329"/>
      <c r="XEK196" s="329"/>
      <c r="XEL196" s="329"/>
      <c r="XEM196" s="329"/>
      <c r="XEN196" s="329"/>
      <c r="XEO196" s="329"/>
      <c r="XEP196" s="329"/>
      <c r="XEQ196" s="329"/>
      <c r="XER196" s="329"/>
      <c r="XES196" s="329"/>
      <c r="XET196" s="329"/>
      <c r="XEU196" s="329"/>
      <c r="XEV196" s="329"/>
      <c r="XEW196" s="329"/>
      <c r="XEX196" s="329"/>
      <c r="XEY196" s="329"/>
      <c r="XEZ196" s="329"/>
      <c r="XFA196" s="329"/>
      <c r="XFB196" s="329"/>
      <c r="XFC196" s="329"/>
      <c r="XFD196" s="329"/>
    </row>
    <row r="197" spans="1:16384" ht="179.25" customHeight="1" x14ac:dyDescent="0.2">
      <c r="A197"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39"/>
      <c r="C197" s="339"/>
      <c r="D197" s="339"/>
      <c r="E197" s="339"/>
      <c r="F197" s="339"/>
      <c r="G197" s="339"/>
      <c r="H197" s="339"/>
    </row>
    <row r="198" spans="1:16384" ht="82.5" customHeight="1" x14ac:dyDescent="0.2">
      <c r="A198" s="339" t="s">
        <v>167</v>
      </c>
      <c r="B198" s="339"/>
      <c r="C198" s="339"/>
      <c r="D198" s="339"/>
      <c r="E198" s="339"/>
      <c r="F198" s="339"/>
      <c r="G198" s="339"/>
      <c r="H198" s="339"/>
    </row>
    <row r="199" spans="1:16384" ht="23.25" x14ac:dyDescent="0.2">
      <c r="A199" s="329" t="s">
        <v>168</v>
      </c>
      <c r="B199" s="329"/>
      <c r="C199" s="329"/>
      <c r="D199" s="329"/>
      <c r="E199" s="329"/>
      <c r="F199" s="329"/>
      <c r="G199" s="329"/>
      <c r="H199" s="329"/>
    </row>
    <row r="200" spans="1:16384" s="109" customFormat="1" ht="114.75" customHeight="1" x14ac:dyDescent="0.2">
      <c r="A200" s="339" t="s">
        <v>169</v>
      </c>
      <c r="B200" s="339"/>
      <c r="C200" s="339"/>
      <c r="D200" s="339"/>
      <c r="E200" s="339"/>
      <c r="F200" s="339"/>
      <c r="G200" s="339"/>
      <c r="H200" s="339"/>
    </row>
  </sheetData>
  <sheetProtection selectLockedCells="1" selectUnlockedCells="1"/>
  <mergeCells count="237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31:H31"/>
    <mergeCell ref="A32:A36"/>
    <mergeCell ref="B32:B33"/>
    <mergeCell ref="C32:C33"/>
    <mergeCell ref="D32:D36"/>
    <mergeCell ref="E32:E36"/>
    <mergeCell ref="F32:F36"/>
    <mergeCell ref="G32:G36"/>
    <mergeCell ref="H32:H36"/>
    <mergeCell ref="D26:H26"/>
    <mergeCell ref="A27:A30"/>
    <mergeCell ref="B27:B28"/>
    <mergeCell ref="C27:C28"/>
    <mergeCell ref="D27:D30"/>
    <mergeCell ref="E27:E30"/>
    <mergeCell ref="F27:F30"/>
    <mergeCell ref="G27:G30"/>
    <mergeCell ref="H27:H30"/>
    <mergeCell ref="D47:H47"/>
    <mergeCell ref="A48:A52"/>
    <mergeCell ref="B48:B49"/>
    <mergeCell ref="C48:C49"/>
    <mergeCell ref="D48:D52"/>
    <mergeCell ref="E48:E52"/>
    <mergeCell ref="F48:F52"/>
    <mergeCell ref="G48:G52"/>
    <mergeCell ref="H48:H52"/>
    <mergeCell ref="A38:A41"/>
    <mergeCell ref="D38:H41"/>
    <mergeCell ref="C39:C40"/>
    <mergeCell ref="D42:H42"/>
    <mergeCell ref="A43:A46"/>
    <mergeCell ref="B43:B44"/>
    <mergeCell ref="C43:C44"/>
    <mergeCell ref="D43:H46"/>
    <mergeCell ref="A64:C64"/>
    <mergeCell ref="D64:H64"/>
    <mergeCell ref="A65:B65"/>
    <mergeCell ref="C65:C84"/>
    <mergeCell ref="D65:H65"/>
    <mergeCell ref="A66:B66"/>
    <mergeCell ref="D66:H66"/>
    <mergeCell ref="A67:B67"/>
    <mergeCell ref="D67:H67"/>
    <mergeCell ref="A68:B68"/>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75:B75"/>
    <mergeCell ref="D75:H75"/>
    <mergeCell ref="A76:B76"/>
    <mergeCell ref="D76:H76"/>
    <mergeCell ref="A77:B77"/>
    <mergeCell ref="D77:H77"/>
    <mergeCell ref="A72:B72"/>
    <mergeCell ref="D72:H72"/>
    <mergeCell ref="A73:B73"/>
    <mergeCell ref="D73:H73"/>
    <mergeCell ref="A74:B74"/>
    <mergeCell ref="D74:H74"/>
    <mergeCell ref="D68:H68"/>
    <mergeCell ref="A69:B69"/>
    <mergeCell ref="D69:H69"/>
    <mergeCell ref="A70:B70"/>
    <mergeCell ref="D70:H70"/>
    <mergeCell ref="A71:B71"/>
    <mergeCell ref="D71:H71"/>
    <mergeCell ref="A84:B84"/>
    <mergeCell ref="D84:H84"/>
    <mergeCell ref="A85:C85"/>
    <mergeCell ref="D85:H85"/>
    <mergeCell ref="D86:H86"/>
    <mergeCell ref="A87:B87"/>
    <mergeCell ref="C87:C95"/>
    <mergeCell ref="D87:H87"/>
    <mergeCell ref="A88:B88"/>
    <mergeCell ref="D88:H88"/>
    <mergeCell ref="A81:B81"/>
    <mergeCell ref="D81:H81"/>
    <mergeCell ref="A82:B82"/>
    <mergeCell ref="D82:H82"/>
    <mergeCell ref="A83:B83"/>
    <mergeCell ref="D83:H83"/>
    <mergeCell ref="A78:B78"/>
    <mergeCell ref="D78:H78"/>
    <mergeCell ref="A79:B79"/>
    <mergeCell ref="D79:H79"/>
    <mergeCell ref="A80:B80"/>
    <mergeCell ref="D80:H80"/>
    <mergeCell ref="A95:B95"/>
    <mergeCell ref="D95:H95"/>
    <mergeCell ref="A96:B96"/>
    <mergeCell ref="D96:H96"/>
    <mergeCell ref="A97:B97"/>
    <mergeCell ref="D97:H97"/>
    <mergeCell ref="A92:B92"/>
    <mergeCell ref="D92:H92"/>
    <mergeCell ref="A93:B93"/>
    <mergeCell ref="D93:H93"/>
    <mergeCell ref="A94:B94"/>
    <mergeCell ref="D94:H94"/>
    <mergeCell ref="A89:B89"/>
    <mergeCell ref="D89:H89"/>
    <mergeCell ref="A90:B90"/>
    <mergeCell ref="D90:H90"/>
    <mergeCell ref="A91:B91"/>
    <mergeCell ref="D91:H91"/>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98:B98"/>
    <mergeCell ref="D98:H98"/>
    <mergeCell ref="A99:B99"/>
    <mergeCell ref="C99:C116"/>
    <mergeCell ref="D99:H99"/>
    <mergeCell ref="A100:B100"/>
    <mergeCell ref="D100:H100"/>
    <mergeCell ref="A101:B101"/>
    <mergeCell ref="D101:H101"/>
    <mergeCell ref="A102:B102"/>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51:B151"/>
    <mergeCell ref="D151:H151"/>
    <mergeCell ref="A152:B152"/>
    <mergeCell ref="D152:H152"/>
    <mergeCell ref="A153:B153"/>
    <mergeCell ref="C153:C157"/>
    <mergeCell ref="D153:H153"/>
    <mergeCell ref="A154:B154"/>
    <mergeCell ref="D154:H154"/>
    <mergeCell ref="A155:B155"/>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63:B163"/>
    <mergeCell ref="D163:H163"/>
    <mergeCell ref="A164:B164"/>
    <mergeCell ref="D164:H164"/>
    <mergeCell ref="A165:B165"/>
    <mergeCell ref="D165:H16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78:C178"/>
    <mergeCell ref="A179:C179"/>
    <mergeCell ref="A180:C180"/>
    <mergeCell ref="A181:C181"/>
    <mergeCell ref="A182:C182"/>
    <mergeCell ref="A184:H184"/>
    <mergeCell ref="A170:B170"/>
    <mergeCell ref="D170:H170"/>
    <mergeCell ref="C175:D175"/>
    <mergeCell ref="A176:C176"/>
    <mergeCell ref="G176:H176"/>
    <mergeCell ref="A177:C177"/>
    <mergeCell ref="A166:B166"/>
    <mergeCell ref="D166:H166"/>
    <mergeCell ref="A167:C167"/>
    <mergeCell ref="D167:H167"/>
    <mergeCell ref="A168:B168"/>
    <mergeCell ref="C168:C169"/>
    <mergeCell ref="D168:H168"/>
    <mergeCell ref="A169:B169"/>
    <mergeCell ref="D169:H169"/>
    <mergeCell ref="A194:B194"/>
    <mergeCell ref="D194:E194"/>
    <mergeCell ref="A195:H195"/>
    <mergeCell ref="A196:H196"/>
    <mergeCell ref="I196:P196"/>
    <mergeCell ref="Q196:X196"/>
    <mergeCell ref="A191:B191"/>
    <mergeCell ref="D191:E191"/>
    <mergeCell ref="A192:B192"/>
    <mergeCell ref="D192:E192"/>
    <mergeCell ref="A193:B193"/>
    <mergeCell ref="D193:E193"/>
    <mergeCell ref="A185:H185"/>
    <mergeCell ref="A187:E187"/>
    <mergeCell ref="A188:E188"/>
    <mergeCell ref="A189:B189"/>
    <mergeCell ref="D189:E189"/>
    <mergeCell ref="A190:B190"/>
    <mergeCell ref="D190:E190"/>
    <mergeCell ref="DQ196:DX196"/>
    <mergeCell ref="DY196:EF196"/>
    <mergeCell ref="EG196:EN196"/>
    <mergeCell ref="EO196:EV196"/>
    <mergeCell ref="EW196:FD196"/>
    <mergeCell ref="FE196:FL196"/>
    <mergeCell ref="BU196:CB196"/>
    <mergeCell ref="CC196:CJ196"/>
    <mergeCell ref="CK196:CR196"/>
    <mergeCell ref="CS196:CZ196"/>
    <mergeCell ref="DA196:DH196"/>
    <mergeCell ref="DI196:DP196"/>
    <mergeCell ref="Y196:AF196"/>
    <mergeCell ref="AG196:AN196"/>
    <mergeCell ref="AO196:AV196"/>
    <mergeCell ref="AW196:BD196"/>
    <mergeCell ref="BE196:BL196"/>
    <mergeCell ref="BM196:BT196"/>
    <mergeCell ref="JE196:JL196"/>
    <mergeCell ref="JM196:JT196"/>
    <mergeCell ref="JU196:KB196"/>
    <mergeCell ref="KC196:KJ196"/>
    <mergeCell ref="KK196:KR196"/>
    <mergeCell ref="KS196:KZ196"/>
    <mergeCell ref="HI196:HP196"/>
    <mergeCell ref="HQ196:HX196"/>
    <mergeCell ref="HY196:IF196"/>
    <mergeCell ref="IG196:IN196"/>
    <mergeCell ref="IO196:IV196"/>
    <mergeCell ref="IW196:JD196"/>
    <mergeCell ref="FM196:FT196"/>
    <mergeCell ref="FU196:GB196"/>
    <mergeCell ref="GC196:GJ196"/>
    <mergeCell ref="GK196:GR196"/>
    <mergeCell ref="GS196:GZ196"/>
    <mergeCell ref="HA196:HH196"/>
    <mergeCell ref="OS196:OZ196"/>
    <mergeCell ref="PA196:PH196"/>
    <mergeCell ref="PI196:PP196"/>
    <mergeCell ref="PQ196:PX196"/>
    <mergeCell ref="PY196:QF196"/>
    <mergeCell ref="QG196:QN196"/>
    <mergeCell ref="MW196:ND196"/>
    <mergeCell ref="NE196:NL196"/>
    <mergeCell ref="NM196:NT196"/>
    <mergeCell ref="NU196:OB196"/>
    <mergeCell ref="OC196:OJ196"/>
    <mergeCell ref="OK196:OR196"/>
    <mergeCell ref="LA196:LH196"/>
    <mergeCell ref="LI196:LP196"/>
    <mergeCell ref="LQ196:LX196"/>
    <mergeCell ref="LY196:MF196"/>
    <mergeCell ref="MG196:MN196"/>
    <mergeCell ref="MO196:MV196"/>
    <mergeCell ref="UG196:UN196"/>
    <mergeCell ref="UO196:UV196"/>
    <mergeCell ref="UW196:VD196"/>
    <mergeCell ref="VE196:VL196"/>
    <mergeCell ref="VM196:VT196"/>
    <mergeCell ref="VU196:WB196"/>
    <mergeCell ref="SK196:SR196"/>
    <mergeCell ref="SS196:SZ196"/>
    <mergeCell ref="TA196:TH196"/>
    <mergeCell ref="TI196:TP196"/>
    <mergeCell ref="TQ196:TX196"/>
    <mergeCell ref="TY196:UF196"/>
    <mergeCell ref="QO196:QV196"/>
    <mergeCell ref="QW196:RD196"/>
    <mergeCell ref="RE196:RL196"/>
    <mergeCell ref="RM196:RT196"/>
    <mergeCell ref="RU196:SB196"/>
    <mergeCell ref="SC196:SJ196"/>
    <mergeCell ref="ZU196:AAB196"/>
    <mergeCell ref="AAC196:AAJ196"/>
    <mergeCell ref="AAK196:AAR196"/>
    <mergeCell ref="AAS196:AAZ196"/>
    <mergeCell ref="ABA196:ABH196"/>
    <mergeCell ref="ABI196:ABP196"/>
    <mergeCell ref="XY196:YF196"/>
    <mergeCell ref="YG196:YN196"/>
    <mergeCell ref="YO196:YV196"/>
    <mergeCell ref="YW196:ZD196"/>
    <mergeCell ref="ZE196:ZL196"/>
    <mergeCell ref="ZM196:ZT196"/>
    <mergeCell ref="WC196:WJ196"/>
    <mergeCell ref="WK196:WR196"/>
    <mergeCell ref="WS196:WZ196"/>
    <mergeCell ref="XA196:XH196"/>
    <mergeCell ref="XI196:XP196"/>
    <mergeCell ref="XQ196:XX196"/>
    <mergeCell ref="AFI196:AFP196"/>
    <mergeCell ref="AFQ196:AFX196"/>
    <mergeCell ref="AFY196:AGF196"/>
    <mergeCell ref="AGG196:AGN196"/>
    <mergeCell ref="AGO196:AGV196"/>
    <mergeCell ref="AGW196:AHD196"/>
    <mergeCell ref="ADM196:ADT196"/>
    <mergeCell ref="ADU196:AEB196"/>
    <mergeCell ref="AEC196:AEJ196"/>
    <mergeCell ref="AEK196:AER196"/>
    <mergeCell ref="AES196:AEZ196"/>
    <mergeCell ref="AFA196:AFH196"/>
    <mergeCell ref="ABQ196:ABX196"/>
    <mergeCell ref="ABY196:ACF196"/>
    <mergeCell ref="ACG196:ACN196"/>
    <mergeCell ref="ACO196:ACV196"/>
    <mergeCell ref="ACW196:ADD196"/>
    <mergeCell ref="ADE196:ADL196"/>
    <mergeCell ref="AKW196:ALD196"/>
    <mergeCell ref="ALE196:ALL196"/>
    <mergeCell ref="ALM196:ALT196"/>
    <mergeCell ref="ALU196:AMB196"/>
    <mergeCell ref="AMC196:AMJ196"/>
    <mergeCell ref="AMK196:AMR196"/>
    <mergeCell ref="AJA196:AJH196"/>
    <mergeCell ref="AJI196:AJP196"/>
    <mergeCell ref="AJQ196:AJX196"/>
    <mergeCell ref="AJY196:AKF196"/>
    <mergeCell ref="AKG196:AKN196"/>
    <mergeCell ref="AKO196:AKV196"/>
    <mergeCell ref="AHE196:AHL196"/>
    <mergeCell ref="AHM196:AHT196"/>
    <mergeCell ref="AHU196:AIB196"/>
    <mergeCell ref="AIC196:AIJ196"/>
    <mergeCell ref="AIK196:AIR196"/>
    <mergeCell ref="AIS196:AIZ196"/>
    <mergeCell ref="AQK196:AQR196"/>
    <mergeCell ref="AQS196:AQZ196"/>
    <mergeCell ref="ARA196:ARH196"/>
    <mergeCell ref="ARI196:ARP196"/>
    <mergeCell ref="ARQ196:ARX196"/>
    <mergeCell ref="ARY196:ASF196"/>
    <mergeCell ref="AOO196:AOV196"/>
    <mergeCell ref="AOW196:APD196"/>
    <mergeCell ref="APE196:APL196"/>
    <mergeCell ref="APM196:APT196"/>
    <mergeCell ref="APU196:AQB196"/>
    <mergeCell ref="AQC196:AQJ196"/>
    <mergeCell ref="AMS196:AMZ196"/>
    <mergeCell ref="ANA196:ANH196"/>
    <mergeCell ref="ANI196:ANP196"/>
    <mergeCell ref="ANQ196:ANX196"/>
    <mergeCell ref="ANY196:AOF196"/>
    <mergeCell ref="AOG196:AON196"/>
    <mergeCell ref="AVY196:AWF196"/>
    <mergeCell ref="AWG196:AWN196"/>
    <mergeCell ref="AWO196:AWV196"/>
    <mergeCell ref="AWW196:AXD196"/>
    <mergeCell ref="AXE196:AXL196"/>
    <mergeCell ref="AXM196:AXT196"/>
    <mergeCell ref="AUC196:AUJ196"/>
    <mergeCell ref="AUK196:AUR196"/>
    <mergeCell ref="AUS196:AUZ196"/>
    <mergeCell ref="AVA196:AVH196"/>
    <mergeCell ref="AVI196:AVP196"/>
    <mergeCell ref="AVQ196:AVX196"/>
    <mergeCell ref="ASG196:ASN196"/>
    <mergeCell ref="ASO196:ASV196"/>
    <mergeCell ref="ASW196:ATD196"/>
    <mergeCell ref="ATE196:ATL196"/>
    <mergeCell ref="ATM196:ATT196"/>
    <mergeCell ref="ATU196:AUB196"/>
    <mergeCell ref="BBM196:BBT196"/>
    <mergeCell ref="BBU196:BCB196"/>
    <mergeCell ref="BCC196:BCJ196"/>
    <mergeCell ref="BCK196:BCR196"/>
    <mergeCell ref="BCS196:BCZ196"/>
    <mergeCell ref="BDA196:BDH196"/>
    <mergeCell ref="AZQ196:AZX196"/>
    <mergeCell ref="AZY196:BAF196"/>
    <mergeCell ref="BAG196:BAN196"/>
    <mergeCell ref="BAO196:BAV196"/>
    <mergeCell ref="BAW196:BBD196"/>
    <mergeCell ref="BBE196:BBL196"/>
    <mergeCell ref="AXU196:AYB196"/>
    <mergeCell ref="AYC196:AYJ196"/>
    <mergeCell ref="AYK196:AYR196"/>
    <mergeCell ref="AYS196:AYZ196"/>
    <mergeCell ref="AZA196:AZH196"/>
    <mergeCell ref="AZI196:AZP196"/>
    <mergeCell ref="BHA196:BHH196"/>
    <mergeCell ref="BHI196:BHP196"/>
    <mergeCell ref="BHQ196:BHX196"/>
    <mergeCell ref="BHY196:BIF196"/>
    <mergeCell ref="BIG196:BIN196"/>
    <mergeCell ref="BIO196:BIV196"/>
    <mergeCell ref="BFE196:BFL196"/>
    <mergeCell ref="BFM196:BFT196"/>
    <mergeCell ref="BFU196:BGB196"/>
    <mergeCell ref="BGC196:BGJ196"/>
    <mergeCell ref="BGK196:BGR196"/>
    <mergeCell ref="BGS196:BGZ196"/>
    <mergeCell ref="BDI196:BDP196"/>
    <mergeCell ref="BDQ196:BDX196"/>
    <mergeCell ref="BDY196:BEF196"/>
    <mergeCell ref="BEG196:BEN196"/>
    <mergeCell ref="BEO196:BEV196"/>
    <mergeCell ref="BEW196:BFD196"/>
    <mergeCell ref="BMO196:BMV196"/>
    <mergeCell ref="BMW196:BND196"/>
    <mergeCell ref="BNE196:BNL196"/>
    <mergeCell ref="BNM196:BNT196"/>
    <mergeCell ref="BNU196:BOB196"/>
    <mergeCell ref="BOC196:BOJ196"/>
    <mergeCell ref="BKS196:BKZ196"/>
    <mergeCell ref="BLA196:BLH196"/>
    <mergeCell ref="BLI196:BLP196"/>
    <mergeCell ref="BLQ196:BLX196"/>
    <mergeCell ref="BLY196:BMF196"/>
    <mergeCell ref="BMG196:BMN196"/>
    <mergeCell ref="BIW196:BJD196"/>
    <mergeCell ref="BJE196:BJL196"/>
    <mergeCell ref="BJM196:BJT196"/>
    <mergeCell ref="BJU196:BKB196"/>
    <mergeCell ref="BKC196:BKJ196"/>
    <mergeCell ref="BKK196:BKR196"/>
    <mergeCell ref="BSC196:BSJ196"/>
    <mergeCell ref="BSK196:BSR196"/>
    <mergeCell ref="BSS196:BSZ196"/>
    <mergeCell ref="BTA196:BTH196"/>
    <mergeCell ref="BTI196:BTP196"/>
    <mergeCell ref="BTQ196:BTX196"/>
    <mergeCell ref="BQG196:BQN196"/>
    <mergeCell ref="BQO196:BQV196"/>
    <mergeCell ref="BQW196:BRD196"/>
    <mergeCell ref="BRE196:BRL196"/>
    <mergeCell ref="BRM196:BRT196"/>
    <mergeCell ref="BRU196:BSB196"/>
    <mergeCell ref="BOK196:BOR196"/>
    <mergeCell ref="BOS196:BOZ196"/>
    <mergeCell ref="BPA196:BPH196"/>
    <mergeCell ref="BPI196:BPP196"/>
    <mergeCell ref="BPQ196:BPX196"/>
    <mergeCell ref="BPY196:BQF196"/>
    <mergeCell ref="BXQ196:BXX196"/>
    <mergeCell ref="BXY196:BYF196"/>
    <mergeCell ref="BYG196:BYN196"/>
    <mergeCell ref="BYO196:BYV196"/>
    <mergeCell ref="BYW196:BZD196"/>
    <mergeCell ref="BZE196:BZL196"/>
    <mergeCell ref="BVU196:BWB196"/>
    <mergeCell ref="BWC196:BWJ196"/>
    <mergeCell ref="BWK196:BWR196"/>
    <mergeCell ref="BWS196:BWZ196"/>
    <mergeCell ref="BXA196:BXH196"/>
    <mergeCell ref="BXI196:BXP196"/>
    <mergeCell ref="BTY196:BUF196"/>
    <mergeCell ref="BUG196:BUN196"/>
    <mergeCell ref="BUO196:BUV196"/>
    <mergeCell ref="BUW196:BVD196"/>
    <mergeCell ref="BVE196:BVL196"/>
    <mergeCell ref="BVM196:BVT196"/>
    <mergeCell ref="CDE196:CDL196"/>
    <mergeCell ref="CDM196:CDT196"/>
    <mergeCell ref="CDU196:CEB196"/>
    <mergeCell ref="CEC196:CEJ196"/>
    <mergeCell ref="CEK196:CER196"/>
    <mergeCell ref="CES196:CEZ196"/>
    <mergeCell ref="CBI196:CBP196"/>
    <mergeCell ref="CBQ196:CBX196"/>
    <mergeCell ref="CBY196:CCF196"/>
    <mergeCell ref="CCG196:CCN196"/>
    <mergeCell ref="CCO196:CCV196"/>
    <mergeCell ref="CCW196:CDD196"/>
    <mergeCell ref="BZM196:BZT196"/>
    <mergeCell ref="BZU196:CAB196"/>
    <mergeCell ref="CAC196:CAJ196"/>
    <mergeCell ref="CAK196:CAR196"/>
    <mergeCell ref="CAS196:CAZ196"/>
    <mergeCell ref="CBA196:CBH196"/>
    <mergeCell ref="CIS196:CIZ196"/>
    <mergeCell ref="CJA196:CJH196"/>
    <mergeCell ref="CJI196:CJP196"/>
    <mergeCell ref="CJQ196:CJX196"/>
    <mergeCell ref="CJY196:CKF196"/>
    <mergeCell ref="CKG196:CKN196"/>
    <mergeCell ref="CGW196:CHD196"/>
    <mergeCell ref="CHE196:CHL196"/>
    <mergeCell ref="CHM196:CHT196"/>
    <mergeCell ref="CHU196:CIB196"/>
    <mergeCell ref="CIC196:CIJ196"/>
    <mergeCell ref="CIK196:CIR196"/>
    <mergeCell ref="CFA196:CFH196"/>
    <mergeCell ref="CFI196:CFP196"/>
    <mergeCell ref="CFQ196:CFX196"/>
    <mergeCell ref="CFY196:CGF196"/>
    <mergeCell ref="CGG196:CGN196"/>
    <mergeCell ref="CGO196:CGV196"/>
    <mergeCell ref="COG196:CON196"/>
    <mergeCell ref="COO196:COV196"/>
    <mergeCell ref="COW196:CPD196"/>
    <mergeCell ref="CPE196:CPL196"/>
    <mergeCell ref="CPM196:CPT196"/>
    <mergeCell ref="CPU196:CQB196"/>
    <mergeCell ref="CMK196:CMR196"/>
    <mergeCell ref="CMS196:CMZ196"/>
    <mergeCell ref="CNA196:CNH196"/>
    <mergeCell ref="CNI196:CNP196"/>
    <mergeCell ref="CNQ196:CNX196"/>
    <mergeCell ref="CNY196:COF196"/>
    <mergeCell ref="CKO196:CKV196"/>
    <mergeCell ref="CKW196:CLD196"/>
    <mergeCell ref="CLE196:CLL196"/>
    <mergeCell ref="CLM196:CLT196"/>
    <mergeCell ref="CLU196:CMB196"/>
    <mergeCell ref="CMC196:CMJ196"/>
    <mergeCell ref="CTU196:CUB196"/>
    <mergeCell ref="CUC196:CUJ196"/>
    <mergeCell ref="CUK196:CUR196"/>
    <mergeCell ref="CUS196:CUZ196"/>
    <mergeCell ref="CVA196:CVH196"/>
    <mergeCell ref="CVI196:CVP196"/>
    <mergeCell ref="CRY196:CSF196"/>
    <mergeCell ref="CSG196:CSN196"/>
    <mergeCell ref="CSO196:CSV196"/>
    <mergeCell ref="CSW196:CTD196"/>
    <mergeCell ref="CTE196:CTL196"/>
    <mergeCell ref="CTM196:CTT196"/>
    <mergeCell ref="CQC196:CQJ196"/>
    <mergeCell ref="CQK196:CQR196"/>
    <mergeCell ref="CQS196:CQZ196"/>
    <mergeCell ref="CRA196:CRH196"/>
    <mergeCell ref="CRI196:CRP196"/>
    <mergeCell ref="CRQ196:CRX196"/>
    <mergeCell ref="CZI196:CZP196"/>
    <mergeCell ref="CZQ196:CZX196"/>
    <mergeCell ref="CZY196:DAF196"/>
    <mergeCell ref="DAG196:DAN196"/>
    <mergeCell ref="DAO196:DAV196"/>
    <mergeCell ref="DAW196:DBD196"/>
    <mergeCell ref="CXM196:CXT196"/>
    <mergeCell ref="CXU196:CYB196"/>
    <mergeCell ref="CYC196:CYJ196"/>
    <mergeCell ref="CYK196:CYR196"/>
    <mergeCell ref="CYS196:CYZ196"/>
    <mergeCell ref="CZA196:CZH196"/>
    <mergeCell ref="CVQ196:CVX196"/>
    <mergeCell ref="CVY196:CWF196"/>
    <mergeCell ref="CWG196:CWN196"/>
    <mergeCell ref="CWO196:CWV196"/>
    <mergeCell ref="CWW196:CXD196"/>
    <mergeCell ref="CXE196:CXL196"/>
    <mergeCell ref="DEW196:DFD196"/>
    <mergeCell ref="DFE196:DFL196"/>
    <mergeCell ref="DFM196:DFT196"/>
    <mergeCell ref="DFU196:DGB196"/>
    <mergeCell ref="DGC196:DGJ196"/>
    <mergeCell ref="DGK196:DGR196"/>
    <mergeCell ref="DDA196:DDH196"/>
    <mergeCell ref="DDI196:DDP196"/>
    <mergeCell ref="DDQ196:DDX196"/>
    <mergeCell ref="DDY196:DEF196"/>
    <mergeCell ref="DEG196:DEN196"/>
    <mergeCell ref="DEO196:DEV196"/>
    <mergeCell ref="DBE196:DBL196"/>
    <mergeCell ref="DBM196:DBT196"/>
    <mergeCell ref="DBU196:DCB196"/>
    <mergeCell ref="DCC196:DCJ196"/>
    <mergeCell ref="DCK196:DCR196"/>
    <mergeCell ref="DCS196:DCZ196"/>
    <mergeCell ref="DKK196:DKR196"/>
    <mergeCell ref="DKS196:DKZ196"/>
    <mergeCell ref="DLA196:DLH196"/>
    <mergeCell ref="DLI196:DLP196"/>
    <mergeCell ref="DLQ196:DLX196"/>
    <mergeCell ref="DLY196:DMF196"/>
    <mergeCell ref="DIO196:DIV196"/>
    <mergeCell ref="DIW196:DJD196"/>
    <mergeCell ref="DJE196:DJL196"/>
    <mergeCell ref="DJM196:DJT196"/>
    <mergeCell ref="DJU196:DKB196"/>
    <mergeCell ref="DKC196:DKJ196"/>
    <mergeCell ref="DGS196:DGZ196"/>
    <mergeCell ref="DHA196:DHH196"/>
    <mergeCell ref="DHI196:DHP196"/>
    <mergeCell ref="DHQ196:DHX196"/>
    <mergeCell ref="DHY196:DIF196"/>
    <mergeCell ref="DIG196:DIN196"/>
    <mergeCell ref="DPY196:DQF196"/>
    <mergeCell ref="DQG196:DQN196"/>
    <mergeCell ref="DQO196:DQV196"/>
    <mergeCell ref="DQW196:DRD196"/>
    <mergeCell ref="DRE196:DRL196"/>
    <mergeCell ref="DRM196:DRT196"/>
    <mergeCell ref="DOC196:DOJ196"/>
    <mergeCell ref="DOK196:DOR196"/>
    <mergeCell ref="DOS196:DOZ196"/>
    <mergeCell ref="DPA196:DPH196"/>
    <mergeCell ref="DPI196:DPP196"/>
    <mergeCell ref="DPQ196:DPX196"/>
    <mergeCell ref="DMG196:DMN196"/>
    <mergeCell ref="DMO196:DMV196"/>
    <mergeCell ref="DMW196:DND196"/>
    <mergeCell ref="DNE196:DNL196"/>
    <mergeCell ref="DNM196:DNT196"/>
    <mergeCell ref="DNU196:DOB196"/>
    <mergeCell ref="DVM196:DVT196"/>
    <mergeCell ref="DVU196:DWB196"/>
    <mergeCell ref="DWC196:DWJ196"/>
    <mergeCell ref="DWK196:DWR196"/>
    <mergeCell ref="DWS196:DWZ196"/>
    <mergeCell ref="DXA196:DXH196"/>
    <mergeCell ref="DTQ196:DTX196"/>
    <mergeCell ref="DTY196:DUF196"/>
    <mergeCell ref="DUG196:DUN196"/>
    <mergeCell ref="DUO196:DUV196"/>
    <mergeCell ref="DUW196:DVD196"/>
    <mergeCell ref="DVE196:DVL196"/>
    <mergeCell ref="DRU196:DSB196"/>
    <mergeCell ref="DSC196:DSJ196"/>
    <mergeCell ref="DSK196:DSR196"/>
    <mergeCell ref="DSS196:DSZ196"/>
    <mergeCell ref="DTA196:DTH196"/>
    <mergeCell ref="DTI196:DTP196"/>
    <mergeCell ref="EBA196:EBH196"/>
    <mergeCell ref="EBI196:EBP196"/>
    <mergeCell ref="EBQ196:EBX196"/>
    <mergeCell ref="EBY196:ECF196"/>
    <mergeCell ref="ECG196:ECN196"/>
    <mergeCell ref="ECO196:ECV196"/>
    <mergeCell ref="DZE196:DZL196"/>
    <mergeCell ref="DZM196:DZT196"/>
    <mergeCell ref="DZU196:EAB196"/>
    <mergeCell ref="EAC196:EAJ196"/>
    <mergeCell ref="EAK196:EAR196"/>
    <mergeCell ref="EAS196:EAZ196"/>
    <mergeCell ref="DXI196:DXP196"/>
    <mergeCell ref="DXQ196:DXX196"/>
    <mergeCell ref="DXY196:DYF196"/>
    <mergeCell ref="DYG196:DYN196"/>
    <mergeCell ref="DYO196:DYV196"/>
    <mergeCell ref="DYW196:DZD196"/>
    <mergeCell ref="EGO196:EGV196"/>
    <mergeCell ref="EGW196:EHD196"/>
    <mergeCell ref="EHE196:EHL196"/>
    <mergeCell ref="EHM196:EHT196"/>
    <mergeCell ref="EHU196:EIB196"/>
    <mergeCell ref="EIC196:EIJ196"/>
    <mergeCell ref="EES196:EEZ196"/>
    <mergeCell ref="EFA196:EFH196"/>
    <mergeCell ref="EFI196:EFP196"/>
    <mergeCell ref="EFQ196:EFX196"/>
    <mergeCell ref="EFY196:EGF196"/>
    <mergeCell ref="EGG196:EGN196"/>
    <mergeCell ref="ECW196:EDD196"/>
    <mergeCell ref="EDE196:EDL196"/>
    <mergeCell ref="EDM196:EDT196"/>
    <mergeCell ref="EDU196:EEB196"/>
    <mergeCell ref="EEC196:EEJ196"/>
    <mergeCell ref="EEK196:EER196"/>
    <mergeCell ref="EMC196:EMJ196"/>
    <mergeCell ref="EMK196:EMR196"/>
    <mergeCell ref="EMS196:EMZ196"/>
    <mergeCell ref="ENA196:ENH196"/>
    <mergeCell ref="ENI196:ENP196"/>
    <mergeCell ref="ENQ196:ENX196"/>
    <mergeCell ref="EKG196:EKN196"/>
    <mergeCell ref="EKO196:EKV196"/>
    <mergeCell ref="EKW196:ELD196"/>
    <mergeCell ref="ELE196:ELL196"/>
    <mergeCell ref="ELM196:ELT196"/>
    <mergeCell ref="ELU196:EMB196"/>
    <mergeCell ref="EIK196:EIR196"/>
    <mergeCell ref="EIS196:EIZ196"/>
    <mergeCell ref="EJA196:EJH196"/>
    <mergeCell ref="EJI196:EJP196"/>
    <mergeCell ref="EJQ196:EJX196"/>
    <mergeCell ref="EJY196:EKF196"/>
    <mergeCell ref="ERQ196:ERX196"/>
    <mergeCell ref="ERY196:ESF196"/>
    <mergeCell ref="ESG196:ESN196"/>
    <mergeCell ref="ESO196:ESV196"/>
    <mergeCell ref="ESW196:ETD196"/>
    <mergeCell ref="ETE196:ETL196"/>
    <mergeCell ref="EPU196:EQB196"/>
    <mergeCell ref="EQC196:EQJ196"/>
    <mergeCell ref="EQK196:EQR196"/>
    <mergeCell ref="EQS196:EQZ196"/>
    <mergeCell ref="ERA196:ERH196"/>
    <mergeCell ref="ERI196:ERP196"/>
    <mergeCell ref="ENY196:EOF196"/>
    <mergeCell ref="EOG196:EON196"/>
    <mergeCell ref="EOO196:EOV196"/>
    <mergeCell ref="EOW196:EPD196"/>
    <mergeCell ref="EPE196:EPL196"/>
    <mergeCell ref="EPM196:EPT196"/>
    <mergeCell ref="EXE196:EXL196"/>
    <mergeCell ref="EXM196:EXT196"/>
    <mergeCell ref="EXU196:EYB196"/>
    <mergeCell ref="EYC196:EYJ196"/>
    <mergeCell ref="EYK196:EYR196"/>
    <mergeCell ref="EYS196:EYZ196"/>
    <mergeCell ref="EVI196:EVP196"/>
    <mergeCell ref="EVQ196:EVX196"/>
    <mergeCell ref="EVY196:EWF196"/>
    <mergeCell ref="EWG196:EWN196"/>
    <mergeCell ref="EWO196:EWV196"/>
    <mergeCell ref="EWW196:EXD196"/>
    <mergeCell ref="ETM196:ETT196"/>
    <mergeCell ref="ETU196:EUB196"/>
    <mergeCell ref="EUC196:EUJ196"/>
    <mergeCell ref="EUK196:EUR196"/>
    <mergeCell ref="EUS196:EUZ196"/>
    <mergeCell ref="EVA196:EVH196"/>
    <mergeCell ref="FCS196:FCZ196"/>
    <mergeCell ref="FDA196:FDH196"/>
    <mergeCell ref="FDI196:FDP196"/>
    <mergeCell ref="FDQ196:FDX196"/>
    <mergeCell ref="FDY196:FEF196"/>
    <mergeCell ref="FEG196:FEN196"/>
    <mergeCell ref="FAW196:FBD196"/>
    <mergeCell ref="FBE196:FBL196"/>
    <mergeCell ref="FBM196:FBT196"/>
    <mergeCell ref="FBU196:FCB196"/>
    <mergeCell ref="FCC196:FCJ196"/>
    <mergeCell ref="FCK196:FCR196"/>
    <mergeCell ref="EZA196:EZH196"/>
    <mergeCell ref="EZI196:EZP196"/>
    <mergeCell ref="EZQ196:EZX196"/>
    <mergeCell ref="EZY196:FAF196"/>
    <mergeCell ref="FAG196:FAN196"/>
    <mergeCell ref="FAO196:FAV196"/>
    <mergeCell ref="FIG196:FIN196"/>
    <mergeCell ref="FIO196:FIV196"/>
    <mergeCell ref="FIW196:FJD196"/>
    <mergeCell ref="FJE196:FJL196"/>
    <mergeCell ref="FJM196:FJT196"/>
    <mergeCell ref="FJU196:FKB196"/>
    <mergeCell ref="FGK196:FGR196"/>
    <mergeCell ref="FGS196:FGZ196"/>
    <mergeCell ref="FHA196:FHH196"/>
    <mergeCell ref="FHI196:FHP196"/>
    <mergeCell ref="FHQ196:FHX196"/>
    <mergeCell ref="FHY196:FIF196"/>
    <mergeCell ref="FEO196:FEV196"/>
    <mergeCell ref="FEW196:FFD196"/>
    <mergeCell ref="FFE196:FFL196"/>
    <mergeCell ref="FFM196:FFT196"/>
    <mergeCell ref="FFU196:FGB196"/>
    <mergeCell ref="FGC196:FGJ196"/>
    <mergeCell ref="FNU196:FOB196"/>
    <mergeCell ref="FOC196:FOJ196"/>
    <mergeCell ref="FOK196:FOR196"/>
    <mergeCell ref="FOS196:FOZ196"/>
    <mergeCell ref="FPA196:FPH196"/>
    <mergeCell ref="FPI196:FPP196"/>
    <mergeCell ref="FLY196:FMF196"/>
    <mergeCell ref="FMG196:FMN196"/>
    <mergeCell ref="FMO196:FMV196"/>
    <mergeCell ref="FMW196:FND196"/>
    <mergeCell ref="FNE196:FNL196"/>
    <mergeCell ref="FNM196:FNT196"/>
    <mergeCell ref="FKC196:FKJ196"/>
    <mergeCell ref="FKK196:FKR196"/>
    <mergeCell ref="FKS196:FKZ196"/>
    <mergeCell ref="FLA196:FLH196"/>
    <mergeCell ref="FLI196:FLP196"/>
    <mergeCell ref="FLQ196:FLX196"/>
    <mergeCell ref="FTI196:FTP196"/>
    <mergeCell ref="FTQ196:FTX196"/>
    <mergeCell ref="FTY196:FUF196"/>
    <mergeCell ref="FUG196:FUN196"/>
    <mergeCell ref="FUO196:FUV196"/>
    <mergeCell ref="FUW196:FVD196"/>
    <mergeCell ref="FRM196:FRT196"/>
    <mergeCell ref="FRU196:FSB196"/>
    <mergeCell ref="FSC196:FSJ196"/>
    <mergeCell ref="FSK196:FSR196"/>
    <mergeCell ref="FSS196:FSZ196"/>
    <mergeCell ref="FTA196:FTH196"/>
    <mergeCell ref="FPQ196:FPX196"/>
    <mergeCell ref="FPY196:FQF196"/>
    <mergeCell ref="FQG196:FQN196"/>
    <mergeCell ref="FQO196:FQV196"/>
    <mergeCell ref="FQW196:FRD196"/>
    <mergeCell ref="FRE196:FRL196"/>
    <mergeCell ref="FYW196:FZD196"/>
    <mergeCell ref="FZE196:FZL196"/>
    <mergeCell ref="FZM196:FZT196"/>
    <mergeCell ref="FZU196:GAB196"/>
    <mergeCell ref="GAC196:GAJ196"/>
    <mergeCell ref="GAK196:GAR196"/>
    <mergeCell ref="FXA196:FXH196"/>
    <mergeCell ref="FXI196:FXP196"/>
    <mergeCell ref="FXQ196:FXX196"/>
    <mergeCell ref="FXY196:FYF196"/>
    <mergeCell ref="FYG196:FYN196"/>
    <mergeCell ref="FYO196:FYV196"/>
    <mergeCell ref="FVE196:FVL196"/>
    <mergeCell ref="FVM196:FVT196"/>
    <mergeCell ref="FVU196:FWB196"/>
    <mergeCell ref="FWC196:FWJ196"/>
    <mergeCell ref="FWK196:FWR196"/>
    <mergeCell ref="FWS196:FWZ196"/>
    <mergeCell ref="GEK196:GER196"/>
    <mergeCell ref="GES196:GEZ196"/>
    <mergeCell ref="GFA196:GFH196"/>
    <mergeCell ref="GFI196:GFP196"/>
    <mergeCell ref="GFQ196:GFX196"/>
    <mergeCell ref="GFY196:GGF196"/>
    <mergeCell ref="GCO196:GCV196"/>
    <mergeCell ref="GCW196:GDD196"/>
    <mergeCell ref="GDE196:GDL196"/>
    <mergeCell ref="GDM196:GDT196"/>
    <mergeCell ref="GDU196:GEB196"/>
    <mergeCell ref="GEC196:GEJ196"/>
    <mergeCell ref="GAS196:GAZ196"/>
    <mergeCell ref="GBA196:GBH196"/>
    <mergeCell ref="GBI196:GBP196"/>
    <mergeCell ref="GBQ196:GBX196"/>
    <mergeCell ref="GBY196:GCF196"/>
    <mergeCell ref="GCG196:GCN196"/>
    <mergeCell ref="GJY196:GKF196"/>
    <mergeCell ref="GKG196:GKN196"/>
    <mergeCell ref="GKO196:GKV196"/>
    <mergeCell ref="GKW196:GLD196"/>
    <mergeCell ref="GLE196:GLL196"/>
    <mergeCell ref="GLM196:GLT196"/>
    <mergeCell ref="GIC196:GIJ196"/>
    <mergeCell ref="GIK196:GIR196"/>
    <mergeCell ref="GIS196:GIZ196"/>
    <mergeCell ref="GJA196:GJH196"/>
    <mergeCell ref="GJI196:GJP196"/>
    <mergeCell ref="GJQ196:GJX196"/>
    <mergeCell ref="GGG196:GGN196"/>
    <mergeCell ref="GGO196:GGV196"/>
    <mergeCell ref="GGW196:GHD196"/>
    <mergeCell ref="GHE196:GHL196"/>
    <mergeCell ref="GHM196:GHT196"/>
    <mergeCell ref="GHU196:GIB196"/>
    <mergeCell ref="GPM196:GPT196"/>
    <mergeCell ref="GPU196:GQB196"/>
    <mergeCell ref="GQC196:GQJ196"/>
    <mergeCell ref="GQK196:GQR196"/>
    <mergeCell ref="GQS196:GQZ196"/>
    <mergeCell ref="GRA196:GRH196"/>
    <mergeCell ref="GNQ196:GNX196"/>
    <mergeCell ref="GNY196:GOF196"/>
    <mergeCell ref="GOG196:GON196"/>
    <mergeCell ref="GOO196:GOV196"/>
    <mergeCell ref="GOW196:GPD196"/>
    <mergeCell ref="GPE196:GPL196"/>
    <mergeCell ref="GLU196:GMB196"/>
    <mergeCell ref="GMC196:GMJ196"/>
    <mergeCell ref="GMK196:GMR196"/>
    <mergeCell ref="GMS196:GMZ196"/>
    <mergeCell ref="GNA196:GNH196"/>
    <mergeCell ref="GNI196:GNP196"/>
    <mergeCell ref="GVA196:GVH196"/>
    <mergeCell ref="GVI196:GVP196"/>
    <mergeCell ref="GVQ196:GVX196"/>
    <mergeCell ref="GVY196:GWF196"/>
    <mergeCell ref="GWG196:GWN196"/>
    <mergeCell ref="GWO196:GWV196"/>
    <mergeCell ref="GTE196:GTL196"/>
    <mergeCell ref="GTM196:GTT196"/>
    <mergeCell ref="GTU196:GUB196"/>
    <mergeCell ref="GUC196:GUJ196"/>
    <mergeCell ref="GUK196:GUR196"/>
    <mergeCell ref="GUS196:GUZ196"/>
    <mergeCell ref="GRI196:GRP196"/>
    <mergeCell ref="GRQ196:GRX196"/>
    <mergeCell ref="GRY196:GSF196"/>
    <mergeCell ref="GSG196:GSN196"/>
    <mergeCell ref="GSO196:GSV196"/>
    <mergeCell ref="GSW196:GTD196"/>
    <mergeCell ref="HAO196:HAV196"/>
    <mergeCell ref="HAW196:HBD196"/>
    <mergeCell ref="HBE196:HBL196"/>
    <mergeCell ref="HBM196:HBT196"/>
    <mergeCell ref="HBU196:HCB196"/>
    <mergeCell ref="HCC196:HCJ196"/>
    <mergeCell ref="GYS196:GYZ196"/>
    <mergeCell ref="GZA196:GZH196"/>
    <mergeCell ref="GZI196:GZP196"/>
    <mergeCell ref="GZQ196:GZX196"/>
    <mergeCell ref="GZY196:HAF196"/>
    <mergeCell ref="HAG196:HAN196"/>
    <mergeCell ref="GWW196:GXD196"/>
    <mergeCell ref="GXE196:GXL196"/>
    <mergeCell ref="GXM196:GXT196"/>
    <mergeCell ref="GXU196:GYB196"/>
    <mergeCell ref="GYC196:GYJ196"/>
    <mergeCell ref="GYK196:GYR196"/>
    <mergeCell ref="HGC196:HGJ196"/>
    <mergeCell ref="HGK196:HGR196"/>
    <mergeCell ref="HGS196:HGZ196"/>
    <mergeCell ref="HHA196:HHH196"/>
    <mergeCell ref="HHI196:HHP196"/>
    <mergeCell ref="HHQ196:HHX196"/>
    <mergeCell ref="HEG196:HEN196"/>
    <mergeCell ref="HEO196:HEV196"/>
    <mergeCell ref="HEW196:HFD196"/>
    <mergeCell ref="HFE196:HFL196"/>
    <mergeCell ref="HFM196:HFT196"/>
    <mergeCell ref="HFU196:HGB196"/>
    <mergeCell ref="HCK196:HCR196"/>
    <mergeCell ref="HCS196:HCZ196"/>
    <mergeCell ref="HDA196:HDH196"/>
    <mergeCell ref="HDI196:HDP196"/>
    <mergeCell ref="HDQ196:HDX196"/>
    <mergeCell ref="HDY196:HEF196"/>
    <mergeCell ref="HLQ196:HLX196"/>
    <mergeCell ref="HLY196:HMF196"/>
    <mergeCell ref="HMG196:HMN196"/>
    <mergeCell ref="HMO196:HMV196"/>
    <mergeCell ref="HMW196:HND196"/>
    <mergeCell ref="HNE196:HNL196"/>
    <mergeCell ref="HJU196:HKB196"/>
    <mergeCell ref="HKC196:HKJ196"/>
    <mergeCell ref="HKK196:HKR196"/>
    <mergeCell ref="HKS196:HKZ196"/>
    <mergeCell ref="HLA196:HLH196"/>
    <mergeCell ref="HLI196:HLP196"/>
    <mergeCell ref="HHY196:HIF196"/>
    <mergeCell ref="HIG196:HIN196"/>
    <mergeCell ref="HIO196:HIV196"/>
    <mergeCell ref="HIW196:HJD196"/>
    <mergeCell ref="HJE196:HJL196"/>
    <mergeCell ref="HJM196:HJT196"/>
    <mergeCell ref="HRE196:HRL196"/>
    <mergeCell ref="HRM196:HRT196"/>
    <mergeCell ref="HRU196:HSB196"/>
    <mergeCell ref="HSC196:HSJ196"/>
    <mergeCell ref="HSK196:HSR196"/>
    <mergeCell ref="HSS196:HSZ196"/>
    <mergeCell ref="HPI196:HPP196"/>
    <mergeCell ref="HPQ196:HPX196"/>
    <mergeCell ref="HPY196:HQF196"/>
    <mergeCell ref="HQG196:HQN196"/>
    <mergeCell ref="HQO196:HQV196"/>
    <mergeCell ref="HQW196:HRD196"/>
    <mergeCell ref="HNM196:HNT196"/>
    <mergeCell ref="HNU196:HOB196"/>
    <mergeCell ref="HOC196:HOJ196"/>
    <mergeCell ref="HOK196:HOR196"/>
    <mergeCell ref="HOS196:HOZ196"/>
    <mergeCell ref="HPA196:HPH196"/>
    <mergeCell ref="HWS196:HWZ196"/>
    <mergeCell ref="HXA196:HXH196"/>
    <mergeCell ref="HXI196:HXP196"/>
    <mergeCell ref="HXQ196:HXX196"/>
    <mergeCell ref="HXY196:HYF196"/>
    <mergeCell ref="HYG196:HYN196"/>
    <mergeCell ref="HUW196:HVD196"/>
    <mergeCell ref="HVE196:HVL196"/>
    <mergeCell ref="HVM196:HVT196"/>
    <mergeCell ref="HVU196:HWB196"/>
    <mergeCell ref="HWC196:HWJ196"/>
    <mergeCell ref="HWK196:HWR196"/>
    <mergeCell ref="HTA196:HTH196"/>
    <mergeCell ref="HTI196:HTP196"/>
    <mergeCell ref="HTQ196:HTX196"/>
    <mergeCell ref="HTY196:HUF196"/>
    <mergeCell ref="HUG196:HUN196"/>
    <mergeCell ref="HUO196:HUV196"/>
    <mergeCell ref="ICG196:ICN196"/>
    <mergeCell ref="ICO196:ICV196"/>
    <mergeCell ref="ICW196:IDD196"/>
    <mergeCell ref="IDE196:IDL196"/>
    <mergeCell ref="IDM196:IDT196"/>
    <mergeCell ref="IDU196:IEB196"/>
    <mergeCell ref="IAK196:IAR196"/>
    <mergeCell ref="IAS196:IAZ196"/>
    <mergeCell ref="IBA196:IBH196"/>
    <mergeCell ref="IBI196:IBP196"/>
    <mergeCell ref="IBQ196:IBX196"/>
    <mergeCell ref="IBY196:ICF196"/>
    <mergeCell ref="HYO196:HYV196"/>
    <mergeCell ref="HYW196:HZD196"/>
    <mergeCell ref="HZE196:HZL196"/>
    <mergeCell ref="HZM196:HZT196"/>
    <mergeCell ref="HZU196:IAB196"/>
    <mergeCell ref="IAC196:IAJ196"/>
    <mergeCell ref="IHU196:IIB196"/>
    <mergeCell ref="IIC196:IIJ196"/>
    <mergeCell ref="IIK196:IIR196"/>
    <mergeCell ref="IIS196:IIZ196"/>
    <mergeCell ref="IJA196:IJH196"/>
    <mergeCell ref="IJI196:IJP196"/>
    <mergeCell ref="IFY196:IGF196"/>
    <mergeCell ref="IGG196:IGN196"/>
    <mergeCell ref="IGO196:IGV196"/>
    <mergeCell ref="IGW196:IHD196"/>
    <mergeCell ref="IHE196:IHL196"/>
    <mergeCell ref="IHM196:IHT196"/>
    <mergeCell ref="IEC196:IEJ196"/>
    <mergeCell ref="IEK196:IER196"/>
    <mergeCell ref="IES196:IEZ196"/>
    <mergeCell ref="IFA196:IFH196"/>
    <mergeCell ref="IFI196:IFP196"/>
    <mergeCell ref="IFQ196:IFX196"/>
    <mergeCell ref="INI196:INP196"/>
    <mergeCell ref="INQ196:INX196"/>
    <mergeCell ref="INY196:IOF196"/>
    <mergeCell ref="IOG196:ION196"/>
    <mergeCell ref="IOO196:IOV196"/>
    <mergeCell ref="IOW196:IPD196"/>
    <mergeCell ref="ILM196:ILT196"/>
    <mergeCell ref="ILU196:IMB196"/>
    <mergeCell ref="IMC196:IMJ196"/>
    <mergeCell ref="IMK196:IMR196"/>
    <mergeCell ref="IMS196:IMZ196"/>
    <mergeCell ref="INA196:INH196"/>
    <mergeCell ref="IJQ196:IJX196"/>
    <mergeCell ref="IJY196:IKF196"/>
    <mergeCell ref="IKG196:IKN196"/>
    <mergeCell ref="IKO196:IKV196"/>
    <mergeCell ref="IKW196:ILD196"/>
    <mergeCell ref="ILE196:ILL196"/>
    <mergeCell ref="ISW196:ITD196"/>
    <mergeCell ref="ITE196:ITL196"/>
    <mergeCell ref="ITM196:ITT196"/>
    <mergeCell ref="ITU196:IUB196"/>
    <mergeCell ref="IUC196:IUJ196"/>
    <mergeCell ref="IUK196:IUR196"/>
    <mergeCell ref="IRA196:IRH196"/>
    <mergeCell ref="IRI196:IRP196"/>
    <mergeCell ref="IRQ196:IRX196"/>
    <mergeCell ref="IRY196:ISF196"/>
    <mergeCell ref="ISG196:ISN196"/>
    <mergeCell ref="ISO196:ISV196"/>
    <mergeCell ref="IPE196:IPL196"/>
    <mergeCell ref="IPM196:IPT196"/>
    <mergeCell ref="IPU196:IQB196"/>
    <mergeCell ref="IQC196:IQJ196"/>
    <mergeCell ref="IQK196:IQR196"/>
    <mergeCell ref="IQS196:IQZ196"/>
    <mergeCell ref="IYK196:IYR196"/>
    <mergeCell ref="IYS196:IYZ196"/>
    <mergeCell ref="IZA196:IZH196"/>
    <mergeCell ref="IZI196:IZP196"/>
    <mergeCell ref="IZQ196:IZX196"/>
    <mergeCell ref="IZY196:JAF196"/>
    <mergeCell ref="IWO196:IWV196"/>
    <mergeCell ref="IWW196:IXD196"/>
    <mergeCell ref="IXE196:IXL196"/>
    <mergeCell ref="IXM196:IXT196"/>
    <mergeCell ref="IXU196:IYB196"/>
    <mergeCell ref="IYC196:IYJ196"/>
    <mergeCell ref="IUS196:IUZ196"/>
    <mergeCell ref="IVA196:IVH196"/>
    <mergeCell ref="IVI196:IVP196"/>
    <mergeCell ref="IVQ196:IVX196"/>
    <mergeCell ref="IVY196:IWF196"/>
    <mergeCell ref="IWG196:IWN196"/>
    <mergeCell ref="JDY196:JEF196"/>
    <mergeCell ref="JEG196:JEN196"/>
    <mergeCell ref="JEO196:JEV196"/>
    <mergeCell ref="JEW196:JFD196"/>
    <mergeCell ref="JFE196:JFL196"/>
    <mergeCell ref="JFM196:JFT196"/>
    <mergeCell ref="JCC196:JCJ196"/>
    <mergeCell ref="JCK196:JCR196"/>
    <mergeCell ref="JCS196:JCZ196"/>
    <mergeCell ref="JDA196:JDH196"/>
    <mergeCell ref="JDI196:JDP196"/>
    <mergeCell ref="JDQ196:JDX196"/>
    <mergeCell ref="JAG196:JAN196"/>
    <mergeCell ref="JAO196:JAV196"/>
    <mergeCell ref="JAW196:JBD196"/>
    <mergeCell ref="JBE196:JBL196"/>
    <mergeCell ref="JBM196:JBT196"/>
    <mergeCell ref="JBU196:JCB196"/>
    <mergeCell ref="JJM196:JJT196"/>
    <mergeCell ref="JJU196:JKB196"/>
    <mergeCell ref="JKC196:JKJ196"/>
    <mergeCell ref="JKK196:JKR196"/>
    <mergeCell ref="JKS196:JKZ196"/>
    <mergeCell ref="JLA196:JLH196"/>
    <mergeCell ref="JHQ196:JHX196"/>
    <mergeCell ref="JHY196:JIF196"/>
    <mergeCell ref="JIG196:JIN196"/>
    <mergeCell ref="JIO196:JIV196"/>
    <mergeCell ref="JIW196:JJD196"/>
    <mergeCell ref="JJE196:JJL196"/>
    <mergeCell ref="JFU196:JGB196"/>
    <mergeCell ref="JGC196:JGJ196"/>
    <mergeCell ref="JGK196:JGR196"/>
    <mergeCell ref="JGS196:JGZ196"/>
    <mergeCell ref="JHA196:JHH196"/>
    <mergeCell ref="JHI196:JHP196"/>
    <mergeCell ref="JPA196:JPH196"/>
    <mergeCell ref="JPI196:JPP196"/>
    <mergeCell ref="JPQ196:JPX196"/>
    <mergeCell ref="JPY196:JQF196"/>
    <mergeCell ref="JQG196:JQN196"/>
    <mergeCell ref="JQO196:JQV196"/>
    <mergeCell ref="JNE196:JNL196"/>
    <mergeCell ref="JNM196:JNT196"/>
    <mergeCell ref="JNU196:JOB196"/>
    <mergeCell ref="JOC196:JOJ196"/>
    <mergeCell ref="JOK196:JOR196"/>
    <mergeCell ref="JOS196:JOZ196"/>
    <mergeCell ref="JLI196:JLP196"/>
    <mergeCell ref="JLQ196:JLX196"/>
    <mergeCell ref="JLY196:JMF196"/>
    <mergeCell ref="JMG196:JMN196"/>
    <mergeCell ref="JMO196:JMV196"/>
    <mergeCell ref="JMW196:JND196"/>
    <mergeCell ref="JUO196:JUV196"/>
    <mergeCell ref="JUW196:JVD196"/>
    <mergeCell ref="JVE196:JVL196"/>
    <mergeCell ref="JVM196:JVT196"/>
    <mergeCell ref="JVU196:JWB196"/>
    <mergeCell ref="JWC196:JWJ196"/>
    <mergeCell ref="JSS196:JSZ196"/>
    <mergeCell ref="JTA196:JTH196"/>
    <mergeCell ref="JTI196:JTP196"/>
    <mergeCell ref="JTQ196:JTX196"/>
    <mergeCell ref="JTY196:JUF196"/>
    <mergeCell ref="JUG196:JUN196"/>
    <mergeCell ref="JQW196:JRD196"/>
    <mergeCell ref="JRE196:JRL196"/>
    <mergeCell ref="JRM196:JRT196"/>
    <mergeCell ref="JRU196:JSB196"/>
    <mergeCell ref="JSC196:JSJ196"/>
    <mergeCell ref="JSK196:JSR196"/>
    <mergeCell ref="KAC196:KAJ196"/>
    <mergeCell ref="KAK196:KAR196"/>
    <mergeCell ref="KAS196:KAZ196"/>
    <mergeCell ref="KBA196:KBH196"/>
    <mergeCell ref="KBI196:KBP196"/>
    <mergeCell ref="KBQ196:KBX196"/>
    <mergeCell ref="JYG196:JYN196"/>
    <mergeCell ref="JYO196:JYV196"/>
    <mergeCell ref="JYW196:JZD196"/>
    <mergeCell ref="JZE196:JZL196"/>
    <mergeCell ref="JZM196:JZT196"/>
    <mergeCell ref="JZU196:KAB196"/>
    <mergeCell ref="JWK196:JWR196"/>
    <mergeCell ref="JWS196:JWZ196"/>
    <mergeCell ref="JXA196:JXH196"/>
    <mergeCell ref="JXI196:JXP196"/>
    <mergeCell ref="JXQ196:JXX196"/>
    <mergeCell ref="JXY196:JYF196"/>
    <mergeCell ref="KFQ196:KFX196"/>
    <mergeCell ref="KFY196:KGF196"/>
    <mergeCell ref="KGG196:KGN196"/>
    <mergeCell ref="KGO196:KGV196"/>
    <mergeCell ref="KGW196:KHD196"/>
    <mergeCell ref="KHE196:KHL196"/>
    <mergeCell ref="KDU196:KEB196"/>
    <mergeCell ref="KEC196:KEJ196"/>
    <mergeCell ref="KEK196:KER196"/>
    <mergeCell ref="KES196:KEZ196"/>
    <mergeCell ref="KFA196:KFH196"/>
    <mergeCell ref="KFI196:KFP196"/>
    <mergeCell ref="KBY196:KCF196"/>
    <mergeCell ref="KCG196:KCN196"/>
    <mergeCell ref="KCO196:KCV196"/>
    <mergeCell ref="KCW196:KDD196"/>
    <mergeCell ref="KDE196:KDL196"/>
    <mergeCell ref="KDM196:KDT196"/>
    <mergeCell ref="KLE196:KLL196"/>
    <mergeCell ref="KLM196:KLT196"/>
    <mergeCell ref="KLU196:KMB196"/>
    <mergeCell ref="KMC196:KMJ196"/>
    <mergeCell ref="KMK196:KMR196"/>
    <mergeCell ref="KMS196:KMZ196"/>
    <mergeCell ref="KJI196:KJP196"/>
    <mergeCell ref="KJQ196:KJX196"/>
    <mergeCell ref="KJY196:KKF196"/>
    <mergeCell ref="KKG196:KKN196"/>
    <mergeCell ref="KKO196:KKV196"/>
    <mergeCell ref="KKW196:KLD196"/>
    <mergeCell ref="KHM196:KHT196"/>
    <mergeCell ref="KHU196:KIB196"/>
    <mergeCell ref="KIC196:KIJ196"/>
    <mergeCell ref="KIK196:KIR196"/>
    <mergeCell ref="KIS196:KIZ196"/>
    <mergeCell ref="KJA196:KJH196"/>
    <mergeCell ref="KQS196:KQZ196"/>
    <mergeCell ref="KRA196:KRH196"/>
    <mergeCell ref="KRI196:KRP196"/>
    <mergeCell ref="KRQ196:KRX196"/>
    <mergeCell ref="KRY196:KSF196"/>
    <mergeCell ref="KSG196:KSN196"/>
    <mergeCell ref="KOW196:KPD196"/>
    <mergeCell ref="KPE196:KPL196"/>
    <mergeCell ref="KPM196:KPT196"/>
    <mergeCell ref="KPU196:KQB196"/>
    <mergeCell ref="KQC196:KQJ196"/>
    <mergeCell ref="KQK196:KQR196"/>
    <mergeCell ref="KNA196:KNH196"/>
    <mergeCell ref="KNI196:KNP196"/>
    <mergeCell ref="KNQ196:KNX196"/>
    <mergeCell ref="KNY196:KOF196"/>
    <mergeCell ref="KOG196:KON196"/>
    <mergeCell ref="KOO196:KOV196"/>
    <mergeCell ref="KWG196:KWN196"/>
    <mergeCell ref="KWO196:KWV196"/>
    <mergeCell ref="KWW196:KXD196"/>
    <mergeCell ref="KXE196:KXL196"/>
    <mergeCell ref="KXM196:KXT196"/>
    <mergeCell ref="KXU196:KYB196"/>
    <mergeCell ref="KUK196:KUR196"/>
    <mergeCell ref="KUS196:KUZ196"/>
    <mergeCell ref="KVA196:KVH196"/>
    <mergeCell ref="KVI196:KVP196"/>
    <mergeCell ref="KVQ196:KVX196"/>
    <mergeCell ref="KVY196:KWF196"/>
    <mergeCell ref="KSO196:KSV196"/>
    <mergeCell ref="KSW196:KTD196"/>
    <mergeCell ref="KTE196:KTL196"/>
    <mergeCell ref="KTM196:KTT196"/>
    <mergeCell ref="KTU196:KUB196"/>
    <mergeCell ref="KUC196:KUJ196"/>
    <mergeCell ref="LBU196:LCB196"/>
    <mergeCell ref="LCC196:LCJ196"/>
    <mergeCell ref="LCK196:LCR196"/>
    <mergeCell ref="LCS196:LCZ196"/>
    <mergeCell ref="LDA196:LDH196"/>
    <mergeCell ref="LDI196:LDP196"/>
    <mergeCell ref="KZY196:LAF196"/>
    <mergeCell ref="LAG196:LAN196"/>
    <mergeCell ref="LAO196:LAV196"/>
    <mergeCell ref="LAW196:LBD196"/>
    <mergeCell ref="LBE196:LBL196"/>
    <mergeCell ref="LBM196:LBT196"/>
    <mergeCell ref="KYC196:KYJ196"/>
    <mergeCell ref="KYK196:KYR196"/>
    <mergeCell ref="KYS196:KYZ196"/>
    <mergeCell ref="KZA196:KZH196"/>
    <mergeCell ref="KZI196:KZP196"/>
    <mergeCell ref="KZQ196:KZX196"/>
    <mergeCell ref="LHI196:LHP196"/>
    <mergeCell ref="LHQ196:LHX196"/>
    <mergeCell ref="LHY196:LIF196"/>
    <mergeCell ref="LIG196:LIN196"/>
    <mergeCell ref="LIO196:LIV196"/>
    <mergeCell ref="LIW196:LJD196"/>
    <mergeCell ref="LFM196:LFT196"/>
    <mergeCell ref="LFU196:LGB196"/>
    <mergeCell ref="LGC196:LGJ196"/>
    <mergeCell ref="LGK196:LGR196"/>
    <mergeCell ref="LGS196:LGZ196"/>
    <mergeCell ref="LHA196:LHH196"/>
    <mergeCell ref="LDQ196:LDX196"/>
    <mergeCell ref="LDY196:LEF196"/>
    <mergeCell ref="LEG196:LEN196"/>
    <mergeCell ref="LEO196:LEV196"/>
    <mergeCell ref="LEW196:LFD196"/>
    <mergeCell ref="LFE196:LFL196"/>
    <mergeCell ref="LMW196:LND196"/>
    <mergeCell ref="LNE196:LNL196"/>
    <mergeCell ref="LNM196:LNT196"/>
    <mergeCell ref="LNU196:LOB196"/>
    <mergeCell ref="LOC196:LOJ196"/>
    <mergeCell ref="LOK196:LOR196"/>
    <mergeCell ref="LLA196:LLH196"/>
    <mergeCell ref="LLI196:LLP196"/>
    <mergeCell ref="LLQ196:LLX196"/>
    <mergeCell ref="LLY196:LMF196"/>
    <mergeCell ref="LMG196:LMN196"/>
    <mergeCell ref="LMO196:LMV196"/>
    <mergeCell ref="LJE196:LJL196"/>
    <mergeCell ref="LJM196:LJT196"/>
    <mergeCell ref="LJU196:LKB196"/>
    <mergeCell ref="LKC196:LKJ196"/>
    <mergeCell ref="LKK196:LKR196"/>
    <mergeCell ref="LKS196:LKZ196"/>
    <mergeCell ref="LSK196:LSR196"/>
    <mergeCell ref="LSS196:LSZ196"/>
    <mergeCell ref="LTA196:LTH196"/>
    <mergeCell ref="LTI196:LTP196"/>
    <mergeCell ref="LTQ196:LTX196"/>
    <mergeCell ref="LTY196:LUF196"/>
    <mergeCell ref="LQO196:LQV196"/>
    <mergeCell ref="LQW196:LRD196"/>
    <mergeCell ref="LRE196:LRL196"/>
    <mergeCell ref="LRM196:LRT196"/>
    <mergeCell ref="LRU196:LSB196"/>
    <mergeCell ref="LSC196:LSJ196"/>
    <mergeCell ref="LOS196:LOZ196"/>
    <mergeCell ref="LPA196:LPH196"/>
    <mergeCell ref="LPI196:LPP196"/>
    <mergeCell ref="LPQ196:LPX196"/>
    <mergeCell ref="LPY196:LQF196"/>
    <mergeCell ref="LQG196:LQN196"/>
    <mergeCell ref="LXY196:LYF196"/>
    <mergeCell ref="LYG196:LYN196"/>
    <mergeCell ref="LYO196:LYV196"/>
    <mergeCell ref="LYW196:LZD196"/>
    <mergeCell ref="LZE196:LZL196"/>
    <mergeCell ref="LZM196:LZT196"/>
    <mergeCell ref="LWC196:LWJ196"/>
    <mergeCell ref="LWK196:LWR196"/>
    <mergeCell ref="LWS196:LWZ196"/>
    <mergeCell ref="LXA196:LXH196"/>
    <mergeCell ref="LXI196:LXP196"/>
    <mergeCell ref="LXQ196:LXX196"/>
    <mergeCell ref="LUG196:LUN196"/>
    <mergeCell ref="LUO196:LUV196"/>
    <mergeCell ref="LUW196:LVD196"/>
    <mergeCell ref="LVE196:LVL196"/>
    <mergeCell ref="LVM196:LVT196"/>
    <mergeCell ref="LVU196:LWB196"/>
    <mergeCell ref="MDM196:MDT196"/>
    <mergeCell ref="MDU196:MEB196"/>
    <mergeCell ref="MEC196:MEJ196"/>
    <mergeCell ref="MEK196:MER196"/>
    <mergeCell ref="MES196:MEZ196"/>
    <mergeCell ref="MFA196:MFH196"/>
    <mergeCell ref="MBQ196:MBX196"/>
    <mergeCell ref="MBY196:MCF196"/>
    <mergeCell ref="MCG196:MCN196"/>
    <mergeCell ref="MCO196:MCV196"/>
    <mergeCell ref="MCW196:MDD196"/>
    <mergeCell ref="MDE196:MDL196"/>
    <mergeCell ref="LZU196:MAB196"/>
    <mergeCell ref="MAC196:MAJ196"/>
    <mergeCell ref="MAK196:MAR196"/>
    <mergeCell ref="MAS196:MAZ196"/>
    <mergeCell ref="MBA196:MBH196"/>
    <mergeCell ref="MBI196:MBP196"/>
    <mergeCell ref="MJA196:MJH196"/>
    <mergeCell ref="MJI196:MJP196"/>
    <mergeCell ref="MJQ196:MJX196"/>
    <mergeCell ref="MJY196:MKF196"/>
    <mergeCell ref="MKG196:MKN196"/>
    <mergeCell ref="MKO196:MKV196"/>
    <mergeCell ref="MHE196:MHL196"/>
    <mergeCell ref="MHM196:MHT196"/>
    <mergeCell ref="MHU196:MIB196"/>
    <mergeCell ref="MIC196:MIJ196"/>
    <mergeCell ref="MIK196:MIR196"/>
    <mergeCell ref="MIS196:MIZ196"/>
    <mergeCell ref="MFI196:MFP196"/>
    <mergeCell ref="MFQ196:MFX196"/>
    <mergeCell ref="MFY196:MGF196"/>
    <mergeCell ref="MGG196:MGN196"/>
    <mergeCell ref="MGO196:MGV196"/>
    <mergeCell ref="MGW196:MHD196"/>
    <mergeCell ref="MOO196:MOV196"/>
    <mergeCell ref="MOW196:MPD196"/>
    <mergeCell ref="MPE196:MPL196"/>
    <mergeCell ref="MPM196:MPT196"/>
    <mergeCell ref="MPU196:MQB196"/>
    <mergeCell ref="MQC196:MQJ196"/>
    <mergeCell ref="MMS196:MMZ196"/>
    <mergeCell ref="MNA196:MNH196"/>
    <mergeCell ref="MNI196:MNP196"/>
    <mergeCell ref="MNQ196:MNX196"/>
    <mergeCell ref="MNY196:MOF196"/>
    <mergeCell ref="MOG196:MON196"/>
    <mergeCell ref="MKW196:MLD196"/>
    <mergeCell ref="MLE196:MLL196"/>
    <mergeCell ref="MLM196:MLT196"/>
    <mergeCell ref="MLU196:MMB196"/>
    <mergeCell ref="MMC196:MMJ196"/>
    <mergeCell ref="MMK196:MMR196"/>
    <mergeCell ref="MUC196:MUJ196"/>
    <mergeCell ref="MUK196:MUR196"/>
    <mergeCell ref="MUS196:MUZ196"/>
    <mergeCell ref="MVA196:MVH196"/>
    <mergeCell ref="MVI196:MVP196"/>
    <mergeCell ref="MVQ196:MVX196"/>
    <mergeCell ref="MSG196:MSN196"/>
    <mergeCell ref="MSO196:MSV196"/>
    <mergeCell ref="MSW196:MTD196"/>
    <mergeCell ref="MTE196:MTL196"/>
    <mergeCell ref="MTM196:MTT196"/>
    <mergeCell ref="MTU196:MUB196"/>
    <mergeCell ref="MQK196:MQR196"/>
    <mergeCell ref="MQS196:MQZ196"/>
    <mergeCell ref="MRA196:MRH196"/>
    <mergeCell ref="MRI196:MRP196"/>
    <mergeCell ref="MRQ196:MRX196"/>
    <mergeCell ref="MRY196:MSF196"/>
    <mergeCell ref="MZQ196:MZX196"/>
    <mergeCell ref="MZY196:NAF196"/>
    <mergeCell ref="NAG196:NAN196"/>
    <mergeCell ref="NAO196:NAV196"/>
    <mergeCell ref="NAW196:NBD196"/>
    <mergeCell ref="NBE196:NBL196"/>
    <mergeCell ref="MXU196:MYB196"/>
    <mergeCell ref="MYC196:MYJ196"/>
    <mergeCell ref="MYK196:MYR196"/>
    <mergeCell ref="MYS196:MYZ196"/>
    <mergeCell ref="MZA196:MZH196"/>
    <mergeCell ref="MZI196:MZP196"/>
    <mergeCell ref="MVY196:MWF196"/>
    <mergeCell ref="MWG196:MWN196"/>
    <mergeCell ref="MWO196:MWV196"/>
    <mergeCell ref="MWW196:MXD196"/>
    <mergeCell ref="MXE196:MXL196"/>
    <mergeCell ref="MXM196:MXT196"/>
    <mergeCell ref="NFE196:NFL196"/>
    <mergeCell ref="NFM196:NFT196"/>
    <mergeCell ref="NFU196:NGB196"/>
    <mergeCell ref="NGC196:NGJ196"/>
    <mergeCell ref="NGK196:NGR196"/>
    <mergeCell ref="NGS196:NGZ196"/>
    <mergeCell ref="NDI196:NDP196"/>
    <mergeCell ref="NDQ196:NDX196"/>
    <mergeCell ref="NDY196:NEF196"/>
    <mergeCell ref="NEG196:NEN196"/>
    <mergeCell ref="NEO196:NEV196"/>
    <mergeCell ref="NEW196:NFD196"/>
    <mergeCell ref="NBM196:NBT196"/>
    <mergeCell ref="NBU196:NCB196"/>
    <mergeCell ref="NCC196:NCJ196"/>
    <mergeCell ref="NCK196:NCR196"/>
    <mergeCell ref="NCS196:NCZ196"/>
    <mergeCell ref="NDA196:NDH196"/>
    <mergeCell ref="NKS196:NKZ196"/>
    <mergeCell ref="NLA196:NLH196"/>
    <mergeCell ref="NLI196:NLP196"/>
    <mergeCell ref="NLQ196:NLX196"/>
    <mergeCell ref="NLY196:NMF196"/>
    <mergeCell ref="NMG196:NMN196"/>
    <mergeCell ref="NIW196:NJD196"/>
    <mergeCell ref="NJE196:NJL196"/>
    <mergeCell ref="NJM196:NJT196"/>
    <mergeCell ref="NJU196:NKB196"/>
    <mergeCell ref="NKC196:NKJ196"/>
    <mergeCell ref="NKK196:NKR196"/>
    <mergeCell ref="NHA196:NHH196"/>
    <mergeCell ref="NHI196:NHP196"/>
    <mergeCell ref="NHQ196:NHX196"/>
    <mergeCell ref="NHY196:NIF196"/>
    <mergeCell ref="NIG196:NIN196"/>
    <mergeCell ref="NIO196:NIV196"/>
    <mergeCell ref="NQG196:NQN196"/>
    <mergeCell ref="NQO196:NQV196"/>
    <mergeCell ref="NQW196:NRD196"/>
    <mergeCell ref="NRE196:NRL196"/>
    <mergeCell ref="NRM196:NRT196"/>
    <mergeCell ref="NRU196:NSB196"/>
    <mergeCell ref="NOK196:NOR196"/>
    <mergeCell ref="NOS196:NOZ196"/>
    <mergeCell ref="NPA196:NPH196"/>
    <mergeCell ref="NPI196:NPP196"/>
    <mergeCell ref="NPQ196:NPX196"/>
    <mergeCell ref="NPY196:NQF196"/>
    <mergeCell ref="NMO196:NMV196"/>
    <mergeCell ref="NMW196:NND196"/>
    <mergeCell ref="NNE196:NNL196"/>
    <mergeCell ref="NNM196:NNT196"/>
    <mergeCell ref="NNU196:NOB196"/>
    <mergeCell ref="NOC196:NOJ196"/>
    <mergeCell ref="NVU196:NWB196"/>
    <mergeCell ref="NWC196:NWJ196"/>
    <mergeCell ref="NWK196:NWR196"/>
    <mergeCell ref="NWS196:NWZ196"/>
    <mergeCell ref="NXA196:NXH196"/>
    <mergeCell ref="NXI196:NXP196"/>
    <mergeCell ref="NTY196:NUF196"/>
    <mergeCell ref="NUG196:NUN196"/>
    <mergeCell ref="NUO196:NUV196"/>
    <mergeCell ref="NUW196:NVD196"/>
    <mergeCell ref="NVE196:NVL196"/>
    <mergeCell ref="NVM196:NVT196"/>
    <mergeCell ref="NSC196:NSJ196"/>
    <mergeCell ref="NSK196:NSR196"/>
    <mergeCell ref="NSS196:NSZ196"/>
    <mergeCell ref="NTA196:NTH196"/>
    <mergeCell ref="NTI196:NTP196"/>
    <mergeCell ref="NTQ196:NTX196"/>
    <mergeCell ref="OBI196:OBP196"/>
    <mergeCell ref="OBQ196:OBX196"/>
    <mergeCell ref="OBY196:OCF196"/>
    <mergeCell ref="OCG196:OCN196"/>
    <mergeCell ref="OCO196:OCV196"/>
    <mergeCell ref="OCW196:ODD196"/>
    <mergeCell ref="NZM196:NZT196"/>
    <mergeCell ref="NZU196:OAB196"/>
    <mergeCell ref="OAC196:OAJ196"/>
    <mergeCell ref="OAK196:OAR196"/>
    <mergeCell ref="OAS196:OAZ196"/>
    <mergeCell ref="OBA196:OBH196"/>
    <mergeCell ref="NXQ196:NXX196"/>
    <mergeCell ref="NXY196:NYF196"/>
    <mergeCell ref="NYG196:NYN196"/>
    <mergeCell ref="NYO196:NYV196"/>
    <mergeCell ref="NYW196:NZD196"/>
    <mergeCell ref="NZE196:NZL196"/>
    <mergeCell ref="OGW196:OHD196"/>
    <mergeCell ref="OHE196:OHL196"/>
    <mergeCell ref="OHM196:OHT196"/>
    <mergeCell ref="OHU196:OIB196"/>
    <mergeCell ref="OIC196:OIJ196"/>
    <mergeCell ref="OIK196:OIR196"/>
    <mergeCell ref="OFA196:OFH196"/>
    <mergeCell ref="OFI196:OFP196"/>
    <mergeCell ref="OFQ196:OFX196"/>
    <mergeCell ref="OFY196:OGF196"/>
    <mergeCell ref="OGG196:OGN196"/>
    <mergeCell ref="OGO196:OGV196"/>
    <mergeCell ref="ODE196:ODL196"/>
    <mergeCell ref="ODM196:ODT196"/>
    <mergeCell ref="ODU196:OEB196"/>
    <mergeCell ref="OEC196:OEJ196"/>
    <mergeCell ref="OEK196:OER196"/>
    <mergeCell ref="OES196:OEZ196"/>
    <mergeCell ref="OMK196:OMR196"/>
    <mergeCell ref="OMS196:OMZ196"/>
    <mergeCell ref="ONA196:ONH196"/>
    <mergeCell ref="ONI196:ONP196"/>
    <mergeCell ref="ONQ196:ONX196"/>
    <mergeCell ref="ONY196:OOF196"/>
    <mergeCell ref="OKO196:OKV196"/>
    <mergeCell ref="OKW196:OLD196"/>
    <mergeCell ref="OLE196:OLL196"/>
    <mergeCell ref="OLM196:OLT196"/>
    <mergeCell ref="OLU196:OMB196"/>
    <mergeCell ref="OMC196:OMJ196"/>
    <mergeCell ref="OIS196:OIZ196"/>
    <mergeCell ref="OJA196:OJH196"/>
    <mergeCell ref="OJI196:OJP196"/>
    <mergeCell ref="OJQ196:OJX196"/>
    <mergeCell ref="OJY196:OKF196"/>
    <mergeCell ref="OKG196:OKN196"/>
    <mergeCell ref="ORY196:OSF196"/>
    <mergeCell ref="OSG196:OSN196"/>
    <mergeCell ref="OSO196:OSV196"/>
    <mergeCell ref="OSW196:OTD196"/>
    <mergeCell ref="OTE196:OTL196"/>
    <mergeCell ref="OTM196:OTT196"/>
    <mergeCell ref="OQC196:OQJ196"/>
    <mergeCell ref="OQK196:OQR196"/>
    <mergeCell ref="OQS196:OQZ196"/>
    <mergeCell ref="ORA196:ORH196"/>
    <mergeCell ref="ORI196:ORP196"/>
    <mergeCell ref="ORQ196:ORX196"/>
    <mergeCell ref="OOG196:OON196"/>
    <mergeCell ref="OOO196:OOV196"/>
    <mergeCell ref="OOW196:OPD196"/>
    <mergeCell ref="OPE196:OPL196"/>
    <mergeCell ref="OPM196:OPT196"/>
    <mergeCell ref="OPU196:OQB196"/>
    <mergeCell ref="OXM196:OXT196"/>
    <mergeCell ref="OXU196:OYB196"/>
    <mergeCell ref="OYC196:OYJ196"/>
    <mergeCell ref="OYK196:OYR196"/>
    <mergeCell ref="OYS196:OYZ196"/>
    <mergeCell ref="OZA196:OZH196"/>
    <mergeCell ref="OVQ196:OVX196"/>
    <mergeCell ref="OVY196:OWF196"/>
    <mergeCell ref="OWG196:OWN196"/>
    <mergeCell ref="OWO196:OWV196"/>
    <mergeCell ref="OWW196:OXD196"/>
    <mergeCell ref="OXE196:OXL196"/>
    <mergeCell ref="OTU196:OUB196"/>
    <mergeCell ref="OUC196:OUJ196"/>
    <mergeCell ref="OUK196:OUR196"/>
    <mergeCell ref="OUS196:OUZ196"/>
    <mergeCell ref="OVA196:OVH196"/>
    <mergeCell ref="OVI196:OVP196"/>
    <mergeCell ref="PDA196:PDH196"/>
    <mergeCell ref="PDI196:PDP196"/>
    <mergeCell ref="PDQ196:PDX196"/>
    <mergeCell ref="PDY196:PEF196"/>
    <mergeCell ref="PEG196:PEN196"/>
    <mergeCell ref="PEO196:PEV196"/>
    <mergeCell ref="PBE196:PBL196"/>
    <mergeCell ref="PBM196:PBT196"/>
    <mergeCell ref="PBU196:PCB196"/>
    <mergeCell ref="PCC196:PCJ196"/>
    <mergeCell ref="PCK196:PCR196"/>
    <mergeCell ref="PCS196:PCZ196"/>
    <mergeCell ref="OZI196:OZP196"/>
    <mergeCell ref="OZQ196:OZX196"/>
    <mergeCell ref="OZY196:PAF196"/>
    <mergeCell ref="PAG196:PAN196"/>
    <mergeCell ref="PAO196:PAV196"/>
    <mergeCell ref="PAW196:PBD196"/>
    <mergeCell ref="PIO196:PIV196"/>
    <mergeCell ref="PIW196:PJD196"/>
    <mergeCell ref="PJE196:PJL196"/>
    <mergeCell ref="PJM196:PJT196"/>
    <mergeCell ref="PJU196:PKB196"/>
    <mergeCell ref="PKC196:PKJ196"/>
    <mergeCell ref="PGS196:PGZ196"/>
    <mergeCell ref="PHA196:PHH196"/>
    <mergeCell ref="PHI196:PHP196"/>
    <mergeCell ref="PHQ196:PHX196"/>
    <mergeCell ref="PHY196:PIF196"/>
    <mergeCell ref="PIG196:PIN196"/>
    <mergeCell ref="PEW196:PFD196"/>
    <mergeCell ref="PFE196:PFL196"/>
    <mergeCell ref="PFM196:PFT196"/>
    <mergeCell ref="PFU196:PGB196"/>
    <mergeCell ref="PGC196:PGJ196"/>
    <mergeCell ref="PGK196:PGR196"/>
    <mergeCell ref="POC196:POJ196"/>
    <mergeCell ref="POK196:POR196"/>
    <mergeCell ref="POS196:POZ196"/>
    <mergeCell ref="PPA196:PPH196"/>
    <mergeCell ref="PPI196:PPP196"/>
    <mergeCell ref="PPQ196:PPX196"/>
    <mergeCell ref="PMG196:PMN196"/>
    <mergeCell ref="PMO196:PMV196"/>
    <mergeCell ref="PMW196:PND196"/>
    <mergeCell ref="PNE196:PNL196"/>
    <mergeCell ref="PNM196:PNT196"/>
    <mergeCell ref="PNU196:POB196"/>
    <mergeCell ref="PKK196:PKR196"/>
    <mergeCell ref="PKS196:PKZ196"/>
    <mergeCell ref="PLA196:PLH196"/>
    <mergeCell ref="PLI196:PLP196"/>
    <mergeCell ref="PLQ196:PLX196"/>
    <mergeCell ref="PLY196:PMF196"/>
    <mergeCell ref="PTQ196:PTX196"/>
    <mergeCell ref="PTY196:PUF196"/>
    <mergeCell ref="PUG196:PUN196"/>
    <mergeCell ref="PUO196:PUV196"/>
    <mergeCell ref="PUW196:PVD196"/>
    <mergeCell ref="PVE196:PVL196"/>
    <mergeCell ref="PRU196:PSB196"/>
    <mergeCell ref="PSC196:PSJ196"/>
    <mergeCell ref="PSK196:PSR196"/>
    <mergeCell ref="PSS196:PSZ196"/>
    <mergeCell ref="PTA196:PTH196"/>
    <mergeCell ref="PTI196:PTP196"/>
    <mergeCell ref="PPY196:PQF196"/>
    <mergeCell ref="PQG196:PQN196"/>
    <mergeCell ref="PQO196:PQV196"/>
    <mergeCell ref="PQW196:PRD196"/>
    <mergeCell ref="PRE196:PRL196"/>
    <mergeCell ref="PRM196:PRT196"/>
    <mergeCell ref="PZE196:PZL196"/>
    <mergeCell ref="PZM196:PZT196"/>
    <mergeCell ref="PZU196:QAB196"/>
    <mergeCell ref="QAC196:QAJ196"/>
    <mergeCell ref="QAK196:QAR196"/>
    <mergeCell ref="QAS196:QAZ196"/>
    <mergeCell ref="PXI196:PXP196"/>
    <mergeCell ref="PXQ196:PXX196"/>
    <mergeCell ref="PXY196:PYF196"/>
    <mergeCell ref="PYG196:PYN196"/>
    <mergeCell ref="PYO196:PYV196"/>
    <mergeCell ref="PYW196:PZD196"/>
    <mergeCell ref="PVM196:PVT196"/>
    <mergeCell ref="PVU196:PWB196"/>
    <mergeCell ref="PWC196:PWJ196"/>
    <mergeCell ref="PWK196:PWR196"/>
    <mergeCell ref="PWS196:PWZ196"/>
    <mergeCell ref="PXA196:PXH196"/>
    <mergeCell ref="QES196:QEZ196"/>
    <mergeCell ref="QFA196:QFH196"/>
    <mergeCell ref="QFI196:QFP196"/>
    <mergeCell ref="QFQ196:QFX196"/>
    <mergeCell ref="QFY196:QGF196"/>
    <mergeCell ref="QGG196:QGN196"/>
    <mergeCell ref="QCW196:QDD196"/>
    <mergeCell ref="QDE196:QDL196"/>
    <mergeCell ref="QDM196:QDT196"/>
    <mergeCell ref="QDU196:QEB196"/>
    <mergeCell ref="QEC196:QEJ196"/>
    <mergeCell ref="QEK196:QER196"/>
    <mergeCell ref="QBA196:QBH196"/>
    <mergeCell ref="QBI196:QBP196"/>
    <mergeCell ref="QBQ196:QBX196"/>
    <mergeCell ref="QBY196:QCF196"/>
    <mergeCell ref="QCG196:QCN196"/>
    <mergeCell ref="QCO196:QCV196"/>
    <mergeCell ref="QKG196:QKN196"/>
    <mergeCell ref="QKO196:QKV196"/>
    <mergeCell ref="QKW196:QLD196"/>
    <mergeCell ref="QLE196:QLL196"/>
    <mergeCell ref="QLM196:QLT196"/>
    <mergeCell ref="QLU196:QMB196"/>
    <mergeCell ref="QIK196:QIR196"/>
    <mergeCell ref="QIS196:QIZ196"/>
    <mergeCell ref="QJA196:QJH196"/>
    <mergeCell ref="QJI196:QJP196"/>
    <mergeCell ref="QJQ196:QJX196"/>
    <mergeCell ref="QJY196:QKF196"/>
    <mergeCell ref="QGO196:QGV196"/>
    <mergeCell ref="QGW196:QHD196"/>
    <mergeCell ref="QHE196:QHL196"/>
    <mergeCell ref="QHM196:QHT196"/>
    <mergeCell ref="QHU196:QIB196"/>
    <mergeCell ref="QIC196:QIJ196"/>
    <mergeCell ref="QPU196:QQB196"/>
    <mergeCell ref="QQC196:QQJ196"/>
    <mergeCell ref="QQK196:QQR196"/>
    <mergeCell ref="QQS196:QQZ196"/>
    <mergeCell ref="QRA196:QRH196"/>
    <mergeCell ref="QRI196:QRP196"/>
    <mergeCell ref="QNY196:QOF196"/>
    <mergeCell ref="QOG196:QON196"/>
    <mergeCell ref="QOO196:QOV196"/>
    <mergeCell ref="QOW196:QPD196"/>
    <mergeCell ref="QPE196:QPL196"/>
    <mergeCell ref="QPM196:QPT196"/>
    <mergeCell ref="QMC196:QMJ196"/>
    <mergeCell ref="QMK196:QMR196"/>
    <mergeCell ref="QMS196:QMZ196"/>
    <mergeCell ref="QNA196:QNH196"/>
    <mergeCell ref="QNI196:QNP196"/>
    <mergeCell ref="QNQ196:QNX196"/>
    <mergeCell ref="QVI196:QVP196"/>
    <mergeCell ref="QVQ196:QVX196"/>
    <mergeCell ref="QVY196:QWF196"/>
    <mergeCell ref="QWG196:QWN196"/>
    <mergeCell ref="QWO196:QWV196"/>
    <mergeCell ref="QWW196:QXD196"/>
    <mergeCell ref="QTM196:QTT196"/>
    <mergeCell ref="QTU196:QUB196"/>
    <mergeCell ref="QUC196:QUJ196"/>
    <mergeCell ref="QUK196:QUR196"/>
    <mergeCell ref="QUS196:QUZ196"/>
    <mergeCell ref="QVA196:QVH196"/>
    <mergeCell ref="QRQ196:QRX196"/>
    <mergeCell ref="QRY196:QSF196"/>
    <mergeCell ref="QSG196:QSN196"/>
    <mergeCell ref="QSO196:QSV196"/>
    <mergeCell ref="QSW196:QTD196"/>
    <mergeCell ref="QTE196:QTL196"/>
    <mergeCell ref="RAW196:RBD196"/>
    <mergeCell ref="RBE196:RBL196"/>
    <mergeCell ref="RBM196:RBT196"/>
    <mergeCell ref="RBU196:RCB196"/>
    <mergeCell ref="RCC196:RCJ196"/>
    <mergeCell ref="RCK196:RCR196"/>
    <mergeCell ref="QZA196:QZH196"/>
    <mergeCell ref="QZI196:QZP196"/>
    <mergeCell ref="QZQ196:QZX196"/>
    <mergeCell ref="QZY196:RAF196"/>
    <mergeCell ref="RAG196:RAN196"/>
    <mergeCell ref="RAO196:RAV196"/>
    <mergeCell ref="QXE196:QXL196"/>
    <mergeCell ref="QXM196:QXT196"/>
    <mergeCell ref="QXU196:QYB196"/>
    <mergeCell ref="QYC196:QYJ196"/>
    <mergeCell ref="QYK196:QYR196"/>
    <mergeCell ref="QYS196:QYZ196"/>
    <mergeCell ref="RGK196:RGR196"/>
    <mergeCell ref="RGS196:RGZ196"/>
    <mergeCell ref="RHA196:RHH196"/>
    <mergeCell ref="RHI196:RHP196"/>
    <mergeCell ref="RHQ196:RHX196"/>
    <mergeCell ref="RHY196:RIF196"/>
    <mergeCell ref="REO196:REV196"/>
    <mergeCell ref="REW196:RFD196"/>
    <mergeCell ref="RFE196:RFL196"/>
    <mergeCell ref="RFM196:RFT196"/>
    <mergeCell ref="RFU196:RGB196"/>
    <mergeCell ref="RGC196:RGJ196"/>
    <mergeCell ref="RCS196:RCZ196"/>
    <mergeCell ref="RDA196:RDH196"/>
    <mergeCell ref="RDI196:RDP196"/>
    <mergeCell ref="RDQ196:RDX196"/>
    <mergeCell ref="RDY196:REF196"/>
    <mergeCell ref="REG196:REN196"/>
    <mergeCell ref="RLY196:RMF196"/>
    <mergeCell ref="RMG196:RMN196"/>
    <mergeCell ref="RMO196:RMV196"/>
    <mergeCell ref="RMW196:RND196"/>
    <mergeCell ref="RNE196:RNL196"/>
    <mergeCell ref="RNM196:RNT196"/>
    <mergeCell ref="RKC196:RKJ196"/>
    <mergeCell ref="RKK196:RKR196"/>
    <mergeCell ref="RKS196:RKZ196"/>
    <mergeCell ref="RLA196:RLH196"/>
    <mergeCell ref="RLI196:RLP196"/>
    <mergeCell ref="RLQ196:RLX196"/>
    <mergeCell ref="RIG196:RIN196"/>
    <mergeCell ref="RIO196:RIV196"/>
    <mergeCell ref="RIW196:RJD196"/>
    <mergeCell ref="RJE196:RJL196"/>
    <mergeCell ref="RJM196:RJT196"/>
    <mergeCell ref="RJU196:RKB196"/>
    <mergeCell ref="RRM196:RRT196"/>
    <mergeCell ref="RRU196:RSB196"/>
    <mergeCell ref="RSC196:RSJ196"/>
    <mergeCell ref="RSK196:RSR196"/>
    <mergeCell ref="RSS196:RSZ196"/>
    <mergeCell ref="RTA196:RTH196"/>
    <mergeCell ref="RPQ196:RPX196"/>
    <mergeCell ref="RPY196:RQF196"/>
    <mergeCell ref="RQG196:RQN196"/>
    <mergeCell ref="RQO196:RQV196"/>
    <mergeCell ref="RQW196:RRD196"/>
    <mergeCell ref="RRE196:RRL196"/>
    <mergeCell ref="RNU196:ROB196"/>
    <mergeCell ref="ROC196:ROJ196"/>
    <mergeCell ref="ROK196:ROR196"/>
    <mergeCell ref="ROS196:ROZ196"/>
    <mergeCell ref="RPA196:RPH196"/>
    <mergeCell ref="RPI196:RPP196"/>
    <mergeCell ref="RXA196:RXH196"/>
    <mergeCell ref="RXI196:RXP196"/>
    <mergeCell ref="RXQ196:RXX196"/>
    <mergeCell ref="RXY196:RYF196"/>
    <mergeCell ref="RYG196:RYN196"/>
    <mergeCell ref="RYO196:RYV196"/>
    <mergeCell ref="RVE196:RVL196"/>
    <mergeCell ref="RVM196:RVT196"/>
    <mergeCell ref="RVU196:RWB196"/>
    <mergeCell ref="RWC196:RWJ196"/>
    <mergeCell ref="RWK196:RWR196"/>
    <mergeCell ref="RWS196:RWZ196"/>
    <mergeCell ref="RTI196:RTP196"/>
    <mergeCell ref="RTQ196:RTX196"/>
    <mergeCell ref="RTY196:RUF196"/>
    <mergeCell ref="RUG196:RUN196"/>
    <mergeCell ref="RUO196:RUV196"/>
    <mergeCell ref="RUW196:RVD196"/>
    <mergeCell ref="SCO196:SCV196"/>
    <mergeCell ref="SCW196:SDD196"/>
    <mergeCell ref="SDE196:SDL196"/>
    <mergeCell ref="SDM196:SDT196"/>
    <mergeCell ref="SDU196:SEB196"/>
    <mergeCell ref="SEC196:SEJ196"/>
    <mergeCell ref="SAS196:SAZ196"/>
    <mergeCell ref="SBA196:SBH196"/>
    <mergeCell ref="SBI196:SBP196"/>
    <mergeCell ref="SBQ196:SBX196"/>
    <mergeCell ref="SBY196:SCF196"/>
    <mergeCell ref="SCG196:SCN196"/>
    <mergeCell ref="RYW196:RZD196"/>
    <mergeCell ref="RZE196:RZL196"/>
    <mergeCell ref="RZM196:RZT196"/>
    <mergeCell ref="RZU196:SAB196"/>
    <mergeCell ref="SAC196:SAJ196"/>
    <mergeCell ref="SAK196:SAR196"/>
    <mergeCell ref="SIC196:SIJ196"/>
    <mergeCell ref="SIK196:SIR196"/>
    <mergeCell ref="SIS196:SIZ196"/>
    <mergeCell ref="SJA196:SJH196"/>
    <mergeCell ref="SJI196:SJP196"/>
    <mergeCell ref="SJQ196:SJX196"/>
    <mergeCell ref="SGG196:SGN196"/>
    <mergeCell ref="SGO196:SGV196"/>
    <mergeCell ref="SGW196:SHD196"/>
    <mergeCell ref="SHE196:SHL196"/>
    <mergeCell ref="SHM196:SHT196"/>
    <mergeCell ref="SHU196:SIB196"/>
    <mergeCell ref="SEK196:SER196"/>
    <mergeCell ref="SES196:SEZ196"/>
    <mergeCell ref="SFA196:SFH196"/>
    <mergeCell ref="SFI196:SFP196"/>
    <mergeCell ref="SFQ196:SFX196"/>
    <mergeCell ref="SFY196:SGF196"/>
    <mergeCell ref="SNQ196:SNX196"/>
    <mergeCell ref="SNY196:SOF196"/>
    <mergeCell ref="SOG196:SON196"/>
    <mergeCell ref="SOO196:SOV196"/>
    <mergeCell ref="SOW196:SPD196"/>
    <mergeCell ref="SPE196:SPL196"/>
    <mergeCell ref="SLU196:SMB196"/>
    <mergeCell ref="SMC196:SMJ196"/>
    <mergeCell ref="SMK196:SMR196"/>
    <mergeCell ref="SMS196:SMZ196"/>
    <mergeCell ref="SNA196:SNH196"/>
    <mergeCell ref="SNI196:SNP196"/>
    <mergeCell ref="SJY196:SKF196"/>
    <mergeCell ref="SKG196:SKN196"/>
    <mergeCell ref="SKO196:SKV196"/>
    <mergeCell ref="SKW196:SLD196"/>
    <mergeCell ref="SLE196:SLL196"/>
    <mergeCell ref="SLM196:SLT196"/>
    <mergeCell ref="STE196:STL196"/>
    <mergeCell ref="STM196:STT196"/>
    <mergeCell ref="STU196:SUB196"/>
    <mergeCell ref="SUC196:SUJ196"/>
    <mergeCell ref="SUK196:SUR196"/>
    <mergeCell ref="SUS196:SUZ196"/>
    <mergeCell ref="SRI196:SRP196"/>
    <mergeCell ref="SRQ196:SRX196"/>
    <mergeCell ref="SRY196:SSF196"/>
    <mergeCell ref="SSG196:SSN196"/>
    <mergeCell ref="SSO196:SSV196"/>
    <mergeCell ref="SSW196:STD196"/>
    <mergeCell ref="SPM196:SPT196"/>
    <mergeCell ref="SPU196:SQB196"/>
    <mergeCell ref="SQC196:SQJ196"/>
    <mergeCell ref="SQK196:SQR196"/>
    <mergeCell ref="SQS196:SQZ196"/>
    <mergeCell ref="SRA196:SRH196"/>
    <mergeCell ref="SYS196:SYZ196"/>
    <mergeCell ref="SZA196:SZH196"/>
    <mergeCell ref="SZI196:SZP196"/>
    <mergeCell ref="SZQ196:SZX196"/>
    <mergeCell ref="SZY196:TAF196"/>
    <mergeCell ref="TAG196:TAN196"/>
    <mergeCell ref="SWW196:SXD196"/>
    <mergeCell ref="SXE196:SXL196"/>
    <mergeCell ref="SXM196:SXT196"/>
    <mergeCell ref="SXU196:SYB196"/>
    <mergeCell ref="SYC196:SYJ196"/>
    <mergeCell ref="SYK196:SYR196"/>
    <mergeCell ref="SVA196:SVH196"/>
    <mergeCell ref="SVI196:SVP196"/>
    <mergeCell ref="SVQ196:SVX196"/>
    <mergeCell ref="SVY196:SWF196"/>
    <mergeCell ref="SWG196:SWN196"/>
    <mergeCell ref="SWO196:SWV196"/>
    <mergeCell ref="TEG196:TEN196"/>
    <mergeCell ref="TEO196:TEV196"/>
    <mergeCell ref="TEW196:TFD196"/>
    <mergeCell ref="TFE196:TFL196"/>
    <mergeCell ref="TFM196:TFT196"/>
    <mergeCell ref="TFU196:TGB196"/>
    <mergeCell ref="TCK196:TCR196"/>
    <mergeCell ref="TCS196:TCZ196"/>
    <mergeCell ref="TDA196:TDH196"/>
    <mergeCell ref="TDI196:TDP196"/>
    <mergeCell ref="TDQ196:TDX196"/>
    <mergeCell ref="TDY196:TEF196"/>
    <mergeCell ref="TAO196:TAV196"/>
    <mergeCell ref="TAW196:TBD196"/>
    <mergeCell ref="TBE196:TBL196"/>
    <mergeCell ref="TBM196:TBT196"/>
    <mergeCell ref="TBU196:TCB196"/>
    <mergeCell ref="TCC196:TCJ196"/>
    <mergeCell ref="TJU196:TKB196"/>
    <mergeCell ref="TKC196:TKJ196"/>
    <mergeCell ref="TKK196:TKR196"/>
    <mergeCell ref="TKS196:TKZ196"/>
    <mergeCell ref="TLA196:TLH196"/>
    <mergeCell ref="TLI196:TLP196"/>
    <mergeCell ref="THY196:TIF196"/>
    <mergeCell ref="TIG196:TIN196"/>
    <mergeCell ref="TIO196:TIV196"/>
    <mergeCell ref="TIW196:TJD196"/>
    <mergeCell ref="TJE196:TJL196"/>
    <mergeCell ref="TJM196:TJT196"/>
    <mergeCell ref="TGC196:TGJ196"/>
    <mergeCell ref="TGK196:TGR196"/>
    <mergeCell ref="TGS196:TGZ196"/>
    <mergeCell ref="THA196:THH196"/>
    <mergeCell ref="THI196:THP196"/>
    <mergeCell ref="THQ196:THX196"/>
    <mergeCell ref="TPI196:TPP196"/>
    <mergeCell ref="TPQ196:TPX196"/>
    <mergeCell ref="TPY196:TQF196"/>
    <mergeCell ref="TQG196:TQN196"/>
    <mergeCell ref="TQO196:TQV196"/>
    <mergeCell ref="TQW196:TRD196"/>
    <mergeCell ref="TNM196:TNT196"/>
    <mergeCell ref="TNU196:TOB196"/>
    <mergeCell ref="TOC196:TOJ196"/>
    <mergeCell ref="TOK196:TOR196"/>
    <mergeCell ref="TOS196:TOZ196"/>
    <mergeCell ref="TPA196:TPH196"/>
    <mergeCell ref="TLQ196:TLX196"/>
    <mergeCell ref="TLY196:TMF196"/>
    <mergeCell ref="TMG196:TMN196"/>
    <mergeCell ref="TMO196:TMV196"/>
    <mergeCell ref="TMW196:TND196"/>
    <mergeCell ref="TNE196:TNL196"/>
    <mergeCell ref="TUW196:TVD196"/>
    <mergeCell ref="TVE196:TVL196"/>
    <mergeCell ref="TVM196:TVT196"/>
    <mergeCell ref="TVU196:TWB196"/>
    <mergeCell ref="TWC196:TWJ196"/>
    <mergeCell ref="TWK196:TWR196"/>
    <mergeCell ref="TTA196:TTH196"/>
    <mergeCell ref="TTI196:TTP196"/>
    <mergeCell ref="TTQ196:TTX196"/>
    <mergeCell ref="TTY196:TUF196"/>
    <mergeCell ref="TUG196:TUN196"/>
    <mergeCell ref="TUO196:TUV196"/>
    <mergeCell ref="TRE196:TRL196"/>
    <mergeCell ref="TRM196:TRT196"/>
    <mergeCell ref="TRU196:TSB196"/>
    <mergeCell ref="TSC196:TSJ196"/>
    <mergeCell ref="TSK196:TSR196"/>
    <mergeCell ref="TSS196:TSZ196"/>
    <mergeCell ref="UAK196:UAR196"/>
    <mergeCell ref="UAS196:UAZ196"/>
    <mergeCell ref="UBA196:UBH196"/>
    <mergeCell ref="UBI196:UBP196"/>
    <mergeCell ref="UBQ196:UBX196"/>
    <mergeCell ref="UBY196:UCF196"/>
    <mergeCell ref="TYO196:TYV196"/>
    <mergeCell ref="TYW196:TZD196"/>
    <mergeCell ref="TZE196:TZL196"/>
    <mergeCell ref="TZM196:TZT196"/>
    <mergeCell ref="TZU196:UAB196"/>
    <mergeCell ref="UAC196:UAJ196"/>
    <mergeCell ref="TWS196:TWZ196"/>
    <mergeCell ref="TXA196:TXH196"/>
    <mergeCell ref="TXI196:TXP196"/>
    <mergeCell ref="TXQ196:TXX196"/>
    <mergeCell ref="TXY196:TYF196"/>
    <mergeCell ref="TYG196:TYN196"/>
    <mergeCell ref="UFY196:UGF196"/>
    <mergeCell ref="UGG196:UGN196"/>
    <mergeCell ref="UGO196:UGV196"/>
    <mergeCell ref="UGW196:UHD196"/>
    <mergeCell ref="UHE196:UHL196"/>
    <mergeCell ref="UHM196:UHT196"/>
    <mergeCell ref="UEC196:UEJ196"/>
    <mergeCell ref="UEK196:UER196"/>
    <mergeCell ref="UES196:UEZ196"/>
    <mergeCell ref="UFA196:UFH196"/>
    <mergeCell ref="UFI196:UFP196"/>
    <mergeCell ref="UFQ196:UFX196"/>
    <mergeCell ref="UCG196:UCN196"/>
    <mergeCell ref="UCO196:UCV196"/>
    <mergeCell ref="UCW196:UDD196"/>
    <mergeCell ref="UDE196:UDL196"/>
    <mergeCell ref="UDM196:UDT196"/>
    <mergeCell ref="UDU196:UEB196"/>
    <mergeCell ref="ULM196:ULT196"/>
    <mergeCell ref="ULU196:UMB196"/>
    <mergeCell ref="UMC196:UMJ196"/>
    <mergeCell ref="UMK196:UMR196"/>
    <mergeCell ref="UMS196:UMZ196"/>
    <mergeCell ref="UNA196:UNH196"/>
    <mergeCell ref="UJQ196:UJX196"/>
    <mergeCell ref="UJY196:UKF196"/>
    <mergeCell ref="UKG196:UKN196"/>
    <mergeCell ref="UKO196:UKV196"/>
    <mergeCell ref="UKW196:ULD196"/>
    <mergeCell ref="ULE196:ULL196"/>
    <mergeCell ref="UHU196:UIB196"/>
    <mergeCell ref="UIC196:UIJ196"/>
    <mergeCell ref="UIK196:UIR196"/>
    <mergeCell ref="UIS196:UIZ196"/>
    <mergeCell ref="UJA196:UJH196"/>
    <mergeCell ref="UJI196:UJP196"/>
    <mergeCell ref="URA196:URH196"/>
    <mergeCell ref="URI196:URP196"/>
    <mergeCell ref="URQ196:URX196"/>
    <mergeCell ref="URY196:USF196"/>
    <mergeCell ref="USG196:USN196"/>
    <mergeCell ref="USO196:USV196"/>
    <mergeCell ref="UPE196:UPL196"/>
    <mergeCell ref="UPM196:UPT196"/>
    <mergeCell ref="UPU196:UQB196"/>
    <mergeCell ref="UQC196:UQJ196"/>
    <mergeCell ref="UQK196:UQR196"/>
    <mergeCell ref="UQS196:UQZ196"/>
    <mergeCell ref="UNI196:UNP196"/>
    <mergeCell ref="UNQ196:UNX196"/>
    <mergeCell ref="UNY196:UOF196"/>
    <mergeCell ref="UOG196:UON196"/>
    <mergeCell ref="UOO196:UOV196"/>
    <mergeCell ref="UOW196:UPD196"/>
    <mergeCell ref="UWO196:UWV196"/>
    <mergeCell ref="UWW196:UXD196"/>
    <mergeCell ref="UXE196:UXL196"/>
    <mergeCell ref="UXM196:UXT196"/>
    <mergeCell ref="UXU196:UYB196"/>
    <mergeCell ref="UYC196:UYJ196"/>
    <mergeCell ref="UUS196:UUZ196"/>
    <mergeCell ref="UVA196:UVH196"/>
    <mergeCell ref="UVI196:UVP196"/>
    <mergeCell ref="UVQ196:UVX196"/>
    <mergeCell ref="UVY196:UWF196"/>
    <mergeCell ref="UWG196:UWN196"/>
    <mergeCell ref="USW196:UTD196"/>
    <mergeCell ref="UTE196:UTL196"/>
    <mergeCell ref="UTM196:UTT196"/>
    <mergeCell ref="UTU196:UUB196"/>
    <mergeCell ref="UUC196:UUJ196"/>
    <mergeCell ref="UUK196:UUR196"/>
    <mergeCell ref="VCC196:VCJ196"/>
    <mergeCell ref="VCK196:VCR196"/>
    <mergeCell ref="VCS196:VCZ196"/>
    <mergeCell ref="VDA196:VDH196"/>
    <mergeCell ref="VDI196:VDP196"/>
    <mergeCell ref="VDQ196:VDX196"/>
    <mergeCell ref="VAG196:VAN196"/>
    <mergeCell ref="VAO196:VAV196"/>
    <mergeCell ref="VAW196:VBD196"/>
    <mergeCell ref="VBE196:VBL196"/>
    <mergeCell ref="VBM196:VBT196"/>
    <mergeCell ref="VBU196:VCB196"/>
    <mergeCell ref="UYK196:UYR196"/>
    <mergeCell ref="UYS196:UYZ196"/>
    <mergeCell ref="UZA196:UZH196"/>
    <mergeCell ref="UZI196:UZP196"/>
    <mergeCell ref="UZQ196:UZX196"/>
    <mergeCell ref="UZY196:VAF196"/>
    <mergeCell ref="VHQ196:VHX196"/>
    <mergeCell ref="VHY196:VIF196"/>
    <mergeCell ref="VIG196:VIN196"/>
    <mergeCell ref="VIO196:VIV196"/>
    <mergeCell ref="VIW196:VJD196"/>
    <mergeCell ref="VJE196:VJL196"/>
    <mergeCell ref="VFU196:VGB196"/>
    <mergeCell ref="VGC196:VGJ196"/>
    <mergeCell ref="VGK196:VGR196"/>
    <mergeCell ref="VGS196:VGZ196"/>
    <mergeCell ref="VHA196:VHH196"/>
    <mergeCell ref="VHI196:VHP196"/>
    <mergeCell ref="VDY196:VEF196"/>
    <mergeCell ref="VEG196:VEN196"/>
    <mergeCell ref="VEO196:VEV196"/>
    <mergeCell ref="VEW196:VFD196"/>
    <mergeCell ref="VFE196:VFL196"/>
    <mergeCell ref="VFM196:VFT196"/>
    <mergeCell ref="VNE196:VNL196"/>
    <mergeCell ref="VNM196:VNT196"/>
    <mergeCell ref="VNU196:VOB196"/>
    <mergeCell ref="VOC196:VOJ196"/>
    <mergeCell ref="VOK196:VOR196"/>
    <mergeCell ref="VOS196:VOZ196"/>
    <mergeCell ref="VLI196:VLP196"/>
    <mergeCell ref="VLQ196:VLX196"/>
    <mergeCell ref="VLY196:VMF196"/>
    <mergeCell ref="VMG196:VMN196"/>
    <mergeCell ref="VMO196:VMV196"/>
    <mergeCell ref="VMW196:VND196"/>
    <mergeCell ref="VJM196:VJT196"/>
    <mergeCell ref="VJU196:VKB196"/>
    <mergeCell ref="VKC196:VKJ196"/>
    <mergeCell ref="VKK196:VKR196"/>
    <mergeCell ref="VKS196:VKZ196"/>
    <mergeCell ref="VLA196:VLH196"/>
    <mergeCell ref="VSS196:VSZ196"/>
    <mergeCell ref="VTA196:VTH196"/>
    <mergeCell ref="VTI196:VTP196"/>
    <mergeCell ref="VTQ196:VTX196"/>
    <mergeCell ref="VTY196:VUF196"/>
    <mergeCell ref="VUG196:VUN196"/>
    <mergeCell ref="VQW196:VRD196"/>
    <mergeCell ref="VRE196:VRL196"/>
    <mergeCell ref="VRM196:VRT196"/>
    <mergeCell ref="VRU196:VSB196"/>
    <mergeCell ref="VSC196:VSJ196"/>
    <mergeCell ref="VSK196:VSR196"/>
    <mergeCell ref="VPA196:VPH196"/>
    <mergeCell ref="VPI196:VPP196"/>
    <mergeCell ref="VPQ196:VPX196"/>
    <mergeCell ref="VPY196:VQF196"/>
    <mergeCell ref="VQG196:VQN196"/>
    <mergeCell ref="VQO196:VQV196"/>
    <mergeCell ref="VYG196:VYN196"/>
    <mergeCell ref="VYO196:VYV196"/>
    <mergeCell ref="VYW196:VZD196"/>
    <mergeCell ref="VZE196:VZL196"/>
    <mergeCell ref="VZM196:VZT196"/>
    <mergeCell ref="VZU196:WAB196"/>
    <mergeCell ref="VWK196:VWR196"/>
    <mergeCell ref="VWS196:VWZ196"/>
    <mergeCell ref="VXA196:VXH196"/>
    <mergeCell ref="VXI196:VXP196"/>
    <mergeCell ref="VXQ196:VXX196"/>
    <mergeCell ref="VXY196:VYF196"/>
    <mergeCell ref="VUO196:VUV196"/>
    <mergeCell ref="VUW196:VVD196"/>
    <mergeCell ref="VVE196:VVL196"/>
    <mergeCell ref="VVM196:VVT196"/>
    <mergeCell ref="VVU196:VWB196"/>
    <mergeCell ref="VWC196:VWJ196"/>
    <mergeCell ref="WDU196:WEB196"/>
    <mergeCell ref="WEC196:WEJ196"/>
    <mergeCell ref="WEK196:WER196"/>
    <mergeCell ref="WES196:WEZ196"/>
    <mergeCell ref="WFA196:WFH196"/>
    <mergeCell ref="WFI196:WFP196"/>
    <mergeCell ref="WBY196:WCF196"/>
    <mergeCell ref="WCG196:WCN196"/>
    <mergeCell ref="WCO196:WCV196"/>
    <mergeCell ref="WCW196:WDD196"/>
    <mergeCell ref="WDE196:WDL196"/>
    <mergeCell ref="WDM196:WDT196"/>
    <mergeCell ref="WAC196:WAJ196"/>
    <mergeCell ref="WAK196:WAR196"/>
    <mergeCell ref="WAS196:WAZ196"/>
    <mergeCell ref="WBA196:WBH196"/>
    <mergeCell ref="WBI196:WBP196"/>
    <mergeCell ref="WBQ196:WBX196"/>
    <mergeCell ref="WJI196:WJP196"/>
    <mergeCell ref="WJQ196:WJX196"/>
    <mergeCell ref="WJY196:WKF196"/>
    <mergeCell ref="WKG196:WKN196"/>
    <mergeCell ref="WKO196:WKV196"/>
    <mergeCell ref="WKW196:WLD196"/>
    <mergeCell ref="WHM196:WHT196"/>
    <mergeCell ref="WHU196:WIB196"/>
    <mergeCell ref="WIC196:WIJ196"/>
    <mergeCell ref="WIK196:WIR196"/>
    <mergeCell ref="WIS196:WIZ196"/>
    <mergeCell ref="WJA196:WJH196"/>
    <mergeCell ref="WFQ196:WFX196"/>
    <mergeCell ref="WFY196:WGF196"/>
    <mergeCell ref="WGG196:WGN196"/>
    <mergeCell ref="WGO196:WGV196"/>
    <mergeCell ref="WGW196:WHD196"/>
    <mergeCell ref="WHE196:WHL196"/>
    <mergeCell ref="WOW196:WPD196"/>
    <mergeCell ref="WPE196:WPL196"/>
    <mergeCell ref="WPM196:WPT196"/>
    <mergeCell ref="WPU196:WQB196"/>
    <mergeCell ref="WQC196:WQJ196"/>
    <mergeCell ref="WQK196:WQR196"/>
    <mergeCell ref="WNA196:WNH196"/>
    <mergeCell ref="WNI196:WNP196"/>
    <mergeCell ref="WNQ196:WNX196"/>
    <mergeCell ref="WNY196:WOF196"/>
    <mergeCell ref="WOG196:WON196"/>
    <mergeCell ref="WOO196:WOV196"/>
    <mergeCell ref="WLE196:WLL196"/>
    <mergeCell ref="WLM196:WLT196"/>
    <mergeCell ref="WLU196:WMB196"/>
    <mergeCell ref="WMC196:WMJ196"/>
    <mergeCell ref="WMK196:WMR196"/>
    <mergeCell ref="WMS196:WMZ196"/>
    <mergeCell ref="WXM196:WXT196"/>
    <mergeCell ref="WXU196:WYB196"/>
    <mergeCell ref="WUK196:WUR196"/>
    <mergeCell ref="WUS196:WUZ196"/>
    <mergeCell ref="WVA196:WVH196"/>
    <mergeCell ref="WVI196:WVP196"/>
    <mergeCell ref="WVQ196:WVX196"/>
    <mergeCell ref="WVY196:WWF196"/>
    <mergeCell ref="WSO196:WSV196"/>
    <mergeCell ref="WSW196:WTD196"/>
    <mergeCell ref="WTE196:WTL196"/>
    <mergeCell ref="WTM196:WTT196"/>
    <mergeCell ref="WTU196:WUB196"/>
    <mergeCell ref="WUC196:WUJ196"/>
    <mergeCell ref="WQS196:WQZ196"/>
    <mergeCell ref="WRA196:WRH196"/>
    <mergeCell ref="WRI196:WRP196"/>
    <mergeCell ref="WRQ196:WRX196"/>
    <mergeCell ref="WRY196:WSF196"/>
    <mergeCell ref="WSG196:WSN196"/>
    <mergeCell ref="A198:H198"/>
    <mergeCell ref="A199:H199"/>
    <mergeCell ref="A200:E200"/>
    <mergeCell ref="F200:H200"/>
    <mergeCell ref="XDQ196:XDX196"/>
    <mergeCell ref="XDY196:XEF196"/>
    <mergeCell ref="XEG196:XEN196"/>
    <mergeCell ref="XEO196:XEV196"/>
    <mergeCell ref="XEW196:XFD196"/>
    <mergeCell ref="A197:H197"/>
    <mergeCell ref="XBU196:XCB196"/>
    <mergeCell ref="XCC196:XCJ196"/>
    <mergeCell ref="XCK196:XCR196"/>
    <mergeCell ref="XCS196:XCZ196"/>
    <mergeCell ref="XDA196:XDH196"/>
    <mergeCell ref="XDI196:XDP196"/>
    <mergeCell ref="WZY196:XAF196"/>
    <mergeCell ref="XAG196:XAN196"/>
    <mergeCell ref="XAO196:XAV196"/>
    <mergeCell ref="XAW196:XBD196"/>
    <mergeCell ref="XBE196:XBL196"/>
    <mergeCell ref="XBM196:XBT196"/>
    <mergeCell ref="WYC196:WYJ196"/>
    <mergeCell ref="WYK196:WYR196"/>
    <mergeCell ref="WYS196:WYZ196"/>
    <mergeCell ref="WZA196:WZH196"/>
    <mergeCell ref="WZI196:WZP196"/>
    <mergeCell ref="WZQ196:WZX196"/>
    <mergeCell ref="WWG196:WWN196"/>
    <mergeCell ref="WWO196:WWV196"/>
    <mergeCell ref="WWW196:WXD196"/>
    <mergeCell ref="WXE196:WXL196"/>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XFD208"/>
  <sheetViews>
    <sheetView view="pageBreakPreview" zoomScale="40" zoomScaleNormal="60" zoomScaleSheetLayoutView="40" workbookViewId="0">
      <pane ySplit="4" topLeftCell="A60"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547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37.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7" s="382">
        <f>F7*1.2</f>
        <v>11484</v>
      </c>
      <c r="E7" s="383">
        <f>F7*1.1</f>
        <v>10527</v>
      </c>
      <c r="F7" s="383">
        <v>9570</v>
      </c>
      <c r="G7" s="383">
        <f>F7*0.75</f>
        <v>7177.5</v>
      </c>
      <c r="H7" s="384">
        <f>F7*0.5</f>
        <v>4785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2" s="457">
        <f>F12*1.2</f>
        <v>12276</v>
      </c>
      <c r="E12" s="383">
        <f>F12*1.1</f>
        <v>11253</v>
      </c>
      <c r="F12" s="383">
        <v>10230</v>
      </c>
      <c r="G12" s="383">
        <f>F12*0.75</f>
        <v>7672.5</v>
      </c>
      <c r="H12" s="384">
        <f>F12*0.5</f>
        <v>5115</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1350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"2ГИС.МАГНИТОГОРСК"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23" s="527">
        <v>300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7" s="382">
        <f>F27*1.2</f>
        <v>16084.8</v>
      </c>
      <c r="E27" s="383">
        <f>F27*1.1</f>
        <v>14744.400000000001</v>
      </c>
      <c r="F27" s="383">
        <v>13404</v>
      </c>
      <c r="G27" s="383">
        <f>F27*0.75</f>
        <v>10053</v>
      </c>
      <c r="H27" s="384">
        <f>F27*0.5</f>
        <v>6702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2" s="457">
        <f>F32*1.2</f>
        <v>17193.599999999999</v>
      </c>
      <c r="E32" s="383">
        <f>F32*1.1</f>
        <v>15760.800000000001</v>
      </c>
      <c r="F32" s="383">
        <v>14328</v>
      </c>
      <c r="G32" s="383">
        <f>F32*0.75</f>
        <v>10746</v>
      </c>
      <c r="H32" s="384">
        <f>F32*0.5</f>
        <v>7164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1920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"2ГИС.МАГНИТОГОРСК"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"2ГИС.МАГНИТОГОРСК"; Электронный справочник "2ГИС.МАГНИТОГОРСК"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3" s="445">
        <v>420</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48" s="536">
        <f>F48*1.2</f>
        <v>5328</v>
      </c>
      <c r="E48" s="536">
        <f>F48*1.1</f>
        <v>4884</v>
      </c>
      <c r="F48" s="536">
        <v>4440</v>
      </c>
      <c r="G48" s="536">
        <f>F48*0.75</f>
        <v>3330</v>
      </c>
      <c r="H48" s="536">
        <f>F48*0.5</f>
        <v>2220</v>
      </c>
    </row>
    <row r="49" spans="1:8" s="16" customFormat="1" ht="99.95"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49" s="537"/>
      <c r="E49" s="537"/>
      <c r="F49" s="537"/>
      <c r="G49" s="537"/>
      <c r="H49" s="537"/>
    </row>
    <row r="50" spans="1:8" s="16" customFormat="1" ht="99.95" customHeight="1" thickBot="1" x14ac:dyDescent="0.25">
      <c r="A50" s="439"/>
      <c r="B50" s="253" t="s">
        <v>12</v>
      </c>
      <c r="C50" s="254"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0" s="537"/>
      <c r="E50" s="537"/>
      <c r="F50" s="537"/>
      <c r="G50" s="537"/>
      <c r="H50" s="537"/>
    </row>
    <row r="51" spans="1:8" ht="21" x14ac:dyDescent="0.2">
      <c r="A51" s="52"/>
      <c r="B51" s="52"/>
      <c r="C51" s="52"/>
      <c r="D51" s="52"/>
      <c r="E51" s="52"/>
      <c r="F51" s="52"/>
      <c r="G51" s="52"/>
      <c r="H51" s="255"/>
    </row>
    <row r="52" spans="1:8" ht="21.75" thickBot="1" x14ac:dyDescent="0.25">
      <c r="A52" s="171"/>
      <c r="B52" s="171"/>
      <c r="C52" s="171"/>
      <c r="D52" s="171"/>
      <c r="E52" s="171"/>
      <c r="F52" s="171"/>
      <c r="G52" s="171"/>
      <c r="H52" s="256"/>
    </row>
    <row r="53" spans="1:8" ht="42" x14ac:dyDescent="0.2">
      <c r="A53" s="439" t="s">
        <v>179</v>
      </c>
      <c r="B53" s="138" t="s">
        <v>180</v>
      </c>
      <c r="C53" s="120"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53" s="480">
        <v>210</v>
      </c>
      <c r="E53" s="447"/>
      <c r="F53" s="447"/>
      <c r="G53" s="447"/>
      <c r="H53" s="448"/>
    </row>
    <row r="54" spans="1:8" ht="63.75" thickBot="1" x14ac:dyDescent="0.25">
      <c r="A54" s="439"/>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v>
      </c>
      <c r="D54" s="481"/>
      <c r="E54" s="449"/>
      <c r="F54" s="449"/>
      <c r="G54" s="449"/>
      <c r="H54" s="450"/>
    </row>
    <row r="55" spans="1:8" s="16" customFormat="1" ht="24.95" customHeight="1" thickBot="1" x14ac:dyDescent="0.25">
      <c r="A55" s="40"/>
      <c r="B55" s="41"/>
      <c r="C55" s="42"/>
      <c r="D55" s="435"/>
      <c r="E55" s="436"/>
      <c r="F55" s="436"/>
      <c r="G55" s="436"/>
      <c r="H55" s="437"/>
    </row>
    <row r="56" spans="1:8" s="16" customFormat="1" ht="48" customHeight="1" x14ac:dyDescent="0.2">
      <c r="A56" s="461" t="s">
        <v>31</v>
      </c>
      <c r="B56" s="455" t="s">
        <v>27</v>
      </c>
      <c r="C56"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6" s="382">
        <f>F56*1.2</f>
        <v>13780.8</v>
      </c>
      <c r="E56" s="383">
        <f>F56*1.1</f>
        <v>12632.400000000001</v>
      </c>
      <c r="F56" s="383">
        <v>11484</v>
      </c>
      <c r="G56" s="383">
        <f>F56*0.75</f>
        <v>8613</v>
      </c>
      <c r="H56" s="384">
        <f>F56*0.5</f>
        <v>5742</v>
      </c>
    </row>
    <row r="57" spans="1:8" s="16" customFormat="1" ht="132" customHeight="1" x14ac:dyDescent="0.2">
      <c r="A57" s="462"/>
      <c r="B57" s="456"/>
      <c r="C57" s="456"/>
      <c r="D57" s="354"/>
      <c r="E57" s="355"/>
      <c r="F57" s="355"/>
      <c r="G57" s="355"/>
      <c r="H57" s="356"/>
    </row>
    <row r="58" spans="1:8" s="16" customFormat="1" ht="127.5" customHeight="1" x14ac:dyDescent="0.2">
      <c r="A58" s="462"/>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58" s="354"/>
      <c r="E58" s="355"/>
      <c r="F58" s="355"/>
      <c r="G58" s="355"/>
      <c r="H58" s="356"/>
    </row>
    <row r="59" spans="1:8" s="16" customFormat="1" ht="127.5" customHeight="1" thickBot="1" x14ac:dyDescent="0.25">
      <c r="A59" s="463"/>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59" s="379"/>
      <c r="E59" s="372"/>
      <c r="F59" s="372"/>
      <c r="G59" s="372"/>
      <c r="H59" s="373"/>
    </row>
    <row r="60" spans="1:8" s="16" customFormat="1" ht="166.5" customHeight="1" thickBot="1" x14ac:dyDescent="0.25">
      <c r="A60" s="464"/>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0" s="374"/>
      <c r="E60" s="375"/>
      <c r="F60" s="375"/>
      <c r="G60" s="375"/>
      <c r="H60" s="376"/>
    </row>
    <row r="61" spans="1:8" s="16" customFormat="1" ht="24.95" customHeight="1" thickBot="1" x14ac:dyDescent="0.25">
      <c r="A61" s="28"/>
      <c r="B61" s="29"/>
      <c r="C61" s="30"/>
      <c r="D61" s="458"/>
      <c r="E61" s="459"/>
      <c r="F61" s="459"/>
      <c r="G61" s="459"/>
      <c r="H61" s="460"/>
    </row>
    <row r="62" spans="1:8" s="16" customFormat="1" ht="48" customHeight="1" x14ac:dyDescent="0.2">
      <c r="A62" s="451" t="s">
        <v>35</v>
      </c>
      <c r="B62" s="455" t="s">
        <v>27</v>
      </c>
      <c r="C6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2" s="457">
        <f>F62*1.2</f>
        <v>14731.199999999999</v>
      </c>
      <c r="E62" s="383">
        <f>F62*1.1</f>
        <v>13503.6</v>
      </c>
      <c r="F62" s="383">
        <v>12276</v>
      </c>
      <c r="G62" s="383">
        <f>F62*0.75</f>
        <v>9207</v>
      </c>
      <c r="H62" s="384">
        <f>F62*0.5</f>
        <v>6138</v>
      </c>
    </row>
    <row r="63" spans="1:8" s="16" customFormat="1" ht="132" customHeight="1" x14ac:dyDescent="0.2">
      <c r="A63" s="452"/>
      <c r="B63" s="456"/>
      <c r="C63" s="456"/>
      <c r="D63" s="361"/>
      <c r="E63" s="355"/>
      <c r="F63" s="355"/>
      <c r="G63" s="355"/>
      <c r="H63" s="356"/>
    </row>
    <row r="64" spans="1:8" s="16" customFormat="1" ht="138.94999999999999" customHeight="1" x14ac:dyDescent="0.2">
      <c r="A64" s="452"/>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4" s="361"/>
      <c r="E64" s="355"/>
      <c r="F64" s="355"/>
      <c r="G64" s="355"/>
      <c r="H64" s="356"/>
    </row>
    <row r="65" spans="1:8" s="16" customFormat="1" ht="166.5" customHeight="1" x14ac:dyDescent="0.2">
      <c r="A65" s="452"/>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5" s="361"/>
      <c r="E65" s="355"/>
      <c r="F65" s="355"/>
      <c r="G65" s="355"/>
      <c r="H65" s="356"/>
    </row>
    <row r="66" spans="1:8" s="16" customFormat="1" ht="92.25" customHeight="1" thickBot="1" x14ac:dyDescent="0.25">
      <c r="A66" s="489"/>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66" s="482"/>
      <c r="E66" s="375"/>
      <c r="F66" s="375"/>
      <c r="G66" s="375"/>
      <c r="H66" s="376"/>
    </row>
    <row r="67" spans="1:8" s="16" customFormat="1" ht="24.95" customHeight="1" thickBot="1" x14ac:dyDescent="0.25">
      <c r="A67" s="40"/>
      <c r="B67" s="41"/>
      <c r="C67" s="42"/>
      <c r="D67" s="486"/>
      <c r="E67" s="487"/>
      <c r="F67" s="487"/>
      <c r="G67" s="487"/>
      <c r="H67" s="488"/>
    </row>
    <row r="68" spans="1:8" s="16" customFormat="1" ht="50.1" customHeight="1" x14ac:dyDescent="0.2">
      <c r="A68" s="438" t="s">
        <v>37</v>
      </c>
      <c r="B68" s="475" t="s">
        <v>23</v>
      </c>
      <c r="C68"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68" s="527">
        <v>300</v>
      </c>
      <c r="E68" s="528"/>
      <c r="F68" s="528"/>
      <c r="G68" s="528"/>
      <c r="H68" s="529"/>
    </row>
    <row r="69" spans="1:8" s="16" customFormat="1" ht="94.5" customHeight="1" x14ac:dyDescent="0.2">
      <c r="A69" s="439"/>
      <c r="B69" s="476"/>
      <c r="C69" s="478"/>
      <c r="D69" s="480"/>
      <c r="E69" s="447"/>
      <c r="F69" s="447"/>
      <c r="G69" s="447"/>
      <c r="H69" s="530"/>
    </row>
    <row r="70" spans="1:8" s="16" customFormat="1" ht="163.5" customHeight="1" thickBot="1" x14ac:dyDescent="0.25">
      <c r="A70" s="440"/>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70" s="531"/>
      <c r="E70" s="532"/>
      <c r="F70" s="532"/>
      <c r="G70" s="532"/>
      <c r="H70" s="533"/>
    </row>
    <row r="71" spans="1:8" ht="21.75" thickBot="1" x14ac:dyDescent="0.25">
      <c r="A71" s="40"/>
      <c r="B71" s="59"/>
      <c r="C71" s="60"/>
      <c r="D71" s="435"/>
      <c r="E71" s="436"/>
      <c r="F71" s="436"/>
      <c r="G71" s="436"/>
      <c r="H71" s="437"/>
    </row>
    <row r="72" spans="1:8" ht="50.1" customHeight="1" thickBot="1" x14ac:dyDescent="0.25">
      <c r="A72" s="411" t="s">
        <v>38</v>
      </c>
      <c r="B72" s="412"/>
      <c r="C72" s="412"/>
      <c r="D72" s="421" t="str">
        <f>"от "&amp;MIN(D73:D92)&amp;" до "&amp;MAX(D73:D92)</f>
        <v>от 1350 до 27000</v>
      </c>
      <c r="E72" s="422"/>
      <c r="F72" s="422"/>
      <c r="G72" s="422"/>
      <c r="H72" s="423"/>
    </row>
    <row r="73" spans="1:8" ht="37.5" customHeight="1" x14ac:dyDescent="0.2">
      <c r="A73" s="429" t="s">
        <v>39</v>
      </c>
      <c r="B73" s="430"/>
      <c r="C73" s="431"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73" s="432">
        <v>1350</v>
      </c>
      <c r="E73" s="433"/>
      <c r="F73" s="433"/>
      <c r="G73" s="433"/>
      <c r="H73" s="434"/>
    </row>
    <row r="74" spans="1:8" ht="37.5" customHeight="1" x14ac:dyDescent="0.2">
      <c r="A74" s="419" t="s">
        <v>40</v>
      </c>
      <c r="B74" s="420"/>
      <c r="C74" s="431"/>
      <c r="D74" s="354">
        <v>2700</v>
      </c>
      <c r="E74" s="355"/>
      <c r="F74" s="355"/>
      <c r="G74" s="355"/>
      <c r="H74" s="356"/>
    </row>
    <row r="75" spans="1:8" ht="37.5" customHeight="1" x14ac:dyDescent="0.2">
      <c r="A75" s="419" t="s">
        <v>41</v>
      </c>
      <c r="B75" s="420"/>
      <c r="C75" s="431"/>
      <c r="D75" s="354">
        <v>4050</v>
      </c>
      <c r="E75" s="355"/>
      <c r="F75" s="355"/>
      <c r="G75" s="355"/>
      <c r="H75" s="356"/>
    </row>
    <row r="76" spans="1:8" ht="37.5" customHeight="1" x14ac:dyDescent="0.2">
      <c r="A76" s="419" t="s">
        <v>42</v>
      </c>
      <c r="B76" s="420"/>
      <c r="C76" s="431"/>
      <c r="D76" s="354">
        <v>5400</v>
      </c>
      <c r="E76" s="355"/>
      <c r="F76" s="355"/>
      <c r="G76" s="355"/>
      <c r="H76" s="356"/>
    </row>
    <row r="77" spans="1:8" ht="37.5" customHeight="1" x14ac:dyDescent="0.2">
      <c r="A77" s="419" t="s">
        <v>43</v>
      </c>
      <c r="B77" s="420"/>
      <c r="C77" s="431"/>
      <c r="D77" s="354">
        <v>6750</v>
      </c>
      <c r="E77" s="355"/>
      <c r="F77" s="355"/>
      <c r="G77" s="355"/>
      <c r="H77" s="356"/>
    </row>
    <row r="78" spans="1:8" ht="37.5" customHeight="1" x14ac:dyDescent="0.2">
      <c r="A78" s="419" t="s">
        <v>44</v>
      </c>
      <c r="B78" s="420"/>
      <c r="C78" s="431"/>
      <c r="D78" s="354">
        <v>8100</v>
      </c>
      <c r="E78" s="355"/>
      <c r="F78" s="355"/>
      <c r="G78" s="355"/>
      <c r="H78" s="356"/>
    </row>
    <row r="79" spans="1:8" ht="37.5" customHeight="1" x14ac:dyDescent="0.2">
      <c r="A79" s="419" t="s">
        <v>45</v>
      </c>
      <c r="B79" s="420"/>
      <c r="C79" s="431"/>
      <c r="D79" s="354">
        <v>9450</v>
      </c>
      <c r="E79" s="355"/>
      <c r="F79" s="355"/>
      <c r="G79" s="355"/>
      <c r="H79" s="356"/>
    </row>
    <row r="80" spans="1:8" ht="37.5" customHeight="1" x14ac:dyDescent="0.2">
      <c r="A80" s="419" t="s">
        <v>46</v>
      </c>
      <c r="B80" s="420"/>
      <c r="C80" s="431"/>
      <c r="D80" s="354">
        <v>10800</v>
      </c>
      <c r="E80" s="355"/>
      <c r="F80" s="355"/>
      <c r="G80" s="355"/>
      <c r="H80" s="356"/>
    </row>
    <row r="81" spans="1:8" ht="37.5" customHeight="1" x14ac:dyDescent="0.2">
      <c r="A81" s="419" t="s">
        <v>47</v>
      </c>
      <c r="B81" s="420"/>
      <c r="C81" s="431"/>
      <c r="D81" s="354">
        <v>12150</v>
      </c>
      <c r="E81" s="355"/>
      <c r="F81" s="355"/>
      <c r="G81" s="355"/>
      <c r="H81" s="356"/>
    </row>
    <row r="82" spans="1:8" ht="37.5" customHeight="1" x14ac:dyDescent="0.2">
      <c r="A82" s="419" t="s">
        <v>48</v>
      </c>
      <c r="B82" s="420"/>
      <c r="C82" s="431"/>
      <c r="D82" s="354">
        <v>13500</v>
      </c>
      <c r="E82" s="355"/>
      <c r="F82" s="355"/>
      <c r="G82" s="355"/>
      <c r="H82" s="356"/>
    </row>
    <row r="83" spans="1:8" ht="37.5" customHeight="1" x14ac:dyDescent="0.2">
      <c r="A83" s="419" t="s">
        <v>49</v>
      </c>
      <c r="B83" s="420"/>
      <c r="C83" s="431"/>
      <c r="D83" s="354">
        <v>14850</v>
      </c>
      <c r="E83" s="355"/>
      <c r="F83" s="355"/>
      <c r="G83" s="355"/>
      <c r="H83" s="356"/>
    </row>
    <row r="84" spans="1:8" ht="37.5" customHeight="1" x14ac:dyDescent="0.2">
      <c r="A84" s="419" t="s">
        <v>50</v>
      </c>
      <c r="B84" s="420"/>
      <c r="C84" s="431"/>
      <c r="D84" s="354">
        <v>16200</v>
      </c>
      <c r="E84" s="355"/>
      <c r="F84" s="355"/>
      <c r="G84" s="355"/>
      <c r="H84" s="356"/>
    </row>
    <row r="85" spans="1:8" ht="37.5" customHeight="1" x14ac:dyDescent="0.2">
      <c r="A85" s="419" t="s">
        <v>51</v>
      </c>
      <c r="B85" s="420"/>
      <c r="C85" s="431"/>
      <c r="D85" s="354">
        <v>17550</v>
      </c>
      <c r="E85" s="355"/>
      <c r="F85" s="355"/>
      <c r="G85" s="355"/>
      <c r="H85" s="356"/>
    </row>
    <row r="86" spans="1:8" ht="37.5" customHeight="1" x14ac:dyDescent="0.2">
      <c r="A86" s="419" t="s">
        <v>52</v>
      </c>
      <c r="B86" s="420"/>
      <c r="C86" s="431"/>
      <c r="D86" s="354">
        <v>18900</v>
      </c>
      <c r="E86" s="355"/>
      <c r="F86" s="355"/>
      <c r="G86" s="355"/>
      <c r="H86" s="356"/>
    </row>
    <row r="87" spans="1:8" ht="37.5" customHeight="1" x14ac:dyDescent="0.2">
      <c r="A87" s="419" t="s">
        <v>53</v>
      </c>
      <c r="B87" s="420"/>
      <c r="C87" s="431"/>
      <c r="D87" s="354">
        <v>20250</v>
      </c>
      <c r="E87" s="355"/>
      <c r="F87" s="355"/>
      <c r="G87" s="355"/>
      <c r="H87" s="356"/>
    </row>
    <row r="88" spans="1:8" ht="37.5" customHeight="1" x14ac:dyDescent="0.2">
      <c r="A88" s="419" t="s">
        <v>54</v>
      </c>
      <c r="B88" s="420"/>
      <c r="C88" s="431"/>
      <c r="D88" s="354">
        <v>21600</v>
      </c>
      <c r="E88" s="355"/>
      <c r="F88" s="355"/>
      <c r="G88" s="355"/>
      <c r="H88" s="356"/>
    </row>
    <row r="89" spans="1:8" ht="37.5" customHeight="1" x14ac:dyDescent="0.2">
      <c r="A89" s="419" t="s">
        <v>55</v>
      </c>
      <c r="B89" s="420"/>
      <c r="C89" s="431"/>
      <c r="D89" s="354">
        <v>22950</v>
      </c>
      <c r="E89" s="355"/>
      <c r="F89" s="355"/>
      <c r="G89" s="355"/>
      <c r="H89" s="356"/>
    </row>
    <row r="90" spans="1:8" ht="37.5" customHeight="1" x14ac:dyDescent="0.2">
      <c r="A90" s="419" t="s">
        <v>56</v>
      </c>
      <c r="B90" s="420"/>
      <c r="C90" s="431"/>
      <c r="D90" s="354">
        <v>24300</v>
      </c>
      <c r="E90" s="355"/>
      <c r="F90" s="355"/>
      <c r="G90" s="355"/>
      <c r="H90" s="356"/>
    </row>
    <row r="91" spans="1:8" ht="37.5" customHeight="1" x14ac:dyDescent="0.2">
      <c r="A91" s="419" t="s">
        <v>57</v>
      </c>
      <c r="B91" s="420"/>
      <c r="C91" s="431"/>
      <c r="D91" s="354">
        <v>25650</v>
      </c>
      <c r="E91" s="355"/>
      <c r="F91" s="355"/>
      <c r="G91" s="355"/>
      <c r="H91" s="356"/>
    </row>
    <row r="92" spans="1:8" ht="37.5" customHeight="1" thickBot="1" x14ac:dyDescent="0.25">
      <c r="A92" s="419" t="s">
        <v>58</v>
      </c>
      <c r="B92" s="420"/>
      <c r="C92" s="431"/>
      <c r="D92" s="354">
        <v>27000</v>
      </c>
      <c r="E92" s="355"/>
      <c r="F92" s="355"/>
      <c r="G92" s="355"/>
      <c r="H92" s="356"/>
    </row>
    <row r="93" spans="1:8" ht="50.1" customHeight="1" thickBot="1" x14ac:dyDescent="0.25">
      <c r="A93" s="411" t="s">
        <v>59</v>
      </c>
      <c r="B93" s="412"/>
      <c r="C93" s="412"/>
      <c r="D93" s="421" t="str">
        <f>"от "&amp;MIN(D94:D103)&amp;" до "&amp;MAX(D94:D103)</f>
        <v>от 510 до 2550</v>
      </c>
      <c r="E93" s="422"/>
      <c r="F93" s="422"/>
      <c r="G93" s="422"/>
      <c r="H93" s="423"/>
    </row>
    <row r="94" spans="1:8" ht="151.5" x14ac:dyDescent="0.2">
      <c r="A94" s="65" t="s">
        <v>60</v>
      </c>
      <c r="B94" s="66" t="s">
        <v>13</v>
      </c>
      <c r="C94" s="120"/>
      <c r="D94" s="424">
        <v>1320</v>
      </c>
      <c r="E94" s="424"/>
      <c r="F94" s="424"/>
      <c r="G94" s="424"/>
      <c r="H94" s="425"/>
    </row>
    <row r="95" spans="1:8" ht="37.5" customHeight="1" x14ac:dyDescent="0.2">
      <c r="A95" s="377" t="s">
        <v>61</v>
      </c>
      <c r="B95" s="418"/>
      <c r="C95" s="426"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95" s="398">
        <v>630</v>
      </c>
      <c r="E95" s="398"/>
      <c r="F95" s="398"/>
      <c r="G95" s="398"/>
      <c r="H95" s="399"/>
    </row>
    <row r="96" spans="1:8" ht="37.5" customHeight="1" x14ac:dyDescent="0.2">
      <c r="A96" s="377" t="s">
        <v>62</v>
      </c>
      <c r="B96" s="418"/>
      <c r="C96" s="427"/>
      <c r="D96" s="398">
        <v>1306.8000000000002</v>
      </c>
      <c r="E96" s="398"/>
      <c r="F96" s="398"/>
      <c r="G96" s="398"/>
      <c r="H96" s="399"/>
    </row>
    <row r="97" spans="1:8" ht="37.5" customHeight="1" x14ac:dyDescent="0.2">
      <c r="A97" s="377" t="s">
        <v>63</v>
      </c>
      <c r="B97" s="418"/>
      <c r="C97" s="427"/>
      <c r="D97" s="398">
        <v>858.00000000000011</v>
      </c>
      <c r="E97" s="398"/>
      <c r="F97" s="398"/>
      <c r="G97" s="398"/>
      <c r="H97" s="399"/>
    </row>
    <row r="98" spans="1:8" ht="37.5" customHeight="1" x14ac:dyDescent="0.2">
      <c r="A98" s="352" t="s">
        <v>64</v>
      </c>
      <c r="B98" s="353"/>
      <c r="C98" s="427"/>
      <c r="D98" s="398">
        <v>858.00000000000011</v>
      </c>
      <c r="E98" s="398"/>
      <c r="F98" s="398"/>
      <c r="G98" s="398"/>
      <c r="H98" s="399"/>
    </row>
    <row r="99" spans="1:8" ht="37.5" customHeight="1" x14ac:dyDescent="0.2">
      <c r="A99" s="377" t="s">
        <v>65</v>
      </c>
      <c r="B99" s="418"/>
      <c r="C99" s="427"/>
      <c r="D99" s="398">
        <v>510</v>
      </c>
      <c r="E99" s="398"/>
      <c r="F99" s="398"/>
      <c r="G99" s="398"/>
      <c r="H99" s="399"/>
    </row>
    <row r="100" spans="1:8" ht="37.5" customHeight="1" x14ac:dyDescent="0.2">
      <c r="A100" s="377" t="s">
        <v>66</v>
      </c>
      <c r="B100" s="418"/>
      <c r="C100" s="427"/>
      <c r="D100" s="398">
        <v>510</v>
      </c>
      <c r="E100" s="398"/>
      <c r="F100" s="398"/>
      <c r="G100" s="398"/>
      <c r="H100" s="399"/>
    </row>
    <row r="101" spans="1:8" ht="37.5" customHeight="1" x14ac:dyDescent="0.2">
      <c r="A101" s="377" t="s">
        <v>67</v>
      </c>
      <c r="B101" s="418"/>
      <c r="C101" s="427"/>
      <c r="D101" s="398">
        <v>858.00000000000011</v>
      </c>
      <c r="E101" s="398"/>
      <c r="F101" s="398"/>
      <c r="G101" s="398"/>
      <c r="H101" s="399"/>
    </row>
    <row r="102" spans="1:8" ht="37.5" customHeight="1" x14ac:dyDescent="0.2">
      <c r="A102" s="377" t="s">
        <v>68</v>
      </c>
      <c r="B102" s="418"/>
      <c r="C102" s="427"/>
      <c r="D102" s="398">
        <v>1230</v>
      </c>
      <c r="E102" s="398"/>
      <c r="F102" s="398"/>
      <c r="G102" s="398"/>
      <c r="H102" s="399"/>
    </row>
    <row r="103" spans="1:8" ht="37.5" customHeight="1" thickBot="1" x14ac:dyDescent="0.25">
      <c r="A103" s="407" t="s">
        <v>69</v>
      </c>
      <c r="B103" s="408"/>
      <c r="C103" s="428"/>
      <c r="D103" s="409">
        <v>2550</v>
      </c>
      <c r="E103" s="409"/>
      <c r="F103" s="409"/>
      <c r="G103" s="409"/>
      <c r="H103" s="410"/>
    </row>
    <row r="104" spans="1:8" s="16" customFormat="1" ht="117.75" customHeight="1" thickBot="1" x14ac:dyDescent="0.25">
      <c r="A104" s="524" t="s">
        <v>71</v>
      </c>
      <c r="B104" s="525"/>
      <c r="C104"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04" s="375">
        <v>72</v>
      </c>
      <c r="E104" s="375"/>
      <c r="F104" s="375"/>
      <c r="G104" s="375"/>
      <c r="H104" s="376"/>
    </row>
    <row r="105" spans="1:8" ht="50.1" customHeight="1" thickBot="1" x14ac:dyDescent="0.25">
      <c r="A105" s="362" t="s">
        <v>72</v>
      </c>
      <c r="B105" s="363"/>
      <c r="C105" s="21"/>
      <c r="D105" s="364" t="str">
        <f>"от "&amp;MIN(D107,D127:H128,F167,D129:H143)&amp;" до "&amp;MAX(D107,D127:H128,F167,D129:H143)</f>
        <v>от 1320 до 11022</v>
      </c>
      <c r="E105" s="364"/>
      <c r="F105" s="364"/>
      <c r="G105" s="364"/>
      <c r="H105" s="365"/>
    </row>
    <row r="106" spans="1:8" ht="21.75" thickBot="1" x14ac:dyDescent="0.25">
      <c r="A106" s="518"/>
      <c r="B106" s="519"/>
      <c r="C106" s="60"/>
      <c r="D106" s="520"/>
      <c r="E106" s="520"/>
      <c r="F106" s="520"/>
      <c r="G106" s="520"/>
      <c r="H106" s="521"/>
    </row>
    <row r="107" spans="1:8" ht="62.25" customHeight="1" thickBot="1" x14ac:dyDescent="0.25">
      <c r="A107" s="389" t="s">
        <v>73</v>
      </c>
      <c r="B107" s="390"/>
      <c r="C107"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"2ГИС.МАГНИТОГОРСК" (версия для ПК); Интернет-площадка 2gis.kz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http://api.2gis.kz/</v>
      </c>
      <c r="D107" s="391">
        <v>3600</v>
      </c>
      <c r="E107" s="391"/>
      <c r="F107" s="391"/>
      <c r="G107" s="391"/>
      <c r="H107" s="392"/>
    </row>
    <row r="108" spans="1:8" ht="62.25" customHeight="1" thickBot="1" x14ac:dyDescent="0.25">
      <c r="A108" s="393" t="s">
        <v>74</v>
      </c>
      <c r="B108" s="394"/>
      <c r="C108" s="405"/>
      <c r="D108" s="395" t="s">
        <v>75</v>
      </c>
      <c r="E108" s="396"/>
      <c r="F108" s="396"/>
      <c r="G108" s="396"/>
      <c r="H108" s="397"/>
    </row>
    <row r="109" spans="1:8" ht="62.25" customHeight="1" x14ac:dyDescent="0.2">
      <c r="A109" s="385" t="s">
        <v>76</v>
      </c>
      <c r="B109" s="386"/>
      <c r="C109" s="405"/>
      <c r="D109" s="398">
        <f>D107/4</f>
        <v>900</v>
      </c>
      <c r="E109" s="398"/>
      <c r="F109" s="398"/>
      <c r="G109" s="398"/>
      <c r="H109" s="399"/>
    </row>
    <row r="110" spans="1:8" ht="62.25" customHeight="1" x14ac:dyDescent="0.2">
      <c r="A110" s="385" t="s">
        <v>77</v>
      </c>
      <c r="B110" s="386"/>
      <c r="C110" s="405"/>
      <c r="D110" s="398">
        <f>D107/5</f>
        <v>720</v>
      </c>
      <c r="E110" s="398"/>
      <c r="F110" s="398"/>
      <c r="G110" s="398"/>
      <c r="H110" s="399"/>
    </row>
    <row r="111" spans="1:8" ht="62.25" customHeight="1" x14ac:dyDescent="0.2">
      <c r="A111" s="385" t="s">
        <v>78</v>
      </c>
      <c r="B111" s="386"/>
      <c r="C111" s="405"/>
      <c r="D111" s="398">
        <f>D107/6</f>
        <v>600</v>
      </c>
      <c r="E111" s="398"/>
      <c r="F111" s="398"/>
      <c r="G111" s="398"/>
      <c r="H111" s="399"/>
    </row>
    <row r="112" spans="1:8" ht="62.25" customHeight="1" x14ac:dyDescent="0.2">
      <c r="A112" s="385" t="s">
        <v>79</v>
      </c>
      <c r="B112" s="386"/>
      <c r="C112" s="405"/>
      <c r="D112" s="398">
        <f>D107/7</f>
        <v>514.28571428571433</v>
      </c>
      <c r="E112" s="398"/>
      <c r="F112" s="398"/>
      <c r="G112" s="398"/>
      <c r="H112" s="399"/>
    </row>
    <row r="113" spans="1:8" ht="62.25" customHeight="1" x14ac:dyDescent="0.2">
      <c r="A113" s="385" t="s">
        <v>80</v>
      </c>
      <c r="B113" s="386"/>
      <c r="C113" s="405"/>
      <c r="D113" s="398">
        <f>D107/8</f>
        <v>450</v>
      </c>
      <c r="E113" s="398"/>
      <c r="F113" s="398"/>
      <c r="G113" s="398"/>
      <c r="H113" s="399"/>
    </row>
    <row r="114" spans="1:8" ht="62.25" customHeight="1" x14ac:dyDescent="0.2">
      <c r="A114" s="385" t="s">
        <v>81</v>
      </c>
      <c r="B114" s="386"/>
      <c r="C114" s="405"/>
      <c r="D114" s="398">
        <f>D107/9</f>
        <v>400</v>
      </c>
      <c r="E114" s="398"/>
      <c r="F114" s="398"/>
      <c r="G114" s="398"/>
      <c r="H114" s="399"/>
    </row>
    <row r="115" spans="1:8" ht="62.25" customHeight="1" x14ac:dyDescent="0.2">
      <c r="A115" s="385" t="s">
        <v>82</v>
      </c>
      <c r="B115" s="386"/>
      <c r="C115" s="405"/>
      <c r="D115" s="398">
        <f>D107/10</f>
        <v>360</v>
      </c>
      <c r="E115" s="398"/>
      <c r="F115" s="398"/>
      <c r="G115" s="398"/>
      <c r="H115" s="399"/>
    </row>
    <row r="116" spans="1:8" ht="62.25" customHeight="1" thickBot="1" x14ac:dyDescent="0.25">
      <c r="A116" s="389" t="s">
        <v>83</v>
      </c>
      <c r="B116" s="390"/>
      <c r="C116" s="405"/>
      <c r="D116" s="391">
        <v>5400</v>
      </c>
      <c r="E116" s="391"/>
      <c r="F116" s="391"/>
      <c r="G116" s="391"/>
      <c r="H116" s="392"/>
    </row>
    <row r="117" spans="1:8" ht="62.25" customHeight="1" thickBot="1" x14ac:dyDescent="0.25">
      <c r="A117" s="393" t="s">
        <v>74</v>
      </c>
      <c r="B117" s="394"/>
      <c r="C117" s="405"/>
      <c r="D117" s="395" t="s">
        <v>75</v>
      </c>
      <c r="E117" s="396"/>
      <c r="F117" s="396"/>
      <c r="G117" s="396"/>
      <c r="H117" s="397"/>
    </row>
    <row r="118" spans="1:8" ht="62.25" customHeight="1" x14ac:dyDescent="0.2">
      <c r="A118" s="385" t="s">
        <v>76</v>
      </c>
      <c r="B118" s="386"/>
      <c r="C118" s="405"/>
      <c r="D118" s="398">
        <v>1350</v>
      </c>
      <c r="E118" s="398"/>
      <c r="F118" s="398"/>
      <c r="G118" s="398"/>
      <c r="H118" s="399"/>
    </row>
    <row r="119" spans="1:8" ht="62.25" customHeight="1" x14ac:dyDescent="0.2">
      <c r="A119" s="385" t="s">
        <v>77</v>
      </c>
      <c r="B119" s="386"/>
      <c r="C119" s="405"/>
      <c r="D119" s="398">
        <v>1080</v>
      </c>
      <c r="E119" s="398"/>
      <c r="F119" s="398"/>
      <c r="G119" s="398"/>
      <c r="H119" s="399"/>
    </row>
    <row r="120" spans="1:8" ht="62.25" customHeight="1" x14ac:dyDescent="0.2">
      <c r="A120" s="385" t="s">
        <v>78</v>
      </c>
      <c r="B120" s="386"/>
      <c r="C120" s="405"/>
      <c r="D120" s="398">
        <v>900</v>
      </c>
      <c r="E120" s="398"/>
      <c r="F120" s="398"/>
      <c r="G120" s="398"/>
      <c r="H120" s="399"/>
    </row>
    <row r="121" spans="1:8" ht="62.25" customHeight="1" x14ac:dyDescent="0.2">
      <c r="A121" s="385" t="s">
        <v>79</v>
      </c>
      <c r="B121" s="386"/>
      <c r="C121" s="405"/>
      <c r="D121" s="398">
        <v>771.42857142857144</v>
      </c>
      <c r="E121" s="398"/>
      <c r="F121" s="398"/>
      <c r="G121" s="398"/>
      <c r="H121" s="399"/>
    </row>
    <row r="122" spans="1:8" ht="62.25" customHeight="1" x14ac:dyDescent="0.2">
      <c r="A122" s="385" t="s">
        <v>80</v>
      </c>
      <c r="B122" s="386"/>
      <c r="C122" s="405"/>
      <c r="D122" s="398">
        <v>675</v>
      </c>
      <c r="E122" s="398"/>
      <c r="F122" s="398"/>
      <c r="G122" s="398"/>
      <c r="H122" s="399"/>
    </row>
    <row r="123" spans="1:8" ht="62.25" customHeight="1" x14ac:dyDescent="0.2">
      <c r="A123" s="385" t="s">
        <v>81</v>
      </c>
      <c r="B123" s="386"/>
      <c r="C123" s="405"/>
      <c r="D123" s="398">
        <v>600</v>
      </c>
      <c r="E123" s="398"/>
      <c r="F123" s="398"/>
      <c r="G123" s="398"/>
      <c r="H123" s="399"/>
    </row>
    <row r="124" spans="1:8" ht="62.25" customHeight="1" thickBot="1" x14ac:dyDescent="0.25">
      <c r="A124" s="385" t="s">
        <v>82</v>
      </c>
      <c r="B124" s="386"/>
      <c r="C124" s="406"/>
      <c r="D124" s="398">
        <v>540</v>
      </c>
      <c r="E124" s="398"/>
      <c r="F124" s="398"/>
      <c r="G124" s="398"/>
      <c r="H124" s="399"/>
    </row>
    <row r="125" spans="1:8" s="16" customFormat="1" ht="62.45" customHeight="1" thickBot="1" x14ac:dyDescent="0.25">
      <c r="A125" s="380" t="s">
        <v>84</v>
      </c>
      <c r="B125" s="381"/>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25" s="374">
        <v>11022</v>
      </c>
      <c r="E125" s="375"/>
      <c r="F125" s="375"/>
      <c r="G125" s="375"/>
      <c r="H125" s="376"/>
    </row>
    <row r="126" spans="1:8" ht="21.75" thickBot="1" x14ac:dyDescent="0.25">
      <c r="A126" s="518"/>
      <c r="B126" s="519"/>
      <c r="C126" s="56"/>
      <c r="D126" s="520"/>
      <c r="E126" s="520"/>
      <c r="F126" s="520"/>
      <c r="G126" s="520"/>
      <c r="H126" s="521"/>
    </row>
    <row r="127" spans="1:8" ht="50.1" customHeight="1" x14ac:dyDescent="0.2">
      <c r="A127" s="352" t="s">
        <v>85</v>
      </c>
      <c r="B127" s="353"/>
      <c r="C127" s="72" t="str">
        <f>"Интернет-площадка 2gis.ru на основе Cправочника организаций "&amp;$C$2&amp;""</f>
        <v>Интернет-площадка 2gis.ru на основе Cправочника организаций "2ГИС.МАГНИТОГОРСК"</v>
      </c>
      <c r="D127" s="382">
        <v>9510</v>
      </c>
      <c r="E127" s="383"/>
      <c r="F127" s="383"/>
      <c r="G127" s="383"/>
      <c r="H127" s="384"/>
    </row>
    <row r="128" spans="1:8" ht="50.1" customHeight="1" x14ac:dyDescent="0.2">
      <c r="A128" s="352" t="s">
        <v>86</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8" s="379">
        <v>2520</v>
      </c>
      <c r="E128" s="372"/>
      <c r="F128" s="372"/>
      <c r="G128" s="372"/>
      <c r="H128" s="373"/>
    </row>
    <row r="129" spans="1:8" ht="50.1" customHeight="1" x14ac:dyDescent="0.2">
      <c r="A129" s="352" t="s">
        <v>87</v>
      </c>
      <c r="B129" s="353"/>
      <c r="C129" s="7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29" s="354">
        <v>5820</v>
      </c>
      <c r="E129" s="355"/>
      <c r="F129" s="355"/>
      <c r="G129" s="355"/>
      <c r="H129" s="356"/>
    </row>
    <row r="130" spans="1:8" ht="50.1" customHeight="1" x14ac:dyDescent="0.2">
      <c r="A130" s="352" t="s">
        <v>88</v>
      </c>
      <c r="B130" s="353"/>
      <c r="C130" s="73" t="str">
        <f>"Интернет-площадка 2gis.ru на основе Cправочника организаций "&amp;$C$2&amp;""</f>
        <v>Интернет-площадка 2gis.ru на основе Cправочника организаций "2ГИС.МАГНИТОГОРСК"</v>
      </c>
      <c r="D130" s="354">
        <v>5820</v>
      </c>
      <c r="E130" s="355"/>
      <c r="F130" s="355"/>
      <c r="G130" s="355"/>
      <c r="H130" s="356"/>
    </row>
    <row r="131" spans="1:8" ht="50.1" customHeight="1" x14ac:dyDescent="0.2">
      <c r="A131" s="352" t="s">
        <v>89</v>
      </c>
      <c r="B131" s="353"/>
      <c r="C131" s="73" t="str">
        <f>"Интернет-площадка 2gis.ru на основе Cправочника организаций "&amp;$C$2&amp;""</f>
        <v>Интернет-площадка 2gis.ru на основе Cправочника организаций "2ГИС.МАГНИТОГОРСК"</v>
      </c>
      <c r="D131" s="354">
        <v>6984</v>
      </c>
      <c r="E131" s="355"/>
      <c r="F131" s="355"/>
      <c r="G131" s="355"/>
      <c r="H131" s="356"/>
    </row>
    <row r="132" spans="1:8" ht="50.1" customHeight="1" x14ac:dyDescent="0.2">
      <c r="A132" s="352" t="s">
        <v>90</v>
      </c>
      <c r="B132" s="353"/>
      <c r="C132" s="7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2" s="354">
        <v>4800</v>
      </c>
      <c r="E132" s="355"/>
      <c r="F132" s="355"/>
      <c r="G132" s="355"/>
      <c r="H132" s="356"/>
    </row>
    <row r="133" spans="1:8" ht="50.1" customHeight="1" x14ac:dyDescent="0.2">
      <c r="A133" s="352" t="s">
        <v>91</v>
      </c>
      <c r="B133" s="353"/>
      <c r="C133" s="7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3" s="354">
        <v>1830</v>
      </c>
      <c r="E133" s="355"/>
      <c r="F133" s="355"/>
      <c r="G133" s="355"/>
      <c r="H133" s="356"/>
    </row>
    <row r="134" spans="1:8" ht="50.1" customHeight="1" x14ac:dyDescent="0.2">
      <c r="A134" s="352" t="s">
        <v>92</v>
      </c>
      <c r="B134" s="353"/>
      <c r="C134" s="7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34" s="354">
        <v>5010</v>
      </c>
      <c r="E134" s="355"/>
      <c r="F134" s="355"/>
      <c r="G134" s="355"/>
      <c r="H134" s="356"/>
    </row>
    <row r="135" spans="1:8" ht="50.1" customHeight="1" x14ac:dyDescent="0.2">
      <c r="A135" s="352" t="s">
        <v>93</v>
      </c>
      <c r="B135" s="353"/>
      <c r="C135" s="74" t="str">
        <f>C128</f>
        <v>Электронный справочник на основе Справочника организаций "2ГИС.МАГНИТОГОРСК" (версия для ПК)</v>
      </c>
      <c r="D135" s="354">
        <v>8400</v>
      </c>
      <c r="E135" s="355"/>
      <c r="F135" s="355"/>
      <c r="G135" s="355"/>
      <c r="H135" s="356"/>
    </row>
    <row r="136" spans="1:8" ht="50.1" customHeight="1" x14ac:dyDescent="0.2">
      <c r="A136" s="352" t="s">
        <v>94</v>
      </c>
      <c r="B136" s="353"/>
      <c r="C136" s="73" t="s">
        <v>95</v>
      </c>
      <c r="D136" s="354">
        <v>1320</v>
      </c>
      <c r="E136" s="355"/>
      <c r="F136" s="355"/>
      <c r="G136" s="355"/>
      <c r="H136" s="356"/>
    </row>
    <row r="137" spans="1:8" ht="64.5" customHeight="1" x14ac:dyDescent="0.2">
      <c r="A137" s="352" t="s">
        <v>96</v>
      </c>
      <c r="B137" s="353"/>
      <c r="C13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7" s="354">
        <v>5544</v>
      </c>
      <c r="E137" s="355"/>
      <c r="F137" s="355"/>
      <c r="G137" s="355"/>
      <c r="H137" s="356"/>
    </row>
    <row r="138" spans="1:8" ht="64.5" customHeight="1" x14ac:dyDescent="0.2">
      <c r="A138" s="352" t="s">
        <v>97</v>
      </c>
      <c r="B138" s="353"/>
      <c r="C138" s="73"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8" s="354">
        <v>4435.2000000000007</v>
      </c>
      <c r="E138" s="355"/>
      <c r="F138" s="355"/>
      <c r="G138" s="355"/>
      <c r="H138" s="356"/>
    </row>
    <row r="139" spans="1:8" ht="64.5" customHeight="1" x14ac:dyDescent="0.2">
      <c r="A139" s="352" t="s">
        <v>98</v>
      </c>
      <c r="B139" s="353"/>
      <c r="C139" s="73"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39" s="354">
        <v>4290</v>
      </c>
      <c r="E139" s="355"/>
      <c r="F139" s="355"/>
      <c r="G139" s="355"/>
      <c r="H139" s="356"/>
    </row>
    <row r="140" spans="1:8" ht="64.5" customHeight="1" x14ac:dyDescent="0.2">
      <c r="A140" s="352" t="s">
        <v>99</v>
      </c>
      <c r="B140" s="353"/>
      <c r="C140" s="73" t="str">
        <f t="shared" si="0"/>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0" s="354">
        <v>2217.6000000000004</v>
      </c>
      <c r="E140" s="355"/>
      <c r="F140" s="355"/>
      <c r="G140" s="355"/>
      <c r="H140" s="356"/>
    </row>
    <row r="141" spans="1:8" ht="64.5" customHeight="1" x14ac:dyDescent="0.2">
      <c r="A141" s="352" t="s">
        <v>100</v>
      </c>
      <c r="B141" s="353" t="s">
        <v>100</v>
      </c>
      <c r="C14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1" s="354">
        <v>11022</v>
      </c>
      <c r="E141" s="355"/>
      <c r="F141" s="355"/>
      <c r="G141" s="355"/>
      <c r="H141" s="356"/>
    </row>
    <row r="142" spans="1:8" ht="64.5" customHeight="1" x14ac:dyDescent="0.2">
      <c r="A142" s="352" t="s">
        <v>101</v>
      </c>
      <c r="B142" s="353" t="s">
        <v>101</v>
      </c>
      <c r="C142"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42" s="354">
        <v>5504.4000000000005</v>
      </c>
      <c r="E142" s="355"/>
      <c r="F142" s="355"/>
      <c r="G142" s="355"/>
      <c r="H142" s="356"/>
    </row>
    <row r="143" spans="1:8" ht="50.1" customHeight="1" thickBot="1" x14ac:dyDescent="0.25">
      <c r="A143" s="352" t="s">
        <v>102</v>
      </c>
      <c r="B143" s="353"/>
      <c r="C143" s="7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43" s="354">
        <v>3870</v>
      </c>
      <c r="E143" s="355"/>
      <c r="F143" s="355"/>
      <c r="G143" s="355"/>
      <c r="H143" s="356"/>
    </row>
    <row r="144" spans="1:8" s="16" customFormat="1" ht="102" customHeight="1" thickBot="1" x14ac:dyDescent="0.25">
      <c r="A144" s="352" t="s">
        <v>16</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4" s="354">
        <v>462.00000000000006</v>
      </c>
      <c r="E144" s="355"/>
      <c r="F144" s="355"/>
      <c r="G144" s="355"/>
      <c r="H144" s="356"/>
    </row>
    <row r="145" spans="1:8" s="16" customFormat="1" ht="102" customHeight="1" thickBot="1" x14ac:dyDescent="0.25">
      <c r="A145" s="352" t="s">
        <v>103</v>
      </c>
      <c r="B145" s="353"/>
      <c r="C145"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45" s="354">
        <v>100002</v>
      </c>
      <c r="E145" s="355"/>
      <c r="F145" s="355"/>
      <c r="G145" s="355"/>
      <c r="H145" s="356"/>
    </row>
    <row r="146" spans="1:8" s="16" customFormat="1" ht="126" customHeight="1" x14ac:dyDescent="0.2">
      <c r="A146" s="352" t="s">
        <v>104</v>
      </c>
      <c r="B146" s="353"/>
      <c r="C146"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6" s="354">
        <v>7620</v>
      </c>
      <c r="E146" s="355"/>
      <c r="F146" s="355"/>
      <c r="G146" s="355"/>
      <c r="H146" s="356"/>
    </row>
    <row r="147" spans="1:8" s="16" customFormat="1" ht="96" customHeight="1" x14ac:dyDescent="0.2">
      <c r="A147" s="377" t="s">
        <v>105</v>
      </c>
      <c r="B147" s="378"/>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Интернет-площадки и Веб-приложения на основе Cправочника организаций "2ГИС.МАГНИТОГОРСК", http://api.2gis.ru/</v>
      </c>
      <c r="D147" s="354">
        <v>6072.0000000000009</v>
      </c>
      <c r="E147" s="355"/>
      <c r="F147" s="355"/>
      <c r="G147" s="355"/>
      <c r="H147" s="356"/>
    </row>
    <row r="148" spans="1:8" s="16" customFormat="1" ht="96" customHeight="1" x14ac:dyDescent="0.2">
      <c r="A148" s="377" t="s">
        <v>106</v>
      </c>
      <c r="B148" s="378"/>
      <c r="C148"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48" s="354">
        <v>5520</v>
      </c>
      <c r="E148" s="355"/>
      <c r="F148" s="355"/>
      <c r="G148" s="355"/>
      <c r="H148" s="356"/>
    </row>
    <row r="149" spans="1:8" ht="50.1" customHeight="1" x14ac:dyDescent="0.2">
      <c r="A149" s="352" t="s">
        <v>107</v>
      </c>
      <c r="B149" s="353"/>
      <c r="C149" s="73" t="str">
        <f>"Интернет-площадка 2gis.ru на основе Cправочника организаций "&amp;$C$2&amp;""</f>
        <v>Интернет-площадка 2gis.ru на основе Cправочника организаций "2ГИС.МАГНИТОГОРСК"</v>
      </c>
      <c r="D149" s="354">
        <v>13320</v>
      </c>
      <c r="E149" s="355"/>
      <c r="F149" s="355"/>
      <c r="G149" s="355"/>
      <c r="H149" s="356"/>
    </row>
    <row r="150" spans="1:8" ht="50.1" customHeight="1" x14ac:dyDescent="0.2">
      <c r="A150" s="352" t="s">
        <v>108</v>
      </c>
      <c r="B150" s="353"/>
      <c r="C150" s="73" t="str">
        <f t="shared" ref="C150:C159" si="1">"Электронный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50" s="354">
        <v>3600</v>
      </c>
      <c r="E150" s="355"/>
      <c r="F150" s="355"/>
      <c r="G150" s="355"/>
      <c r="H150" s="356"/>
    </row>
    <row r="151" spans="1:8" ht="50.1" customHeight="1" x14ac:dyDescent="0.2">
      <c r="A151" s="352" t="s">
        <v>109</v>
      </c>
      <c r="B151" s="353"/>
      <c r="C151" s="73" t="str">
        <f t="shared" si="1"/>
        <v>Электронный справочник на основе Справочника организаций "2ГИС.МАГНИТОГОРСК" (версия для ПК)</v>
      </c>
      <c r="D151" s="354">
        <v>8160</v>
      </c>
      <c r="E151" s="355"/>
      <c r="F151" s="355"/>
      <c r="G151" s="355"/>
      <c r="H151" s="356"/>
    </row>
    <row r="152" spans="1:8" ht="50.1" customHeight="1" x14ac:dyDescent="0.2">
      <c r="A152" s="352" t="s">
        <v>110</v>
      </c>
      <c r="B152" s="353"/>
      <c r="C152" s="73" t="str">
        <f>"Интернет-площадка 2gis.ru на основе Cправочника организаций "&amp;$C$2&amp;""</f>
        <v>Интернет-площадка 2gis.ru на основе Cправочника организаций "2ГИС.МАГНИТОГОРСК"</v>
      </c>
      <c r="D152" s="354">
        <v>8160</v>
      </c>
      <c r="E152" s="355"/>
      <c r="F152" s="355"/>
      <c r="G152" s="355"/>
      <c r="H152" s="356"/>
    </row>
    <row r="153" spans="1:8" ht="50.1" customHeight="1" x14ac:dyDescent="0.2">
      <c r="A153" s="352" t="s">
        <v>111</v>
      </c>
      <c r="B153" s="353"/>
      <c r="C153" s="73" t="str">
        <f>"Интернет-площадка 2gis.ru на основе Cправочника организаций "&amp;$C$2&amp;""</f>
        <v>Интернет-площадка 2gis.ru на основе Cправочника организаций "2ГИС.МАГНИТОГОРСК"</v>
      </c>
      <c r="D153" s="354">
        <v>9792</v>
      </c>
      <c r="E153" s="355"/>
      <c r="F153" s="355"/>
      <c r="G153" s="355"/>
      <c r="H153" s="356"/>
    </row>
    <row r="154" spans="1:8" ht="50.1" customHeight="1" x14ac:dyDescent="0.2">
      <c r="A154" s="352" t="s">
        <v>112</v>
      </c>
      <c r="B154" s="353"/>
      <c r="C154" s="73" t="str">
        <f t="shared" si="1"/>
        <v>Электронный справочник на основе Справочника организаций "2ГИС.МАГНИТОГОРСК" (версия для ПК)</v>
      </c>
      <c r="D154" s="354">
        <v>6720</v>
      </c>
      <c r="E154" s="355"/>
      <c r="F154" s="355"/>
      <c r="G154" s="355"/>
      <c r="H154" s="356"/>
    </row>
    <row r="155" spans="1:8" ht="50.1" customHeight="1" x14ac:dyDescent="0.2">
      <c r="A155" s="352" t="s">
        <v>113</v>
      </c>
      <c r="B155" s="353"/>
      <c r="C155" s="73" t="str">
        <f t="shared" si="1"/>
        <v>Электронный справочник на основе Справочника организаций "2ГИС.МАГНИТОГОРСК" (версия для ПК)</v>
      </c>
      <c r="D155" s="354">
        <v>2640</v>
      </c>
      <c r="E155" s="355"/>
      <c r="F155" s="355"/>
      <c r="G155" s="355"/>
      <c r="H155" s="356"/>
    </row>
    <row r="156" spans="1:8" ht="50.1" customHeight="1" x14ac:dyDescent="0.2">
      <c r="A156" s="352" t="s">
        <v>114</v>
      </c>
      <c r="B156" s="353"/>
      <c r="C156" s="73" t="str">
        <f t="shared" si="1"/>
        <v>Электронный справочник на основе Справочника организаций "2ГИС.МАГНИТОГОРСК" (версия для ПК)</v>
      </c>
      <c r="D156" s="354">
        <v>7080</v>
      </c>
      <c r="E156" s="355"/>
      <c r="F156" s="355"/>
      <c r="G156" s="355"/>
      <c r="H156" s="356"/>
    </row>
    <row r="157" spans="1:8" ht="50.1" customHeight="1" x14ac:dyDescent="0.2">
      <c r="A157" s="352" t="s">
        <v>115</v>
      </c>
      <c r="B157" s="353"/>
      <c r="C157" s="73" t="s">
        <v>95</v>
      </c>
      <c r="D157" s="354">
        <v>1920</v>
      </c>
      <c r="E157" s="355"/>
      <c r="F157" s="355"/>
      <c r="G157" s="355"/>
      <c r="H157" s="356"/>
    </row>
    <row r="158" spans="1:8" ht="66.75" customHeight="1" x14ac:dyDescent="0.2">
      <c r="A158" s="352" t="s">
        <v>116</v>
      </c>
      <c r="B158" s="353"/>
      <c r="C158"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"2ГИС.МАГНИТОГОРСК" (мобильная версия 2ГИС 4.0 и выше); Интернет-площадка 2gis.ru на основе Cправочника организаций "2ГИС.МАГНИТОГОРСК"</v>
      </c>
      <c r="D158" s="354">
        <v>15480</v>
      </c>
      <c r="E158" s="355"/>
      <c r="F158" s="355"/>
      <c r="G158" s="355"/>
      <c r="H158" s="356"/>
    </row>
    <row r="159" spans="1:8" ht="50.1" customHeight="1" thickBot="1" x14ac:dyDescent="0.25">
      <c r="A159" s="352" t="s">
        <v>117</v>
      </c>
      <c r="B159" s="353"/>
      <c r="C159" s="73" t="str">
        <f t="shared" si="1"/>
        <v>Электронный справочник на основе Справочника организаций "2ГИС.МАГНИТОГОРСК" (версия для ПК)</v>
      </c>
      <c r="D159" s="374">
        <v>5520</v>
      </c>
      <c r="E159" s="375"/>
      <c r="F159" s="375"/>
      <c r="G159" s="375"/>
      <c r="H159" s="376"/>
    </row>
    <row r="160" spans="1:8" s="23" customFormat="1" ht="50.1" customHeight="1" thickBot="1" x14ac:dyDescent="0.25">
      <c r="A160" s="362" t="s">
        <v>118</v>
      </c>
      <c r="B160" s="363"/>
      <c r="C160" s="21"/>
      <c r="D160" s="364"/>
      <c r="E160" s="364"/>
      <c r="F160" s="364"/>
      <c r="G160" s="364"/>
      <c r="H160" s="365"/>
    </row>
    <row r="161" spans="1:8" s="16" customFormat="1" ht="50.1" customHeight="1" x14ac:dyDescent="0.2">
      <c r="A161" s="352" t="s">
        <v>119</v>
      </c>
      <c r="B161" s="353"/>
      <c r="C161" s="366" t="str">
        <f>"Электронный справочник на основе Справочника организаций "&amp;$C$2&amp;" (мобильная версия)"</f>
        <v>Электронный справочник на основе Справочника организаций "2ГИС.МАГНИТОГОРСК" (мобильная версия)</v>
      </c>
      <c r="D161" s="382">
        <v>11100</v>
      </c>
      <c r="E161" s="383"/>
      <c r="F161" s="383"/>
      <c r="G161" s="383"/>
      <c r="H161" s="384"/>
    </row>
    <row r="162" spans="1:8" s="16" customFormat="1" ht="50.1" customHeight="1" x14ac:dyDescent="0.2">
      <c r="A162" s="352" t="s">
        <v>120</v>
      </c>
      <c r="B162" s="353"/>
      <c r="C162" s="367"/>
      <c r="D162" s="354">
        <v>11100</v>
      </c>
      <c r="E162" s="355"/>
      <c r="F162" s="355"/>
      <c r="G162" s="355"/>
      <c r="H162" s="356"/>
    </row>
    <row r="163" spans="1:8" s="16" customFormat="1" ht="50.1" customHeight="1" x14ac:dyDescent="0.2">
      <c r="A163" s="369" t="s">
        <v>121</v>
      </c>
      <c r="B163" s="370"/>
      <c r="C163" s="367"/>
      <c r="D163" s="517">
        <v>1980.0000000000002</v>
      </c>
      <c r="E163" s="398"/>
      <c r="F163" s="398"/>
      <c r="G163" s="398"/>
      <c r="H163" s="399"/>
    </row>
    <row r="164" spans="1:8" s="16" customFormat="1" ht="50.1" customHeight="1" x14ac:dyDescent="0.2">
      <c r="A164" s="369" t="s">
        <v>122</v>
      </c>
      <c r="B164" s="370"/>
      <c r="C164" s="367"/>
      <c r="D164" s="517">
        <v>198.00000000000003</v>
      </c>
      <c r="E164" s="398"/>
      <c r="F164" s="398"/>
      <c r="G164" s="398"/>
      <c r="H164" s="399"/>
    </row>
    <row r="165" spans="1:8" s="16" customFormat="1" ht="50.1" customHeight="1" thickBot="1" x14ac:dyDescent="0.25">
      <c r="A165" s="369" t="s">
        <v>123</v>
      </c>
      <c r="B165" s="370"/>
      <c r="C165" s="368"/>
      <c r="D165" s="471">
        <v>831.6</v>
      </c>
      <c r="E165" s="472"/>
      <c r="F165" s="472"/>
      <c r="G165" s="472"/>
      <c r="H165" s="473"/>
    </row>
    <row r="166" spans="1:8" s="16" customFormat="1" ht="50.1" customHeight="1" thickBot="1" x14ac:dyDescent="0.25">
      <c r="A166" s="362" t="s">
        <v>124</v>
      </c>
      <c r="B166" s="363"/>
      <c r="C166" s="21"/>
      <c r="D166" s="364"/>
      <c r="E166" s="364"/>
      <c r="F166" s="364"/>
      <c r="G166" s="364"/>
      <c r="H166" s="365"/>
    </row>
    <row r="167" spans="1:8" ht="50.1" customHeight="1" x14ac:dyDescent="0.2">
      <c r="A167" s="352" t="s">
        <v>125</v>
      </c>
      <c r="B167" s="353"/>
      <c r="C16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67" s="77">
        <f>F167*1.2</f>
        <v>6494.4</v>
      </c>
      <c r="E167" s="78">
        <f>F167*1.1</f>
        <v>5953.2000000000007</v>
      </c>
      <c r="F167" s="78">
        <v>5412</v>
      </c>
      <c r="G167" s="78">
        <f>F167*0.75</f>
        <v>4059</v>
      </c>
      <c r="H167" s="79">
        <f>F167*0.5</f>
        <v>2706</v>
      </c>
    </row>
    <row r="168" spans="1:8" ht="50.1" customHeight="1" x14ac:dyDescent="0.2">
      <c r="A168" s="352" t="s">
        <v>126</v>
      </c>
      <c r="B168" s="353"/>
      <c r="C168" s="73" t="str">
        <f>"Интернет-площадка 2gis.ru на основе Cправочника организаций "&amp;$C$2&amp;""</f>
        <v>Интернет-площадка 2gis.ru на основе Cправочника организаций "2ГИС.МАГНИТОГОРСК"</v>
      </c>
      <c r="D168" s="354">
        <v>4620</v>
      </c>
      <c r="E168" s="355"/>
      <c r="F168" s="355"/>
      <c r="G168" s="355"/>
      <c r="H168" s="356"/>
    </row>
    <row r="169" spans="1:8" ht="50.1" customHeight="1" x14ac:dyDescent="0.2">
      <c r="A169" s="352" t="s">
        <v>127</v>
      </c>
      <c r="B169" s="353"/>
      <c r="C169" s="7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69" s="354">
        <v>5010</v>
      </c>
      <c r="E169" s="355"/>
      <c r="F169" s="355"/>
      <c r="G169" s="355"/>
      <c r="H169" s="356"/>
    </row>
    <row r="170" spans="1:8" ht="50.1" customHeight="1" x14ac:dyDescent="0.2">
      <c r="A170" s="352" t="s">
        <v>128</v>
      </c>
      <c r="B170" s="353"/>
      <c r="C17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(мобильная версия 2ГИС 4.0 и выше)</v>
      </c>
      <c r="D170" s="77">
        <f>F170*1.2</f>
        <v>9216</v>
      </c>
      <c r="E170" s="78">
        <f>F170*1.1</f>
        <v>8448</v>
      </c>
      <c r="F170" s="78">
        <v>7680</v>
      </c>
      <c r="G170" s="78">
        <f>F170*0.75</f>
        <v>5760</v>
      </c>
      <c r="H170" s="79">
        <f>F170*0.5</f>
        <v>3840</v>
      </c>
    </row>
    <row r="171" spans="1:8" ht="50.1" customHeight="1" x14ac:dyDescent="0.2">
      <c r="A171" s="352" t="s">
        <v>199</v>
      </c>
      <c r="B171" s="353"/>
      <c r="C171" s="73" t="str">
        <f>"Интернет-площадка 2gis.ru на основе Cправочника организаций "&amp;$C$2&amp;""</f>
        <v>Интернет-площадка 2gis.ru на основе Cправочника организаций "2ГИС.МАГНИТОГОРСК"</v>
      </c>
      <c r="D171" s="354">
        <v>6480</v>
      </c>
      <c r="E171" s="355"/>
      <c r="F171" s="355"/>
      <c r="G171" s="355"/>
      <c r="H171" s="356"/>
    </row>
    <row r="172" spans="1:8" ht="50.1" customHeight="1" x14ac:dyDescent="0.2">
      <c r="A172" s="352" t="s">
        <v>130</v>
      </c>
      <c r="B172" s="353"/>
      <c r="C172" s="73" t="str">
        <f>"Электронный справочник на основе Справочника организаций "&amp;$C$2&amp;" (версия для ПК)"</f>
        <v>Электронный справочник на основе Справочника организаций "2ГИС.МАГНИТОГОРСК" (версия для ПК)</v>
      </c>
      <c r="D172" s="354">
        <v>7080</v>
      </c>
      <c r="E172" s="355"/>
      <c r="F172" s="355"/>
      <c r="G172" s="355"/>
      <c r="H172" s="356"/>
    </row>
    <row r="173" spans="1:8" s="16" customFormat="1" ht="126" customHeight="1" thickBot="1" x14ac:dyDescent="0.25">
      <c r="A173" s="352" t="s">
        <v>131</v>
      </c>
      <c r="B173" s="353"/>
      <c r="C173" s="121" t="str">
        <f>C168</f>
        <v>Интернет-площадка 2gis.ru на основе Cправочника организаций "2ГИС.МАГНИТОГОРСК"</v>
      </c>
      <c r="D173" s="354">
        <v>4620</v>
      </c>
      <c r="E173" s="355"/>
      <c r="F173" s="355"/>
      <c r="G173" s="355"/>
      <c r="H173" s="356"/>
    </row>
    <row r="174" spans="1:8" ht="49.5" customHeight="1" thickBot="1" x14ac:dyDescent="0.25">
      <c r="A174" s="362" t="s">
        <v>200</v>
      </c>
      <c r="B174" s="363"/>
      <c r="C174" s="21"/>
      <c r="D174" s="364"/>
      <c r="E174" s="364"/>
      <c r="F174" s="364"/>
      <c r="G174" s="364"/>
      <c r="H174" s="365"/>
    </row>
    <row r="175" spans="1:8" s="20" customFormat="1" ht="30" customHeight="1" thickBot="1" x14ac:dyDescent="0.25">
      <c r="A175" s="506"/>
      <c r="B175" s="507"/>
      <c r="C175" s="623"/>
      <c r="D175" s="507"/>
      <c r="E175" s="507"/>
      <c r="F175" s="507"/>
      <c r="G175" s="507"/>
      <c r="H175" s="508"/>
    </row>
    <row r="176" spans="1:8" s="16" customFormat="1" ht="185.25" customHeight="1" x14ac:dyDescent="0.2">
      <c r="A176" s="352" t="s">
        <v>201</v>
      </c>
      <c r="B176" s="353"/>
      <c r="C17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"2ГИС.МАГНИТОГОРСК" (версия для ПК); Интернет-площадка 2gis.ru на основе Cправочника организаций "2ГИС.МАГНИТОГОРСК"; Электронный справочник на основе Справочника организаций "2ГИС.МАГНИТОГОРСК" (мобильная версия 2ГИС 4.0 и выше)</v>
      </c>
      <c r="D176" s="382">
        <v>19860</v>
      </c>
      <c r="E176" s="383"/>
      <c r="F176" s="383"/>
      <c r="G176" s="383"/>
      <c r="H176" s="384"/>
    </row>
    <row r="177" spans="1:8" s="16" customFormat="1" ht="83.25" customHeight="1" thickBot="1" x14ac:dyDescent="0.25">
      <c r="A177" s="352" t="s">
        <v>202</v>
      </c>
      <c r="B177" s="353"/>
      <c r="C177" s="367"/>
      <c r="D177" s="354">
        <v>19860</v>
      </c>
      <c r="E177" s="355"/>
      <c r="F177" s="355"/>
      <c r="G177" s="355"/>
      <c r="H177" s="356"/>
    </row>
    <row r="178" spans="1:8" ht="21.75" thickBot="1" x14ac:dyDescent="0.25">
      <c r="A178" s="518"/>
      <c r="B178" s="519"/>
      <c r="C178" s="60"/>
      <c r="D178" s="520"/>
      <c r="E178" s="520"/>
      <c r="F178" s="520"/>
      <c r="G178" s="520"/>
      <c r="H178" s="521"/>
    </row>
    <row r="180" spans="1:8" ht="21" x14ac:dyDescent="0.2">
      <c r="A180" s="85"/>
      <c r="B180" s="86" t="s">
        <v>133</v>
      </c>
      <c r="C180" s="349" t="s">
        <v>548</v>
      </c>
      <c r="D180" s="349"/>
      <c r="E180" s="87"/>
      <c r="F180" s="87"/>
      <c r="G180" s="87"/>
      <c r="H180" s="87"/>
    </row>
    <row r="181" spans="1:8" ht="21" x14ac:dyDescent="0.2">
      <c r="A181" s="85"/>
      <c r="B181" s="87"/>
      <c r="C181" s="348" t="s">
        <v>549</v>
      </c>
      <c r="D181" s="348"/>
      <c r="E181" s="87"/>
      <c r="F181" s="87"/>
      <c r="G181" s="87"/>
      <c r="H181" s="87"/>
    </row>
    <row r="182" spans="1:8" ht="21" x14ac:dyDescent="0.2">
      <c r="A182" s="85"/>
      <c r="B182" s="87"/>
      <c r="C182" s="348" t="s">
        <v>550</v>
      </c>
      <c r="D182" s="348"/>
      <c r="E182" s="87"/>
      <c r="F182" s="87"/>
      <c r="G182" s="87"/>
      <c r="H182" s="87"/>
    </row>
    <row r="183" spans="1:8" ht="21" x14ac:dyDescent="0.2">
      <c r="C183" s="348"/>
      <c r="D183" s="348"/>
      <c r="E183" s="87"/>
      <c r="F183" s="87"/>
      <c r="G183" s="87"/>
      <c r="H183" s="82"/>
    </row>
    <row r="184" spans="1:8" ht="26.25" customHeight="1" x14ac:dyDescent="0.2">
      <c r="A184" s="347" t="str">
        <f>Абакан_юр!A174</f>
        <v>По соглашению сторон в качестве валюты платежа могут выступать украинские гривны, в этом случае курс следующий: 1 руб. = 0,4395 гривен</v>
      </c>
      <c r="B184" s="347"/>
      <c r="C184" s="347"/>
      <c r="D184" s="89"/>
      <c r="E184" s="89"/>
      <c r="F184" s="90"/>
      <c r="G184" s="351"/>
      <c r="H184" s="351"/>
    </row>
    <row r="185" spans="1:8" ht="26.25" customHeight="1" x14ac:dyDescent="0.2">
      <c r="A185" s="347" t="str">
        <f>Абакан_юр!A175</f>
        <v>По соглашению сторон в качестве валюты платежа могут выступать дирхамы ОАЭ, в этом случае курс следующий: 1 руб. = 0,0414 дирхам</v>
      </c>
      <c r="B185" s="347"/>
      <c r="C185" s="347"/>
      <c r="D185" s="89"/>
      <c r="E185" s="89"/>
      <c r="F185" s="90"/>
      <c r="G185" s="92"/>
      <c r="H185" s="92"/>
    </row>
    <row r="186" spans="1:8" ht="26.25" customHeight="1" x14ac:dyDescent="0.2">
      <c r="A186" s="347" t="str">
        <f>Абакан_юр!A176</f>
        <v>По соглашению сторон в качестве валюты платежа могут выступать доллары США, в этом случае курс следующий: 1 руб. = 0,0113 доллара</v>
      </c>
      <c r="B186" s="347"/>
      <c r="C186" s="347"/>
      <c r="D186" s="89"/>
      <c r="E186" s="89"/>
      <c r="F186" s="90"/>
      <c r="G186" s="92"/>
      <c r="H186" s="92"/>
    </row>
    <row r="187" spans="1:8" ht="26.25" customHeight="1" x14ac:dyDescent="0.2">
      <c r="A187" s="347" t="str">
        <f>Абакан_юр!A177</f>
        <v>По соглашению сторон в качестве валюты платежа могут выступать евро, в этом случае курс следующий: 1 руб. = 0,0104 евро</v>
      </c>
      <c r="B187" s="347"/>
      <c r="C187" s="347"/>
      <c r="D187" s="89"/>
      <c r="E187" s="90"/>
      <c r="F187" s="90"/>
      <c r="G187" s="92"/>
      <c r="H187" s="92"/>
    </row>
    <row r="188" spans="1:8" ht="26.25" customHeight="1" x14ac:dyDescent="0.2">
      <c r="A188" s="347" t="str">
        <f>Абакан_юр!A178</f>
        <v>По соглашению сторон в качестве валюты платежа могут выступать чешские кроны, в этом случае курс следующий: 1 руб. = 0,2610 крона</v>
      </c>
      <c r="B188" s="347"/>
      <c r="C188" s="347"/>
      <c r="D188" s="89"/>
      <c r="E188" s="90"/>
      <c r="F188" s="90"/>
      <c r="G188" s="92"/>
      <c r="H188" s="92"/>
    </row>
    <row r="189" spans="1:8" ht="26.25" customHeight="1" x14ac:dyDescent="0.2">
      <c r="A189" s="347" t="str">
        <f>Абакан_юр!A179</f>
        <v>По соглашению сторон в качестве валюты платежа могут выступать киргизские сомы, в этом случае курс следующий: 1 руб. = 1,0094 сом</v>
      </c>
      <c r="B189" s="347"/>
      <c r="C189" s="347"/>
      <c r="D189" s="89"/>
      <c r="E189" s="89"/>
      <c r="F189" s="90"/>
      <c r="G189" s="92"/>
      <c r="H189" s="92"/>
    </row>
    <row r="190" spans="1:8" ht="26.25" customHeight="1" x14ac:dyDescent="0.2">
      <c r="A190"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0" s="347"/>
      <c r="C190" s="347"/>
      <c r="D190" s="89"/>
      <c r="E190" s="89"/>
      <c r="F190" s="90"/>
      <c r="G190" s="92"/>
      <c r="H190" s="92"/>
    </row>
    <row r="191" spans="1:8" ht="26.25" x14ac:dyDescent="0.2">
      <c r="A191" s="93"/>
      <c r="B191" s="93"/>
      <c r="C191" s="94"/>
      <c r="D191" s="95"/>
      <c r="E191" s="95"/>
      <c r="F191" s="96"/>
      <c r="G191" s="97"/>
      <c r="H191" s="97"/>
    </row>
    <row r="192" spans="1:8" ht="21" x14ac:dyDescent="0.2">
      <c r="A192" s="339" t="s">
        <v>144</v>
      </c>
      <c r="B192" s="339"/>
      <c r="C192" s="339"/>
      <c r="D192" s="339"/>
      <c r="E192" s="339"/>
      <c r="F192" s="339"/>
      <c r="G192" s="339"/>
      <c r="H192" s="339"/>
    </row>
    <row r="193" spans="1:16384" ht="21" x14ac:dyDescent="0.2">
      <c r="A193" s="339" t="s">
        <v>145</v>
      </c>
      <c r="B193" s="339"/>
      <c r="C193" s="339"/>
      <c r="D193" s="339"/>
      <c r="E193" s="339"/>
      <c r="F193" s="339"/>
      <c r="G193" s="339"/>
      <c r="H193" s="339"/>
    </row>
    <row r="194" spans="1:16384" ht="26.25" x14ac:dyDescent="0.2">
      <c r="A194" s="93"/>
      <c r="B194" s="93"/>
      <c r="C194" s="94"/>
      <c r="D194" s="95"/>
      <c r="E194" s="95"/>
      <c r="F194" s="96"/>
      <c r="G194" s="97"/>
      <c r="H194" s="97"/>
    </row>
    <row r="195" spans="1:16384" ht="50.1" customHeight="1" thickBot="1" x14ac:dyDescent="0.25">
      <c r="A195" s="340" t="s">
        <v>146</v>
      </c>
      <c r="B195" s="340"/>
      <c r="C195" s="340"/>
      <c r="D195" s="340"/>
      <c r="E195" s="340"/>
      <c r="F195" s="99"/>
      <c r="G195" s="91"/>
      <c r="H195" s="100"/>
    </row>
    <row r="196" spans="1:16384" ht="50.1" customHeight="1" thickBot="1" x14ac:dyDescent="0.25">
      <c r="A196" s="341" t="s">
        <v>147</v>
      </c>
      <c r="B196" s="342"/>
      <c r="C196" s="342"/>
      <c r="D196" s="342"/>
      <c r="E196" s="343"/>
      <c r="F196" s="101"/>
      <c r="H196" s="102"/>
    </row>
    <row r="197" spans="1:16384" ht="84" customHeight="1" thickBot="1" x14ac:dyDescent="0.25">
      <c r="A197" s="538" t="s">
        <v>148</v>
      </c>
      <c r="B197" s="539"/>
      <c r="C197" s="103" t="s">
        <v>149</v>
      </c>
      <c r="D197" s="621" t="s">
        <v>150</v>
      </c>
      <c r="E197" s="622"/>
      <c r="F197" s="104"/>
      <c r="G197" s="104"/>
      <c r="H197" s="104"/>
    </row>
    <row r="198" spans="1:16384" ht="93.75" customHeight="1" x14ac:dyDescent="0.2">
      <c r="A198" s="333" t="s">
        <v>151</v>
      </c>
      <c r="B198" s="334"/>
      <c r="C198" s="105" t="s">
        <v>152</v>
      </c>
      <c r="D198" s="335" t="s">
        <v>153</v>
      </c>
      <c r="E198" s="336"/>
      <c r="F198" s="104"/>
      <c r="G198" s="104"/>
      <c r="H198" s="104"/>
    </row>
    <row r="199" spans="1:16384" ht="94.5" customHeight="1" x14ac:dyDescent="0.2">
      <c r="A199" s="337" t="s">
        <v>154</v>
      </c>
      <c r="B199" s="338"/>
      <c r="C199" s="106" t="s">
        <v>155</v>
      </c>
      <c r="D199" s="331" t="s">
        <v>156</v>
      </c>
      <c r="E199" s="332"/>
      <c r="F199" s="104"/>
      <c r="G199" s="104"/>
      <c r="H199" s="104"/>
    </row>
    <row r="200" spans="1:16384" ht="178.5" customHeight="1" thickBot="1" x14ac:dyDescent="0.25">
      <c r="A200" s="495" t="s">
        <v>157</v>
      </c>
      <c r="B200" s="496"/>
      <c r="C200" s="125" t="s">
        <v>158</v>
      </c>
      <c r="D200" s="497" t="s">
        <v>156</v>
      </c>
      <c r="E200" s="498"/>
      <c r="F200" s="104"/>
      <c r="G200" s="104"/>
      <c r="H200" s="104"/>
    </row>
    <row r="201" spans="1:16384" s="82" customFormat="1" ht="125.25" customHeight="1" x14ac:dyDescent="0.2">
      <c r="A201" s="337" t="s">
        <v>160</v>
      </c>
      <c r="B201" s="338"/>
      <c r="C201" s="124" t="s">
        <v>161</v>
      </c>
      <c r="D201" s="338" t="s">
        <v>156</v>
      </c>
      <c r="E201" s="494"/>
      <c r="F201" s="101"/>
      <c r="G201" s="101"/>
      <c r="H201" s="101"/>
    </row>
    <row r="202" spans="1:16384" s="98" customFormat="1" ht="222.75" customHeight="1" thickBot="1" x14ac:dyDescent="0.25">
      <c r="A202" s="617" t="s">
        <v>162</v>
      </c>
      <c r="B202" s="618"/>
      <c r="C202" s="125" t="s">
        <v>163</v>
      </c>
      <c r="D202" s="619" t="s">
        <v>156</v>
      </c>
      <c r="E202" s="620"/>
      <c r="F202" s="96"/>
      <c r="G202" s="97"/>
      <c r="H202" s="97"/>
    </row>
    <row r="203" spans="1:16384" ht="23.25" x14ac:dyDescent="0.2">
      <c r="A203" s="329" t="s">
        <v>164</v>
      </c>
      <c r="B203" s="329"/>
      <c r="C203" s="329"/>
      <c r="D203" s="329"/>
      <c r="E203" s="329"/>
      <c r="F203" s="329"/>
      <c r="G203" s="329"/>
      <c r="H203" s="329"/>
    </row>
    <row r="204" spans="1:16384" ht="23.25" x14ac:dyDescent="0.2">
      <c r="A204" s="329" t="s">
        <v>165</v>
      </c>
      <c r="B204" s="329"/>
      <c r="C204" s="329"/>
      <c r="D204" s="329"/>
      <c r="E204" s="329"/>
      <c r="F204" s="329"/>
      <c r="G204" s="329"/>
      <c r="H204" s="329"/>
      <c r="I204" s="329"/>
      <c r="J204" s="329"/>
      <c r="K204" s="329"/>
      <c r="L204" s="329"/>
      <c r="M204" s="329"/>
      <c r="N204" s="329"/>
      <c r="O204" s="329"/>
      <c r="P204" s="329"/>
      <c r="Q204" s="329"/>
      <c r="R204" s="329"/>
      <c r="S204" s="329"/>
      <c r="T204" s="329"/>
      <c r="U204" s="329"/>
      <c r="V204" s="329"/>
      <c r="W204" s="329"/>
      <c r="X204" s="329"/>
      <c r="Y204" s="329"/>
      <c r="Z204" s="329"/>
      <c r="AA204" s="329"/>
      <c r="AB204" s="329"/>
      <c r="AC204" s="329"/>
      <c r="AD204" s="329"/>
      <c r="AE204" s="329"/>
      <c r="AF204" s="329"/>
      <c r="AG204" s="329"/>
      <c r="AH204" s="329"/>
      <c r="AI204" s="329"/>
      <c r="AJ204" s="329"/>
      <c r="AK204" s="329"/>
      <c r="AL204" s="329"/>
      <c r="AM204" s="329"/>
      <c r="AN204" s="329"/>
      <c r="AO204" s="329"/>
      <c r="AP204" s="329"/>
      <c r="AQ204" s="329"/>
      <c r="AR204" s="329"/>
      <c r="AS204" s="329"/>
      <c r="AT204" s="329"/>
      <c r="AU204" s="329"/>
      <c r="AV204" s="329"/>
      <c r="AW204" s="329"/>
      <c r="AX204" s="329"/>
      <c r="AY204" s="329"/>
      <c r="AZ204" s="329"/>
      <c r="BA204" s="329"/>
      <c r="BB204" s="329"/>
      <c r="BC204" s="329"/>
      <c r="BD204" s="329"/>
      <c r="BE204" s="329"/>
      <c r="BF204" s="329"/>
      <c r="BG204" s="329"/>
      <c r="BH204" s="329"/>
      <c r="BI204" s="329"/>
      <c r="BJ204" s="329"/>
      <c r="BK204" s="329"/>
      <c r="BL204" s="329"/>
      <c r="BM204" s="329"/>
      <c r="BN204" s="329"/>
      <c r="BO204" s="329"/>
      <c r="BP204" s="329"/>
      <c r="BQ204" s="329"/>
      <c r="BR204" s="329"/>
      <c r="BS204" s="329"/>
      <c r="BT204" s="329"/>
      <c r="BU204" s="329"/>
      <c r="BV204" s="329"/>
      <c r="BW204" s="329"/>
      <c r="BX204" s="329"/>
      <c r="BY204" s="329"/>
      <c r="BZ204" s="329"/>
      <c r="CA204" s="329"/>
      <c r="CB204" s="329"/>
      <c r="CC204" s="329"/>
      <c r="CD204" s="329"/>
      <c r="CE204" s="329"/>
      <c r="CF204" s="329"/>
      <c r="CG204" s="329"/>
      <c r="CH204" s="329"/>
      <c r="CI204" s="329"/>
      <c r="CJ204" s="329"/>
      <c r="CK204" s="329"/>
      <c r="CL204" s="329"/>
      <c r="CM204" s="329"/>
      <c r="CN204" s="329"/>
      <c r="CO204" s="329"/>
      <c r="CP204" s="329"/>
      <c r="CQ204" s="329"/>
      <c r="CR204" s="329"/>
      <c r="CS204" s="329"/>
      <c r="CT204" s="329"/>
      <c r="CU204" s="329"/>
      <c r="CV204" s="329"/>
      <c r="CW204" s="329"/>
      <c r="CX204" s="329"/>
      <c r="CY204" s="329"/>
      <c r="CZ204" s="329"/>
      <c r="DA204" s="329"/>
      <c r="DB204" s="329"/>
      <c r="DC204" s="329"/>
      <c r="DD204" s="329"/>
      <c r="DE204" s="329"/>
      <c r="DF204" s="329"/>
      <c r="DG204" s="329"/>
      <c r="DH204" s="329"/>
      <c r="DI204" s="329"/>
      <c r="DJ204" s="329"/>
      <c r="DK204" s="329"/>
      <c r="DL204" s="329"/>
      <c r="DM204" s="329"/>
      <c r="DN204" s="329"/>
      <c r="DO204" s="329"/>
      <c r="DP204" s="329"/>
      <c r="DQ204" s="329"/>
      <c r="DR204" s="329"/>
      <c r="DS204" s="329"/>
      <c r="DT204" s="329"/>
      <c r="DU204" s="329"/>
      <c r="DV204" s="329"/>
      <c r="DW204" s="329"/>
      <c r="DX204" s="329"/>
      <c r="DY204" s="329"/>
      <c r="DZ204" s="329"/>
      <c r="EA204" s="329"/>
      <c r="EB204" s="329"/>
      <c r="EC204" s="329"/>
      <c r="ED204" s="329"/>
      <c r="EE204" s="329"/>
      <c r="EF204" s="329"/>
      <c r="EG204" s="329"/>
      <c r="EH204" s="329"/>
      <c r="EI204" s="329"/>
      <c r="EJ204" s="329"/>
      <c r="EK204" s="329"/>
      <c r="EL204" s="329"/>
      <c r="EM204" s="329"/>
      <c r="EN204" s="329"/>
      <c r="EO204" s="329"/>
      <c r="EP204" s="329"/>
      <c r="EQ204" s="329"/>
      <c r="ER204" s="329"/>
      <c r="ES204" s="329"/>
      <c r="ET204" s="329"/>
      <c r="EU204" s="329"/>
      <c r="EV204" s="329"/>
      <c r="EW204" s="329"/>
      <c r="EX204" s="329"/>
      <c r="EY204" s="329"/>
      <c r="EZ204" s="329"/>
      <c r="FA204" s="329"/>
      <c r="FB204" s="329"/>
      <c r="FC204" s="329"/>
      <c r="FD204" s="329"/>
      <c r="FE204" s="329"/>
      <c r="FF204" s="329"/>
      <c r="FG204" s="329"/>
      <c r="FH204" s="329"/>
      <c r="FI204" s="329"/>
      <c r="FJ204" s="329"/>
      <c r="FK204" s="329"/>
      <c r="FL204" s="329"/>
      <c r="FM204" s="329"/>
      <c r="FN204" s="329"/>
      <c r="FO204" s="329"/>
      <c r="FP204" s="329"/>
      <c r="FQ204" s="329"/>
      <c r="FR204" s="329"/>
      <c r="FS204" s="329"/>
      <c r="FT204" s="329"/>
      <c r="FU204" s="329"/>
      <c r="FV204" s="329"/>
      <c r="FW204" s="329"/>
      <c r="FX204" s="329"/>
      <c r="FY204" s="329"/>
      <c r="FZ204" s="329"/>
      <c r="GA204" s="329"/>
      <c r="GB204" s="329"/>
      <c r="GC204" s="329"/>
      <c r="GD204" s="329"/>
      <c r="GE204" s="329"/>
      <c r="GF204" s="329"/>
      <c r="GG204" s="329"/>
      <c r="GH204" s="329"/>
      <c r="GI204" s="329"/>
      <c r="GJ204" s="329"/>
      <c r="GK204" s="329"/>
      <c r="GL204" s="329"/>
      <c r="GM204" s="329"/>
      <c r="GN204" s="329"/>
      <c r="GO204" s="329"/>
      <c r="GP204" s="329"/>
      <c r="GQ204" s="329"/>
      <c r="GR204" s="329"/>
      <c r="GS204" s="329"/>
      <c r="GT204" s="329"/>
      <c r="GU204" s="329"/>
      <c r="GV204" s="329"/>
      <c r="GW204" s="329"/>
      <c r="GX204" s="329"/>
      <c r="GY204" s="329"/>
      <c r="GZ204" s="329"/>
      <c r="HA204" s="329"/>
      <c r="HB204" s="329"/>
      <c r="HC204" s="329"/>
      <c r="HD204" s="329"/>
      <c r="HE204" s="329"/>
      <c r="HF204" s="329"/>
      <c r="HG204" s="329"/>
      <c r="HH204" s="329"/>
      <c r="HI204" s="329"/>
      <c r="HJ204" s="329"/>
      <c r="HK204" s="329"/>
      <c r="HL204" s="329"/>
      <c r="HM204" s="329"/>
      <c r="HN204" s="329"/>
      <c r="HO204" s="329"/>
      <c r="HP204" s="329"/>
      <c r="HQ204" s="329"/>
      <c r="HR204" s="329"/>
      <c r="HS204" s="329"/>
      <c r="HT204" s="329"/>
      <c r="HU204" s="329"/>
      <c r="HV204" s="329"/>
      <c r="HW204" s="329"/>
      <c r="HX204" s="329"/>
      <c r="HY204" s="329"/>
      <c r="HZ204" s="329"/>
      <c r="IA204" s="329"/>
      <c r="IB204" s="329"/>
      <c r="IC204" s="329"/>
      <c r="ID204" s="329"/>
      <c r="IE204" s="329"/>
      <c r="IF204" s="329"/>
      <c r="IG204" s="329"/>
      <c r="IH204" s="329"/>
      <c r="II204" s="329"/>
      <c r="IJ204" s="329"/>
      <c r="IK204" s="329"/>
      <c r="IL204" s="329"/>
      <c r="IM204" s="329"/>
      <c r="IN204" s="329"/>
      <c r="IO204" s="329"/>
      <c r="IP204" s="329"/>
      <c r="IQ204" s="329"/>
      <c r="IR204" s="329"/>
      <c r="IS204" s="329"/>
      <c r="IT204" s="329"/>
      <c r="IU204" s="329"/>
      <c r="IV204" s="329"/>
      <c r="IW204" s="329"/>
      <c r="IX204" s="329"/>
      <c r="IY204" s="329"/>
      <c r="IZ204" s="329"/>
      <c r="JA204" s="329"/>
      <c r="JB204" s="329"/>
      <c r="JC204" s="329"/>
      <c r="JD204" s="329"/>
      <c r="JE204" s="329"/>
      <c r="JF204" s="329"/>
      <c r="JG204" s="329"/>
      <c r="JH204" s="329"/>
      <c r="JI204" s="329"/>
      <c r="JJ204" s="329"/>
      <c r="JK204" s="329"/>
      <c r="JL204" s="329"/>
      <c r="JM204" s="329"/>
      <c r="JN204" s="329"/>
      <c r="JO204" s="329"/>
      <c r="JP204" s="329"/>
      <c r="JQ204" s="329"/>
      <c r="JR204" s="329"/>
      <c r="JS204" s="329"/>
      <c r="JT204" s="329"/>
      <c r="JU204" s="329"/>
      <c r="JV204" s="329"/>
      <c r="JW204" s="329"/>
      <c r="JX204" s="329"/>
      <c r="JY204" s="329"/>
      <c r="JZ204" s="329"/>
      <c r="KA204" s="329"/>
      <c r="KB204" s="329"/>
      <c r="KC204" s="329"/>
      <c r="KD204" s="329"/>
      <c r="KE204" s="329"/>
      <c r="KF204" s="329"/>
      <c r="KG204" s="329"/>
      <c r="KH204" s="329"/>
      <c r="KI204" s="329"/>
      <c r="KJ204" s="329"/>
      <c r="KK204" s="329"/>
      <c r="KL204" s="329"/>
      <c r="KM204" s="329"/>
      <c r="KN204" s="329"/>
      <c r="KO204" s="329"/>
      <c r="KP204" s="329"/>
      <c r="KQ204" s="329"/>
      <c r="KR204" s="329"/>
      <c r="KS204" s="329"/>
      <c r="KT204" s="329"/>
      <c r="KU204" s="329"/>
      <c r="KV204" s="329"/>
      <c r="KW204" s="329"/>
      <c r="KX204" s="329"/>
      <c r="KY204" s="329"/>
      <c r="KZ204" s="329"/>
      <c r="LA204" s="329"/>
      <c r="LB204" s="329"/>
      <c r="LC204" s="329"/>
      <c r="LD204" s="329"/>
      <c r="LE204" s="329"/>
      <c r="LF204" s="329"/>
      <c r="LG204" s="329"/>
      <c r="LH204" s="329"/>
      <c r="LI204" s="329"/>
      <c r="LJ204" s="329"/>
      <c r="LK204" s="329"/>
      <c r="LL204" s="329"/>
      <c r="LM204" s="329"/>
      <c r="LN204" s="329"/>
      <c r="LO204" s="329"/>
      <c r="LP204" s="329"/>
      <c r="LQ204" s="329"/>
      <c r="LR204" s="329"/>
      <c r="LS204" s="329"/>
      <c r="LT204" s="329"/>
      <c r="LU204" s="329"/>
      <c r="LV204" s="329"/>
      <c r="LW204" s="329"/>
      <c r="LX204" s="329"/>
      <c r="LY204" s="329"/>
      <c r="LZ204" s="329"/>
      <c r="MA204" s="329"/>
      <c r="MB204" s="329"/>
      <c r="MC204" s="329"/>
      <c r="MD204" s="329"/>
      <c r="ME204" s="329"/>
      <c r="MF204" s="329"/>
      <c r="MG204" s="329"/>
      <c r="MH204" s="329"/>
      <c r="MI204" s="329"/>
      <c r="MJ204" s="329"/>
      <c r="MK204" s="329"/>
      <c r="ML204" s="329"/>
      <c r="MM204" s="329"/>
      <c r="MN204" s="329"/>
      <c r="MO204" s="329"/>
      <c r="MP204" s="329"/>
      <c r="MQ204" s="329"/>
      <c r="MR204" s="329"/>
      <c r="MS204" s="329"/>
      <c r="MT204" s="329"/>
      <c r="MU204" s="329"/>
      <c r="MV204" s="329"/>
      <c r="MW204" s="329"/>
      <c r="MX204" s="329"/>
      <c r="MY204" s="329"/>
      <c r="MZ204" s="329"/>
      <c r="NA204" s="329"/>
      <c r="NB204" s="329"/>
      <c r="NC204" s="329"/>
      <c r="ND204" s="329"/>
      <c r="NE204" s="329"/>
      <c r="NF204" s="329"/>
      <c r="NG204" s="329"/>
      <c r="NH204" s="329"/>
      <c r="NI204" s="329"/>
      <c r="NJ204" s="329"/>
      <c r="NK204" s="329"/>
      <c r="NL204" s="329"/>
      <c r="NM204" s="329"/>
      <c r="NN204" s="329"/>
      <c r="NO204" s="329"/>
      <c r="NP204" s="329"/>
      <c r="NQ204" s="329"/>
      <c r="NR204" s="329"/>
      <c r="NS204" s="329"/>
      <c r="NT204" s="329"/>
      <c r="NU204" s="329"/>
      <c r="NV204" s="329"/>
      <c r="NW204" s="329"/>
      <c r="NX204" s="329"/>
      <c r="NY204" s="329"/>
      <c r="NZ204" s="329"/>
      <c r="OA204" s="329"/>
      <c r="OB204" s="329"/>
      <c r="OC204" s="329"/>
      <c r="OD204" s="329"/>
      <c r="OE204" s="329"/>
      <c r="OF204" s="329"/>
      <c r="OG204" s="329"/>
      <c r="OH204" s="329"/>
      <c r="OI204" s="329"/>
      <c r="OJ204" s="329"/>
      <c r="OK204" s="329"/>
      <c r="OL204" s="329"/>
      <c r="OM204" s="329"/>
      <c r="ON204" s="329"/>
      <c r="OO204" s="329"/>
      <c r="OP204" s="329"/>
      <c r="OQ204" s="329"/>
      <c r="OR204" s="329"/>
      <c r="OS204" s="329"/>
      <c r="OT204" s="329"/>
      <c r="OU204" s="329"/>
      <c r="OV204" s="329"/>
      <c r="OW204" s="329"/>
      <c r="OX204" s="329"/>
      <c r="OY204" s="329"/>
      <c r="OZ204" s="329"/>
      <c r="PA204" s="329"/>
      <c r="PB204" s="329"/>
      <c r="PC204" s="329"/>
      <c r="PD204" s="329"/>
      <c r="PE204" s="329"/>
      <c r="PF204" s="329"/>
      <c r="PG204" s="329"/>
      <c r="PH204" s="329"/>
      <c r="PI204" s="329"/>
      <c r="PJ204" s="329"/>
      <c r="PK204" s="329"/>
      <c r="PL204" s="329"/>
      <c r="PM204" s="329"/>
      <c r="PN204" s="329"/>
      <c r="PO204" s="329"/>
      <c r="PP204" s="329"/>
      <c r="PQ204" s="329"/>
      <c r="PR204" s="329"/>
      <c r="PS204" s="329"/>
      <c r="PT204" s="329"/>
      <c r="PU204" s="329"/>
      <c r="PV204" s="329"/>
      <c r="PW204" s="329"/>
      <c r="PX204" s="329"/>
      <c r="PY204" s="329"/>
      <c r="PZ204" s="329"/>
      <c r="QA204" s="329"/>
      <c r="QB204" s="329"/>
      <c r="QC204" s="329"/>
      <c r="QD204" s="329"/>
      <c r="QE204" s="329"/>
      <c r="QF204" s="329"/>
      <c r="QG204" s="329"/>
      <c r="QH204" s="329"/>
      <c r="QI204" s="329"/>
      <c r="QJ204" s="329"/>
      <c r="QK204" s="329"/>
      <c r="QL204" s="329"/>
      <c r="QM204" s="329"/>
      <c r="QN204" s="329"/>
      <c r="QO204" s="329"/>
      <c r="QP204" s="329"/>
      <c r="QQ204" s="329"/>
      <c r="QR204" s="329"/>
      <c r="QS204" s="329"/>
      <c r="QT204" s="329"/>
      <c r="QU204" s="329"/>
      <c r="QV204" s="329"/>
      <c r="QW204" s="329"/>
      <c r="QX204" s="329"/>
      <c r="QY204" s="329"/>
      <c r="QZ204" s="329"/>
      <c r="RA204" s="329"/>
      <c r="RB204" s="329"/>
      <c r="RC204" s="329"/>
      <c r="RD204" s="329"/>
      <c r="RE204" s="329"/>
      <c r="RF204" s="329"/>
      <c r="RG204" s="329"/>
      <c r="RH204" s="329"/>
      <c r="RI204" s="329"/>
      <c r="RJ204" s="329"/>
      <c r="RK204" s="329"/>
      <c r="RL204" s="329"/>
      <c r="RM204" s="329"/>
      <c r="RN204" s="329"/>
      <c r="RO204" s="329"/>
      <c r="RP204" s="329"/>
      <c r="RQ204" s="329"/>
      <c r="RR204" s="329"/>
      <c r="RS204" s="329"/>
      <c r="RT204" s="329"/>
      <c r="RU204" s="329"/>
      <c r="RV204" s="329"/>
      <c r="RW204" s="329"/>
      <c r="RX204" s="329"/>
      <c r="RY204" s="329"/>
      <c r="RZ204" s="329"/>
      <c r="SA204" s="329"/>
      <c r="SB204" s="329"/>
      <c r="SC204" s="329"/>
      <c r="SD204" s="329"/>
      <c r="SE204" s="329"/>
      <c r="SF204" s="329"/>
      <c r="SG204" s="329"/>
      <c r="SH204" s="329"/>
      <c r="SI204" s="329"/>
      <c r="SJ204" s="329"/>
      <c r="SK204" s="329"/>
      <c r="SL204" s="329"/>
      <c r="SM204" s="329"/>
      <c r="SN204" s="329"/>
      <c r="SO204" s="329"/>
      <c r="SP204" s="329"/>
      <c r="SQ204" s="329"/>
      <c r="SR204" s="329"/>
      <c r="SS204" s="329"/>
      <c r="ST204" s="329"/>
      <c r="SU204" s="329"/>
      <c r="SV204" s="329"/>
      <c r="SW204" s="329"/>
      <c r="SX204" s="329"/>
      <c r="SY204" s="329"/>
      <c r="SZ204" s="329"/>
      <c r="TA204" s="329"/>
      <c r="TB204" s="329"/>
      <c r="TC204" s="329"/>
      <c r="TD204" s="329"/>
      <c r="TE204" s="329"/>
      <c r="TF204" s="329"/>
      <c r="TG204" s="329"/>
      <c r="TH204" s="329"/>
      <c r="TI204" s="329"/>
      <c r="TJ204" s="329"/>
      <c r="TK204" s="329"/>
      <c r="TL204" s="329"/>
      <c r="TM204" s="329"/>
      <c r="TN204" s="329"/>
      <c r="TO204" s="329"/>
      <c r="TP204" s="329"/>
      <c r="TQ204" s="329"/>
      <c r="TR204" s="329"/>
      <c r="TS204" s="329"/>
      <c r="TT204" s="329"/>
      <c r="TU204" s="329"/>
      <c r="TV204" s="329"/>
      <c r="TW204" s="329"/>
      <c r="TX204" s="329"/>
      <c r="TY204" s="329"/>
      <c r="TZ204" s="329"/>
      <c r="UA204" s="329"/>
      <c r="UB204" s="329"/>
      <c r="UC204" s="329"/>
      <c r="UD204" s="329"/>
      <c r="UE204" s="329"/>
      <c r="UF204" s="329"/>
      <c r="UG204" s="329"/>
      <c r="UH204" s="329"/>
      <c r="UI204" s="329"/>
      <c r="UJ204" s="329"/>
      <c r="UK204" s="329"/>
      <c r="UL204" s="329"/>
      <c r="UM204" s="329"/>
      <c r="UN204" s="329"/>
      <c r="UO204" s="329"/>
      <c r="UP204" s="329"/>
      <c r="UQ204" s="329"/>
      <c r="UR204" s="329"/>
      <c r="US204" s="329"/>
      <c r="UT204" s="329"/>
      <c r="UU204" s="329"/>
      <c r="UV204" s="329"/>
      <c r="UW204" s="329"/>
      <c r="UX204" s="329"/>
      <c r="UY204" s="329"/>
      <c r="UZ204" s="329"/>
      <c r="VA204" s="329"/>
      <c r="VB204" s="329"/>
      <c r="VC204" s="329"/>
      <c r="VD204" s="329"/>
      <c r="VE204" s="329"/>
      <c r="VF204" s="329"/>
      <c r="VG204" s="329"/>
      <c r="VH204" s="329"/>
      <c r="VI204" s="329"/>
      <c r="VJ204" s="329"/>
      <c r="VK204" s="329"/>
      <c r="VL204" s="329"/>
      <c r="VM204" s="329"/>
      <c r="VN204" s="329"/>
      <c r="VO204" s="329"/>
      <c r="VP204" s="329"/>
      <c r="VQ204" s="329"/>
      <c r="VR204" s="329"/>
      <c r="VS204" s="329"/>
      <c r="VT204" s="329"/>
      <c r="VU204" s="329"/>
      <c r="VV204" s="329"/>
      <c r="VW204" s="329"/>
      <c r="VX204" s="329"/>
      <c r="VY204" s="329"/>
      <c r="VZ204" s="329"/>
      <c r="WA204" s="329"/>
      <c r="WB204" s="329"/>
      <c r="WC204" s="329"/>
      <c r="WD204" s="329"/>
      <c r="WE204" s="329"/>
      <c r="WF204" s="329"/>
      <c r="WG204" s="329"/>
      <c r="WH204" s="329"/>
      <c r="WI204" s="329"/>
      <c r="WJ204" s="329"/>
      <c r="WK204" s="329"/>
      <c r="WL204" s="329"/>
      <c r="WM204" s="329"/>
      <c r="WN204" s="329"/>
      <c r="WO204" s="329"/>
      <c r="WP204" s="329"/>
      <c r="WQ204" s="329"/>
      <c r="WR204" s="329"/>
      <c r="WS204" s="329"/>
      <c r="WT204" s="329"/>
      <c r="WU204" s="329"/>
      <c r="WV204" s="329"/>
      <c r="WW204" s="329"/>
      <c r="WX204" s="329"/>
      <c r="WY204" s="329"/>
      <c r="WZ204" s="329"/>
      <c r="XA204" s="329"/>
      <c r="XB204" s="329"/>
      <c r="XC204" s="329"/>
      <c r="XD204" s="329"/>
      <c r="XE204" s="329"/>
      <c r="XF204" s="329"/>
      <c r="XG204" s="329"/>
      <c r="XH204" s="329"/>
      <c r="XI204" s="329"/>
      <c r="XJ204" s="329"/>
      <c r="XK204" s="329"/>
      <c r="XL204" s="329"/>
      <c r="XM204" s="329"/>
      <c r="XN204" s="329"/>
      <c r="XO204" s="329"/>
      <c r="XP204" s="329"/>
      <c r="XQ204" s="329"/>
      <c r="XR204" s="329"/>
      <c r="XS204" s="329"/>
      <c r="XT204" s="329"/>
      <c r="XU204" s="329"/>
      <c r="XV204" s="329"/>
      <c r="XW204" s="329"/>
      <c r="XX204" s="329"/>
      <c r="XY204" s="329"/>
      <c r="XZ204" s="329"/>
      <c r="YA204" s="329"/>
      <c r="YB204" s="329"/>
      <c r="YC204" s="329"/>
      <c r="YD204" s="329"/>
      <c r="YE204" s="329"/>
      <c r="YF204" s="329"/>
      <c r="YG204" s="329"/>
      <c r="YH204" s="329"/>
      <c r="YI204" s="329"/>
      <c r="YJ204" s="329"/>
      <c r="YK204" s="329"/>
      <c r="YL204" s="329"/>
      <c r="YM204" s="329"/>
      <c r="YN204" s="329"/>
      <c r="YO204" s="329"/>
      <c r="YP204" s="329"/>
      <c r="YQ204" s="329"/>
      <c r="YR204" s="329"/>
      <c r="YS204" s="329"/>
      <c r="YT204" s="329"/>
      <c r="YU204" s="329"/>
      <c r="YV204" s="329"/>
      <c r="YW204" s="329"/>
      <c r="YX204" s="329"/>
      <c r="YY204" s="329"/>
      <c r="YZ204" s="329"/>
      <c r="ZA204" s="329"/>
      <c r="ZB204" s="329"/>
      <c r="ZC204" s="329"/>
      <c r="ZD204" s="329"/>
      <c r="ZE204" s="329"/>
      <c r="ZF204" s="329"/>
      <c r="ZG204" s="329"/>
      <c r="ZH204" s="329"/>
      <c r="ZI204" s="329"/>
      <c r="ZJ204" s="329"/>
      <c r="ZK204" s="329"/>
      <c r="ZL204" s="329"/>
      <c r="ZM204" s="329"/>
      <c r="ZN204" s="329"/>
      <c r="ZO204" s="329"/>
      <c r="ZP204" s="329"/>
      <c r="ZQ204" s="329"/>
      <c r="ZR204" s="329"/>
      <c r="ZS204" s="329"/>
      <c r="ZT204" s="329"/>
      <c r="ZU204" s="329"/>
      <c r="ZV204" s="329"/>
      <c r="ZW204" s="329"/>
      <c r="ZX204" s="329"/>
      <c r="ZY204" s="329"/>
      <c r="ZZ204" s="329"/>
      <c r="AAA204" s="329"/>
      <c r="AAB204" s="329"/>
      <c r="AAC204" s="329"/>
      <c r="AAD204" s="329"/>
      <c r="AAE204" s="329"/>
      <c r="AAF204" s="329"/>
      <c r="AAG204" s="329"/>
      <c r="AAH204" s="329"/>
      <c r="AAI204" s="329"/>
      <c r="AAJ204" s="329"/>
      <c r="AAK204" s="329"/>
      <c r="AAL204" s="329"/>
      <c r="AAM204" s="329"/>
      <c r="AAN204" s="329"/>
      <c r="AAO204" s="329"/>
      <c r="AAP204" s="329"/>
      <c r="AAQ204" s="329"/>
      <c r="AAR204" s="329"/>
      <c r="AAS204" s="329"/>
      <c r="AAT204" s="329"/>
      <c r="AAU204" s="329"/>
      <c r="AAV204" s="329"/>
      <c r="AAW204" s="329"/>
      <c r="AAX204" s="329"/>
      <c r="AAY204" s="329"/>
      <c r="AAZ204" s="329"/>
      <c r="ABA204" s="329"/>
      <c r="ABB204" s="329"/>
      <c r="ABC204" s="329"/>
      <c r="ABD204" s="329"/>
      <c r="ABE204" s="329"/>
      <c r="ABF204" s="329"/>
      <c r="ABG204" s="329"/>
      <c r="ABH204" s="329"/>
      <c r="ABI204" s="329"/>
      <c r="ABJ204" s="329"/>
      <c r="ABK204" s="329"/>
      <c r="ABL204" s="329"/>
      <c r="ABM204" s="329"/>
      <c r="ABN204" s="329"/>
      <c r="ABO204" s="329"/>
      <c r="ABP204" s="329"/>
      <c r="ABQ204" s="329"/>
      <c r="ABR204" s="329"/>
      <c r="ABS204" s="329"/>
      <c r="ABT204" s="329"/>
      <c r="ABU204" s="329"/>
      <c r="ABV204" s="329"/>
      <c r="ABW204" s="329"/>
      <c r="ABX204" s="329"/>
      <c r="ABY204" s="329"/>
      <c r="ABZ204" s="329"/>
      <c r="ACA204" s="329"/>
      <c r="ACB204" s="329"/>
      <c r="ACC204" s="329"/>
      <c r="ACD204" s="329"/>
      <c r="ACE204" s="329"/>
      <c r="ACF204" s="329"/>
      <c r="ACG204" s="329"/>
      <c r="ACH204" s="329"/>
      <c r="ACI204" s="329"/>
      <c r="ACJ204" s="329"/>
      <c r="ACK204" s="329"/>
      <c r="ACL204" s="329"/>
      <c r="ACM204" s="329"/>
      <c r="ACN204" s="329"/>
      <c r="ACO204" s="329"/>
      <c r="ACP204" s="329"/>
      <c r="ACQ204" s="329"/>
      <c r="ACR204" s="329"/>
      <c r="ACS204" s="329"/>
      <c r="ACT204" s="329"/>
      <c r="ACU204" s="329"/>
      <c r="ACV204" s="329"/>
      <c r="ACW204" s="329"/>
      <c r="ACX204" s="329"/>
      <c r="ACY204" s="329"/>
      <c r="ACZ204" s="329"/>
      <c r="ADA204" s="329"/>
      <c r="ADB204" s="329"/>
      <c r="ADC204" s="329"/>
      <c r="ADD204" s="329"/>
      <c r="ADE204" s="329"/>
      <c r="ADF204" s="329"/>
      <c r="ADG204" s="329"/>
      <c r="ADH204" s="329"/>
      <c r="ADI204" s="329"/>
      <c r="ADJ204" s="329"/>
      <c r="ADK204" s="329"/>
      <c r="ADL204" s="329"/>
      <c r="ADM204" s="329"/>
      <c r="ADN204" s="329"/>
      <c r="ADO204" s="329"/>
      <c r="ADP204" s="329"/>
      <c r="ADQ204" s="329"/>
      <c r="ADR204" s="329"/>
      <c r="ADS204" s="329"/>
      <c r="ADT204" s="329"/>
      <c r="ADU204" s="329"/>
      <c r="ADV204" s="329"/>
      <c r="ADW204" s="329"/>
      <c r="ADX204" s="329"/>
      <c r="ADY204" s="329"/>
      <c r="ADZ204" s="329"/>
      <c r="AEA204" s="329"/>
      <c r="AEB204" s="329"/>
      <c r="AEC204" s="329"/>
      <c r="AED204" s="329"/>
      <c r="AEE204" s="329"/>
      <c r="AEF204" s="329"/>
      <c r="AEG204" s="329"/>
      <c r="AEH204" s="329"/>
      <c r="AEI204" s="329"/>
      <c r="AEJ204" s="329"/>
      <c r="AEK204" s="329"/>
      <c r="AEL204" s="329"/>
      <c r="AEM204" s="329"/>
      <c r="AEN204" s="329"/>
      <c r="AEO204" s="329"/>
      <c r="AEP204" s="329"/>
      <c r="AEQ204" s="329"/>
      <c r="AER204" s="329"/>
      <c r="AES204" s="329"/>
      <c r="AET204" s="329"/>
      <c r="AEU204" s="329"/>
      <c r="AEV204" s="329"/>
      <c r="AEW204" s="329"/>
      <c r="AEX204" s="329"/>
      <c r="AEY204" s="329"/>
      <c r="AEZ204" s="329"/>
      <c r="AFA204" s="329"/>
      <c r="AFB204" s="329"/>
      <c r="AFC204" s="329"/>
      <c r="AFD204" s="329"/>
      <c r="AFE204" s="329"/>
      <c r="AFF204" s="329"/>
      <c r="AFG204" s="329"/>
      <c r="AFH204" s="329"/>
      <c r="AFI204" s="329"/>
      <c r="AFJ204" s="329"/>
      <c r="AFK204" s="329"/>
      <c r="AFL204" s="329"/>
      <c r="AFM204" s="329"/>
      <c r="AFN204" s="329"/>
      <c r="AFO204" s="329"/>
      <c r="AFP204" s="329"/>
      <c r="AFQ204" s="329"/>
      <c r="AFR204" s="329"/>
      <c r="AFS204" s="329"/>
      <c r="AFT204" s="329"/>
      <c r="AFU204" s="329"/>
      <c r="AFV204" s="329"/>
      <c r="AFW204" s="329"/>
      <c r="AFX204" s="329"/>
      <c r="AFY204" s="329"/>
      <c r="AFZ204" s="329"/>
      <c r="AGA204" s="329"/>
      <c r="AGB204" s="329"/>
      <c r="AGC204" s="329"/>
      <c r="AGD204" s="329"/>
      <c r="AGE204" s="329"/>
      <c r="AGF204" s="329"/>
      <c r="AGG204" s="329"/>
      <c r="AGH204" s="329"/>
      <c r="AGI204" s="329"/>
      <c r="AGJ204" s="329"/>
      <c r="AGK204" s="329"/>
      <c r="AGL204" s="329"/>
      <c r="AGM204" s="329"/>
      <c r="AGN204" s="329"/>
      <c r="AGO204" s="329"/>
      <c r="AGP204" s="329"/>
      <c r="AGQ204" s="329"/>
      <c r="AGR204" s="329"/>
      <c r="AGS204" s="329"/>
      <c r="AGT204" s="329"/>
      <c r="AGU204" s="329"/>
      <c r="AGV204" s="329"/>
      <c r="AGW204" s="329"/>
      <c r="AGX204" s="329"/>
      <c r="AGY204" s="329"/>
      <c r="AGZ204" s="329"/>
      <c r="AHA204" s="329"/>
      <c r="AHB204" s="329"/>
      <c r="AHC204" s="329"/>
      <c r="AHD204" s="329"/>
      <c r="AHE204" s="329"/>
      <c r="AHF204" s="329"/>
      <c r="AHG204" s="329"/>
      <c r="AHH204" s="329"/>
      <c r="AHI204" s="329"/>
      <c r="AHJ204" s="329"/>
      <c r="AHK204" s="329"/>
      <c r="AHL204" s="329"/>
      <c r="AHM204" s="329"/>
      <c r="AHN204" s="329"/>
      <c r="AHO204" s="329"/>
      <c r="AHP204" s="329"/>
      <c r="AHQ204" s="329"/>
      <c r="AHR204" s="329"/>
      <c r="AHS204" s="329"/>
      <c r="AHT204" s="329"/>
      <c r="AHU204" s="329"/>
      <c r="AHV204" s="329"/>
      <c r="AHW204" s="329"/>
      <c r="AHX204" s="329"/>
      <c r="AHY204" s="329"/>
      <c r="AHZ204" s="329"/>
      <c r="AIA204" s="329"/>
      <c r="AIB204" s="329"/>
      <c r="AIC204" s="329"/>
      <c r="AID204" s="329"/>
      <c r="AIE204" s="329"/>
      <c r="AIF204" s="329"/>
      <c r="AIG204" s="329"/>
      <c r="AIH204" s="329"/>
      <c r="AII204" s="329"/>
      <c r="AIJ204" s="329"/>
      <c r="AIK204" s="329"/>
      <c r="AIL204" s="329"/>
      <c r="AIM204" s="329"/>
      <c r="AIN204" s="329"/>
      <c r="AIO204" s="329"/>
      <c r="AIP204" s="329"/>
      <c r="AIQ204" s="329"/>
      <c r="AIR204" s="329"/>
      <c r="AIS204" s="329"/>
      <c r="AIT204" s="329"/>
      <c r="AIU204" s="329"/>
      <c r="AIV204" s="329"/>
      <c r="AIW204" s="329"/>
      <c r="AIX204" s="329"/>
      <c r="AIY204" s="329"/>
      <c r="AIZ204" s="329"/>
      <c r="AJA204" s="329"/>
      <c r="AJB204" s="329"/>
      <c r="AJC204" s="329"/>
      <c r="AJD204" s="329"/>
      <c r="AJE204" s="329"/>
      <c r="AJF204" s="329"/>
      <c r="AJG204" s="329"/>
      <c r="AJH204" s="329"/>
      <c r="AJI204" s="329"/>
      <c r="AJJ204" s="329"/>
      <c r="AJK204" s="329"/>
      <c r="AJL204" s="329"/>
      <c r="AJM204" s="329"/>
      <c r="AJN204" s="329"/>
      <c r="AJO204" s="329"/>
      <c r="AJP204" s="329"/>
      <c r="AJQ204" s="329"/>
      <c r="AJR204" s="329"/>
      <c r="AJS204" s="329"/>
      <c r="AJT204" s="329"/>
      <c r="AJU204" s="329"/>
      <c r="AJV204" s="329"/>
      <c r="AJW204" s="329"/>
      <c r="AJX204" s="329"/>
      <c r="AJY204" s="329"/>
      <c r="AJZ204" s="329"/>
      <c r="AKA204" s="329"/>
      <c r="AKB204" s="329"/>
      <c r="AKC204" s="329"/>
      <c r="AKD204" s="329"/>
      <c r="AKE204" s="329"/>
      <c r="AKF204" s="329"/>
      <c r="AKG204" s="329"/>
      <c r="AKH204" s="329"/>
      <c r="AKI204" s="329"/>
      <c r="AKJ204" s="329"/>
      <c r="AKK204" s="329"/>
      <c r="AKL204" s="329"/>
      <c r="AKM204" s="329"/>
      <c r="AKN204" s="329"/>
      <c r="AKO204" s="329"/>
      <c r="AKP204" s="329"/>
      <c r="AKQ204" s="329"/>
      <c r="AKR204" s="329"/>
      <c r="AKS204" s="329"/>
      <c r="AKT204" s="329"/>
      <c r="AKU204" s="329"/>
      <c r="AKV204" s="329"/>
      <c r="AKW204" s="329"/>
      <c r="AKX204" s="329"/>
      <c r="AKY204" s="329"/>
      <c r="AKZ204" s="329"/>
      <c r="ALA204" s="329"/>
      <c r="ALB204" s="329"/>
      <c r="ALC204" s="329"/>
      <c r="ALD204" s="329"/>
      <c r="ALE204" s="329"/>
      <c r="ALF204" s="329"/>
      <c r="ALG204" s="329"/>
      <c r="ALH204" s="329"/>
      <c r="ALI204" s="329"/>
      <c r="ALJ204" s="329"/>
      <c r="ALK204" s="329"/>
      <c r="ALL204" s="329"/>
      <c r="ALM204" s="329"/>
      <c r="ALN204" s="329"/>
      <c r="ALO204" s="329"/>
      <c r="ALP204" s="329"/>
      <c r="ALQ204" s="329"/>
      <c r="ALR204" s="329"/>
      <c r="ALS204" s="329"/>
      <c r="ALT204" s="329"/>
      <c r="ALU204" s="329"/>
      <c r="ALV204" s="329"/>
      <c r="ALW204" s="329"/>
      <c r="ALX204" s="329"/>
      <c r="ALY204" s="329"/>
      <c r="ALZ204" s="329"/>
      <c r="AMA204" s="329"/>
      <c r="AMB204" s="329"/>
      <c r="AMC204" s="329"/>
      <c r="AMD204" s="329"/>
      <c r="AME204" s="329"/>
      <c r="AMF204" s="329"/>
      <c r="AMG204" s="329"/>
      <c r="AMH204" s="329"/>
      <c r="AMI204" s="329"/>
      <c r="AMJ204" s="329"/>
      <c r="AMK204" s="329"/>
      <c r="AML204" s="329"/>
      <c r="AMM204" s="329"/>
      <c r="AMN204" s="329"/>
      <c r="AMO204" s="329"/>
      <c r="AMP204" s="329"/>
      <c r="AMQ204" s="329"/>
      <c r="AMR204" s="329"/>
      <c r="AMS204" s="329"/>
      <c r="AMT204" s="329"/>
      <c r="AMU204" s="329"/>
      <c r="AMV204" s="329"/>
      <c r="AMW204" s="329"/>
      <c r="AMX204" s="329"/>
      <c r="AMY204" s="329"/>
      <c r="AMZ204" s="329"/>
      <c r="ANA204" s="329"/>
      <c r="ANB204" s="329"/>
      <c r="ANC204" s="329"/>
      <c r="AND204" s="329"/>
      <c r="ANE204" s="329"/>
      <c r="ANF204" s="329"/>
      <c r="ANG204" s="329"/>
      <c r="ANH204" s="329"/>
      <c r="ANI204" s="329"/>
      <c r="ANJ204" s="329"/>
      <c r="ANK204" s="329"/>
      <c r="ANL204" s="329"/>
      <c r="ANM204" s="329"/>
      <c r="ANN204" s="329"/>
      <c r="ANO204" s="329"/>
      <c r="ANP204" s="329"/>
      <c r="ANQ204" s="329"/>
      <c r="ANR204" s="329"/>
      <c r="ANS204" s="329"/>
      <c r="ANT204" s="329"/>
      <c r="ANU204" s="329"/>
      <c r="ANV204" s="329"/>
      <c r="ANW204" s="329"/>
      <c r="ANX204" s="329"/>
      <c r="ANY204" s="329"/>
      <c r="ANZ204" s="329"/>
      <c r="AOA204" s="329"/>
      <c r="AOB204" s="329"/>
      <c r="AOC204" s="329"/>
      <c r="AOD204" s="329"/>
      <c r="AOE204" s="329"/>
      <c r="AOF204" s="329"/>
      <c r="AOG204" s="329"/>
      <c r="AOH204" s="329"/>
      <c r="AOI204" s="329"/>
      <c r="AOJ204" s="329"/>
      <c r="AOK204" s="329"/>
      <c r="AOL204" s="329"/>
      <c r="AOM204" s="329"/>
      <c r="AON204" s="329"/>
      <c r="AOO204" s="329"/>
      <c r="AOP204" s="329"/>
      <c r="AOQ204" s="329"/>
      <c r="AOR204" s="329"/>
      <c r="AOS204" s="329"/>
      <c r="AOT204" s="329"/>
      <c r="AOU204" s="329"/>
      <c r="AOV204" s="329"/>
      <c r="AOW204" s="329"/>
      <c r="AOX204" s="329"/>
      <c r="AOY204" s="329"/>
      <c r="AOZ204" s="329"/>
      <c r="APA204" s="329"/>
      <c r="APB204" s="329"/>
      <c r="APC204" s="329"/>
      <c r="APD204" s="329"/>
      <c r="APE204" s="329"/>
      <c r="APF204" s="329"/>
      <c r="APG204" s="329"/>
      <c r="APH204" s="329"/>
      <c r="API204" s="329"/>
      <c r="APJ204" s="329"/>
      <c r="APK204" s="329"/>
      <c r="APL204" s="329"/>
      <c r="APM204" s="329"/>
      <c r="APN204" s="329"/>
      <c r="APO204" s="329"/>
      <c r="APP204" s="329"/>
      <c r="APQ204" s="329"/>
      <c r="APR204" s="329"/>
      <c r="APS204" s="329"/>
      <c r="APT204" s="329"/>
      <c r="APU204" s="329"/>
      <c r="APV204" s="329"/>
      <c r="APW204" s="329"/>
      <c r="APX204" s="329"/>
      <c r="APY204" s="329"/>
      <c r="APZ204" s="329"/>
      <c r="AQA204" s="329"/>
      <c r="AQB204" s="329"/>
      <c r="AQC204" s="329"/>
      <c r="AQD204" s="329"/>
      <c r="AQE204" s="329"/>
      <c r="AQF204" s="329"/>
      <c r="AQG204" s="329"/>
      <c r="AQH204" s="329"/>
      <c r="AQI204" s="329"/>
      <c r="AQJ204" s="329"/>
      <c r="AQK204" s="329"/>
      <c r="AQL204" s="329"/>
      <c r="AQM204" s="329"/>
      <c r="AQN204" s="329"/>
      <c r="AQO204" s="329"/>
      <c r="AQP204" s="329"/>
      <c r="AQQ204" s="329"/>
      <c r="AQR204" s="329"/>
      <c r="AQS204" s="329"/>
      <c r="AQT204" s="329"/>
      <c r="AQU204" s="329"/>
      <c r="AQV204" s="329"/>
      <c r="AQW204" s="329"/>
      <c r="AQX204" s="329"/>
      <c r="AQY204" s="329"/>
      <c r="AQZ204" s="329"/>
      <c r="ARA204" s="329"/>
      <c r="ARB204" s="329"/>
      <c r="ARC204" s="329"/>
      <c r="ARD204" s="329"/>
      <c r="ARE204" s="329"/>
      <c r="ARF204" s="329"/>
      <c r="ARG204" s="329"/>
      <c r="ARH204" s="329"/>
      <c r="ARI204" s="329"/>
      <c r="ARJ204" s="329"/>
      <c r="ARK204" s="329"/>
      <c r="ARL204" s="329"/>
      <c r="ARM204" s="329"/>
      <c r="ARN204" s="329"/>
      <c r="ARO204" s="329"/>
      <c r="ARP204" s="329"/>
      <c r="ARQ204" s="329"/>
      <c r="ARR204" s="329"/>
      <c r="ARS204" s="329"/>
      <c r="ART204" s="329"/>
      <c r="ARU204" s="329"/>
      <c r="ARV204" s="329"/>
      <c r="ARW204" s="329"/>
      <c r="ARX204" s="329"/>
      <c r="ARY204" s="329"/>
      <c r="ARZ204" s="329"/>
      <c r="ASA204" s="329"/>
      <c r="ASB204" s="329"/>
      <c r="ASC204" s="329"/>
      <c r="ASD204" s="329"/>
      <c r="ASE204" s="329"/>
      <c r="ASF204" s="329"/>
      <c r="ASG204" s="329"/>
      <c r="ASH204" s="329"/>
      <c r="ASI204" s="329"/>
      <c r="ASJ204" s="329"/>
      <c r="ASK204" s="329"/>
      <c r="ASL204" s="329"/>
      <c r="ASM204" s="329"/>
      <c r="ASN204" s="329"/>
      <c r="ASO204" s="329"/>
      <c r="ASP204" s="329"/>
      <c r="ASQ204" s="329"/>
      <c r="ASR204" s="329"/>
      <c r="ASS204" s="329"/>
      <c r="AST204" s="329"/>
      <c r="ASU204" s="329"/>
      <c r="ASV204" s="329"/>
      <c r="ASW204" s="329"/>
      <c r="ASX204" s="329"/>
      <c r="ASY204" s="329"/>
      <c r="ASZ204" s="329"/>
      <c r="ATA204" s="329"/>
      <c r="ATB204" s="329"/>
      <c r="ATC204" s="329"/>
      <c r="ATD204" s="329"/>
      <c r="ATE204" s="329"/>
      <c r="ATF204" s="329"/>
      <c r="ATG204" s="329"/>
      <c r="ATH204" s="329"/>
      <c r="ATI204" s="329"/>
      <c r="ATJ204" s="329"/>
      <c r="ATK204" s="329"/>
      <c r="ATL204" s="329"/>
      <c r="ATM204" s="329"/>
      <c r="ATN204" s="329"/>
      <c r="ATO204" s="329"/>
      <c r="ATP204" s="329"/>
      <c r="ATQ204" s="329"/>
      <c r="ATR204" s="329"/>
      <c r="ATS204" s="329"/>
      <c r="ATT204" s="329"/>
      <c r="ATU204" s="329"/>
      <c r="ATV204" s="329"/>
      <c r="ATW204" s="329"/>
      <c r="ATX204" s="329"/>
      <c r="ATY204" s="329"/>
      <c r="ATZ204" s="329"/>
      <c r="AUA204" s="329"/>
      <c r="AUB204" s="329"/>
      <c r="AUC204" s="329"/>
      <c r="AUD204" s="329"/>
      <c r="AUE204" s="329"/>
      <c r="AUF204" s="329"/>
      <c r="AUG204" s="329"/>
      <c r="AUH204" s="329"/>
      <c r="AUI204" s="329"/>
      <c r="AUJ204" s="329"/>
      <c r="AUK204" s="329"/>
      <c r="AUL204" s="329"/>
      <c r="AUM204" s="329"/>
      <c r="AUN204" s="329"/>
      <c r="AUO204" s="329"/>
      <c r="AUP204" s="329"/>
      <c r="AUQ204" s="329"/>
      <c r="AUR204" s="329"/>
      <c r="AUS204" s="329"/>
      <c r="AUT204" s="329"/>
      <c r="AUU204" s="329"/>
      <c r="AUV204" s="329"/>
      <c r="AUW204" s="329"/>
      <c r="AUX204" s="329"/>
      <c r="AUY204" s="329"/>
      <c r="AUZ204" s="329"/>
      <c r="AVA204" s="329"/>
      <c r="AVB204" s="329"/>
      <c r="AVC204" s="329"/>
      <c r="AVD204" s="329"/>
      <c r="AVE204" s="329"/>
      <c r="AVF204" s="329"/>
      <c r="AVG204" s="329"/>
      <c r="AVH204" s="329"/>
      <c r="AVI204" s="329"/>
      <c r="AVJ204" s="329"/>
      <c r="AVK204" s="329"/>
      <c r="AVL204" s="329"/>
      <c r="AVM204" s="329"/>
      <c r="AVN204" s="329"/>
      <c r="AVO204" s="329"/>
      <c r="AVP204" s="329"/>
      <c r="AVQ204" s="329"/>
      <c r="AVR204" s="329"/>
      <c r="AVS204" s="329"/>
      <c r="AVT204" s="329"/>
      <c r="AVU204" s="329"/>
      <c r="AVV204" s="329"/>
      <c r="AVW204" s="329"/>
      <c r="AVX204" s="329"/>
      <c r="AVY204" s="329"/>
      <c r="AVZ204" s="329"/>
      <c r="AWA204" s="329"/>
      <c r="AWB204" s="329"/>
      <c r="AWC204" s="329"/>
      <c r="AWD204" s="329"/>
      <c r="AWE204" s="329"/>
      <c r="AWF204" s="329"/>
      <c r="AWG204" s="329"/>
      <c r="AWH204" s="329"/>
      <c r="AWI204" s="329"/>
      <c r="AWJ204" s="329"/>
      <c r="AWK204" s="329"/>
      <c r="AWL204" s="329"/>
      <c r="AWM204" s="329"/>
      <c r="AWN204" s="329"/>
      <c r="AWO204" s="329"/>
      <c r="AWP204" s="329"/>
      <c r="AWQ204" s="329"/>
      <c r="AWR204" s="329"/>
      <c r="AWS204" s="329"/>
      <c r="AWT204" s="329"/>
      <c r="AWU204" s="329"/>
      <c r="AWV204" s="329"/>
      <c r="AWW204" s="329"/>
      <c r="AWX204" s="329"/>
      <c r="AWY204" s="329"/>
      <c r="AWZ204" s="329"/>
      <c r="AXA204" s="329"/>
      <c r="AXB204" s="329"/>
      <c r="AXC204" s="329"/>
      <c r="AXD204" s="329"/>
      <c r="AXE204" s="329"/>
      <c r="AXF204" s="329"/>
      <c r="AXG204" s="329"/>
      <c r="AXH204" s="329"/>
      <c r="AXI204" s="329"/>
      <c r="AXJ204" s="329"/>
      <c r="AXK204" s="329"/>
      <c r="AXL204" s="329"/>
      <c r="AXM204" s="329"/>
      <c r="AXN204" s="329"/>
      <c r="AXO204" s="329"/>
      <c r="AXP204" s="329"/>
      <c r="AXQ204" s="329"/>
      <c r="AXR204" s="329"/>
      <c r="AXS204" s="329"/>
      <c r="AXT204" s="329"/>
      <c r="AXU204" s="329"/>
      <c r="AXV204" s="329"/>
      <c r="AXW204" s="329"/>
      <c r="AXX204" s="329"/>
      <c r="AXY204" s="329"/>
      <c r="AXZ204" s="329"/>
      <c r="AYA204" s="329"/>
      <c r="AYB204" s="329"/>
      <c r="AYC204" s="329"/>
      <c r="AYD204" s="329"/>
      <c r="AYE204" s="329"/>
      <c r="AYF204" s="329"/>
      <c r="AYG204" s="329"/>
      <c r="AYH204" s="329"/>
      <c r="AYI204" s="329"/>
      <c r="AYJ204" s="329"/>
      <c r="AYK204" s="329"/>
      <c r="AYL204" s="329"/>
      <c r="AYM204" s="329"/>
      <c r="AYN204" s="329"/>
      <c r="AYO204" s="329"/>
      <c r="AYP204" s="329"/>
      <c r="AYQ204" s="329"/>
      <c r="AYR204" s="329"/>
      <c r="AYS204" s="329"/>
      <c r="AYT204" s="329"/>
      <c r="AYU204" s="329"/>
      <c r="AYV204" s="329"/>
      <c r="AYW204" s="329"/>
      <c r="AYX204" s="329"/>
      <c r="AYY204" s="329"/>
      <c r="AYZ204" s="329"/>
      <c r="AZA204" s="329"/>
      <c r="AZB204" s="329"/>
      <c r="AZC204" s="329"/>
      <c r="AZD204" s="329"/>
      <c r="AZE204" s="329"/>
      <c r="AZF204" s="329"/>
      <c r="AZG204" s="329"/>
      <c r="AZH204" s="329"/>
      <c r="AZI204" s="329"/>
      <c r="AZJ204" s="329"/>
      <c r="AZK204" s="329"/>
      <c r="AZL204" s="329"/>
      <c r="AZM204" s="329"/>
      <c r="AZN204" s="329"/>
      <c r="AZO204" s="329"/>
      <c r="AZP204" s="329"/>
      <c r="AZQ204" s="329"/>
      <c r="AZR204" s="329"/>
      <c r="AZS204" s="329"/>
      <c r="AZT204" s="329"/>
      <c r="AZU204" s="329"/>
      <c r="AZV204" s="329"/>
      <c r="AZW204" s="329"/>
      <c r="AZX204" s="329"/>
      <c r="AZY204" s="329"/>
      <c r="AZZ204" s="329"/>
      <c r="BAA204" s="329"/>
      <c r="BAB204" s="329"/>
      <c r="BAC204" s="329"/>
      <c r="BAD204" s="329"/>
      <c r="BAE204" s="329"/>
      <c r="BAF204" s="329"/>
      <c r="BAG204" s="329"/>
      <c r="BAH204" s="329"/>
      <c r="BAI204" s="329"/>
      <c r="BAJ204" s="329"/>
      <c r="BAK204" s="329"/>
      <c r="BAL204" s="329"/>
      <c r="BAM204" s="329"/>
      <c r="BAN204" s="329"/>
      <c r="BAO204" s="329"/>
      <c r="BAP204" s="329"/>
      <c r="BAQ204" s="329"/>
      <c r="BAR204" s="329"/>
      <c r="BAS204" s="329"/>
      <c r="BAT204" s="329"/>
      <c r="BAU204" s="329"/>
      <c r="BAV204" s="329"/>
      <c r="BAW204" s="329"/>
      <c r="BAX204" s="329"/>
      <c r="BAY204" s="329"/>
      <c r="BAZ204" s="329"/>
      <c r="BBA204" s="329"/>
      <c r="BBB204" s="329"/>
      <c r="BBC204" s="329"/>
      <c r="BBD204" s="329"/>
      <c r="BBE204" s="329"/>
      <c r="BBF204" s="329"/>
      <c r="BBG204" s="329"/>
      <c r="BBH204" s="329"/>
      <c r="BBI204" s="329"/>
      <c r="BBJ204" s="329"/>
      <c r="BBK204" s="329"/>
      <c r="BBL204" s="329"/>
      <c r="BBM204" s="329"/>
      <c r="BBN204" s="329"/>
      <c r="BBO204" s="329"/>
      <c r="BBP204" s="329"/>
      <c r="BBQ204" s="329"/>
      <c r="BBR204" s="329"/>
      <c r="BBS204" s="329"/>
      <c r="BBT204" s="329"/>
      <c r="BBU204" s="329"/>
      <c r="BBV204" s="329"/>
      <c r="BBW204" s="329"/>
      <c r="BBX204" s="329"/>
      <c r="BBY204" s="329"/>
      <c r="BBZ204" s="329"/>
      <c r="BCA204" s="329"/>
      <c r="BCB204" s="329"/>
      <c r="BCC204" s="329"/>
      <c r="BCD204" s="329"/>
      <c r="BCE204" s="329"/>
      <c r="BCF204" s="329"/>
      <c r="BCG204" s="329"/>
      <c r="BCH204" s="329"/>
      <c r="BCI204" s="329"/>
      <c r="BCJ204" s="329"/>
      <c r="BCK204" s="329"/>
      <c r="BCL204" s="329"/>
      <c r="BCM204" s="329"/>
      <c r="BCN204" s="329"/>
      <c r="BCO204" s="329"/>
      <c r="BCP204" s="329"/>
      <c r="BCQ204" s="329"/>
      <c r="BCR204" s="329"/>
      <c r="BCS204" s="329"/>
      <c r="BCT204" s="329"/>
      <c r="BCU204" s="329"/>
      <c r="BCV204" s="329"/>
      <c r="BCW204" s="329"/>
      <c r="BCX204" s="329"/>
      <c r="BCY204" s="329"/>
      <c r="BCZ204" s="329"/>
      <c r="BDA204" s="329"/>
      <c r="BDB204" s="329"/>
      <c r="BDC204" s="329"/>
      <c r="BDD204" s="329"/>
      <c r="BDE204" s="329"/>
      <c r="BDF204" s="329"/>
      <c r="BDG204" s="329"/>
      <c r="BDH204" s="329"/>
      <c r="BDI204" s="329"/>
      <c r="BDJ204" s="329"/>
      <c r="BDK204" s="329"/>
      <c r="BDL204" s="329"/>
      <c r="BDM204" s="329"/>
      <c r="BDN204" s="329"/>
      <c r="BDO204" s="329"/>
      <c r="BDP204" s="329"/>
      <c r="BDQ204" s="329"/>
      <c r="BDR204" s="329"/>
      <c r="BDS204" s="329"/>
      <c r="BDT204" s="329"/>
      <c r="BDU204" s="329"/>
      <c r="BDV204" s="329"/>
      <c r="BDW204" s="329"/>
      <c r="BDX204" s="329"/>
      <c r="BDY204" s="329"/>
      <c r="BDZ204" s="329"/>
      <c r="BEA204" s="329"/>
      <c r="BEB204" s="329"/>
      <c r="BEC204" s="329"/>
      <c r="BED204" s="329"/>
      <c r="BEE204" s="329"/>
      <c r="BEF204" s="329"/>
      <c r="BEG204" s="329"/>
      <c r="BEH204" s="329"/>
      <c r="BEI204" s="329"/>
      <c r="BEJ204" s="329"/>
      <c r="BEK204" s="329"/>
      <c r="BEL204" s="329"/>
      <c r="BEM204" s="329"/>
      <c r="BEN204" s="329"/>
      <c r="BEO204" s="329"/>
      <c r="BEP204" s="329"/>
      <c r="BEQ204" s="329"/>
      <c r="BER204" s="329"/>
      <c r="BES204" s="329"/>
      <c r="BET204" s="329"/>
      <c r="BEU204" s="329"/>
      <c r="BEV204" s="329"/>
      <c r="BEW204" s="329"/>
      <c r="BEX204" s="329"/>
      <c r="BEY204" s="329"/>
      <c r="BEZ204" s="329"/>
      <c r="BFA204" s="329"/>
      <c r="BFB204" s="329"/>
      <c r="BFC204" s="329"/>
      <c r="BFD204" s="329"/>
      <c r="BFE204" s="329"/>
      <c r="BFF204" s="329"/>
      <c r="BFG204" s="329"/>
      <c r="BFH204" s="329"/>
      <c r="BFI204" s="329"/>
      <c r="BFJ204" s="329"/>
      <c r="BFK204" s="329"/>
      <c r="BFL204" s="329"/>
      <c r="BFM204" s="329"/>
      <c r="BFN204" s="329"/>
      <c r="BFO204" s="329"/>
      <c r="BFP204" s="329"/>
      <c r="BFQ204" s="329"/>
      <c r="BFR204" s="329"/>
      <c r="BFS204" s="329"/>
      <c r="BFT204" s="329"/>
      <c r="BFU204" s="329"/>
      <c r="BFV204" s="329"/>
      <c r="BFW204" s="329"/>
      <c r="BFX204" s="329"/>
      <c r="BFY204" s="329"/>
      <c r="BFZ204" s="329"/>
      <c r="BGA204" s="329"/>
      <c r="BGB204" s="329"/>
      <c r="BGC204" s="329"/>
      <c r="BGD204" s="329"/>
      <c r="BGE204" s="329"/>
      <c r="BGF204" s="329"/>
      <c r="BGG204" s="329"/>
      <c r="BGH204" s="329"/>
      <c r="BGI204" s="329"/>
      <c r="BGJ204" s="329"/>
      <c r="BGK204" s="329"/>
      <c r="BGL204" s="329"/>
      <c r="BGM204" s="329"/>
      <c r="BGN204" s="329"/>
      <c r="BGO204" s="329"/>
      <c r="BGP204" s="329"/>
      <c r="BGQ204" s="329"/>
      <c r="BGR204" s="329"/>
      <c r="BGS204" s="329"/>
      <c r="BGT204" s="329"/>
      <c r="BGU204" s="329"/>
      <c r="BGV204" s="329"/>
      <c r="BGW204" s="329"/>
      <c r="BGX204" s="329"/>
      <c r="BGY204" s="329"/>
      <c r="BGZ204" s="329"/>
      <c r="BHA204" s="329"/>
      <c r="BHB204" s="329"/>
      <c r="BHC204" s="329"/>
      <c r="BHD204" s="329"/>
      <c r="BHE204" s="329"/>
      <c r="BHF204" s="329"/>
      <c r="BHG204" s="329"/>
      <c r="BHH204" s="329"/>
      <c r="BHI204" s="329"/>
      <c r="BHJ204" s="329"/>
      <c r="BHK204" s="329"/>
      <c r="BHL204" s="329"/>
      <c r="BHM204" s="329"/>
      <c r="BHN204" s="329"/>
      <c r="BHO204" s="329"/>
      <c r="BHP204" s="329"/>
      <c r="BHQ204" s="329"/>
      <c r="BHR204" s="329"/>
      <c r="BHS204" s="329"/>
      <c r="BHT204" s="329"/>
      <c r="BHU204" s="329"/>
      <c r="BHV204" s="329"/>
      <c r="BHW204" s="329"/>
      <c r="BHX204" s="329"/>
      <c r="BHY204" s="329"/>
      <c r="BHZ204" s="329"/>
      <c r="BIA204" s="329"/>
      <c r="BIB204" s="329"/>
      <c r="BIC204" s="329"/>
      <c r="BID204" s="329"/>
      <c r="BIE204" s="329"/>
      <c r="BIF204" s="329"/>
      <c r="BIG204" s="329"/>
      <c r="BIH204" s="329"/>
      <c r="BII204" s="329"/>
      <c r="BIJ204" s="329"/>
      <c r="BIK204" s="329"/>
      <c r="BIL204" s="329"/>
      <c r="BIM204" s="329"/>
      <c r="BIN204" s="329"/>
      <c r="BIO204" s="329"/>
      <c r="BIP204" s="329"/>
      <c r="BIQ204" s="329"/>
      <c r="BIR204" s="329"/>
      <c r="BIS204" s="329"/>
      <c r="BIT204" s="329"/>
      <c r="BIU204" s="329"/>
      <c r="BIV204" s="329"/>
      <c r="BIW204" s="329"/>
      <c r="BIX204" s="329"/>
      <c r="BIY204" s="329"/>
      <c r="BIZ204" s="329"/>
      <c r="BJA204" s="329"/>
      <c r="BJB204" s="329"/>
      <c r="BJC204" s="329"/>
      <c r="BJD204" s="329"/>
      <c r="BJE204" s="329"/>
      <c r="BJF204" s="329"/>
      <c r="BJG204" s="329"/>
      <c r="BJH204" s="329"/>
      <c r="BJI204" s="329"/>
      <c r="BJJ204" s="329"/>
      <c r="BJK204" s="329"/>
      <c r="BJL204" s="329"/>
      <c r="BJM204" s="329"/>
      <c r="BJN204" s="329"/>
      <c r="BJO204" s="329"/>
      <c r="BJP204" s="329"/>
      <c r="BJQ204" s="329"/>
      <c r="BJR204" s="329"/>
      <c r="BJS204" s="329"/>
      <c r="BJT204" s="329"/>
      <c r="BJU204" s="329"/>
      <c r="BJV204" s="329"/>
      <c r="BJW204" s="329"/>
      <c r="BJX204" s="329"/>
      <c r="BJY204" s="329"/>
      <c r="BJZ204" s="329"/>
      <c r="BKA204" s="329"/>
      <c r="BKB204" s="329"/>
      <c r="BKC204" s="329"/>
      <c r="BKD204" s="329"/>
      <c r="BKE204" s="329"/>
      <c r="BKF204" s="329"/>
      <c r="BKG204" s="329"/>
      <c r="BKH204" s="329"/>
      <c r="BKI204" s="329"/>
      <c r="BKJ204" s="329"/>
      <c r="BKK204" s="329"/>
      <c r="BKL204" s="329"/>
      <c r="BKM204" s="329"/>
      <c r="BKN204" s="329"/>
      <c r="BKO204" s="329"/>
      <c r="BKP204" s="329"/>
      <c r="BKQ204" s="329"/>
      <c r="BKR204" s="329"/>
      <c r="BKS204" s="329"/>
      <c r="BKT204" s="329"/>
      <c r="BKU204" s="329"/>
      <c r="BKV204" s="329"/>
      <c r="BKW204" s="329"/>
      <c r="BKX204" s="329"/>
      <c r="BKY204" s="329"/>
      <c r="BKZ204" s="329"/>
      <c r="BLA204" s="329"/>
      <c r="BLB204" s="329"/>
      <c r="BLC204" s="329"/>
      <c r="BLD204" s="329"/>
      <c r="BLE204" s="329"/>
      <c r="BLF204" s="329"/>
      <c r="BLG204" s="329"/>
      <c r="BLH204" s="329"/>
      <c r="BLI204" s="329"/>
      <c r="BLJ204" s="329"/>
      <c r="BLK204" s="329"/>
      <c r="BLL204" s="329"/>
      <c r="BLM204" s="329"/>
      <c r="BLN204" s="329"/>
      <c r="BLO204" s="329"/>
      <c r="BLP204" s="329"/>
      <c r="BLQ204" s="329"/>
      <c r="BLR204" s="329"/>
      <c r="BLS204" s="329"/>
      <c r="BLT204" s="329"/>
      <c r="BLU204" s="329"/>
      <c r="BLV204" s="329"/>
      <c r="BLW204" s="329"/>
      <c r="BLX204" s="329"/>
      <c r="BLY204" s="329"/>
      <c r="BLZ204" s="329"/>
      <c r="BMA204" s="329"/>
      <c r="BMB204" s="329"/>
      <c r="BMC204" s="329"/>
      <c r="BMD204" s="329"/>
      <c r="BME204" s="329"/>
      <c r="BMF204" s="329"/>
      <c r="BMG204" s="329"/>
      <c r="BMH204" s="329"/>
      <c r="BMI204" s="329"/>
      <c r="BMJ204" s="329"/>
      <c r="BMK204" s="329"/>
      <c r="BML204" s="329"/>
      <c r="BMM204" s="329"/>
      <c r="BMN204" s="329"/>
      <c r="BMO204" s="329"/>
      <c r="BMP204" s="329"/>
      <c r="BMQ204" s="329"/>
      <c r="BMR204" s="329"/>
      <c r="BMS204" s="329"/>
      <c r="BMT204" s="329"/>
      <c r="BMU204" s="329"/>
      <c r="BMV204" s="329"/>
      <c r="BMW204" s="329"/>
      <c r="BMX204" s="329"/>
      <c r="BMY204" s="329"/>
      <c r="BMZ204" s="329"/>
      <c r="BNA204" s="329"/>
      <c r="BNB204" s="329"/>
      <c r="BNC204" s="329"/>
      <c r="BND204" s="329"/>
      <c r="BNE204" s="329"/>
      <c r="BNF204" s="329"/>
      <c r="BNG204" s="329"/>
      <c r="BNH204" s="329"/>
      <c r="BNI204" s="329"/>
      <c r="BNJ204" s="329"/>
      <c r="BNK204" s="329"/>
      <c r="BNL204" s="329"/>
      <c r="BNM204" s="329"/>
      <c r="BNN204" s="329"/>
      <c r="BNO204" s="329"/>
      <c r="BNP204" s="329"/>
      <c r="BNQ204" s="329"/>
      <c r="BNR204" s="329"/>
      <c r="BNS204" s="329"/>
      <c r="BNT204" s="329"/>
      <c r="BNU204" s="329"/>
      <c r="BNV204" s="329"/>
      <c r="BNW204" s="329"/>
      <c r="BNX204" s="329"/>
      <c r="BNY204" s="329"/>
      <c r="BNZ204" s="329"/>
      <c r="BOA204" s="329"/>
      <c r="BOB204" s="329"/>
      <c r="BOC204" s="329"/>
      <c r="BOD204" s="329"/>
      <c r="BOE204" s="329"/>
      <c r="BOF204" s="329"/>
      <c r="BOG204" s="329"/>
      <c r="BOH204" s="329"/>
      <c r="BOI204" s="329"/>
      <c r="BOJ204" s="329"/>
      <c r="BOK204" s="329"/>
      <c r="BOL204" s="329"/>
      <c r="BOM204" s="329"/>
      <c r="BON204" s="329"/>
      <c r="BOO204" s="329"/>
      <c r="BOP204" s="329"/>
      <c r="BOQ204" s="329"/>
      <c r="BOR204" s="329"/>
      <c r="BOS204" s="329"/>
      <c r="BOT204" s="329"/>
      <c r="BOU204" s="329"/>
      <c r="BOV204" s="329"/>
      <c r="BOW204" s="329"/>
      <c r="BOX204" s="329"/>
      <c r="BOY204" s="329"/>
      <c r="BOZ204" s="329"/>
      <c r="BPA204" s="329"/>
      <c r="BPB204" s="329"/>
      <c r="BPC204" s="329"/>
      <c r="BPD204" s="329"/>
      <c r="BPE204" s="329"/>
      <c r="BPF204" s="329"/>
      <c r="BPG204" s="329"/>
      <c r="BPH204" s="329"/>
      <c r="BPI204" s="329"/>
      <c r="BPJ204" s="329"/>
      <c r="BPK204" s="329"/>
      <c r="BPL204" s="329"/>
      <c r="BPM204" s="329"/>
      <c r="BPN204" s="329"/>
      <c r="BPO204" s="329"/>
      <c r="BPP204" s="329"/>
      <c r="BPQ204" s="329"/>
      <c r="BPR204" s="329"/>
      <c r="BPS204" s="329"/>
      <c r="BPT204" s="329"/>
      <c r="BPU204" s="329"/>
      <c r="BPV204" s="329"/>
      <c r="BPW204" s="329"/>
      <c r="BPX204" s="329"/>
      <c r="BPY204" s="329"/>
      <c r="BPZ204" s="329"/>
      <c r="BQA204" s="329"/>
      <c r="BQB204" s="329"/>
      <c r="BQC204" s="329"/>
      <c r="BQD204" s="329"/>
      <c r="BQE204" s="329"/>
      <c r="BQF204" s="329"/>
      <c r="BQG204" s="329"/>
      <c r="BQH204" s="329"/>
      <c r="BQI204" s="329"/>
      <c r="BQJ204" s="329"/>
      <c r="BQK204" s="329"/>
      <c r="BQL204" s="329"/>
      <c r="BQM204" s="329"/>
      <c r="BQN204" s="329"/>
      <c r="BQO204" s="329"/>
      <c r="BQP204" s="329"/>
      <c r="BQQ204" s="329"/>
      <c r="BQR204" s="329"/>
      <c r="BQS204" s="329"/>
      <c r="BQT204" s="329"/>
      <c r="BQU204" s="329"/>
      <c r="BQV204" s="329"/>
      <c r="BQW204" s="329"/>
      <c r="BQX204" s="329"/>
      <c r="BQY204" s="329"/>
      <c r="BQZ204" s="329"/>
      <c r="BRA204" s="329"/>
      <c r="BRB204" s="329"/>
      <c r="BRC204" s="329"/>
      <c r="BRD204" s="329"/>
      <c r="BRE204" s="329"/>
      <c r="BRF204" s="329"/>
      <c r="BRG204" s="329"/>
      <c r="BRH204" s="329"/>
      <c r="BRI204" s="329"/>
      <c r="BRJ204" s="329"/>
      <c r="BRK204" s="329"/>
      <c r="BRL204" s="329"/>
      <c r="BRM204" s="329"/>
      <c r="BRN204" s="329"/>
      <c r="BRO204" s="329"/>
      <c r="BRP204" s="329"/>
      <c r="BRQ204" s="329"/>
      <c r="BRR204" s="329"/>
      <c r="BRS204" s="329"/>
      <c r="BRT204" s="329"/>
      <c r="BRU204" s="329"/>
      <c r="BRV204" s="329"/>
      <c r="BRW204" s="329"/>
      <c r="BRX204" s="329"/>
      <c r="BRY204" s="329"/>
      <c r="BRZ204" s="329"/>
      <c r="BSA204" s="329"/>
      <c r="BSB204" s="329"/>
      <c r="BSC204" s="329"/>
      <c r="BSD204" s="329"/>
      <c r="BSE204" s="329"/>
      <c r="BSF204" s="329"/>
      <c r="BSG204" s="329"/>
      <c r="BSH204" s="329"/>
      <c r="BSI204" s="329"/>
      <c r="BSJ204" s="329"/>
      <c r="BSK204" s="329"/>
      <c r="BSL204" s="329"/>
      <c r="BSM204" s="329"/>
      <c r="BSN204" s="329"/>
      <c r="BSO204" s="329"/>
      <c r="BSP204" s="329"/>
      <c r="BSQ204" s="329"/>
      <c r="BSR204" s="329"/>
      <c r="BSS204" s="329"/>
      <c r="BST204" s="329"/>
      <c r="BSU204" s="329"/>
      <c r="BSV204" s="329"/>
      <c r="BSW204" s="329"/>
      <c r="BSX204" s="329"/>
      <c r="BSY204" s="329"/>
      <c r="BSZ204" s="329"/>
      <c r="BTA204" s="329"/>
      <c r="BTB204" s="329"/>
      <c r="BTC204" s="329"/>
      <c r="BTD204" s="329"/>
      <c r="BTE204" s="329"/>
      <c r="BTF204" s="329"/>
      <c r="BTG204" s="329"/>
      <c r="BTH204" s="329"/>
      <c r="BTI204" s="329"/>
      <c r="BTJ204" s="329"/>
      <c r="BTK204" s="329"/>
      <c r="BTL204" s="329"/>
      <c r="BTM204" s="329"/>
      <c r="BTN204" s="329"/>
      <c r="BTO204" s="329"/>
      <c r="BTP204" s="329"/>
      <c r="BTQ204" s="329"/>
      <c r="BTR204" s="329"/>
      <c r="BTS204" s="329"/>
      <c r="BTT204" s="329"/>
      <c r="BTU204" s="329"/>
      <c r="BTV204" s="329"/>
      <c r="BTW204" s="329"/>
      <c r="BTX204" s="329"/>
      <c r="BTY204" s="329"/>
      <c r="BTZ204" s="329"/>
      <c r="BUA204" s="329"/>
      <c r="BUB204" s="329"/>
      <c r="BUC204" s="329"/>
      <c r="BUD204" s="329"/>
      <c r="BUE204" s="329"/>
      <c r="BUF204" s="329"/>
      <c r="BUG204" s="329"/>
      <c r="BUH204" s="329"/>
      <c r="BUI204" s="329"/>
      <c r="BUJ204" s="329"/>
      <c r="BUK204" s="329"/>
      <c r="BUL204" s="329"/>
      <c r="BUM204" s="329"/>
      <c r="BUN204" s="329"/>
      <c r="BUO204" s="329"/>
      <c r="BUP204" s="329"/>
      <c r="BUQ204" s="329"/>
      <c r="BUR204" s="329"/>
      <c r="BUS204" s="329"/>
      <c r="BUT204" s="329"/>
      <c r="BUU204" s="329"/>
      <c r="BUV204" s="329"/>
      <c r="BUW204" s="329"/>
      <c r="BUX204" s="329"/>
      <c r="BUY204" s="329"/>
      <c r="BUZ204" s="329"/>
      <c r="BVA204" s="329"/>
      <c r="BVB204" s="329"/>
      <c r="BVC204" s="329"/>
      <c r="BVD204" s="329"/>
      <c r="BVE204" s="329"/>
      <c r="BVF204" s="329"/>
      <c r="BVG204" s="329"/>
      <c r="BVH204" s="329"/>
      <c r="BVI204" s="329"/>
      <c r="BVJ204" s="329"/>
      <c r="BVK204" s="329"/>
      <c r="BVL204" s="329"/>
      <c r="BVM204" s="329"/>
      <c r="BVN204" s="329"/>
      <c r="BVO204" s="329"/>
      <c r="BVP204" s="329"/>
      <c r="BVQ204" s="329"/>
      <c r="BVR204" s="329"/>
      <c r="BVS204" s="329"/>
      <c r="BVT204" s="329"/>
      <c r="BVU204" s="329"/>
      <c r="BVV204" s="329"/>
      <c r="BVW204" s="329"/>
      <c r="BVX204" s="329"/>
      <c r="BVY204" s="329"/>
      <c r="BVZ204" s="329"/>
      <c r="BWA204" s="329"/>
      <c r="BWB204" s="329"/>
      <c r="BWC204" s="329"/>
      <c r="BWD204" s="329"/>
      <c r="BWE204" s="329"/>
      <c r="BWF204" s="329"/>
      <c r="BWG204" s="329"/>
      <c r="BWH204" s="329"/>
      <c r="BWI204" s="329"/>
      <c r="BWJ204" s="329"/>
      <c r="BWK204" s="329"/>
      <c r="BWL204" s="329"/>
      <c r="BWM204" s="329"/>
      <c r="BWN204" s="329"/>
      <c r="BWO204" s="329"/>
      <c r="BWP204" s="329"/>
      <c r="BWQ204" s="329"/>
      <c r="BWR204" s="329"/>
      <c r="BWS204" s="329"/>
      <c r="BWT204" s="329"/>
      <c r="BWU204" s="329"/>
      <c r="BWV204" s="329"/>
      <c r="BWW204" s="329"/>
      <c r="BWX204" s="329"/>
      <c r="BWY204" s="329"/>
      <c r="BWZ204" s="329"/>
      <c r="BXA204" s="329"/>
      <c r="BXB204" s="329"/>
      <c r="BXC204" s="329"/>
      <c r="BXD204" s="329"/>
      <c r="BXE204" s="329"/>
      <c r="BXF204" s="329"/>
      <c r="BXG204" s="329"/>
      <c r="BXH204" s="329"/>
      <c r="BXI204" s="329"/>
      <c r="BXJ204" s="329"/>
      <c r="BXK204" s="329"/>
      <c r="BXL204" s="329"/>
      <c r="BXM204" s="329"/>
      <c r="BXN204" s="329"/>
      <c r="BXO204" s="329"/>
      <c r="BXP204" s="329"/>
      <c r="BXQ204" s="329"/>
      <c r="BXR204" s="329"/>
      <c r="BXS204" s="329"/>
      <c r="BXT204" s="329"/>
      <c r="BXU204" s="329"/>
      <c r="BXV204" s="329"/>
      <c r="BXW204" s="329"/>
      <c r="BXX204" s="329"/>
      <c r="BXY204" s="329"/>
      <c r="BXZ204" s="329"/>
      <c r="BYA204" s="329"/>
      <c r="BYB204" s="329"/>
      <c r="BYC204" s="329"/>
      <c r="BYD204" s="329"/>
      <c r="BYE204" s="329"/>
      <c r="BYF204" s="329"/>
      <c r="BYG204" s="329"/>
      <c r="BYH204" s="329"/>
      <c r="BYI204" s="329"/>
      <c r="BYJ204" s="329"/>
      <c r="BYK204" s="329"/>
      <c r="BYL204" s="329"/>
      <c r="BYM204" s="329"/>
      <c r="BYN204" s="329"/>
      <c r="BYO204" s="329"/>
      <c r="BYP204" s="329"/>
      <c r="BYQ204" s="329"/>
      <c r="BYR204" s="329"/>
      <c r="BYS204" s="329"/>
      <c r="BYT204" s="329"/>
      <c r="BYU204" s="329"/>
      <c r="BYV204" s="329"/>
      <c r="BYW204" s="329"/>
      <c r="BYX204" s="329"/>
      <c r="BYY204" s="329"/>
      <c r="BYZ204" s="329"/>
      <c r="BZA204" s="329"/>
      <c r="BZB204" s="329"/>
      <c r="BZC204" s="329"/>
      <c r="BZD204" s="329"/>
      <c r="BZE204" s="329"/>
      <c r="BZF204" s="329"/>
      <c r="BZG204" s="329"/>
      <c r="BZH204" s="329"/>
      <c r="BZI204" s="329"/>
      <c r="BZJ204" s="329"/>
      <c r="BZK204" s="329"/>
      <c r="BZL204" s="329"/>
      <c r="BZM204" s="329"/>
      <c r="BZN204" s="329"/>
      <c r="BZO204" s="329"/>
      <c r="BZP204" s="329"/>
      <c r="BZQ204" s="329"/>
      <c r="BZR204" s="329"/>
      <c r="BZS204" s="329"/>
      <c r="BZT204" s="329"/>
      <c r="BZU204" s="329"/>
      <c r="BZV204" s="329"/>
      <c r="BZW204" s="329"/>
      <c r="BZX204" s="329"/>
      <c r="BZY204" s="329"/>
      <c r="BZZ204" s="329"/>
      <c r="CAA204" s="329"/>
      <c r="CAB204" s="329"/>
      <c r="CAC204" s="329"/>
      <c r="CAD204" s="329"/>
      <c r="CAE204" s="329"/>
      <c r="CAF204" s="329"/>
      <c r="CAG204" s="329"/>
      <c r="CAH204" s="329"/>
      <c r="CAI204" s="329"/>
      <c r="CAJ204" s="329"/>
      <c r="CAK204" s="329"/>
      <c r="CAL204" s="329"/>
      <c r="CAM204" s="329"/>
      <c r="CAN204" s="329"/>
      <c r="CAO204" s="329"/>
      <c r="CAP204" s="329"/>
      <c r="CAQ204" s="329"/>
      <c r="CAR204" s="329"/>
      <c r="CAS204" s="329"/>
      <c r="CAT204" s="329"/>
      <c r="CAU204" s="329"/>
      <c r="CAV204" s="329"/>
      <c r="CAW204" s="329"/>
      <c r="CAX204" s="329"/>
      <c r="CAY204" s="329"/>
      <c r="CAZ204" s="329"/>
      <c r="CBA204" s="329"/>
      <c r="CBB204" s="329"/>
      <c r="CBC204" s="329"/>
      <c r="CBD204" s="329"/>
      <c r="CBE204" s="329"/>
      <c r="CBF204" s="329"/>
      <c r="CBG204" s="329"/>
      <c r="CBH204" s="329"/>
      <c r="CBI204" s="329"/>
      <c r="CBJ204" s="329"/>
      <c r="CBK204" s="329"/>
      <c r="CBL204" s="329"/>
      <c r="CBM204" s="329"/>
      <c r="CBN204" s="329"/>
      <c r="CBO204" s="329"/>
      <c r="CBP204" s="329"/>
      <c r="CBQ204" s="329"/>
      <c r="CBR204" s="329"/>
      <c r="CBS204" s="329"/>
      <c r="CBT204" s="329"/>
      <c r="CBU204" s="329"/>
      <c r="CBV204" s="329"/>
      <c r="CBW204" s="329"/>
      <c r="CBX204" s="329"/>
      <c r="CBY204" s="329"/>
      <c r="CBZ204" s="329"/>
      <c r="CCA204" s="329"/>
      <c r="CCB204" s="329"/>
      <c r="CCC204" s="329"/>
      <c r="CCD204" s="329"/>
      <c r="CCE204" s="329"/>
      <c r="CCF204" s="329"/>
      <c r="CCG204" s="329"/>
      <c r="CCH204" s="329"/>
      <c r="CCI204" s="329"/>
      <c r="CCJ204" s="329"/>
      <c r="CCK204" s="329"/>
      <c r="CCL204" s="329"/>
      <c r="CCM204" s="329"/>
      <c r="CCN204" s="329"/>
      <c r="CCO204" s="329"/>
      <c r="CCP204" s="329"/>
      <c r="CCQ204" s="329"/>
      <c r="CCR204" s="329"/>
      <c r="CCS204" s="329"/>
      <c r="CCT204" s="329"/>
      <c r="CCU204" s="329"/>
      <c r="CCV204" s="329"/>
      <c r="CCW204" s="329"/>
      <c r="CCX204" s="329"/>
      <c r="CCY204" s="329"/>
      <c r="CCZ204" s="329"/>
      <c r="CDA204" s="329"/>
      <c r="CDB204" s="329"/>
      <c r="CDC204" s="329"/>
      <c r="CDD204" s="329"/>
      <c r="CDE204" s="329"/>
      <c r="CDF204" s="329"/>
      <c r="CDG204" s="329"/>
      <c r="CDH204" s="329"/>
      <c r="CDI204" s="329"/>
      <c r="CDJ204" s="329"/>
      <c r="CDK204" s="329"/>
      <c r="CDL204" s="329"/>
      <c r="CDM204" s="329"/>
      <c r="CDN204" s="329"/>
      <c r="CDO204" s="329"/>
      <c r="CDP204" s="329"/>
      <c r="CDQ204" s="329"/>
      <c r="CDR204" s="329"/>
      <c r="CDS204" s="329"/>
      <c r="CDT204" s="329"/>
      <c r="CDU204" s="329"/>
      <c r="CDV204" s="329"/>
      <c r="CDW204" s="329"/>
      <c r="CDX204" s="329"/>
      <c r="CDY204" s="329"/>
      <c r="CDZ204" s="329"/>
      <c r="CEA204" s="329"/>
      <c r="CEB204" s="329"/>
      <c r="CEC204" s="329"/>
      <c r="CED204" s="329"/>
      <c r="CEE204" s="329"/>
      <c r="CEF204" s="329"/>
      <c r="CEG204" s="329"/>
      <c r="CEH204" s="329"/>
      <c r="CEI204" s="329"/>
      <c r="CEJ204" s="329"/>
      <c r="CEK204" s="329"/>
      <c r="CEL204" s="329"/>
      <c r="CEM204" s="329"/>
      <c r="CEN204" s="329"/>
      <c r="CEO204" s="329"/>
      <c r="CEP204" s="329"/>
      <c r="CEQ204" s="329"/>
      <c r="CER204" s="329"/>
      <c r="CES204" s="329"/>
      <c r="CET204" s="329"/>
      <c r="CEU204" s="329"/>
      <c r="CEV204" s="329"/>
      <c r="CEW204" s="329"/>
      <c r="CEX204" s="329"/>
      <c r="CEY204" s="329"/>
      <c r="CEZ204" s="329"/>
      <c r="CFA204" s="329"/>
      <c r="CFB204" s="329"/>
      <c r="CFC204" s="329"/>
      <c r="CFD204" s="329"/>
      <c r="CFE204" s="329"/>
      <c r="CFF204" s="329"/>
      <c r="CFG204" s="329"/>
      <c r="CFH204" s="329"/>
      <c r="CFI204" s="329"/>
      <c r="CFJ204" s="329"/>
      <c r="CFK204" s="329"/>
      <c r="CFL204" s="329"/>
      <c r="CFM204" s="329"/>
      <c r="CFN204" s="329"/>
      <c r="CFO204" s="329"/>
      <c r="CFP204" s="329"/>
      <c r="CFQ204" s="329"/>
      <c r="CFR204" s="329"/>
      <c r="CFS204" s="329"/>
      <c r="CFT204" s="329"/>
      <c r="CFU204" s="329"/>
      <c r="CFV204" s="329"/>
      <c r="CFW204" s="329"/>
      <c r="CFX204" s="329"/>
      <c r="CFY204" s="329"/>
      <c r="CFZ204" s="329"/>
      <c r="CGA204" s="329"/>
      <c r="CGB204" s="329"/>
      <c r="CGC204" s="329"/>
      <c r="CGD204" s="329"/>
      <c r="CGE204" s="329"/>
      <c r="CGF204" s="329"/>
      <c r="CGG204" s="329"/>
      <c r="CGH204" s="329"/>
      <c r="CGI204" s="329"/>
      <c r="CGJ204" s="329"/>
      <c r="CGK204" s="329"/>
      <c r="CGL204" s="329"/>
      <c r="CGM204" s="329"/>
      <c r="CGN204" s="329"/>
      <c r="CGO204" s="329"/>
      <c r="CGP204" s="329"/>
      <c r="CGQ204" s="329"/>
      <c r="CGR204" s="329"/>
      <c r="CGS204" s="329"/>
      <c r="CGT204" s="329"/>
      <c r="CGU204" s="329"/>
      <c r="CGV204" s="329"/>
      <c r="CGW204" s="329"/>
      <c r="CGX204" s="329"/>
      <c r="CGY204" s="329"/>
      <c r="CGZ204" s="329"/>
      <c r="CHA204" s="329"/>
      <c r="CHB204" s="329"/>
      <c r="CHC204" s="329"/>
      <c r="CHD204" s="329"/>
      <c r="CHE204" s="329"/>
      <c r="CHF204" s="329"/>
      <c r="CHG204" s="329"/>
      <c r="CHH204" s="329"/>
      <c r="CHI204" s="329"/>
      <c r="CHJ204" s="329"/>
      <c r="CHK204" s="329"/>
      <c r="CHL204" s="329"/>
      <c r="CHM204" s="329"/>
      <c r="CHN204" s="329"/>
      <c r="CHO204" s="329"/>
      <c r="CHP204" s="329"/>
      <c r="CHQ204" s="329"/>
      <c r="CHR204" s="329"/>
      <c r="CHS204" s="329"/>
      <c r="CHT204" s="329"/>
      <c r="CHU204" s="329"/>
      <c r="CHV204" s="329"/>
      <c r="CHW204" s="329"/>
      <c r="CHX204" s="329"/>
      <c r="CHY204" s="329"/>
      <c r="CHZ204" s="329"/>
      <c r="CIA204" s="329"/>
      <c r="CIB204" s="329"/>
      <c r="CIC204" s="329"/>
      <c r="CID204" s="329"/>
      <c r="CIE204" s="329"/>
      <c r="CIF204" s="329"/>
      <c r="CIG204" s="329"/>
      <c r="CIH204" s="329"/>
      <c r="CII204" s="329"/>
      <c r="CIJ204" s="329"/>
      <c r="CIK204" s="329"/>
      <c r="CIL204" s="329"/>
      <c r="CIM204" s="329"/>
      <c r="CIN204" s="329"/>
      <c r="CIO204" s="329"/>
      <c r="CIP204" s="329"/>
      <c r="CIQ204" s="329"/>
      <c r="CIR204" s="329"/>
      <c r="CIS204" s="329"/>
      <c r="CIT204" s="329"/>
      <c r="CIU204" s="329"/>
      <c r="CIV204" s="329"/>
      <c r="CIW204" s="329"/>
      <c r="CIX204" s="329"/>
      <c r="CIY204" s="329"/>
      <c r="CIZ204" s="329"/>
      <c r="CJA204" s="329"/>
      <c r="CJB204" s="329"/>
      <c r="CJC204" s="329"/>
      <c r="CJD204" s="329"/>
      <c r="CJE204" s="329"/>
      <c r="CJF204" s="329"/>
      <c r="CJG204" s="329"/>
      <c r="CJH204" s="329"/>
      <c r="CJI204" s="329"/>
      <c r="CJJ204" s="329"/>
      <c r="CJK204" s="329"/>
      <c r="CJL204" s="329"/>
      <c r="CJM204" s="329"/>
      <c r="CJN204" s="329"/>
      <c r="CJO204" s="329"/>
      <c r="CJP204" s="329"/>
      <c r="CJQ204" s="329"/>
      <c r="CJR204" s="329"/>
      <c r="CJS204" s="329"/>
      <c r="CJT204" s="329"/>
      <c r="CJU204" s="329"/>
      <c r="CJV204" s="329"/>
      <c r="CJW204" s="329"/>
      <c r="CJX204" s="329"/>
      <c r="CJY204" s="329"/>
      <c r="CJZ204" s="329"/>
      <c r="CKA204" s="329"/>
      <c r="CKB204" s="329"/>
      <c r="CKC204" s="329"/>
      <c r="CKD204" s="329"/>
      <c r="CKE204" s="329"/>
      <c r="CKF204" s="329"/>
      <c r="CKG204" s="329"/>
      <c r="CKH204" s="329"/>
      <c r="CKI204" s="329"/>
      <c r="CKJ204" s="329"/>
      <c r="CKK204" s="329"/>
      <c r="CKL204" s="329"/>
      <c r="CKM204" s="329"/>
      <c r="CKN204" s="329"/>
      <c r="CKO204" s="329"/>
      <c r="CKP204" s="329"/>
      <c r="CKQ204" s="329"/>
      <c r="CKR204" s="329"/>
      <c r="CKS204" s="329"/>
      <c r="CKT204" s="329"/>
      <c r="CKU204" s="329"/>
      <c r="CKV204" s="329"/>
      <c r="CKW204" s="329"/>
      <c r="CKX204" s="329"/>
      <c r="CKY204" s="329"/>
      <c r="CKZ204" s="329"/>
      <c r="CLA204" s="329"/>
      <c r="CLB204" s="329"/>
      <c r="CLC204" s="329"/>
      <c r="CLD204" s="329"/>
      <c r="CLE204" s="329"/>
      <c r="CLF204" s="329"/>
      <c r="CLG204" s="329"/>
      <c r="CLH204" s="329"/>
      <c r="CLI204" s="329"/>
      <c r="CLJ204" s="329"/>
      <c r="CLK204" s="329"/>
      <c r="CLL204" s="329"/>
      <c r="CLM204" s="329"/>
      <c r="CLN204" s="329"/>
      <c r="CLO204" s="329"/>
      <c r="CLP204" s="329"/>
      <c r="CLQ204" s="329"/>
      <c r="CLR204" s="329"/>
      <c r="CLS204" s="329"/>
      <c r="CLT204" s="329"/>
      <c r="CLU204" s="329"/>
      <c r="CLV204" s="329"/>
      <c r="CLW204" s="329"/>
      <c r="CLX204" s="329"/>
      <c r="CLY204" s="329"/>
      <c r="CLZ204" s="329"/>
      <c r="CMA204" s="329"/>
      <c r="CMB204" s="329"/>
      <c r="CMC204" s="329"/>
      <c r="CMD204" s="329"/>
      <c r="CME204" s="329"/>
      <c r="CMF204" s="329"/>
      <c r="CMG204" s="329"/>
      <c r="CMH204" s="329"/>
      <c r="CMI204" s="329"/>
      <c r="CMJ204" s="329"/>
      <c r="CMK204" s="329"/>
      <c r="CML204" s="329"/>
      <c r="CMM204" s="329"/>
      <c r="CMN204" s="329"/>
      <c r="CMO204" s="329"/>
      <c r="CMP204" s="329"/>
      <c r="CMQ204" s="329"/>
      <c r="CMR204" s="329"/>
      <c r="CMS204" s="329"/>
      <c r="CMT204" s="329"/>
      <c r="CMU204" s="329"/>
      <c r="CMV204" s="329"/>
      <c r="CMW204" s="329"/>
      <c r="CMX204" s="329"/>
      <c r="CMY204" s="329"/>
      <c r="CMZ204" s="329"/>
      <c r="CNA204" s="329"/>
      <c r="CNB204" s="329"/>
      <c r="CNC204" s="329"/>
      <c r="CND204" s="329"/>
      <c r="CNE204" s="329"/>
      <c r="CNF204" s="329"/>
      <c r="CNG204" s="329"/>
      <c r="CNH204" s="329"/>
      <c r="CNI204" s="329"/>
      <c r="CNJ204" s="329"/>
      <c r="CNK204" s="329"/>
      <c r="CNL204" s="329"/>
      <c r="CNM204" s="329"/>
      <c r="CNN204" s="329"/>
      <c r="CNO204" s="329"/>
      <c r="CNP204" s="329"/>
      <c r="CNQ204" s="329"/>
      <c r="CNR204" s="329"/>
      <c r="CNS204" s="329"/>
      <c r="CNT204" s="329"/>
      <c r="CNU204" s="329"/>
      <c r="CNV204" s="329"/>
      <c r="CNW204" s="329"/>
      <c r="CNX204" s="329"/>
      <c r="CNY204" s="329"/>
      <c r="CNZ204" s="329"/>
      <c r="COA204" s="329"/>
      <c r="COB204" s="329"/>
      <c r="COC204" s="329"/>
      <c r="COD204" s="329"/>
      <c r="COE204" s="329"/>
      <c r="COF204" s="329"/>
      <c r="COG204" s="329"/>
      <c r="COH204" s="329"/>
      <c r="COI204" s="329"/>
      <c r="COJ204" s="329"/>
      <c r="COK204" s="329"/>
      <c r="COL204" s="329"/>
      <c r="COM204" s="329"/>
      <c r="CON204" s="329"/>
      <c r="COO204" s="329"/>
      <c r="COP204" s="329"/>
      <c r="COQ204" s="329"/>
      <c r="COR204" s="329"/>
      <c r="COS204" s="329"/>
      <c r="COT204" s="329"/>
      <c r="COU204" s="329"/>
      <c r="COV204" s="329"/>
      <c r="COW204" s="329"/>
      <c r="COX204" s="329"/>
      <c r="COY204" s="329"/>
      <c r="COZ204" s="329"/>
      <c r="CPA204" s="329"/>
      <c r="CPB204" s="329"/>
      <c r="CPC204" s="329"/>
      <c r="CPD204" s="329"/>
      <c r="CPE204" s="329"/>
      <c r="CPF204" s="329"/>
      <c r="CPG204" s="329"/>
      <c r="CPH204" s="329"/>
      <c r="CPI204" s="329"/>
      <c r="CPJ204" s="329"/>
      <c r="CPK204" s="329"/>
      <c r="CPL204" s="329"/>
      <c r="CPM204" s="329"/>
      <c r="CPN204" s="329"/>
      <c r="CPO204" s="329"/>
      <c r="CPP204" s="329"/>
      <c r="CPQ204" s="329"/>
      <c r="CPR204" s="329"/>
      <c r="CPS204" s="329"/>
      <c r="CPT204" s="329"/>
      <c r="CPU204" s="329"/>
      <c r="CPV204" s="329"/>
      <c r="CPW204" s="329"/>
      <c r="CPX204" s="329"/>
      <c r="CPY204" s="329"/>
      <c r="CPZ204" s="329"/>
      <c r="CQA204" s="329"/>
      <c r="CQB204" s="329"/>
      <c r="CQC204" s="329"/>
      <c r="CQD204" s="329"/>
      <c r="CQE204" s="329"/>
      <c r="CQF204" s="329"/>
      <c r="CQG204" s="329"/>
      <c r="CQH204" s="329"/>
      <c r="CQI204" s="329"/>
      <c r="CQJ204" s="329"/>
      <c r="CQK204" s="329"/>
      <c r="CQL204" s="329"/>
      <c r="CQM204" s="329"/>
      <c r="CQN204" s="329"/>
      <c r="CQO204" s="329"/>
      <c r="CQP204" s="329"/>
      <c r="CQQ204" s="329"/>
      <c r="CQR204" s="329"/>
      <c r="CQS204" s="329"/>
      <c r="CQT204" s="329"/>
      <c r="CQU204" s="329"/>
      <c r="CQV204" s="329"/>
      <c r="CQW204" s="329"/>
      <c r="CQX204" s="329"/>
      <c r="CQY204" s="329"/>
      <c r="CQZ204" s="329"/>
      <c r="CRA204" s="329"/>
      <c r="CRB204" s="329"/>
      <c r="CRC204" s="329"/>
      <c r="CRD204" s="329"/>
      <c r="CRE204" s="329"/>
      <c r="CRF204" s="329"/>
      <c r="CRG204" s="329"/>
      <c r="CRH204" s="329"/>
      <c r="CRI204" s="329"/>
      <c r="CRJ204" s="329"/>
      <c r="CRK204" s="329"/>
      <c r="CRL204" s="329"/>
      <c r="CRM204" s="329"/>
      <c r="CRN204" s="329"/>
      <c r="CRO204" s="329"/>
      <c r="CRP204" s="329"/>
      <c r="CRQ204" s="329"/>
      <c r="CRR204" s="329"/>
      <c r="CRS204" s="329"/>
      <c r="CRT204" s="329"/>
      <c r="CRU204" s="329"/>
      <c r="CRV204" s="329"/>
      <c r="CRW204" s="329"/>
      <c r="CRX204" s="329"/>
      <c r="CRY204" s="329"/>
      <c r="CRZ204" s="329"/>
      <c r="CSA204" s="329"/>
      <c r="CSB204" s="329"/>
      <c r="CSC204" s="329"/>
      <c r="CSD204" s="329"/>
      <c r="CSE204" s="329"/>
      <c r="CSF204" s="329"/>
      <c r="CSG204" s="329"/>
      <c r="CSH204" s="329"/>
      <c r="CSI204" s="329"/>
      <c r="CSJ204" s="329"/>
      <c r="CSK204" s="329"/>
      <c r="CSL204" s="329"/>
      <c r="CSM204" s="329"/>
      <c r="CSN204" s="329"/>
      <c r="CSO204" s="329"/>
      <c r="CSP204" s="329"/>
      <c r="CSQ204" s="329"/>
      <c r="CSR204" s="329"/>
      <c r="CSS204" s="329"/>
      <c r="CST204" s="329"/>
      <c r="CSU204" s="329"/>
      <c r="CSV204" s="329"/>
      <c r="CSW204" s="329"/>
      <c r="CSX204" s="329"/>
      <c r="CSY204" s="329"/>
      <c r="CSZ204" s="329"/>
      <c r="CTA204" s="329"/>
      <c r="CTB204" s="329"/>
      <c r="CTC204" s="329"/>
      <c r="CTD204" s="329"/>
      <c r="CTE204" s="329"/>
      <c r="CTF204" s="329"/>
      <c r="CTG204" s="329"/>
      <c r="CTH204" s="329"/>
      <c r="CTI204" s="329"/>
      <c r="CTJ204" s="329"/>
      <c r="CTK204" s="329"/>
      <c r="CTL204" s="329"/>
      <c r="CTM204" s="329"/>
      <c r="CTN204" s="329"/>
      <c r="CTO204" s="329"/>
      <c r="CTP204" s="329"/>
      <c r="CTQ204" s="329"/>
      <c r="CTR204" s="329"/>
      <c r="CTS204" s="329"/>
      <c r="CTT204" s="329"/>
      <c r="CTU204" s="329"/>
      <c r="CTV204" s="329"/>
      <c r="CTW204" s="329"/>
      <c r="CTX204" s="329"/>
      <c r="CTY204" s="329"/>
      <c r="CTZ204" s="329"/>
      <c r="CUA204" s="329"/>
      <c r="CUB204" s="329"/>
      <c r="CUC204" s="329"/>
      <c r="CUD204" s="329"/>
      <c r="CUE204" s="329"/>
      <c r="CUF204" s="329"/>
      <c r="CUG204" s="329"/>
      <c r="CUH204" s="329"/>
      <c r="CUI204" s="329"/>
      <c r="CUJ204" s="329"/>
      <c r="CUK204" s="329"/>
      <c r="CUL204" s="329"/>
      <c r="CUM204" s="329"/>
      <c r="CUN204" s="329"/>
      <c r="CUO204" s="329"/>
      <c r="CUP204" s="329"/>
      <c r="CUQ204" s="329"/>
      <c r="CUR204" s="329"/>
      <c r="CUS204" s="329"/>
      <c r="CUT204" s="329"/>
      <c r="CUU204" s="329"/>
      <c r="CUV204" s="329"/>
      <c r="CUW204" s="329"/>
      <c r="CUX204" s="329"/>
      <c r="CUY204" s="329"/>
      <c r="CUZ204" s="329"/>
      <c r="CVA204" s="329"/>
      <c r="CVB204" s="329"/>
      <c r="CVC204" s="329"/>
      <c r="CVD204" s="329"/>
      <c r="CVE204" s="329"/>
      <c r="CVF204" s="329"/>
      <c r="CVG204" s="329"/>
      <c r="CVH204" s="329"/>
      <c r="CVI204" s="329"/>
      <c r="CVJ204" s="329"/>
      <c r="CVK204" s="329"/>
      <c r="CVL204" s="329"/>
      <c r="CVM204" s="329"/>
      <c r="CVN204" s="329"/>
      <c r="CVO204" s="329"/>
      <c r="CVP204" s="329"/>
      <c r="CVQ204" s="329"/>
      <c r="CVR204" s="329"/>
      <c r="CVS204" s="329"/>
      <c r="CVT204" s="329"/>
      <c r="CVU204" s="329"/>
      <c r="CVV204" s="329"/>
      <c r="CVW204" s="329"/>
      <c r="CVX204" s="329"/>
      <c r="CVY204" s="329"/>
      <c r="CVZ204" s="329"/>
      <c r="CWA204" s="329"/>
      <c r="CWB204" s="329"/>
      <c r="CWC204" s="329"/>
      <c r="CWD204" s="329"/>
      <c r="CWE204" s="329"/>
      <c r="CWF204" s="329"/>
      <c r="CWG204" s="329"/>
      <c r="CWH204" s="329"/>
      <c r="CWI204" s="329"/>
      <c r="CWJ204" s="329"/>
      <c r="CWK204" s="329"/>
      <c r="CWL204" s="329"/>
      <c r="CWM204" s="329"/>
      <c r="CWN204" s="329"/>
      <c r="CWO204" s="329"/>
      <c r="CWP204" s="329"/>
      <c r="CWQ204" s="329"/>
      <c r="CWR204" s="329"/>
      <c r="CWS204" s="329"/>
      <c r="CWT204" s="329"/>
      <c r="CWU204" s="329"/>
      <c r="CWV204" s="329"/>
      <c r="CWW204" s="329"/>
      <c r="CWX204" s="329"/>
      <c r="CWY204" s="329"/>
      <c r="CWZ204" s="329"/>
      <c r="CXA204" s="329"/>
      <c r="CXB204" s="329"/>
      <c r="CXC204" s="329"/>
      <c r="CXD204" s="329"/>
      <c r="CXE204" s="329"/>
      <c r="CXF204" s="329"/>
      <c r="CXG204" s="329"/>
      <c r="CXH204" s="329"/>
      <c r="CXI204" s="329"/>
      <c r="CXJ204" s="329"/>
      <c r="CXK204" s="329"/>
      <c r="CXL204" s="329"/>
      <c r="CXM204" s="329"/>
      <c r="CXN204" s="329"/>
      <c r="CXO204" s="329"/>
      <c r="CXP204" s="329"/>
      <c r="CXQ204" s="329"/>
      <c r="CXR204" s="329"/>
      <c r="CXS204" s="329"/>
      <c r="CXT204" s="329"/>
      <c r="CXU204" s="329"/>
      <c r="CXV204" s="329"/>
      <c r="CXW204" s="329"/>
      <c r="CXX204" s="329"/>
      <c r="CXY204" s="329"/>
      <c r="CXZ204" s="329"/>
      <c r="CYA204" s="329"/>
      <c r="CYB204" s="329"/>
      <c r="CYC204" s="329"/>
      <c r="CYD204" s="329"/>
      <c r="CYE204" s="329"/>
      <c r="CYF204" s="329"/>
      <c r="CYG204" s="329"/>
      <c r="CYH204" s="329"/>
      <c r="CYI204" s="329"/>
      <c r="CYJ204" s="329"/>
      <c r="CYK204" s="329"/>
      <c r="CYL204" s="329"/>
      <c r="CYM204" s="329"/>
      <c r="CYN204" s="329"/>
      <c r="CYO204" s="329"/>
      <c r="CYP204" s="329"/>
      <c r="CYQ204" s="329"/>
      <c r="CYR204" s="329"/>
      <c r="CYS204" s="329"/>
      <c r="CYT204" s="329"/>
      <c r="CYU204" s="329"/>
      <c r="CYV204" s="329"/>
      <c r="CYW204" s="329"/>
      <c r="CYX204" s="329"/>
      <c r="CYY204" s="329"/>
      <c r="CYZ204" s="329"/>
      <c r="CZA204" s="329"/>
      <c r="CZB204" s="329"/>
      <c r="CZC204" s="329"/>
      <c r="CZD204" s="329"/>
      <c r="CZE204" s="329"/>
      <c r="CZF204" s="329"/>
      <c r="CZG204" s="329"/>
      <c r="CZH204" s="329"/>
      <c r="CZI204" s="329"/>
      <c r="CZJ204" s="329"/>
      <c r="CZK204" s="329"/>
      <c r="CZL204" s="329"/>
      <c r="CZM204" s="329"/>
      <c r="CZN204" s="329"/>
      <c r="CZO204" s="329"/>
      <c r="CZP204" s="329"/>
      <c r="CZQ204" s="329"/>
      <c r="CZR204" s="329"/>
      <c r="CZS204" s="329"/>
      <c r="CZT204" s="329"/>
      <c r="CZU204" s="329"/>
      <c r="CZV204" s="329"/>
      <c r="CZW204" s="329"/>
      <c r="CZX204" s="329"/>
      <c r="CZY204" s="329"/>
      <c r="CZZ204" s="329"/>
      <c r="DAA204" s="329"/>
      <c r="DAB204" s="329"/>
      <c r="DAC204" s="329"/>
      <c r="DAD204" s="329"/>
      <c r="DAE204" s="329"/>
      <c r="DAF204" s="329"/>
      <c r="DAG204" s="329"/>
      <c r="DAH204" s="329"/>
      <c r="DAI204" s="329"/>
      <c r="DAJ204" s="329"/>
      <c r="DAK204" s="329"/>
      <c r="DAL204" s="329"/>
      <c r="DAM204" s="329"/>
      <c r="DAN204" s="329"/>
      <c r="DAO204" s="329"/>
      <c r="DAP204" s="329"/>
      <c r="DAQ204" s="329"/>
      <c r="DAR204" s="329"/>
      <c r="DAS204" s="329"/>
      <c r="DAT204" s="329"/>
      <c r="DAU204" s="329"/>
      <c r="DAV204" s="329"/>
      <c r="DAW204" s="329"/>
      <c r="DAX204" s="329"/>
      <c r="DAY204" s="329"/>
      <c r="DAZ204" s="329"/>
      <c r="DBA204" s="329"/>
      <c r="DBB204" s="329"/>
      <c r="DBC204" s="329"/>
      <c r="DBD204" s="329"/>
      <c r="DBE204" s="329"/>
      <c r="DBF204" s="329"/>
      <c r="DBG204" s="329"/>
      <c r="DBH204" s="329"/>
      <c r="DBI204" s="329"/>
      <c r="DBJ204" s="329"/>
      <c r="DBK204" s="329"/>
      <c r="DBL204" s="329"/>
      <c r="DBM204" s="329"/>
      <c r="DBN204" s="329"/>
      <c r="DBO204" s="329"/>
      <c r="DBP204" s="329"/>
      <c r="DBQ204" s="329"/>
      <c r="DBR204" s="329"/>
      <c r="DBS204" s="329"/>
      <c r="DBT204" s="329"/>
      <c r="DBU204" s="329"/>
      <c r="DBV204" s="329"/>
      <c r="DBW204" s="329"/>
      <c r="DBX204" s="329"/>
      <c r="DBY204" s="329"/>
      <c r="DBZ204" s="329"/>
      <c r="DCA204" s="329"/>
      <c r="DCB204" s="329"/>
      <c r="DCC204" s="329"/>
      <c r="DCD204" s="329"/>
      <c r="DCE204" s="329"/>
      <c r="DCF204" s="329"/>
      <c r="DCG204" s="329"/>
      <c r="DCH204" s="329"/>
      <c r="DCI204" s="329"/>
      <c r="DCJ204" s="329"/>
      <c r="DCK204" s="329"/>
      <c r="DCL204" s="329"/>
      <c r="DCM204" s="329"/>
      <c r="DCN204" s="329"/>
      <c r="DCO204" s="329"/>
      <c r="DCP204" s="329"/>
      <c r="DCQ204" s="329"/>
      <c r="DCR204" s="329"/>
      <c r="DCS204" s="329"/>
      <c r="DCT204" s="329"/>
      <c r="DCU204" s="329"/>
      <c r="DCV204" s="329"/>
      <c r="DCW204" s="329"/>
      <c r="DCX204" s="329"/>
      <c r="DCY204" s="329"/>
      <c r="DCZ204" s="329"/>
      <c r="DDA204" s="329"/>
      <c r="DDB204" s="329"/>
      <c r="DDC204" s="329"/>
      <c r="DDD204" s="329"/>
      <c r="DDE204" s="329"/>
      <c r="DDF204" s="329"/>
      <c r="DDG204" s="329"/>
      <c r="DDH204" s="329"/>
      <c r="DDI204" s="329"/>
      <c r="DDJ204" s="329"/>
      <c r="DDK204" s="329"/>
      <c r="DDL204" s="329"/>
      <c r="DDM204" s="329"/>
      <c r="DDN204" s="329"/>
      <c r="DDO204" s="329"/>
      <c r="DDP204" s="329"/>
      <c r="DDQ204" s="329"/>
      <c r="DDR204" s="329"/>
      <c r="DDS204" s="329"/>
      <c r="DDT204" s="329"/>
      <c r="DDU204" s="329"/>
      <c r="DDV204" s="329"/>
      <c r="DDW204" s="329"/>
      <c r="DDX204" s="329"/>
      <c r="DDY204" s="329"/>
      <c r="DDZ204" s="329"/>
      <c r="DEA204" s="329"/>
      <c r="DEB204" s="329"/>
      <c r="DEC204" s="329"/>
      <c r="DED204" s="329"/>
      <c r="DEE204" s="329"/>
      <c r="DEF204" s="329"/>
      <c r="DEG204" s="329"/>
      <c r="DEH204" s="329"/>
      <c r="DEI204" s="329"/>
      <c r="DEJ204" s="329"/>
      <c r="DEK204" s="329"/>
      <c r="DEL204" s="329"/>
      <c r="DEM204" s="329"/>
      <c r="DEN204" s="329"/>
      <c r="DEO204" s="329"/>
      <c r="DEP204" s="329"/>
      <c r="DEQ204" s="329"/>
      <c r="DER204" s="329"/>
      <c r="DES204" s="329"/>
      <c r="DET204" s="329"/>
      <c r="DEU204" s="329"/>
      <c r="DEV204" s="329"/>
      <c r="DEW204" s="329"/>
      <c r="DEX204" s="329"/>
      <c r="DEY204" s="329"/>
      <c r="DEZ204" s="329"/>
      <c r="DFA204" s="329"/>
      <c r="DFB204" s="329"/>
      <c r="DFC204" s="329"/>
      <c r="DFD204" s="329"/>
      <c r="DFE204" s="329"/>
      <c r="DFF204" s="329"/>
      <c r="DFG204" s="329"/>
      <c r="DFH204" s="329"/>
      <c r="DFI204" s="329"/>
      <c r="DFJ204" s="329"/>
      <c r="DFK204" s="329"/>
      <c r="DFL204" s="329"/>
      <c r="DFM204" s="329"/>
      <c r="DFN204" s="329"/>
      <c r="DFO204" s="329"/>
      <c r="DFP204" s="329"/>
      <c r="DFQ204" s="329"/>
      <c r="DFR204" s="329"/>
      <c r="DFS204" s="329"/>
      <c r="DFT204" s="329"/>
      <c r="DFU204" s="329"/>
      <c r="DFV204" s="329"/>
      <c r="DFW204" s="329"/>
      <c r="DFX204" s="329"/>
      <c r="DFY204" s="329"/>
      <c r="DFZ204" s="329"/>
      <c r="DGA204" s="329"/>
      <c r="DGB204" s="329"/>
      <c r="DGC204" s="329"/>
      <c r="DGD204" s="329"/>
      <c r="DGE204" s="329"/>
      <c r="DGF204" s="329"/>
      <c r="DGG204" s="329"/>
      <c r="DGH204" s="329"/>
      <c r="DGI204" s="329"/>
      <c r="DGJ204" s="329"/>
      <c r="DGK204" s="329"/>
      <c r="DGL204" s="329"/>
      <c r="DGM204" s="329"/>
      <c r="DGN204" s="329"/>
      <c r="DGO204" s="329"/>
      <c r="DGP204" s="329"/>
      <c r="DGQ204" s="329"/>
      <c r="DGR204" s="329"/>
      <c r="DGS204" s="329"/>
      <c r="DGT204" s="329"/>
      <c r="DGU204" s="329"/>
      <c r="DGV204" s="329"/>
      <c r="DGW204" s="329"/>
      <c r="DGX204" s="329"/>
      <c r="DGY204" s="329"/>
      <c r="DGZ204" s="329"/>
      <c r="DHA204" s="329"/>
      <c r="DHB204" s="329"/>
      <c r="DHC204" s="329"/>
      <c r="DHD204" s="329"/>
      <c r="DHE204" s="329"/>
      <c r="DHF204" s="329"/>
      <c r="DHG204" s="329"/>
      <c r="DHH204" s="329"/>
      <c r="DHI204" s="329"/>
      <c r="DHJ204" s="329"/>
      <c r="DHK204" s="329"/>
      <c r="DHL204" s="329"/>
      <c r="DHM204" s="329"/>
      <c r="DHN204" s="329"/>
      <c r="DHO204" s="329"/>
      <c r="DHP204" s="329"/>
      <c r="DHQ204" s="329"/>
      <c r="DHR204" s="329"/>
      <c r="DHS204" s="329"/>
      <c r="DHT204" s="329"/>
      <c r="DHU204" s="329"/>
      <c r="DHV204" s="329"/>
      <c r="DHW204" s="329"/>
      <c r="DHX204" s="329"/>
      <c r="DHY204" s="329"/>
      <c r="DHZ204" s="329"/>
      <c r="DIA204" s="329"/>
      <c r="DIB204" s="329"/>
      <c r="DIC204" s="329"/>
      <c r="DID204" s="329"/>
      <c r="DIE204" s="329"/>
      <c r="DIF204" s="329"/>
      <c r="DIG204" s="329"/>
      <c r="DIH204" s="329"/>
      <c r="DII204" s="329"/>
      <c r="DIJ204" s="329"/>
      <c r="DIK204" s="329"/>
      <c r="DIL204" s="329"/>
      <c r="DIM204" s="329"/>
      <c r="DIN204" s="329"/>
      <c r="DIO204" s="329"/>
      <c r="DIP204" s="329"/>
      <c r="DIQ204" s="329"/>
      <c r="DIR204" s="329"/>
      <c r="DIS204" s="329"/>
      <c r="DIT204" s="329"/>
      <c r="DIU204" s="329"/>
      <c r="DIV204" s="329"/>
      <c r="DIW204" s="329"/>
      <c r="DIX204" s="329"/>
      <c r="DIY204" s="329"/>
      <c r="DIZ204" s="329"/>
      <c r="DJA204" s="329"/>
      <c r="DJB204" s="329"/>
      <c r="DJC204" s="329"/>
      <c r="DJD204" s="329"/>
      <c r="DJE204" s="329"/>
      <c r="DJF204" s="329"/>
      <c r="DJG204" s="329"/>
      <c r="DJH204" s="329"/>
      <c r="DJI204" s="329"/>
      <c r="DJJ204" s="329"/>
      <c r="DJK204" s="329"/>
      <c r="DJL204" s="329"/>
      <c r="DJM204" s="329"/>
      <c r="DJN204" s="329"/>
      <c r="DJO204" s="329"/>
      <c r="DJP204" s="329"/>
      <c r="DJQ204" s="329"/>
      <c r="DJR204" s="329"/>
      <c r="DJS204" s="329"/>
      <c r="DJT204" s="329"/>
      <c r="DJU204" s="329"/>
      <c r="DJV204" s="329"/>
      <c r="DJW204" s="329"/>
      <c r="DJX204" s="329"/>
      <c r="DJY204" s="329"/>
      <c r="DJZ204" s="329"/>
      <c r="DKA204" s="329"/>
      <c r="DKB204" s="329"/>
      <c r="DKC204" s="329"/>
      <c r="DKD204" s="329"/>
      <c r="DKE204" s="329"/>
      <c r="DKF204" s="329"/>
      <c r="DKG204" s="329"/>
      <c r="DKH204" s="329"/>
      <c r="DKI204" s="329"/>
      <c r="DKJ204" s="329"/>
      <c r="DKK204" s="329"/>
      <c r="DKL204" s="329"/>
      <c r="DKM204" s="329"/>
      <c r="DKN204" s="329"/>
      <c r="DKO204" s="329"/>
      <c r="DKP204" s="329"/>
      <c r="DKQ204" s="329"/>
      <c r="DKR204" s="329"/>
      <c r="DKS204" s="329"/>
      <c r="DKT204" s="329"/>
      <c r="DKU204" s="329"/>
      <c r="DKV204" s="329"/>
      <c r="DKW204" s="329"/>
      <c r="DKX204" s="329"/>
      <c r="DKY204" s="329"/>
      <c r="DKZ204" s="329"/>
      <c r="DLA204" s="329"/>
      <c r="DLB204" s="329"/>
      <c r="DLC204" s="329"/>
      <c r="DLD204" s="329"/>
      <c r="DLE204" s="329"/>
      <c r="DLF204" s="329"/>
      <c r="DLG204" s="329"/>
      <c r="DLH204" s="329"/>
      <c r="DLI204" s="329"/>
      <c r="DLJ204" s="329"/>
      <c r="DLK204" s="329"/>
      <c r="DLL204" s="329"/>
      <c r="DLM204" s="329"/>
      <c r="DLN204" s="329"/>
      <c r="DLO204" s="329"/>
      <c r="DLP204" s="329"/>
      <c r="DLQ204" s="329"/>
      <c r="DLR204" s="329"/>
      <c r="DLS204" s="329"/>
      <c r="DLT204" s="329"/>
      <c r="DLU204" s="329"/>
      <c r="DLV204" s="329"/>
      <c r="DLW204" s="329"/>
      <c r="DLX204" s="329"/>
      <c r="DLY204" s="329"/>
      <c r="DLZ204" s="329"/>
      <c r="DMA204" s="329"/>
      <c r="DMB204" s="329"/>
      <c r="DMC204" s="329"/>
      <c r="DMD204" s="329"/>
      <c r="DME204" s="329"/>
      <c r="DMF204" s="329"/>
      <c r="DMG204" s="329"/>
      <c r="DMH204" s="329"/>
      <c r="DMI204" s="329"/>
      <c r="DMJ204" s="329"/>
      <c r="DMK204" s="329"/>
      <c r="DML204" s="329"/>
      <c r="DMM204" s="329"/>
      <c r="DMN204" s="329"/>
      <c r="DMO204" s="329"/>
      <c r="DMP204" s="329"/>
      <c r="DMQ204" s="329"/>
      <c r="DMR204" s="329"/>
      <c r="DMS204" s="329"/>
      <c r="DMT204" s="329"/>
      <c r="DMU204" s="329"/>
      <c r="DMV204" s="329"/>
      <c r="DMW204" s="329"/>
      <c r="DMX204" s="329"/>
      <c r="DMY204" s="329"/>
      <c r="DMZ204" s="329"/>
      <c r="DNA204" s="329"/>
      <c r="DNB204" s="329"/>
      <c r="DNC204" s="329"/>
      <c r="DND204" s="329"/>
      <c r="DNE204" s="329"/>
      <c r="DNF204" s="329"/>
      <c r="DNG204" s="329"/>
      <c r="DNH204" s="329"/>
      <c r="DNI204" s="329"/>
      <c r="DNJ204" s="329"/>
      <c r="DNK204" s="329"/>
      <c r="DNL204" s="329"/>
      <c r="DNM204" s="329"/>
      <c r="DNN204" s="329"/>
      <c r="DNO204" s="329"/>
      <c r="DNP204" s="329"/>
      <c r="DNQ204" s="329"/>
      <c r="DNR204" s="329"/>
      <c r="DNS204" s="329"/>
      <c r="DNT204" s="329"/>
      <c r="DNU204" s="329"/>
      <c r="DNV204" s="329"/>
      <c r="DNW204" s="329"/>
      <c r="DNX204" s="329"/>
      <c r="DNY204" s="329"/>
      <c r="DNZ204" s="329"/>
      <c r="DOA204" s="329"/>
      <c r="DOB204" s="329"/>
      <c r="DOC204" s="329"/>
      <c r="DOD204" s="329"/>
      <c r="DOE204" s="329"/>
      <c r="DOF204" s="329"/>
      <c r="DOG204" s="329"/>
      <c r="DOH204" s="329"/>
      <c r="DOI204" s="329"/>
      <c r="DOJ204" s="329"/>
      <c r="DOK204" s="329"/>
      <c r="DOL204" s="329"/>
      <c r="DOM204" s="329"/>
      <c r="DON204" s="329"/>
      <c r="DOO204" s="329"/>
      <c r="DOP204" s="329"/>
      <c r="DOQ204" s="329"/>
      <c r="DOR204" s="329"/>
      <c r="DOS204" s="329"/>
      <c r="DOT204" s="329"/>
      <c r="DOU204" s="329"/>
      <c r="DOV204" s="329"/>
      <c r="DOW204" s="329"/>
      <c r="DOX204" s="329"/>
      <c r="DOY204" s="329"/>
      <c r="DOZ204" s="329"/>
      <c r="DPA204" s="329"/>
      <c r="DPB204" s="329"/>
      <c r="DPC204" s="329"/>
      <c r="DPD204" s="329"/>
      <c r="DPE204" s="329"/>
      <c r="DPF204" s="329"/>
      <c r="DPG204" s="329"/>
      <c r="DPH204" s="329"/>
      <c r="DPI204" s="329"/>
      <c r="DPJ204" s="329"/>
      <c r="DPK204" s="329"/>
      <c r="DPL204" s="329"/>
      <c r="DPM204" s="329"/>
      <c r="DPN204" s="329"/>
      <c r="DPO204" s="329"/>
      <c r="DPP204" s="329"/>
      <c r="DPQ204" s="329"/>
      <c r="DPR204" s="329"/>
      <c r="DPS204" s="329"/>
      <c r="DPT204" s="329"/>
      <c r="DPU204" s="329"/>
      <c r="DPV204" s="329"/>
      <c r="DPW204" s="329"/>
      <c r="DPX204" s="329"/>
      <c r="DPY204" s="329"/>
      <c r="DPZ204" s="329"/>
      <c r="DQA204" s="329"/>
      <c r="DQB204" s="329"/>
      <c r="DQC204" s="329"/>
      <c r="DQD204" s="329"/>
      <c r="DQE204" s="329"/>
      <c r="DQF204" s="329"/>
      <c r="DQG204" s="329"/>
      <c r="DQH204" s="329"/>
      <c r="DQI204" s="329"/>
      <c r="DQJ204" s="329"/>
      <c r="DQK204" s="329"/>
      <c r="DQL204" s="329"/>
      <c r="DQM204" s="329"/>
      <c r="DQN204" s="329"/>
      <c r="DQO204" s="329"/>
      <c r="DQP204" s="329"/>
      <c r="DQQ204" s="329"/>
      <c r="DQR204" s="329"/>
      <c r="DQS204" s="329"/>
      <c r="DQT204" s="329"/>
      <c r="DQU204" s="329"/>
      <c r="DQV204" s="329"/>
      <c r="DQW204" s="329"/>
      <c r="DQX204" s="329"/>
      <c r="DQY204" s="329"/>
      <c r="DQZ204" s="329"/>
      <c r="DRA204" s="329"/>
      <c r="DRB204" s="329"/>
      <c r="DRC204" s="329"/>
      <c r="DRD204" s="329"/>
      <c r="DRE204" s="329"/>
      <c r="DRF204" s="329"/>
      <c r="DRG204" s="329"/>
      <c r="DRH204" s="329"/>
      <c r="DRI204" s="329"/>
      <c r="DRJ204" s="329"/>
      <c r="DRK204" s="329"/>
      <c r="DRL204" s="329"/>
      <c r="DRM204" s="329"/>
      <c r="DRN204" s="329"/>
      <c r="DRO204" s="329"/>
      <c r="DRP204" s="329"/>
      <c r="DRQ204" s="329"/>
      <c r="DRR204" s="329"/>
      <c r="DRS204" s="329"/>
      <c r="DRT204" s="329"/>
      <c r="DRU204" s="329"/>
      <c r="DRV204" s="329"/>
      <c r="DRW204" s="329"/>
      <c r="DRX204" s="329"/>
      <c r="DRY204" s="329"/>
      <c r="DRZ204" s="329"/>
      <c r="DSA204" s="329"/>
      <c r="DSB204" s="329"/>
      <c r="DSC204" s="329"/>
      <c r="DSD204" s="329"/>
      <c r="DSE204" s="329"/>
      <c r="DSF204" s="329"/>
      <c r="DSG204" s="329"/>
      <c r="DSH204" s="329"/>
      <c r="DSI204" s="329"/>
      <c r="DSJ204" s="329"/>
      <c r="DSK204" s="329"/>
      <c r="DSL204" s="329"/>
      <c r="DSM204" s="329"/>
      <c r="DSN204" s="329"/>
      <c r="DSO204" s="329"/>
      <c r="DSP204" s="329"/>
      <c r="DSQ204" s="329"/>
      <c r="DSR204" s="329"/>
      <c r="DSS204" s="329"/>
      <c r="DST204" s="329"/>
      <c r="DSU204" s="329"/>
      <c r="DSV204" s="329"/>
      <c r="DSW204" s="329"/>
      <c r="DSX204" s="329"/>
      <c r="DSY204" s="329"/>
      <c r="DSZ204" s="329"/>
      <c r="DTA204" s="329"/>
      <c r="DTB204" s="329"/>
      <c r="DTC204" s="329"/>
      <c r="DTD204" s="329"/>
      <c r="DTE204" s="329"/>
      <c r="DTF204" s="329"/>
      <c r="DTG204" s="329"/>
      <c r="DTH204" s="329"/>
      <c r="DTI204" s="329"/>
      <c r="DTJ204" s="329"/>
      <c r="DTK204" s="329"/>
      <c r="DTL204" s="329"/>
      <c r="DTM204" s="329"/>
      <c r="DTN204" s="329"/>
      <c r="DTO204" s="329"/>
      <c r="DTP204" s="329"/>
      <c r="DTQ204" s="329"/>
      <c r="DTR204" s="329"/>
      <c r="DTS204" s="329"/>
      <c r="DTT204" s="329"/>
      <c r="DTU204" s="329"/>
      <c r="DTV204" s="329"/>
      <c r="DTW204" s="329"/>
      <c r="DTX204" s="329"/>
      <c r="DTY204" s="329"/>
      <c r="DTZ204" s="329"/>
      <c r="DUA204" s="329"/>
      <c r="DUB204" s="329"/>
      <c r="DUC204" s="329"/>
      <c r="DUD204" s="329"/>
      <c r="DUE204" s="329"/>
      <c r="DUF204" s="329"/>
      <c r="DUG204" s="329"/>
      <c r="DUH204" s="329"/>
      <c r="DUI204" s="329"/>
      <c r="DUJ204" s="329"/>
      <c r="DUK204" s="329"/>
      <c r="DUL204" s="329"/>
      <c r="DUM204" s="329"/>
      <c r="DUN204" s="329"/>
      <c r="DUO204" s="329"/>
      <c r="DUP204" s="329"/>
      <c r="DUQ204" s="329"/>
      <c r="DUR204" s="329"/>
      <c r="DUS204" s="329"/>
      <c r="DUT204" s="329"/>
      <c r="DUU204" s="329"/>
      <c r="DUV204" s="329"/>
      <c r="DUW204" s="329"/>
      <c r="DUX204" s="329"/>
      <c r="DUY204" s="329"/>
      <c r="DUZ204" s="329"/>
      <c r="DVA204" s="329"/>
      <c r="DVB204" s="329"/>
      <c r="DVC204" s="329"/>
      <c r="DVD204" s="329"/>
      <c r="DVE204" s="329"/>
      <c r="DVF204" s="329"/>
      <c r="DVG204" s="329"/>
      <c r="DVH204" s="329"/>
      <c r="DVI204" s="329"/>
      <c r="DVJ204" s="329"/>
      <c r="DVK204" s="329"/>
      <c r="DVL204" s="329"/>
      <c r="DVM204" s="329"/>
      <c r="DVN204" s="329"/>
      <c r="DVO204" s="329"/>
      <c r="DVP204" s="329"/>
      <c r="DVQ204" s="329"/>
      <c r="DVR204" s="329"/>
      <c r="DVS204" s="329"/>
      <c r="DVT204" s="329"/>
      <c r="DVU204" s="329"/>
      <c r="DVV204" s="329"/>
      <c r="DVW204" s="329"/>
      <c r="DVX204" s="329"/>
      <c r="DVY204" s="329"/>
      <c r="DVZ204" s="329"/>
      <c r="DWA204" s="329"/>
      <c r="DWB204" s="329"/>
      <c r="DWC204" s="329"/>
      <c r="DWD204" s="329"/>
      <c r="DWE204" s="329"/>
      <c r="DWF204" s="329"/>
      <c r="DWG204" s="329"/>
      <c r="DWH204" s="329"/>
      <c r="DWI204" s="329"/>
      <c r="DWJ204" s="329"/>
      <c r="DWK204" s="329"/>
      <c r="DWL204" s="329"/>
      <c r="DWM204" s="329"/>
      <c r="DWN204" s="329"/>
      <c r="DWO204" s="329"/>
      <c r="DWP204" s="329"/>
      <c r="DWQ204" s="329"/>
      <c r="DWR204" s="329"/>
      <c r="DWS204" s="329"/>
      <c r="DWT204" s="329"/>
      <c r="DWU204" s="329"/>
      <c r="DWV204" s="329"/>
      <c r="DWW204" s="329"/>
      <c r="DWX204" s="329"/>
      <c r="DWY204" s="329"/>
      <c r="DWZ204" s="329"/>
      <c r="DXA204" s="329"/>
      <c r="DXB204" s="329"/>
      <c r="DXC204" s="329"/>
      <c r="DXD204" s="329"/>
      <c r="DXE204" s="329"/>
      <c r="DXF204" s="329"/>
      <c r="DXG204" s="329"/>
      <c r="DXH204" s="329"/>
      <c r="DXI204" s="329"/>
      <c r="DXJ204" s="329"/>
      <c r="DXK204" s="329"/>
      <c r="DXL204" s="329"/>
      <c r="DXM204" s="329"/>
      <c r="DXN204" s="329"/>
      <c r="DXO204" s="329"/>
      <c r="DXP204" s="329"/>
      <c r="DXQ204" s="329"/>
      <c r="DXR204" s="329"/>
      <c r="DXS204" s="329"/>
      <c r="DXT204" s="329"/>
      <c r="DXU204" s="329"/>
      <c r="DXV204" s="329"/>
      <c r="DXW204" s="329"/>
      <c r="DXX204" s="329"/>
      <c r="DXY204" s="329"/>
      <c r="DXZ204" s="329"/>
      <c r="DYA204" s="329"/>
      <c r="DYB204" s="329"/>
      <c r="DYC204" s="329"/>
      <c r="DYD204" s="329"/>
      <c r="DYE204" s="329"/>
      <c r="DYF204" s="329"/>
      <c r="DYG204" s="329"/>
      <c r="DYH204" s="329"/>
      <c r="DYI204" s="329"/>
      <c r="DYJ204" s="329"/>
      <c r="DYK204" s="329"/>
      <c r="DYL204" s="329"/>
      <c r="DYM204" s="329"/>
      <c r="DYN204" s="329"/>
      <c r="DYO204" s="329"/>
      <c r="DYP204" s="329"/>
      <c r="DYQ204" s="329"/>
      <c r="DYR204" s="329"/>
      <c r="DYS204" s="329"/>
      <c r="DYT204" s="329"/>
      <c r="DYU204" s="329"/>
      <c r="DYV204" s="329"/>
      <c r="DYW204" s="329"/>
      <c r="DYX204" s="329"/>
      <c r="DYY204" s="329"/>
      <c r="DYZ204" s="329"/>
      <c r="DZA204" s="329"/>
      <c r="DZB204" s="329"/>
      <c r="DZC204" s="329"/>
      <c r="DZD204" s="329"/>
      <c r="DZE204" s="329"/>
      <c r="DZF204" s="329"/>
      <c r="DZG204" s="329"/>
      <c r="DZH204" s="329"/>
      <c r="DZI204" s="329"/>
      <c r="DZJ204" s="329"/>
      <c r="DZK204" s="329"/>
      <c r="DZL204" s="329"/>
      <c r="DZM204" s="329"/>
      <c r="DZN204" s="329"/>
      <c r="DZO204" s="329"/>
      <c r="DZP204" s="329"/>
      <c r="DZQ204" s="329"/>
      <c r="DZR204" s="329"/>
      <c r="DZS204" s="329"/>
      <c r="DZT204" s="329"/>
      <c r="DZU204" s="329"/>
      <c r="DZV204" s="329"/>
      <c r="DZW204" s="329"/>
      <c r="DZX204" s="329"/>
      <c r="DZY204" s="329"/>
      <c r="DZZ204" s="329"/>
      <c r="EAA204" s="329"/>
      <c r="EAB204" s="329"/>
      <c r="EAC204" s="329"/>
      <c r="EAD204" s="329"/>
      <c r="EAE204" s="329"/>
      <c r="EAF204" s="329"/>
      <c r="EAG204" s="329"/>
      <c r="EAH204" s="329"/>
      <c r="EAI204" s="329"/>
      <c r="EAJ204" s="329"/>
      <c r="EAK204" s="329"/>
      <c r="EAL204" s="329"/>
      <c r="EAM204" s="329"/>
      <c r="EAN204" s="329"/>
      <c r="EAO204" s="329"/>
      <c r="EAP204" s="329"/>
      <c r="EAQ204" s="329"/>
      <c r="EAR204" s="329"/>
      <c r="EAS204" s="329"/>
      <c r="EAT204" s="329"/>
      <c r="EAU204" s="329"/>
      <c r="EAV204" s="329"/>
      <c r="EAW204" s="329"/>
      <c r="EAX204" s="329"/>
      <c r="EAY204" s="329"/>
      <c r="EAZ204" s="329"/>
      <c r="EBA204" s="329"/>
      <c r="EBB204" s="329"/>
      <c r="EBC204" s="329"/>
      <c r="EBD204" s="329"/>
      <c r="EBE204" s="329"/>
      <c r="EBF204" s="329"/>
      <c r="EBG204" s="329"/>
      <c r="EBH204" s="329"/>
      <c r="EBI204" s="329"/>
      <c r="EBJ204" s="329"/>
      <c r="EBK204" s="329"/>
      <c r="EBL204" s="329"/>
      <c r="EBM204" s="329"/>
      <c r="EBN204" s="329"/>
      <c r="EBO204" s="329"/>
      <c r="EBP204" s="329"/>
      <c r="EBQ204" s="329"/>
      <c r="EBR204" s="329"/>
      <c r="EBS204" s="329"/>
      <c r="EBT204" s="329"/>
      <c r="EBU204" s="329"/>
      <c r="EBV204" s="329"/>
      <c r="EBW204" s="329"/>
      <c r="EBX204" s="329"/>
      <c r="EBY204" s="329"/>
      <c r="EBZ204" s="329"/>
      <c r="ECA204" s="329"/>
      <c r="ECB204" s="329"/>
      <c r="ECC204" s="329"/>
      <c r="ECD204" s="329"/>
      <c r="ECE204" s="329"/>
      <c r="ECF204" s="329"/>
      <c r="ECG204" s="329"/>
      <c r="ECH204" s="329"/>
      <c r="ECI204" s="329"/>
      <c r="ECJ204" s="329"/>
      <c r="ECK204" s="329"/>
      <c r="ECL204" s="329"/>
      <c r="ECM204" s="329"/>
      <c r="ECN204" s="329"/>
      <c r="ECO204" s="329"/>
      <c r="ECP204" s="329"/>
      <c r="ECQ204" s="329"/>
      <c r="ECR204" s="329"/>
      <c r="ECS204" s="329"/>
      <c r="ECT204" s="329"/>
      <c r="ECU204" s="329"/>
      <c r="ECV204" s="329"/>
      <c r="ECW204" s="329"/>
      <c r="ECX204" s="329"/>
      <c r="ECY204" s="329"/>
      <c r="ECZ204" s="329"/>
      <c r="EDA204" s="329"/>
      <c r="EDB204" s="329"/>
      <c r="EDC204" s="329"/>
      <c r="EDD204" s="329"/>
      <c r="EDE204" s="329"/>
      <c r="EDF204" s="329"/>
      <c r="EDG204" s="329"/>
      <c r="EDH204" s="329"/>
      <c r="EDI204" s="329"/>
      <c r="EDJ204" s="329"/>
      <c r="EDK204" s="329"/>
      <c r="EDL204" s="329"/>
      <c r="EDM204" s="329"/>
      <c r="EDN204" s="329"/>
      <c r="EDO204" s="329"/>
      <c r="EDP204" s="329"/>
      <c r="EDQ204" s="329"/>
      <c r="EDR204" s="329"/>
      <c r="EDS204" s="329"/>
      <c r="EDT204" s="329"/>
      <c r="EDU204" s="329"/>
      <c r="EDV204" s="329"/>
      <c r="EDW204" s="329"/>
      <c r="EDX204" s="329"/>
      <c r="EDY204" s="329"/>
      <c r="EDZ204" s="329"/>
      <c r="EEA204" s="329"/>
      <c r="EEB204" s="329"/>
      <c r="EEC204" s="329"/>
      <c r="EED204" s="329"/>
      <c r="EEE204" s="329"/>
      <c r="EEF204" s="329"/>
      <c r="EEG204" s="329"/>
      <c r="EEH204" s="329"/>
      <c r="EEI204" s="329"/>
      <c r="EEJ204" s="329"/>
      <c r="EEK204" s="329"/>
      <c r="EEL204" s="329"/>
      <c r="EEM204" s="329"/>
      <c r="EEN204" s="329"/>
      <c r="EEO204" s="329"/>
      <c r="EEP204" s="329"/>
      <c r="EEQ204" s="329"/>
      <c r="EER204" s="329"/>
      <c r="EES204" s="329"/>
      <c r="EET204" s="329"/>
      <c r="EEU204" s="329"/>
      <c r="EEV204" s="329"/>
      <c r="EEW204" s="329"/>
      <c r="EEX204" s="329"/>
      <c r="EEY204" s="329"/>
      <c r="EEZ204" s="329"/>
      <c r="EFA204" s="329"/>
      <c r="EFB204" s="329"/>
      <c r="EFC204" s="329"/>
      <c r="EFD204" s="329"/>
      <c r="EFE204" s="329"/>
      <c r="EFF204" s="329"/>
      <c r="EFG204" s="329"/>
      <c r="EFH204" s="329"/>
      <c r="EFI204" s="329"/>
      <c r="EFJ204" s="329"/>
      <c r="EFK204" s="329"/>
      <c r="EFL204" s="329"/>
      <c r="EFM204" s="329"/>
      <c r="EFN204" s="329"/>
      <c r="EFO204" s="329"/>
      <c r="EFP204" s="329"/>
      <c r="EFQ204" s="329"/>
      <c r="EFR204" s="329"/>
      <c r="EFS204" s="329"/>
      <c r="EFT204" s="329"/>
      <c r="EFU204" s="329"/>
      <c r="EFV204" s="329"/>
      <c r="EFW204" s="329"/>
      <c r="EFX204" s="329"/>
      <c r="EFY204" s="329"/>
      <c r="EFZ204" s="329"/>
      <c r="EGA204" s="329"/>
      <c r="EGB204" s="329"/>
      <c r="EGC204" s="329"/>
      <c r="EGD204" s="329"/>
      <c r="EGE204" s="329"/>
      <c r="EGF204" s="329"/>
      <c r="EGG204" s="329"/>
      <c r="EGH204" s="329"/>
      <c r="EGI204" s="329"/>
      <c r="EGJ204" s="329"/>
      <c r="EGK204" s="329"/>
      <c r="EGL204" s="329"/>
      <c r="EGM204" s="329"/>
      <c r="EGN204" s="329"/>
      <c r="EGO204" s="329"/>
      <c r="EGP204" s="329"/>
      <c r="EGQ204" s="329"/>
      <c r="EGR204" s="329"/>
      <c r="EGS204" s="329"/>
      <c r="EGT204" s="329"/>
      <c r="EGU204" s="329"/>
      <c r="EGV204" s="329"/>
      <c r="EGW204" s="329"/>
      <c r="EGX204" s="329"/>
      <c r="EGY204" s="329"/>
      <c r="EGZ204" s="329"/>
      <c r="EHA204" s="329"/>
      <c r="EHB204" s="329"/>
      <c r="EHC204" s="329"/>
      <c r="EHD204" s="329"/>
      <c r="EHE204" s="329"/>
      <c r="EHF204" s="329"/>
      <c r="EHG204" s="329"/>
      <c r="EHH204" s="329"/>
      <c r="EHI204" s="329"/>
      <c r="EHJ204" s="329"/>
      <c r="EHK204" s="329"/>
      <c r="EHL204" s="329"/>
      <c r="EHM204" s="329"/>
      <c r="EHN204" s="329"/>
      <c r="EHO204" s="329"/>
      <c r="EHP204" s="329"/>
      <c r="EHQ204" s="329"/>
      <c r="EHR204" s="329"/>
      <c r="EHS204" s="329"/>
      <c r="EHT204" s="329"/>
      <c r="EHU204" s="329"/>
      <c r="EHV204" s="329"/>
      <c r="EHW204" s="329"/>
      <c r="EHX204" s="329"/>
      <c r="EHY204" s="329"/>
      <c r="EHZ204" s="329"/>
      <c r="EIA204" s="329"/>
      <c r="EIB204" s="329"/>
      <c r="EIC204" s="329"/>
      <c r="EID204" s="329"/>
      <c r="EIE204" s="329"/>
      <c r="EIF204" s="329"/>
      <c r="EIG204" s="329"/>
      <c r="EIH204" s="329"/>
      <c r="EII204" s="329"/>
      <c r="EIJ204" s="329"/>
      <c r="EIK204" s="329"/>
      <c r="EIL204" s="329"/>
      <c r="EIM204" s="329"/>
      <c r="EIN204" s="329"/>
      <c r="EIO204" s="329"/>
      <c r="EIP204" s="329"/>
      <c r="EIQ204" s="329"/>
      <c r="EIR204" s="329"/>
      <c r="EIS204" s="329"/>
      <c r="EIT204" s="329"/>
      <c r="EIU204" s="329"/>
      <c r="EIV204" s="329"/>
      <c r="EIW204" s="329"/>
      <c r="EIX204" s="329"/>
      <c r="EIY204" s="329"/>
      <c r="EIZ204" s="329"/>
      <c r="EJA204" s="329"/>
      <c r="EJB204" s="329"/>
      <c r="EJC204" s="329"/>
      <c r="EJD204" s="329"/>
      <c r="EJE204" s="329"/>
      <c r="EJF204" s="329"/>
      <c r="EJG204" s="329"/>
      <c r="EJH204" s="329"/>
      <c r="EJI204" s="329"/>
      <c r="EJJ204" s="329"/>
      <c r="EJK204" s="329"/>
      <c r="EJL204" s="329"/>
      <c r="EJM204" s="329"/>
      <c r="EJN204" s="329"/>
      <c r="EJO204" s="329"/>
      <c r="EJP204" s="329"/>
      <c r="EJQ204" s="329"/>
      <c r="EJR204" s="329"/>
      <c r="EJS204" s="329"/>
      <c r="EJT204" s="329"/>
      <c r="EJU204" s="329"/>
      <c r="EJV204" s="329"/>
      <c r="EJW204" s="329"/>
      <c r="EJX204" s="329"/>
      <c r="EJY204" s="329"/>
      <c r="EJZ204" s="329"/>
      <c r="EKA204" s="329"/>
      <c r="EKB204" s="329"/>
      <c r="EKC204" s="329"/>
      <c r="EKD204" s="329"/>
      <c r="EKE204" s="329"/>
      <c r="EKF204" s="329"/>
      <c r="EKG204" s="329"/>
      <c r="EKH204" s="329"/>
      <c r="EKI204" s="329"/>
      <c r="EKJ204" s="329"/>
      <c r="EKK204" s="329"/>
      <c r="EKL204" s="329"/>
      <c r="EKM204" s="329"/>
      <c r="EKN204" s="329"/>
      <c r="EKO204" s="329"/>
      <c r="EKP204" s="329"/>
      <c r="EKQ204" s="329"/>
      <c r="EKR204" s="329"/>
      <c r="EKS204" s="329"/>
      <c r="EKT204" s="329"/>
      <c r="EKU204" s="329"/>
      <c r="EKV204" s="329"/>
      <c r="EKW204" s="329"/>
      <c r="EKX204" s="329"/>
      <c r="EKY204" s="329"/>
      <c r="EKZ204" s="329"/>
      <c r="ELA204" s="329"/>
      <c r="ELB204" s="329"/>
      <c r="ELC204" s="329"/>
      <c r="ELD204" s="329"/>
      <c r="ELE204" s="329"/>
      <c r="ELF204" s="329"/>
      <c r="ELG204" s="329"/>
      <c r="ELH204" s="329"/>
      <c r="ELI204" s="329"/>
      <c r="ELJ204" s="329"/>
      <c r="ELK204" s="329"/>
      <c r="ELL204" s="329"/>
      <c r="ELM204" s="329"/>
      <c r="ELN204" s="329"/>
      <c r="ELO204" s="329"/>
      <c r="ELP204" s="329"/>
      <c r="ELQ204" s="329"/>
      <c r="ELR204" s="329"/>
      <c r="ELS204" s="329"/>
      <c r="ELT204" s="329"/>
      <c r="ELU204" s="329"/>
      <c r="ELV204" s="329"/>
      <c r="ELW204" s="329"/>
      <c r="ELX204" s="329"/>
      <c r="ELY204" s="329"/>
      <c r="ELZ204" s="329"/>
      <c r="EMA204" s="329"/>
      <c r="EMB204" s="329"/>
      <c r="EMC204" s="329"/>
      <c r="EMD204" s="329"/>
      <c r="EME204" s="329"/>
      <c r="EMF204" s="329"/>
      <c r="EMG204" s="329"/>
      <c r="EMH204" s="329"/>
      <c r="EMI204" s="329"/>
      <c r="EMJ204" s="329"/>
      <c r="EMK204" s="329"/>
      <c r="EML204" s="329"/>
      <c r="EMM204" s="329"/>
      <c r="EMN204" s="329"/>
      <c r="EMO204" s="329"/>
      <c r="EMP204" s="329"/>
      <c r="EMQ204" s="329"/>
      <c r="EMR204" s="329"/>
      <c r="EMS204" s="329"/>
      <c r="EMT204" s="329"/>
      <c r="EMU204" s="329"/>
      <c r="EMV204" s="329"/>
      <c r="EMW204" s="329"/>
      <c r="EMX204" s="329"/>
      <c r="EMY204" s="329"/>
      <c r="EMZ204" s="329"/>
      <c r="ENA204" s="329"/>
      <c r="ENB204" s="329"/>
      <c r="ENC204" s="329"/>
      <c r="END204" s="329"/>
      <c r="ENE204" s="329"/>
      <c r="ENF204" s="329"/>
      <c r="ENG204" s="329"/>
      <c r="ENH204" s="329"/>
      <c r="ENI204" s="329"/>
      <c r="ENJ204" s="329"/>
      <c r="ENK204" s="329"/>
      <c r="ENL204" s="329"/>
      <c r="ENM204" s="329"/>
      <c r="ENN204" s="329"/>
      <c r="ENO204" s="329"/>
      <c r="ENP204" s="329"/>
      <c r="ENQ204" s="329"/>
      <c r="ENR204" s="329"/>
      <c r="ENS204" s="329"/>
      <c r="ENT204" s="329"/>
      <c r="ENU204" s="329"/>
      <c r="ENV204" s="329"/>
      <c r="ENW204" s="329"/>
      <c r="ENX204" s="329"/>
      <c r="ENY204" s="329"/>
      <c r="ENZ204" s="329"/>
      <c r="EOA204" s="329"/>
      <c r="EOB204" s="329"/>
      <c r="EOC204" s="329"/>
      <c r="EOD204" s="329"/>
      <c r="EOE204" s="329"/>
      <c r="EOF204" s="329"/>
      <c r="EOG204" s="329"/>
      <c r="EOH204" s="329"/>
      <c r="EOI204" s="329"/>
      <c r="EOJ204" s="329"/>
      <c r="EOK204" s="329"/>
      <c r="EOL204" s="329"/>
      <c r="EOM204" s="329"/>
      <c r="EON204" s="329"/>
      <c r="EOO204" s="329"/>
      <c r="EOP204" s="329"/>
      <c r="EOQ204" s="329"/>
      <c r="EOR204" s="329"/>
      <c r="EOS204" s="329"/>
      <c r="EOT204" s="329"/>
      <c r="EOU204" s="329"/>
      <c r="EOV204" s="329"/>
      <c r="EOW204" s="329"/>
      <c r="EOX204" s="329"/>
      <c r="EOY204" s="329"/>
      <c r="EOZ204" s="329"/>
      <c r="EPA204" s="329"/>
      <c r="EPB204" s="329"/>
      <c r="EPC204" s="329"/>
      <c r="EPD204" s="329"/>
      <c r="EPE204" s="329"/>
      <c r="EPF204" s="329"/>
      <c r="EPG204" s="329"/>
      <c r="EPH204" s="329"/>
      <c r="EPI204" s="329"/>
      <c r="EPJ204" s="329"/>
      <c r="EPK204" s="329"/>
      <c r="EPL204" s="329"/>
      <c r="EPM204" s="329"/>
      <c r="EPN204" s="329"/>
      <c r="EPO204" s="329"/>
      <c r="EPP204" s="329"/>
      <c r="EPQ204" s="329"/>
      <c r="EPR204" s="329"/>
      <c r="EPS204" s="329"/>
      <c r="EPT204" s="329"/>
      <c r="EPU204" s="329"/>
      <c r="EPV204" s="329"/>
      <c r="EPW204" s="329"/>
      <c r="EPX204" s="329"/>
      <c r="EPY204" s="329"/>
      <c r="EPZ204" s="329"/>
      <c r="EQA204" s="329"/>
      <c r="EQB204" s="329"/>
      <c r="EQC204" s="329"/>
      <c r="EQD204" s="329"/>
      <c r="EQE204" s="329"/>
      <c r="EQF204" s="329"/>
      <c r="EQG204" s="329"/>
      <c r="EQH204" s="329"/>
      <c r="EQI204" s="329"/>
      <c r="EQJ204" s="329"/>
      <c r="EQK204" s="329"/>
      <c r="EQL204" s="329"/>
      <c r="EQM204" s="329"/>
      <c r="EQN204" s="329"/>
      <c r="EQO204" s="329"/>
      <c r="EQP204" s="329"/>
      <c r="EQQ204" s="329"/>
      <c r="EQR204" s="329"/>
      <c r="EQS204" s="329"/>
      <c r="EQT204" s="329"/>
      <c r="EQU204" s="329"/>
      <c r="EQV204" s="329"/>
      <c r="EQW204" s="329"/>
      <c r="EQX204" s="329"/>
      <c r="EQY204" s="329"/>
      <c r="EQZ204" s="329"/>
      <c r="ERA204" s="329"/>
      <c r="ERB204" s="329"/>
      <c r="ERC204" s="329"/>
      <c r="ERD204" s="329"/>
      <c r="ERE204" s="329"/>
      <c r="ERF204" s="329"/>
      <c r="ERG204" s="329"/>
      <c r="ERH204" s="329"/>
      <c r="ERI204" s="329"/>
      <c r="ERJ204" s="329"/>
      <c r="ERK204" s="329"/>
      <c r="ERL204" s="329"/>
      <c r="ERM204" s="329"/>
      <c r="ERN204" s="329"/>
      <c r="ERO204" s="329"/>
      <c r="ERP204" s="329"/>
      <c r="ERQ204" s="329"/>
      <c r="ERR204" s="329"/>
      <c r="ERS204" s="329"/>
      <c r="ERT204" s="329"/>
      <c r="ERU204" s="329"/>
      <c r="ERV204" s="329"/>
      <c r="ERW204" s="329"/>
      <c r="ERX204" s="329"/>
      <c r="ERY204" s="329"/>
      <c r="ERZ204" s="329"/>
      <c r="ESA204" s="329"/>
      <c r="ESB204" s="329"/>
      <c r="ESC204" s="329"/>
      <c r="ESD204" s="329"/>
      <c r="ESE204" s="329"/>
      <c r="ESF204" s="329"/>
      <c r="ESG204" s="329"/>
      <c r="ESH204" s="329"/>
      <c r="ESI204" s="329"/>
      <c r="ESJ204" s="329"/>
      <c r="ESK204" s="329"/>
      <c r="ESL204" s="329"/>
      <c r="ESM204" s="329"/>
      <c r="ESN204" s="329"/>
      <c r="ESO204" s="329"/>
      <c r="ESP204" s="329"/>
      <c r="ESQ204" s="329"/>
      <c r="ESR204" s="329"/>
      <c r="ESS204" s="329"/>
      <c r="EST204" s="329"/>
      <c r="ESU204" s="329"/>
      <c r="ESV204" s="329"/>
      <c r="ESW204" s="329"/>
      <c r="ESX204" s="329"/>
      <c r="ESY204" s="329"/>
      <c r="ESZ204" s="329"/>
      <c r="ETA204" s="329"/>
      <c r="ETB204" s="329"/>
      <c r="ETC204" s="329"/>
      <c r="ETD204" s="329"/>
      <c r="ETE204" s="329"/>
      <c r="ETF204" s="329"/>
      <c r="ETG204" s="329"/>
      <c r="ETH204" s="329"/>
      <c r="ETI204" s="329"/>
      <c r="ETJ204" s="329"/>
      <c r="ETK204" s="329"/>
      <c r="ETL204" s="329"/>
      <c r="ETM204" s="329"/>
      <c r="ETN204" s="329"/>
      <c r="ETO204" s="329"/>
      <c r="ETP204" s="329"/>
      <c r="ETQ204" s="329"/>
      <c r="ETR204" s="329"/>
      <c r="ETS204" s="329"/>
      <c r="ETT204" s="329"/>
      <c r="ETU204" s="329"/>
      <c r="ETV204" s="329"/>
      <c r="ETW204" s="329"/>
      <c r="ETX204" s="329"/>
      <c r="ETY204" s="329"/>
      <c r="ETZ204" s="329"/>
      <c r="EUA204" s="329"/>
      <c r="EUB204" s="329"/>
      <c r="EUC204" s="329"/>
      <c r="EUD204" s="329"/>
      <c r="EUE204" s="329"/>
      <c r="EUF204" s="329"/>
      <c r="EUG204" s="329"/>
      <c r="EUH204" s="329"/>
      <c r="EUI204" s="329"/>
      <c r="EUJ204" s="329"/>
      <c r="EUK204" s="329"/>
      <c r="EUL204" s="329"/>
      <c r="EUM204" s="329"/>
      <c r="EUN204" s="329"/>
      <c r="EUO204" s="329"/>
      <c r="EUP204" s="329"/>
      <c r="EUQ204" s="329"/>
      <c r="EUR204" s="329"/>
      <c r="EUS204" s="329"/>
      <c r="EUT204" s="329"/>
      <c r="EUU204" s="329"/>
      <c r="EUV204" s="329"/>
      <c r="EUW204" s="329"/>
      <c r="EUX204" s="329"/>
      <c r="EUY204" s="329"/>
      <c r="EUZ204" s="329"/>
      <c r="EVA204" s="329"/>
      <c r="EVB204" s="329"/>
      <c r="EVC204" s="329"/>
      <c r="EVD204" s="329"/>
      <c r="EVE204" s="329"/>
      <c r="EVF204" s="329"/>
      <c r="EVG204" s="329"/>
      <c r="EVH204" s="329"/>
      <c r="EVI204" s="329"/>
      <c r="EVJ204" s="329"/>
      <c r="EVK204" s="329"/>
      <c r="EVL204" s="329"/>
      <c r="EVM204" s="329"/>
      <c r="EVN204" s="329"/>
      <c r="EVO204" s="329"/>
      <c r="EVP204" s="329"/>
      <c r="EVQ204" s="329"/>
      <c r="EVR204" s="329"/>
      <c r="EVS204" s="329"/>
      <c r="EVT204" s="329"/>
      <c r="EVU204" s="329"/>
      <c r="EVV204" s="329"/>
      <c r="EVW204" s="329"/>
      <c r="EVX204" s="329"/>
      <c r="EVY204" s="329"/>
      <c r="EVZ204" s="329"/>
      <c r="EWA204" s="329"/>
      <c r="EWB204" s="329"/>
      <c r="EWC204" s="329"/>
      <c r="EWD204" s="329"/>
      <c r="EWE204" s="329"/>
      <c r="EWF204" s="329"/>
      <c r="EWG204" s="329"/>
      <c r="EWH204" s="329"/>
      <c r="EWI204" s="329"/>
      <c r="EWJ204" s="329"/>
      <c r="EWK204" s="329"/>
      <c r="EWL204" s="329"/>
      <c r="EWM204" s="329"/>
      <c r="EWN204" s="329"/>
      <c r="EWO204" s="329"/>
      <c r="EWP204" s="329"/>
      <c r="EWQ204" s="329"/>
      <c r="EWR204" s="329"/>
      <c r="EWS204" s="329"/>
      <c r="EWT204" s="329"/>
      <c r="EWU204" s="329"/>
      <c r="EWV204" s="329"/>
      <c r="EWW204" s="329"/>
      <c r="EWX204" s="329"/>
      <c r="EWY204" s="329"/>
      <c r="EWZ204" s="329"/>
      <c r="EXA204" s="329"/>
      <c r="EXB204" s="329"/>
      <c r="EXC204" s="329"/>
      <c r="EXD204" s="329"/>
      <c r="EXE204" s="329"/>
      <c r="EXF204" s="329"/>
      <c r="EXG204" s="329"/>
      <c r="EXH204" s="329"/>
      <c r="EXI204" s="329"/>
      <c r="EXJ204" s="329"/>
      <c r="EXK204" s="329"/>
      <c r="EXL204" s="329"/>
      <c r="EXM204" s="329"/>
      <c r="EXN204" s="329"/>
      <c r="EXO204" s="329"/>
      <c r="EXP204" s="329"/>
      <c r="EXQ204" s="329"/>
      <c r="EXR204" s="329"/>
      <c r="EXS204" s="329"/>
      <c r="EXT204" s="329"/>
      <c r="EXU204" s="329"/>
      <c r="EXV204" s="329"/>
      <c r="EXW204" s="329"/>
      <c r="EXX204" s="329"/>
      <c r="EXY204" s="329"/>
      <c r="EXZ204" s="329"/>
      <c r="EYA204" s="329"/>
      <c r="EYB204" s="329"/>
      <c r="EYC204" s="329"/>
      <c r="EYD204" s="329"/>
      <c r="EYE204" s="329"/>
      <c r="EYF204" s="329"/>
      <c r="EYG204" s="329"/>
      <c r="EYH204" s="329"/>
      <c r="EYI204" s="329"/>
      <c r="EYJ204" s="329"/>
      <c r="EYK204" s="329"/>
      <c r="EYL204" s="329"/>
      <c r="EYM204" s="329"/>
      <c r="EYN204" s="329"/>
      <c r="EYO204" s="329"/>
      <c r="EYP204" s="329"/>
      <c r="EYQ204" s="329"/>
      <c r="EYR204" s="329"/>
      <c r="EYS204" s="329"/>
      <c r="EYT204" s="329"/>
      <c r="EYU204" s="329"/>
      <c r="EYV204" s="329"/>
      <c r="EYW204" s="329"/>
      <c r="EYX204" s="329"/>
      <c r="EYY204" s="329"/>
      <c r="EYZ204" s="329"/>
      <c r="EZA204" s="329"/>
      <c r="EZB204" s="329"/>
      <c r="EZC204" s="329"/>
      <c r="EZD204" s="329"/>
      <c r="EZE204" s="329"/>
      <c r="EZF204" s="329"/>
      <c r="EZG204" s="329"/>
      <c r="EZH204" s="329"/>
      <c r="EZI204" s="329"/>
      <c r="EZJ204" s="329"/>
      <c r="EZK204" s="329"/>
      <c r="EZL204" s="329"/>
      <c r="EZM204" s="329"/>
      <c r="EZN204" s="329"/>
      <c r="EZO204" s="329"/>
      <c r="EZP204" s="329"/>
      <c r="EZQ204" s="329"/>
      <c r="EZR204" s="329"/>
      <c r="EZS204" s="329"/>
      <c r="EZT204" s="329"/>
      <c r="EZU204" s="329"/>
      <c r="EZV204" s="329"/>
      <c r="EZW204" s="329"/>
      <c r="EZX204" s="329"/>
      <c r="EZY204" s="329"/>
      <c r="EZZ204" s="329"/>
      <c r="FAA204" s="329"/>
      <c r="FAB204" s="329"/>
      <c r="FAC204" s="329"/>
      <c r="FAD204" s="329"/>
      <c r="FAE204" s="329"/>
      <c r="FAF204" s="329"/>
      <c r="FAG204" s="329"/>
      <c r="FAH204" s="329"/>
      <c r="FAI204" s="329"/>
      <c r="FAJ204" s="329"/>
      <c r="FAK204" s="329"/>
      <c r="FAL204" s="329"/>
      <c r="FAM204" s="329"/>
      <c r="FAN204" s="329"/>
      <c r="FAO204" s="329"/>
      <c r="FAP204" s="329"/>
      <c r="FAQ204" s="329"/>
      <c r="FAR204" s="329"/>
      <c r="FAS204" s="329"/>
      <c r="FAT204" s="329"/>
      <c r="FAU204" s="329"/>
      <c r="FAV204" s="329"/>
      <c r="FAW204" s="329"/>
      <c r="FAX204" s="329"/>
      <c r="FAY204" s="329"/>
      <c r="FAZ204" s="329"/>
      <c r="FBA204" s="329"/>
      <c r="FBB204" s="329"/>
      <c r="FBC204" s="329"/>
      <c r="FBD204" s="329"/>
      <c r="FBE204" s="329"/>
      <c r="FBF204" s="329"/>
      <c r="FBG204" s="329"/>
      <c r="FBH204" s="329"/>
      <c r="FBI204" s="329"/>
      <c r="FBJ204" s="329"/>
      <c r="FBK204" s="329"/>
      <c r="FBL204" s="329"/>
      <c r="FBM204" s="329"/>
      <c r="FBN204" s="329"/>
      <c r="FBO204" s="329"/>
      <c r="FBP204" s="329"/>
      <c r="FBQ204" s="329"/>
      <c r="FBR204" s="329"/>
      <c r="FBS204" s="329"/>
      <c r="FBT204" s="329"/>
      <c r="FBU204" s="329"/>
      <c r="FBV204" s="329"/>
      <c r="FBW204" s="329"/>
      <c r="FBX204" s="329"/>
      <c r="FBY204" s="329"/>
      <c r="FBZ204" s="329"/>
      <c r="FCA204" s="329"/>
      <c r="FCB204" s="329"/>
      <c r="FCC204" s="329"/>
      <c r="FCD204" s="329"/>
      <c r="FCE204" s="329"/>
      <c r="FCF204" s="329"/>
      <c r="FCG204" s="329"/>
      <c r="FCH204" s="329"/>
      <c r="FCI204" s="329"/>
      <c r="FCJ204" s="329"/>
      <c r="FCK204" s="329"/>
      <c r="FCL204" s="329"/>
      <c r="FCM204" s="329"/>
      <c r="FCN204" s="329"/>
      <c r="FCO204" s="329"/>
      <c r="FCP204" s="329"/>
      <c r="FCQ204" s="329"/>
      <c r="FCR204" s="329"/>
      <c r="FCS204" s="329"/>
      <c r="FCT204" s="329"/>
      <c r="FCU204" s="329"/>
      <c r="FCV204" s="329"/>
      <c r="FCW204" s="329"/>
      <c r="FCX204" s="329"/>
      <c r="FCY204" s="329"/>
      <c r="FCZ204" s="329"/>
      <c r="FDA204" s="329"/>
      <c r="FDB204" s="329"/>
      <c r="FDC204" s="329"/>
      <c r="FDD204" s="329"/>
      <c r="FDE204" s="329"/>
      <c r="FDF204" s="329"/>
      <c r="FDG204" s="329"/>
      <c r="FDH204" s="329"/>
      <c r="FDI204" s="329"/>
      <c r="FDJ204" s="329"/>
      <c r="FDK204" s="329"/>
      <c r="FDL204" s="329"/>
      <c r="FDM204" s="329"/>
      <c r="FDN204" s="329"/>
      <c r="FDO204" s="329"/>
      <c r="FDP204" s="329"/>
      <c r="FDQ204" s="329"/>
      <c r="FDR204" s="329"/>
      <c r="FDS204" s="329"/>
      <c r="FDT204" s="329"/>
      <c r="FDU204" s="329"/>
      <c r="FDV204" s="329"/>
      <c r="FDW204" s="329"/>
      <c r="FDX204" s="329"/>
      <c r="FDY204" s="329"/>
      <c r="FDZ204" s="329"/>
      <c r="FEA204" s="329"/>
      <c r="FEB204" s="329"/>
      <c r="FEC204" s="329"/>
      <c r="FED204" s="329"/>
      <c r="FEE204" s="329"/>
      <c r="FEF204" s="329"/>
      <c r="FEG204" s="329"/>
      <c r="FEH204" s="329"/>
      <c r="FEI204" s="329"/>
      <c r="FEJ204" s="329"/>
      <c r="FEK204" s="329"/>
      <c r="FEL204" s="329"/>
      <c r="FEM204" s="329"/>
      <c r="FEN204" s="329"/>
      <c r="FEO204" s="329"/>
      <c r="FEP204" s="329"/>
      <c r="FEQ204" s="329"/>
      <c r="FER204" s="329"/>
      <c r="FES204" s="329"/>
      <c r="FET204" s="329"/>
      <c r="FEU204" s="329"/>
      <c r="FEV204" s="329"/>
      <c r="FEW204" s="329"/>
      <c r="FEX204" s="329"/>
      <c r="FEY204" s="329"/>
      <c r="FEZ204" s="329"/>
      <c r="FFA204" s="329"/>
      <c r="FFB204" s="329"/>
      <c r="FFC204" s="329"/>
      <c r="FFD204" s="329"/>
      <c r="FFE204" s="329"/>
      <c r="FFF204" s="329"/>
      <c r="FFG204" s="329"/>
      <c r="FFH204" s="329"/>
      <c r="FFI204" s="329"/>
      <c r="FFJ204" s="329"/>
      <c r="FFK204" s="329"/>
      <c r="FFL204" s="329"/>
      <c r="FFM204" s="329"/>
      <c r="FFN204" s="329"/>
      <c r="FFO204" s="329"/>
      <c r="FFP204" s="329"/>
      <c r="FFQ204" s="329"/>
      <c r="FFR204" s="329"/>
      <c r="FFS204" s="329"/>
      <c r="FFT204" s="329"/>
      <c r="FFU204" s="329"/>
      <c r="FFV204" s="329"/>
      <c r="FFW204" s="329"/>
      <c r="FFX204" s="329"/>
      <c r="FFY204" s="329"/>
      <c r="FFZ204" s="329"/>
      <c r="FGA204" s="329"/>
      <c r="FGB204" s="329"/>
      <c r="FGC204" s="329"/>
      <c r="FGD204" s="329"/>
      <c r="FGE204" s="329"/>
      <c r="FGF204" s="329"/>
      <c r="FGG204" s="329"/>
      <c r="FGH204" s="329"/>
      <c r="FGI204" s="329"/>
      <c r="FGJ204" s="329"/>
      <c r="FGK204" s="329"/>
      <c r="FGL204" s="329"/>
      <c r="FGM204" s="329"/>
      <c r="FGN204" s="329"/>
      <c r="FGO204" s="329"/>
      <c r="FGP204" s="329"/>
      <c r="FGQ204" s="329"/>
      <c r="FGR204" s="329"/>
      <c r="FGS204" s="329"/>
      <c r="FGT204" s="329"/>
      <c r="FGU204" s="329"/>
      <c r="FGV204" s="329"/>
      <c r="FGW204" s="329"/>
      <c r="FGX204" s="329"/>
      <c r="FGY204" s="329"/>
      <c r="FGZ204" s="329"/>
      <c r="FHA204" s="329"/>
      <c r="FHB204" s="329"/>
      <c r="FHC204" s="329"/>
      <c r="FHD204" s="329"/>
      <c r="FHE204" s="329"/>
      <c r="FHF204" s="329"/>
      <c r="FHG204" s="329"/>
      <c r="FHH204" s="329"/>
      <c r="FHI204" s="329"/>
      <c r="FHJ204" s="329"/>
      <c r="FHK204" s="329"/>
      <c r="FHL204" s="329"/>
      <c r="FHM204" s="329"/>
      <c r="FHN204" s="329"/>
      <c r="FHO204" s="329"/>
      <c r="FHP204" s="329"/>
      <c r="FHQ204" s="329"/>
      <c r="FHR204" s="329"/>
      <c r="FHS204" s="329"/>
      <c r="FHT204" s="329"/>
      <c r="FHU204" s="329"/>
      <c r="FHV204" s="329"/>
      <c r="FHW204" s="329"/>
      <c r="FHX204" s="329"/>
      <c r="FHY204" s="329"/>
      <c r="FHZ204" s="329"/>
      <c r="FIA204" s="329"/>
      <c r="FIB204" s="329"/>
      <c r="FIC204" s="329"/>
      <c r="FID204" s="329"/>
      <c r="FIE204" s="329"/>
      <c r="FIF204" s="329"/>
      <c r="FIG204" s="329"/>
      <c r="FIH204" s="329"/>
      <c r="FII204" s="329"/>
      <c r="FIJ204" s="329"/>
      <c r="FIK204" s="329"/>
      <c r="FIL204" s="329"/>
      <c r="FIM204" s="329"/>
      <c r="FIN204" s="329"/>
      <c r="FIO204" s="329"/>
      <c r="FIP204" s="329"/>
      <c r="FIQ204" s="329"/>
      <c r="FIR204" s="329"/>
      <c r="FIS204" s="329"/>
      <c r="FIT204" s="329"/>
      <c r="FIU204" s="329"/>
      <c r="FIV204" s="329"/>
      <c r="FIW204" s="329"/>
      <c r="FIX204" s="329"/>
      <c r="FIY204" s="329"/>
      <c r="FIZ204" s="329"/>
      <c r="FJA204" s="329"/>
      <c r="FJB204" s="329"/>
      <c r="FJC204" s="329"/>
      <c r="FJD204" s="329"/>
      <c r="FJE204" s="329"/>
      <c r="FJF204" s="329"/>
      <c r="FJG204" s="329"/>
      <c r="FJH204" s="329"/>
      <c r="FJI204" s="329"/>
      <c r="FJJ204" s="329"/>
      <c r="FJK204" s="329"/>
      <c r="FJL204" s="329"/>
      <c r="FJM204" s="329"/>
      <c r="FJN204" s="329"/>
      <c r="FJO204" s="329"/>
      <c r="FJP204" s="329"/>
      <c r="FJQ204" s="329"/>
      <c r="FJR204" s="329"/>
      <c r="FJS204" s="329"/>
      <c r="FJT204" s="329"/>
      <c r="FJU204" s="329"/>
      <c r="FJV204" s="329"/>
      <c r="FJW204" s="329"/>
      <c r="FJX204" s="329"/>
      <c r="FJY204" s="329"/>
      <c r="FJZ204" s="329"/>
      <c r="FKA204" s="329"/>
      <c r="FKB204" s="329"/>
      <c r="FKC204" s="329"/>
      <c r="FKD204" s="329"/>
      <c r="FKE204" s="329"/>
      <c r="FKF204" s="329"/>
      <c r="FKG204" s="329"/>
      <c r="FKH204" s="329"/>
      <c r="FKI204" s="329"/>
      <c r="FKJ204" s="329"/>
      <c r="FKK204" s="329"/>
      <c r="FKL204" s="329"/>
      <c r="FKM204" s="329"/>
      <c r="FKN204" s="329"/>
      <c r="FKO204" s="329"/>
      <c r="FKP204" s="329"/>
      <c r="FKQ204" s="329"/>
      <c r="FKR204" s="329"/>
      <c r="FKS204" s="329"/>
      <c r="FKT204" s="329"/>
      <c r="FKU204" s="329"/>
      <c r="FKV204" s="329"/>
      <c r="FKW204" s="329"/>
      <c r="FKX204" s="329"/>
      <c r="FKY204" s="329"/>
      <c r="FKZ204" s="329"/>
      <c r="FLA204" s="329"/>
      <c r="FLB204" s="329"/>
      <c r="FLC204" s="329"/>
      <c r="FLD204" s="329"/>
      <c r="FLE204" s="329"/>
      <c r="FLF204" s="329"/>
      <c r="FLG204" s="329"/>
      <c r="FLH204" s="329"/>
      <c r="FLI204" s="329"/>
      <c r="FLJ204" s="329"/>
      <c r="FLK204" s="329"/>
      <c r="FLL204" s="329"/>
      <c r="FLM204" s="329"/>
      <c r="FLN204" s="329"/>
      <c r="FLO204" s="329"/>
      <c r="FLP204" s="329"/>
      <c r="FLQ204" s="329"/>
      <c r="FLR204" s="329"/>
      <c r="FLS204" s="329"/>
      <c r="FLT204" s="329"/>
      <c r="FLU204" s="329"/>
      <c r="FLV204" s="329"/>
      <c r="FLW204" s="329"/>
      <c r="FLX204" s="329"/>
      <c r="FLY204" s="329"/>
      <c r="FLZ204" s="329"/>
      <c r="FMA204" s="329"/>
      <c r="FMB204" s="329"/>
      <c r="FMC204" s="329"/>
      <c r="FMD204" s="329"/>
      <c r="FME204" s="329"/>
      <c r="FMF204" s="329"/>
      <c r="FMG204" s="329"/>
      <c r="FMH204" s="329"/>
      <c r="FMI204" s="329"/>
      <c r="FMJ204" s="329"/>
      <c r="FMK204" s="329"/>
      <c r="FML204" s="329"/>
      <c r="FMM204" s="329"/>
      <c r="FMN204" s="329"/>
      <c r="FMO204" s="329"/>
      <c r="FMP204" s="329"/>
      <c r="FMQ204" s="329"/>
      <c r="FMR204" s="329"/>
      <c r="FMS204" s="329"/>
      <c r="FMT204" s="329"/>
      <c r="FMU204" s="329"/>
      <c r="FMV204" s="329"/>
      <c r="FMW204" s="329"/>
      <c r="FMX204" s="329"/>
      <c r="FMY204" s="329"/>
      <c r="FMZ204" s="329"/>
      <c r="FNA204" s="329"/>
      <c r="FNB204" s="329"/>
      <c r="FNC204" s="329"/>
      <c r="FND204" s="329"/>
      <c r="FNE204" s="329"/>
      <c r="FNF204" s="329"/>
      <c r="FNG204" s="329"/>
      <c r="FNH204" s="329"/>
      <c r="FNI204" s="329"/>
      <c r="FNJ204" s="329"/>
      <c r="FNK204" s="329"/>
      <c r="FNL204" s="329"/>
      <c r="FNM204" s="329"/>
      <c r="FNN204" s="329"/>
      <c r="FNO204" s="329"/>
      <c r="FNP204" s="329"/>
      <c r="FNQ204" s="329"/>
      <c r="FNR204" s="329"/>
      <c r="FNS204" s="329"/>
      <c r="FNT204" s="329"/>
      <c r="FNU204" s="329"/>
      <c r="FNV204" s="329"/>
      <c r="FNW204" s="329"/>
      <c r="FNX204" s="329"/>
      <c r="FNY204" s="329"/>
      <c r="FNZ204" s="329"/>
      <c r="FOA204" s="329"/>
      <c r="FOB204" s="329"/>
      <c r="FOC204" s="329"/>
      <c r="FOD204" s="329"/>
      <c r="FOE204" s="329"/>
      <c r="FOF204" s="329"/>
      <c r="FOG204" s="329"/>
      <c r="FOH204" s="329"/>
      <c r="FOI204" s="329"/>
      <c r="FOJ204" s="329"/>
      <c r="FOK204" s="329"/>
      <c r="FOL204" s="329"/>
      <c r="FOM204" s="329"/>
      <c r="FON204" s="329"/>
      <c r="FOO204" s="329"/>
      <c r="FOP204" s="329"/>
      <c r="FOQ204" s="329"/>
      <c r="FOR204" s="329"/>
      <c r="FOS204" s="329"/>
      <c r="FOT204" s="329"/>
      <c r="FOU204" s="329"/>
      <c r="FOV204" s="329"/>
      <c r="FOW204" s="329"/>
      <c r="FOX204" s="329"/>
      <c r="FOY204" s="329"/>
      <c r="FOZ204" s="329"/>
      <c r="FPA204" s="329"/>
      <c r="FPB204" s="329"/>
      <c r="FPC204" s="329"/>
      <c r="FPD204" s="329"/>
      <c r="FPE204" s="329"/>
      <c r="FPF204" s="329"/>
      <c r="FPG204" s="329"/>
      <c r="FPH204" s="329"/>
      <c r="FPI204" s="329"/>
      <c r="FPJ204" s="329"/>
      <c r="FPK204" s="329"/>
      <c r="FPL204" s="329"/>
      <c r="FPM204" s="329"/>
      <c r="FPN204" s="329"/>
      <c r="FPO204" s="329"/>
      <c r="FPP204" s="329"/>
      <c r="FPQ204" s="329"/>
      <c r="FPR204" s="329"/>
      <c r="FPS204" s="329"/>
      <c r="FPT204" s="329"/>
      <c r="FPU204" s="329"/>
      <c r="FPV204" s="329"/>
      <c r="FPW204" s="329"/>
      <c r="FPX204" s="329"/>
      <c r="FPY204" s="329"/>
      <c r="FPZ204" s="329"/>
      <c r="FQA204" s="329"/>
      <c r="FQB204" s="329"/>
      <c r="FQC204" s="329"/>
      <c r="FQD204" s="329"/>
      <c r="FQE204" s="329"/>
      <c r="FQF204" s="329"/>
      <c r="FQG204" s="329"/>
      <c r="FQH204" s="329"/>
      <c r="FQI204" s="329"/>
      <c r="FQJ204" s="329"/>
      <c r="FQK204" s="329"/>
      <c r="FQL204" s="329"/>
      <c r="FQM204" s="329"/>
      <c r="FQN204" s="329"/>
      <c r="FQO204" s="329"/>
      <c r="FQP204" s="329"/>
      <c r="FQQ204" s="329"/>
      <c r="FQR204" s="329"/>
      <c r="FQS204" s="329"/>
      <c r="FQT204" s="329"/>
      <c r="FQU204" s="329"/>
      <c r="FQV204" s="329"/>
      <c r="FQW204" s="329"/>
      <c r="FQX204" s="329"/>
      <c r="FQY204" s="329"/>
      <c r="FQZ204" s="329"/>
      <c r="FRA204" s="329"/>
      <c r="FRB204" s="329"/>
      <c r="FRC204" s="329"/>
      <c r="FRD204" s="329"/>
      <c r="FRE204" s="329"/>
      <c r="FRF204" s="329"/>
      <c r="FRG204" s="329"/>
      <c r="FRH204" s="329"/>
      <c r="FRI204" s="329"/>
      <c r="FRJ204" s="329"/>
      <c r="FRK204" s="329"/>
      <c r="FRL204" s="329"/>
      <c r="FRM204" s="329"/>
      <c r="FRN204" s="329"/>
      <c r="FRO204" s="329"/>
      <c r="FRP204" s="329"/>
      <c r="FRQ204" s="329"/>
      <c r="FRR204" s="329"/>
      <c r="FRS204" s="329"/>
      <c r="FRT204" s="329"/>
      <c r="FRU204" s="329"/>
      <c r="FRV204" s="329"/>
      <c r="FRW204" s="329"/>
      <c r="FRX204" s="329"/>
      <c r="FRY204" s="329"/>
      <c r="FRZ204" s="329"/>
      <c r="FSA204" s="329"/>
      <c r="FSB204" s="329"/>
      <c r="FSC204" s="329"/>
      <c r="FSD204" s="329"/>
      <c r="FSE204" s="329"/>
      <c r="FSF204" s="329"/>
      <c r="FSG204" s="329"/>
      <c r="FSH204" s="329"/>
      <c r="FSI204" s="329"/>
      <c r="FSJ204" s="329"/>
      <c r="FSK204" s="329"/>
      <c r="FSL204" s="329"/>
      <c r="FSM204" s="329"/>
      <c r="FSN204" s="329"/>
      <c r="FSO204" s="329"/>
      <c r="FSP204" s="329"/>
      <c r="FSQ204" s="329"/>
      <c r="FSR204" s="329"/>
      <c r="FSS204" s="329"/>
      <c r="FST204" s="329"/>
      <c r="FSU204" s="329"/>
      <c r="FSV204" s="329"/>
      <c r="FSW204" s="329"/>
      <c r="FSX204" s="329"/>
      <c r="FSY204" s="329"/>
      <c r="FSZ204" s="329"/>
      <c r="FTA204" s="329"/>
      <c r="FTB204" s="329"/>
      <c r="FTC204" s="329"/>
      <c r="FTD204" s="329"/>
      <c r="FTE204" s="329"/>
      <c r="FTF204" s="329"/>
      <c r="FTG204" s="329"/>
      <c r="FTH204" s="329"/>
      <c r="FTI204" s="329"/>
      <c r="FTJ204" s="329"/>
      <c r="FTK204" s="329"/>
      <c r="FTL204" s="329"/>
      <c r="FTM204" s="329"/>
      <c r="FTN204" s="329"/>
      <c r="FTO204" s="329"/>
      <c r="FTP204" s="329"/>
      <c r="FTQ204" s="329"/>
      <c r="FTR204" s="329"/>
      <c r="FTS204" s="329"/>
      <c r="FTT204" s="329"/>
      <c r="FTU204" s="329"/>
      <c r="FTV204" s="329"/>
      <c r="FTW204" s="329"/>
      <c r="FTX204" s="329"/>
      <c r="FTY204" s="329"/>
      <c r="FTZ204" s="329"/>
      <c r="FUA204" s="329"/>
      <c r="FUB204" s="329"/>
      <c r="FUC204" s="329"/>
      <c r="FUD204" s="329"/>
      <c r="FUE204" s="329"/>
      <c r="FUF204" s="329"/>
      <c r="FUG204" s="329"/>
      <c r="FUH204" s="329"/>
      <c r="FUI204" s="329"/>
      <c r="FUJ204" s="329"/>
      <c r="FUK204" s="329"/>
      <c r="FUL204" s="329"/>
      <c r="FUM204" s="329"/>
      <c r="FUN204" s="329"/>
      <c r="FUO204" s="329"/>
      <c r="FUP204" s="329"/>
      <c r="FUQ204" s="329"/>
      <c r="FUR204" s="329"/>
      <c r="FUS204" s="329"/>
      <c r="FUT204" s="329"/>
      <c r="FUU204" s="329"/>
      <c r="FUV204" s="329"/>
      <c r="FUW204" s="329"/>
      <c r="FUX204" s="329"/>
      <c r="FUY204" s="329"/>
      <c r="FUZ204" s="329"/>
      <c r="FVA204" s="329"/>
      <c r="FVB204" s="329"/>
      <c r="FVC204" s="329"/>
      <c r="FVD204" s="329"/>
      <c r="FVE204" s="329"/>
      <c r="FVF204" s="329"/>
      <c r="FVG204" s="329"/>
      <c r="FVH204" s="329"/>
      <c r="FVI204" s="329"/>
      <c r="FVJ204" s="329"/>
      <c r="FVK204" s="329"/>
      <c r="FVL204" s="329"/>
      <c r="FVM204" s="329"/>
      <c r="FVN204" s="329"/>
      <c r="FVO204" s="329"/>
      <c r="FVP204" s="329"/>
      <c r="FVQ204" s="329"/>
      <c r="FVR204" s="329"/>
      <c r="FVS204" s="329"/>
      <c r="FVT204" s="329"/>
      <c r="FVU204" s="329"/>
      <c r="FVV204" s="329"/>
      <c r="FVW204" s="329"/>
      <c r="FVX204" s="329"/>
      <c r="FVY204" s="329"/>
      <c r="FVZ204" s="329"/>
      <c r="FWA204" s="329"/>
      <c r="FWB204" s="329"/>
      <c r="FWC204" s="329"/>
      <c r="FWD204" s="329"/>
      <c r="FWE204" s="329"/>
      <c r="FWF204" s="329"/>
      <c r="FWG204" s="329"/>
      <c r="FWH204" s="329"/>
      <c r="FWI204" s="329"/>
      <c r="FWJ204" s="329"/>
      <c r="FWK204" s="329"/>
      <c r="FWL204" s="329"/>
      <c r="FWM204" s="329"/>
      <c r="FWN204" s="329"/>
      <c r="FWO204" s="329"/>
      <c r="FWP204" s="329"/>
      <c r="FWQ204" s="329"/>
      <c r="FWR204" s="329"/>
      <c r="FWS204" s="329"/>
      <c r="FWT204" s="329"/>
      <c r="FWU204" s="329"/>
      <c r="FWV204" s="329"/>
      <c r="FWW204" s="329"/>
      <c r="FWX204" s="329"/>
      <c r="FWY204" s="329"/>
      <c r="FWZ204" s="329"/>
      <c r="FXA204" s="329"/>
      <c r="FXB204" s="329"/>
      <c r="FXC204" s="329"/>
      <c r="FXD204" s="329"/>
      <c r="FXE204" s="329"/>
      <c r="FXF204" s="329"/>
      <c r="FXG204" s="329"/>
      <c r="FXH204" s="329"/>
      <c r="FXI204" s="329"/>
      <c r="FXJ204" s="329"/>
      <c r="FXK204" s="329"/>
      <c r="FXL204" s="329"/>
      <c r="FXM204" s="329"/>
      <c r="FXN204" s="329"/>
      <c r="FXO204" s="329"/>
      <c r="FXP204" s="329"/>
      <c r="FXQ204" s="329"/>
      <c r="FXR204" s="329"/>
      <c r="FXS204" s="329"/>
      <c r="FXT204" s="329"/>
      <c r="FXU204" s="329"/>
      <c r="FXV204" s="329"/>
      <c r="FXW204" s="329"/>
      <c r="FXX204" s="329"/>
      <c r="FXY204" s="329"/>
      <c r="FXZ204" s="329"/>
      <c r="FYA204" s="329"/>
      <c r="FYB204" s="329"/>
      <c r="FYC204" s="329"/>
      <c r="FYD204" s="329"/>
      <c r="FYE204" s="329"/>
      <c r="FYF204" s="329"/>
      <c r="FYG204" s="329"/>
      <c r="FYH204" s="329"/>
      <c r="FYI204" s="329"/>
      <c r="FYJ204" s="329"/>
      <c r="FYK204" s="329"/>
      <c r="FYL204" s="329"/>
      <c r="FYM204" s="329"/>
      <c r="FYN204" s="329"/>
      <c r="FYO204" s="329"/>
      <c r="FYP204" s="329"/>
      <c r="FYQ204" s="329"/>
      <c r="FYR204" s="329"/>
      <c r="FYS204" s="329"/>
      <c r="FYT204" s="329"/>
      <c r="FYU204" s="329"/>
      <c r="FYV204" s="329"/>
      <c r="FYW204" s="329"/>
      <c r="FYX204" s="329"/>
      <c r="FYY204" s="329"/>
      <c r="FYZ204" s="329"/>
      <c r="FZA204" s="329"/>
      <c r="FZB204" s="329"/>
      <c r="FZC204" s="329"/>
      <c r="FZD204" s="329"/>
      <c r="FZE204" s="329"/>
      <c r="FZF204" s="329"/>
      <c r="FZG204" s="329"/>
      <c r="FZH204" s="329"/>
      <c r="FZI204" s="329"/>
      <c r="FZJ204" s="329"/>
      <c r="FZK204" s="329"/>
      <c r="FZL204" s="329"/>
      <c r="FZM204" s="329"/>
      <c r="FZN204" s="329"/>
      <c r="FZO204" s="329"/>
      <c r="FZP204" s="329"/>
      <c r="FZQ204" s="329"/>
      <c r="FZR204" s="329"/>
      <c r="FZS204" s="329"/>
      <c r="FZT204" s="329"/>
      <c r="FZU204" s="329"/>
      <c r="FZV204" s="329"/>
      <c r="FZW204" s="329"/>
      <c r="FZX204" s="329"/>
      <c r="FZY204" s="329"/>
      <c r="FZZ204" s="329"/>
      <c r="GAA204" s="329"/>
      <c r="GAB204" s="329"/>
      <c r="GAC204" s="329"/>
      <c r="GAD204" s="329"/>
      <c r="GAE204" s="329"/>
      <c r="GAF204" s="329"/>
      <c r="GAG204" s="329"/>
      <c r="GAH204" s="329"/>
      <c r="GAI204" s="329"/>
      <c r="GAJ204" s="329"/>
      <c r="GAK204" s="329"/>
      <c r="GAL204" s="329"/>
      <c r="GAM204" s="329"/>
      <c r="GAN204" s="329"/>
      <c r="GAO204" s="329"/>
      <c r="GAP204" s="329"/>
      <c r="GAQ204" s="329"/>
      <c r="GAR204" s="329"/>
      <c r="GAS204" s="329"/>
      <c r="GAT204" s="329"/>
      <c r="GAU204" s="329"/>
      <c r="GAV204" s="329"/>
      <c r="GAW204" s="329"/>
      <c r="GAX204" s="329"/>
      <c r="GAY204" s="329"/>
      <c r="GAZ204" s="329"/>
      <c r="GBA204" s="329"/>
      <c r="GBB204" s="329"/>
      <c r="GBC204" s="329"/>
      <c r="GBD204" s="329"/>
      <c r="GBE204" s="329"/>
      <c r="GBF204" s="329"/>
      <c r="GBG204" s="329"/>
      <c r="GBH204" s="329"/>
      <c r="GBI204" s="329"/>
      <c r="GBJ204" s="329"/>
      <c r="GBK204" s="329"/>
      <c r="GBL204" s="329"/>
      <c r="GBM204" s="329"/>
      <c r="GBN204" s="329"/>
      <c r="GBO204" s="329"/>
      <c r="GBP204" s="329"/>
      <c r="GBQ204" s="329"/>
      <c r="GBR204" s="329"/>
      <c r="GBS204" s="329"/>
      <c r="GBT204" s="329"/>
      <c r="GBU204" s="329"/>
      <c r="GBV204" s="329"/>
      <c r="GBW204" s="329"/>
      <c r="GBX204" s="329"/>
      <c r="GBY204" s="329"/>
      <c r="GBZ204" s="329"/>
      <c r="GCA204" s="329"/>
      <c r="GCB204" s="329"/>
      <c r="GCC204" s="329"/>
      <c r="GCD204" s="329"/>
      <c r="GCE204" s="329"/>
      <c r="GCF204" s="329"/>
      <c r="GCG204" s="329"/>
      <c r="GCH204" s="329"/>
      <c r="GCI204" s="329"/>
      <c r="GCJ204" s="329"/>
      <c r="GCK204" s="329"/>
      <c r="GCL204" s="329"/>
      <c r="GCM204" s="329"/>
      <c r="GCN204" s="329"/>
      <c r="GCO204" s="329"/>
      <c r="GCP204" s="329"/>
      <c r="GCQ204" s="329"/>
      <c r="GCR204" s="329"/>
      <c r="GCS204" s="329"/>
      <c r="GCT204" s="329"/>
      <c r="GCU204" s="329"/>
      <c r="GCV204" s="329"/>
      <c r="GCW204" s="329"/>
      <c r="GCX204" s="329"/>
      <c r="GCY204" s="329"/>
      <c r="GCZ204" s="329"/>
      <c r="GDA204" s="329"/>
      <c r="GDB204" s="329"/>
      <c r="GDC204" s="329"/>
      <c r="GDD204" s="329"/>
      <c r="GDE204" s="329"/>
      <c r="GDF204" s="329"/>
      <c r="GDG204" s="329"/>
      <c r="GDH204" s="329"/>
      <c r="GDI204" s="329"/>
      <c r="GDJ204" s="329"/>
      <c r="GDK204" s="329"/>
      <c r="GDL204" s="329"/>
      <c r="GDM204" s="329"/>
      <c r="GDN204" s="329"/>
      <c r="GDO204" s="329"/>
      <c r="GDP204" s="329"/>
      <c r="GDQ204" s="329"/>
      <c r="GDR204" s="329"/>
      <c r="GDS204" s="329"/>
      <c r="GDT204" s="329"/>
      <c r="GDU204" s="329"/>
      <c r="GDV204" s="329"/>
      <c r="GDW204" s="329"/>
      <c r="GDX204" s="329"/>
      <c r="GDY204" s="329"/>
      <c r="GDZ204" s="329"/>
      <c r="GEA204" s="329"/>
      <c r="GEB204" s="329"/>
      <c r="GEC204" s="329"/>
      <c r="GED204" s="329"/>
      <c r="GEE204" s="329"/>
      <c r="GEF204" s="329"/>
      <c r="GEG204" s="329"/>
      <c r="GEH204" s="329"/>
      <c r="GEI204" s="329"/>
      <c r="GEJ204" s="329"/>
      <c r="GEK204" s="329"/>
      <c r="GEL204" s="329"/>
      <c r="GEM204" s="329"/>
      <c r="GEN204" s="329"/>
      <c r="GEO204" s="329"/>
      <c r="GEP204" s="329"/>
      <c r="GEQ204" s="329"/>
      <c r="GER204" s="329"/>
      <c r="GES204" s="329"/>
      <c r="GET204" s="329"/>
      <c r="GEU204" s="329"/>
      <c r="GEV204" s="329"/>
      <c r="GEW204" s="329"/>
      <c r="GEX204" s="329"/>
      <c r="GEY204" s="329"/>
      <c r="GEZ204" s="329"/>
      <c r="GFA204" s="329"/>
      <c r="GFB204" s="329"/>
      <c r="GFC204" s="329"/>
      <c r="GFD204" s="329"/>
      <c r="GFE204" s="329"/>
      <c r="GFF204" s="329"/>
      <c r="GFG204" s="329"/>
      <c r="GFH204" s="329"/>
      <c r="GFI204" s="329"/>
      <c r="GFJ204" s="329"/>
      <c r="GFK204" s="329"/>
      <c r="GFL204" s="329"/>
      <c r="GFM204" s="329"/>
      <c r="GFN204" s="329"/>
      <c r="GFO204" s="329"/>
      <c r="GFP204" s="329"/>
      <c r="GFQ204" s="329"/>
      <c r="GFR204" s="329"/>
      <c r="GFS204" s="329"/>
      <c r="GFT204" s="329"/>
      <c r="GFU204" s="329"/>
      <c r="GFV204" s="329"/>
      <c r="GFW204" s="329"/>
      <c r="GFX204" s="329"/>
      <c r="GFY204" s="329"/>
      <c r="GFZ204" s="329"/>
      <c r="GGA204" s="329"/>
      <c r="GGB204" s="329"/>
      <c r="GGC204" s="329"/>
      <c r="GGD204" s="329"/>
      <c r="GGE204" s="329"/>
      <c r="GGF204" s="329"/>
      <c r="GGG204" s="329"/>
      <c r="GGH204" s="329"/>
      <c r="GGI204" s="329"/>
      <c r="GGJ204" s="329"/>
      <c r="GGK204" s="329"/>
      <c r="GGL204" s="329"/>
      <c r="GGM204" s="329"/>
      <c r="GGN204" s="329"/>
      <c r="GGO204" s="329"/>
      <c r="GGP204" s="329"/>
      <c r="GGQ204" s="329"/>
      <c r="GGR204" s="329"/>
      <c r="GGS204" s="329"/>
      <c r="GGT204" s="329"/>
      <c r="GGU204" s="329"/>
      <c r="GGV204" s="329"/>
      <c r="GGW204" s="329"/>
      <c r="GGX204" s="329"/>
      <c r="GGY204" s="329"/>
      <c r="GGZ204" s="329"/>
      <c r="GHA204" s="329"/>
      <c r="GHB204" s="329"/>
      <c r="GHC204" s="329"/>
      <c r="GHD204" s="329"/>
      <c r="GHE204" s="329"/>
      <c r="GHF204" s="329"/>
      <c r="GHG204" s="329"/>
      <c r="GHH204" s="329"/>
      <c r="GHI204" s="329"/>
      <c r="GHJ204" s="329"/>
      <c r="GHK204" s="329"/>
      <c r="GHL204" s="329"/>
      <c r="GHM204" s="329"/>
      <c r="GHN204" s="329"/>
      <c r="GHO204" s="329"/>
      <c r="GHP204" s="329"/>
      <c r="GHQ204" s="329"/>
      <c r="GHR204" s="329"/>
      <c r="GHS204" s="329"/>
      <c r="GHT204" s="329"/>
      <c r="GHU204" s="329"/>
      <c r="GHV204" s="329"/>
      <c r="GHW204" s="329"/>
      <c r="GHX204" s="329"/>
      <c r="GHY204" s="329"/>
      <c r="GHZ204" s="329"/>
      <c r="GIA204" s="329"/>
      <c r="GIB204" s="329"/>
      <c r="GIC204" s="329"/>
      <c r="GID204" s="329"/>
      <c r="GIE204" s="329"/>
      <c r="GIF204" s="329"/>
      <c r="GIG204" s="329"/>
      <c r="GIH204" s="329"/>
      <c r="GII204" s="329"/>
      <c r="GIJ204" s="329"/>
      <c r="GIK204" s="329"/>
      <c r="GIL204" s="329"/>
      <c r="GIM204" s="329"/>
      <c r="GIN204" s="329"/>
      <c r="GIO204" s="329"/>
      <c r="GIP204" s="329"/>
      <c r="GIQ204" s="329"/>
      <c r="GIR204" s="329"/>
      <c r="GIS204" s="329"/>
      <c r="GIT204" s="329"/>
      <c r="GIU204" s="329"/>
      <c r="GIV204" s="329"/>
      <c r="GIW204" s="329"/>
      <c r="GIX204" s="329"/>
      <c r="GIY204" s="329"/>
      <c r="GIZ204" s="329"/>
      <c r="GJA204" s="329"/>
      <c r="GJB204" s="329"/>
      <c r="GJC204" s="329"/>
      <c r="GJD204" s="329"/>
      <c r="GJE204" s="329"/>
      <c r="GJF204" s="329"/>
      <c r="GJG204" s="329"/>
      <c r="GJH204" s="329"/>
      <c r="GJI204" s="329"/>
      <c r="GJJ204" s="329"/>
      <c r="GJK204" s="329"/>
      <c r="GJL204" s="329"/>
      <c r="GJM204" s="329"/>
      <c r="GJN204" s="329"/>
      <c r="GJO204" s="329"/>
      <c r="GJP204" s="329"/>
      <c r="GJQ204" s="329"/>
      <c r="GJR204" s="329"/>
      <c r="GJS204" s="329"/>
      <c r="GJT204" s="329"/>
      <c r="GJU204" s="329"/>
      <c r="GJV204" s="329"/>
      <c r="GJW204" s="329"/>
      <c r="GJX204" s="329"/>
      <c r="GJY204" s="329"/>
      <c r="GJZ204" s="329"/>
      <c r="GKA204" s="329"/>
      <c r="GKB204" s="329"/>
      <c r="GKC204" s="329"/>
      <c r="GKD204" s="329"/>
      <c r="GKE204" s="329"/>
      <c r="GKF204" s="329"/>
      <c r="GKG204" s="329"/>
      <c r="GKH204" s="329"/>
      <c r="GKI204" s="329"/>
      <c r="GKJ204" s="329"/>
      <c r="GKK204" s="329"/>
      <c r="GKL204" s="329"/>
      <c r="GKM204" s="329"/>
      <c r="GKN204" s="329"/>
      <c r="GKO204" s="329"/>
      <c r="GKP204" s="329"/>
      <c r="GKQ204" s="329"/>
      <c r="GKR204" s="329"/>
      <c r="GKS204" s="329"/>
      <c r="GKT204" s="329"/>
      <c r="GKU204" s="329"/>
      <c r="GKV204" s="329"/>
      <c r="GKW204" s="329"/>
      <c r="GKX204" s="329"/>
      <c r="GKY204" s="329"/>
      <c r="GKZ204" s="329"/>
      <c r="GLA204" s="329"/>
      <c r="GLB204" s="329"/>
      <c r="GLC204" s="329"/>
      <c r="GLD204" s="329"/>
      <c r="GLE204" s="329"/>
      <c r="GLF204" s="329"/>
      <c r="GLG204" s="329"/>
      <c r="GLH204" s="329"/>
      <c r="GLI204" s="329"/>
      <c r="GLJ204" s="329"/>
      <c r="GLK204" s="329"/>
      <c r="GLL204" s="329"/>
      <c r="GLM204" s="329"/>
      <c r="GLN204" s="329"/>
      <c r="GLO204" s="329"/>
      <c r="GLP204" s="329"/>
      <c r="GLQ204" s="329"/>
      <c r="GLR204" s="329"/>
      <c r="GLS204" s="329"/>
      <c r="GLT204" s="329"/>
      <c r="GLU204" s="329"/>
      <c r="GLV204" s="329"/>
      <c r="GLW204" s="329"/>
      <c r="GLX204" s="329"/>
      <c r="GLY204" s="329"/>
      <c r="GLZ204" s="329"/>
      <c r="GMA204" s="329"/>
      <c r="GMB204" s="329"/>
      <c r="GMC204" s="329"/>
      <c r="GMD204" s="329"/>
      <c r="GME204" s="329"/>
      <c r="GMF204" s="329"/>
      <c r="GMG204" s="329"/>
      <c r="GMH204" s="329"/>
      <c r="GMI204" s="329"/>
      <c r="GMJ204" s="329"/>
      <c r="GMK204" s="329"/>
      <c r="GML204" s="329"/>
      <c r="GMM204" s="329"/>
      <c r="GMN204" s="329"/>
      <c r="GMO204" s="329"/>
      <c r="GMP204" s="329"/>
      <c r="GMQ204" s="329"/>
      <c r="GMR204" s="329"/>
      <c r="GMS204" s="329"/>
      <c r="GMT204" s="329"/>
      <c r="GMU204" s="329"/>
      <c r="GMV204" s="329"/>
      <c r="GMW204" s="329"/>
      <c r="GMX204" s="329"/>
      <c r="GMY204" s="329"/>
      <c r="GMZ204" s="329"/>
      <c r="GNA204" s="329"/>
      <c r="GNB204" s="329"/>
      <c r="GNC204" s="329"/>
      <c r="GND204" s="329"/>
      <c r="GNE204" s="329"/>
      <c r="GNF204" s="329"/>
      <c r="GNG204" s="329"/>
      <c r="GNH204" s="329"/>
      <c r="GNI204" s="329"/>
      <c r="GNJ204" s="329"/>
      <c r="GNK204" s="329"/>
      <c r="GNL204" s="329"/>
      <c r="GNM204" s="329"/>
      <c r="GNN204" s="329"/>
      <c r="GNO204" s="329"/>
      <c r="GNP204" s="329"/>
      <c r="GNQ204" s="329"/>
      <c r="GNR204" s="329"/>
      <c r="GNS204" s="329"/>
      <c r="GNT204" s="329"/>
      <c r="GNU204" s="329"/>
      <c r="GNV204" s="329"/>
      <c r="GNW204" s="329"/>
      <c r="GNX204" s="329"/>
      <c r="GNY204" s="329"/>
      <c r="GNZ204" s="329"/>
      <c r="GOA204" s="329"/>
      <c r="GOB204" s="329"/>
      <c r="GOC204" s="329"/>
      <c r="GOD204" s="329"/>
      <c r="GOE204" s="329"/>
      <c r="GOF204" s="329"/>
      <c r="GOG204" s="329"/>
      <c r="GOH204" s="329"/>
      <c r="GOI204" s="329"/>
      <c r="GOJ204" s="329"/>
      <c r="GOK204" s="329"/>
      <c r="GOL204" s="329"/>
      <c r="GOM204" s="329"/>
      <c r="GON204" s="329"/>
      <c r="GOO204" s="329"/>
      <c r="GOP204" s="329"/>
      <c r="GOQ204" s="329"/>
      <c r="GOR204" s="329"/>
      <c r="GOS204" s="329"/>
      <c r="GOT204" s="329"/>
      <c r="GOU204" s="329"/>
      <c r="GOV204" s="329"/>
      <c r="GOW204" s="329"/>
      <c r="GOX204" s="329"/>
      <c r="GOY204" s="329"/>
      <c r="GOZ204" s="329"/>
      <c r="GPA204" s="329"/>
      <c r="GPB204" s="329"/>
      <c r="GPC204" s="329"/>
      <c r="GPD204" s="329"/>
      <c r="GPE204" s="329"/>
      <c r="GPF204" s="329"/>
      <c r="GPG204" s="329"/>
      <c r="GPH204" s="329"/>
      <c r="GPI204" s="329"/>
      <c r="GPJ204" s="329"/>
      <c r="GPK204" s="329"/>
      <c r="GPL204" s="329"/>
      <c r="GPM204" s="329"/>
      <c r="GPN204" s="329"/>
      <c r="GPO204" s="329"/>
      <c r="GPP204" s="329"/>
      <c r="GPQ204" s="329"/>
      <c r="GPR204" s="329"/>
      <c r="GPS204" s="329"/>
      <c r="GPT204" s="329"/>
      <c r="GPU204" s="329"/>
      <c r="GPV204" s="329"/>
      <c r="GPW204" s="329"/>
      <c r="GPX204" s="329"/>
      <c r="GPY204" s="329"/>
      <c r="GPZ204" s="329"/>
      <c r="GQA204" s="329"/>
      <c r="GQB204" s="329"/>
      <c r="GQC204" s="329"/>
      <c r="GQD204" s="329"/>
      <c r="GQE204" s="329"/>
      <c r="GQF204" s="329"/>
      <c r="GQG204" s="329"/>
      <c r="GQH204" s="329"/>
      <c r="GQI204" s="329"/>
      <c r="GQJ204" s="329"/>
      <c r="GQK204" s="329"/>
      <c r="GQL204" s="329"/>
      <c r="GQM204" s="329"/>
      <c r="GQN204" s="329"/>
      <c r="GQO204" s="329"/>
      <c r="GQP204" s="329"/>
      <c r="GQQ204" s="329"/>
      <c r="GQR204" s="329"/>
      <c r="GQS204" s="329"/>
      <c r="GQT204" s="329"/>
      <c r="GQU204" s="329"/>
      <c r="GQV204" s="329"/>
      <c r="GQW204" s="329"/>
      <c r="GQX204" s="329"/>
      <c r="GQY204" s="329"/>
      <c r="GQZ204" s="329"/>
      <c r="GRA204" s="329"/>
      <c r="GRB204" s="329"/>
      <c r="GRC204" s="329"/>
      <c r="GRD204" s="329"/>
      <c r="GRE204" s="329"/>
      <c r="GRF204" s="329"/>
      <c r="GRG204" s="329"/>
      <c r="GRH204" s="329"/>
      <c r="GRI204" s="329"/>
      <c r="GRJ204" s="329"/>
      <c r="GRK204" s="329"/>
      <c r="GRL204" s="329"/>
      <c r="GRM204" s="329"/>
      <c r="GRN204" s="329"/>
      <c r="GRO204" s="329"/>
      <c r="GRP204" s="329"/>
      <c r="GRQ204" s="329"/>
      <c r="GRR204" s="329"/>
      <c r="GRS204" s="329"/>
      <c r="GRT204" s="329"/>
      <c r="GRU204" s="329"/>
      <c r="GRV204" s="329"/>
      <c r="GRW204" s="329"/>
      <c r="GRX204" s="329"/>
      <c r="GRY204" s="329"/>
      <c r="GRZ204" s="329"/>
      <c r="GSA204" s="329"/>
      <c r="GSB204" s="329"/>
      <c r="GSC204" s="329"/>
      <c r="GSD204" s="329"/>
      <c r="GSE204" s="329"/>
      <c r="GSF204" s="329"/>
      <c r="GSG204" s="329"/>
      <c r="GSH204" s="329"/>
      <c r="GSI204" s="329"/>
      <c r="GSJ204" s="329"/>
      <c r="GSK204" s="329"/>
      <c r="GSL204" s="329"/>
      <c r="GSM204" s="329"/>
      <c r="GSN204" s="329"/>
      <c r="GSO204" s="329"/>
      <c r="GSP204" s="329"/>
      <c r="GSQ204" s="329"/>
      <c r="GSR204" s="329"/>
      <c r="GSS204" s="329"/>
      <c r="GST204" s="329"/>
      <c r="GSU204" s="329"/>
      <c r="GSV204" s="329"/>
      <c r="GSW204" s="329"/>
      <c r="GSX204" s="329"/>
      <c r="GSY204" s="329"/>
      <c r="GSZ204" s="329"/>
      <c r="GTA204" s="329"/>
      <c r="GTB204" s="329"/>
      <c r="GTC204" s="329"/>
      <c r="GTD204" s="329"/>
      <c r="GTE204" s="329"/>
      <c r="GTF204" s="329"/>
      <c r="GTG204" s="329"/>
      <c r="GTH204" s="329"/>
      <c r="GTI204" s="329"/>
      <c r="GTJ204" s="329"/>
      <c r="GTK204" s="329"/>
      <c r="GTL204" s="329"/>
      <c r="GTM204" s="329"/>
      <c r="GTN204" s="329"/>
      <c r="GTO204" s="329"/>
      <c r="GTP204" s="329"/>
      <c r="GTQ204" s="329"/>
      <c r="GTR204" s="329"/>
      <c r="GTS204" s="329"/>
      <c r="GTT204" s="329"/>
      <c r="GTU204" s="329"/>
      <c r="GTV204" s="329"/>
      <c r="GTW204" s="329"/>
      <c r="GTX204" s="329"/>
      <c r="GTY204" s="329"/>
      <c r="GTZ204" s="329"/>
      <c r="GUA204" s="329"/>
      <c r="GUB204" s="329"/>
      <c r="GUC204" s="329"/>
      <c r="GUD204" s="329"/>
      <c r="GUE204" s="329"/>
      <c r="GUF204" s="329"/>
      <c r="GUG204" s="329"/>
      <c r="GUH204" s="329"/>
      <c r="GUI204" s="329"/>
      <c r="GUJ204" s="329"/>
      <c r="GUK204" s="329"/>
      <c r="GUL204" s="329"/>
      <c r="GUM204" s="329"/>
      <c r="GUN204" s="329"/>
      <c r="GUO204" s="329"/>
      <c r="GUP204" s="329"/>
      <c r="GUQ204" s="329"/>
      <c r="GUR204" s="329"/>
      <c r="GUS204" s="329"/>
      <c r="GUT204" s="329"/>
      <c r="GUU204" s="329"/>
      <c r="GUV204" s="329"/>
      <c r="GUW204" s="329"/>
      <c r="GUX204" s="329"/>
      <c r="GUY204" s="329"/>
      <c r="GUZ204" s="329"/>
      <c r="GVA204" s="329"/>
      <c r="GVB204" s="329"/>
      <c r="GVC204" s="329"/>
      <c r="GVD204" s="329"/>
      <c r="GVE204" s="329"/>
      <c r="GVF204" s="329"/>
      <c r="GVG204" s="329"/>
      <c r="GVH204" s="329"/>
      <c r="GVI204" s="329"/>
      <c r="GVJ204" s="329"/>
      <c r="GVK204" s="329"/>
      <c r="GVL204" s="329"/>
      <c r="GVM204" s="329"/>
      <c r="GVN204" s="329"/>
      <c r="GVO204" s="329"/>
      <c r="GVP204" s="329"/>
      <c r="GVQ204" s="329"/>
      <c r="GVR204" s="329"/>
      <c r="GVS204" s="329"/>
      <c r="GVT204" s="329"/>
      <c r="GVU204" s="329"/>
      <c r="GVV204" s="329"/>
      <c r="GVW204" s="329"/>
      <c r="GVX204" s="329"/>
      <c r="GVY204" s="329"/>
      <c r="GVZ204" s="329"/>
      <c r="GWA204" s="329"/>
      <c r="GWB204" s="329"/>
      <c r="GWC204" s="329"/>
      <c r="GWD204" s="329"/>
      <c r="GWE204" s="329"/>
      <c r="GWF204" s="329"/>
      <c r="GWG204" s="329"/>
      <c r="GWH204" s="329"/>
      <c r="GWI204" s="329"/>
      <c r="GWJ204" s="329"/>
      <c r="GWK204" s="329"/>
      <c r="GWL204" s="329"/>
      <c r="GWM204" s="329"/>
      <c r="GWN204" s="329"/>
      <c r="GWO204" s="329"/>
      <c r="GWP204" s="329"/>
      <c r="GWQ204" s="329"/>
      <c r="GWR204" s="329"/>
      <c r="GWS204" s="329"/>
      <c r="GWT204" s="329"/>
      <c r="GWU204" s="329"/>
      <c r="GWV204" s="329"/>
      <c r="GWW204" s="329"/>
      <c r="GWX204" s="329"/>
      <c r="GWY204" s="329"/>
      <c r="GWZ204" s="329"/>
      <c r="GXA204" s="329"/>
      <c r="GXB204" s="329"/>
      <c r="GXC204" s="329"/>
      <c r="GXD204" s="329"/>
      <c r="GXE204" s="329"/>
      <c r="GXF204" s="329"/>
      <c r="GXG204" s="329"/>
      <c r="GXH204" s="329"/>
      <c r="GXI204" s="329"/>
      <c r="GXJ204" s="329"/>
      <c r="GXK204" s="329"/>
      <c r="GXL204" s="329"/>
      <c r="GXM204" s="329"/>
      <c r="GXN204" s="329"/>
      <c r="GXO204" s="329"/>
      <c r="GXP204" s="329"/>
      <c r="GXQ204" s="329"/>
      <c r="GXR204" s="329"/>
      <c r="GXS204" s="329"/>
      <c r="GXT204" s="329"/>
      <c r="GXU204" s="329"/>
      <c r="GXV204" s="329"/>
      <c r="GXW204" s="329"/>
      <c r="GXX204" s="329"/>
      <c r="GXY204" s="329"/>
      <c r="GXZ204" s="329"/>
      <c r="GYA204" s="329"/>
      <c r="GYB204" s="329"/>
      <c r="GYC204" s="329"/>
      <c r="GYD204" s="329"/>
      <c r="GYE204" s="329"/>
      <c r="GYF204" s="329"/>
      <c r="GYG204" s="329"/>
      <c r="GYH204" s="329"/>
      <c r="GYI204" s="329"/>
      <c r="GYJ204" s="329"/>
      <c r="GYK204" s="329"/>
      <c r="GYL204" s="329"/>
      <c r="GYM204" s="329"/>
      <c r="GYN204" s="329"/>
      <c r="GYO204" s="329"/>
      <c r="GYP204" s="329"/>
      <c r="GYQ204" s="329"/>
      <c r="GYR204" s="329"/>
      <c r="GYS204" s="329"/>
      <c r="GYT204" s="329"/>
      <c r="GYU204" s="329"/>
      <c r="GYV204" s="329"/>
      <c r="GYW204" s="329"/>
      <c r="GYX204" s="329"/>
      <c r="GYY204" s="329"/>
      <c r="GYZ204" s="329"/>
      <c r="GZA204" s="329"/>
      <c r="GZB204" s="329"/>
      <c r="GZC204" s="329"/>
      <c r="GZD204" s="329"/>
      <c r="GZE204" s="329"/>
      <c r="GZF204" s="329"/>
      <c r="GZG204" s="329"/>
      <c r="GZH204" s="329"/>
      <c r="GZI204" s="329"/>
      <c r="GZJ204" s="329"/>
      <c r="GZK204" s="329"/>
      <c r="GZL204" s="329"/>
      <c r="GZM204" s="329"/>
      <c r="GZN204" s="329"/>
      <c r="GZO204" s="329"/>
      <c r="GZP204" s="329"/>
      <c r="GZQ204" s="329"/>
      <c r="GZR204" s="329"/>
      <c r="GZS204" s="329"/>
      <c r="GZT204" s="329"/>
      <c r="GZU204" s="329"/>
      <c r="GZV204" s="329"/>
      <c r="GZW204" s="329"/>
      <c r="GZX204" s="329"/>
      <c r="GZY204" s="329"/>
      <c r="GZZ204" s="329"/>
      <c r="HAA204" s="329"/>
      <c r="HAB204" s="329"/>
      <c r="HAC204" s="329"/>
      <c r="HAD204" s="329"/>
      <c r="HAE204" s="329"/>
      <c r="HAF204" s="329"/>
      <c r="HAG204" s="329"/>
      <c r="HAH204" s="329"/>
      <c r="HAI204" s="329"/>
      <c r="HAJ204" s="329"/>
      <c r="HAK204" s="329"/>
      <c r="HAL204" s="329"/>
      <c r="HAM204" s="329"/>
      <c r="HAN204" s="329"/>
      <c r="HAO204" s="329"/>
      <c r="HAP204" s="329"/>
      <c r="HAQ204" s="329"/>
      <c r="HAR204" s="329"/>
      <c r="HAS204" s="329"/>
      <c r="HAT204" s="329"/>
      <c r="HAU204" s="329"/>
      <c r="HAV204" s="329"/>
      <c r="HAW204" s="329"/>
      <c r="HAX204" s="329"/>
      <c r="HAY204" s="329"/>
      <c r="HAZ204" s="329"/>
      <c r="HBA204" s="329"/>
      <c r="HBB204" s="329"/>
      <c r="HBC204" s="329"/>
      <c r="HBD204" s="329"/>
      <c r="HBE204" s="329"/>
      <c r="HBF204" s="329"/>
      <c r="HBG204" s="329"/>
      <c r="HBH204" s="329"/>
      <c r="HBI204" s="329"/>
      <c r="HBJ204" s="329"/>
      <c r="HBK204" s="329"/>
      <c r="HBL204" s="329"/>
      <c r="HBM204" s="329"/>
      <c r="HBN204" s="329"/>
      <c r="HBO204" s="329"/>
      <c r="HBP204" s="329"/>
      <c r="HBQ204" s="329"/>
      <c r="HBR204" s="329"/>
      <c r="HBS204" s="329"/>
      <c r="HBT204" s="329"/>
      <c r="HBU204" s="329"/>
      <c r="HBV204" s="329"/>
      <c r="HBW204" s="329"/>
      <c r="HBX204" s="329"/>
      <c r="HBY204" s="329"/>
      <c r="HBZ204" s="329"/>
      <c r="HCA204" s="329"/>
      <c r="HCB204" s="329"/>
      <c r="HCC204" s="329"/>
      <c r="HCD204" s="329"/>
      <c r="HCE204" s="329"/>
      <c r="HCF204" s="329"/>
      <c r="HCG204" s="329"/>
      <c r="HCH204" s="329"/>
      <c r="HCI204" s="329"/>
      <c r="HCJ204" s="329"/>
      <c r="HCK204" s="329"/>
      <c r="HCL204" s="329"/>
      <c r="HCM204" s="329"/>
      <c r="HCN204" s="329"/>
      <c r="HCO204" s="329"/>
      <c r="HCP204" s="329"/>
      <c r="HCQ204" s="329"/>
      <c r="HCR204" s="329"/>
      <c r="HCS204" s="329"/>
      <c r="HCT204" s="329"/>
      <c r="HCU204" s="329"/>
      <c r="HCV204" s="329"/>
      <c r="HCW204" s="329"/>
      <c r="HCX204" s="329"/>
      <c r="HCY204" s="329"/>
      <c r="HCZ204" s="329"/>
      <c r="HDA204" s="329"/>
      <c r="HDB204" s="329"/>
      <c r="HDC204" s="329"/>
      <c r="HDD204" s="329"/>
      <c r="HDE204" s="329"/>
      <c r="HDF204" s="329"/>
      <c r="HDG204" s="329"/>
      <c r="HDH204" s="329"/>
      <c r="HDI204" s="329"/>
      <c r="HDJ204" s="329"/>
      <c r="HDK204" s="329"/>
      <c r="HDL204" s="329"/>
      <c r="HDM204" s="329"/>
      <c r="HDN204" s="329"/>
      <c r="HDO204" s="329"/>
      <c r="HDP204" s="329"/>
      <c r="HDQ204" s="329"/>
      <c r="HDR204" s="329"/>
      <c r="HDS204" s="329"/>
      <c r="HDT204" s="329"/>
      <c r="HDU204" s="329"/>
      <c r="HDV204" s="329"/>
      <c r="HDW204" s="329"/>
      <c r="HDX204" s="329"/>
      <c r="HDY204" s="329"/>
      <c r="HDZ204" s="329"/>
      <c r="HEA204" s="329"/>
      <c r="HEB204" s="329"/>
      <c r="HEC204" s="329"/>
      <c r="HED204" s="329"/>
      <c r="HEE204" s="329"/>
      <c r="HEF204" s="329"/>
      <c r="HEG204" s="329"/>
      <c r="HEH204" s="329"/>
      <c r="HEI204" s="329"/>
      <c r="HEJ204" s="329"/>
      <c r="HEK204" s="329"/>
      <c r="HEL204" s="329"/>
      <c r="HEM204" s="329"/>
      <c r="HEN204" s="329"/>
      <c r="HEO204" s="329"/>
      <c r="HEP204" s="329"/>
      <c r="HEQ204" s="329"/>
      <c r="HER204" s="329"/>
      <c r="HES204" s="329"/>
      <c r="HET204" s="329"/>
      <c r="HEU204" s="329"/>
      <c r="HEV204" s="329"/>
      <c r="HEW204" s="329"/>
      <c r="HEX204" s="329"/>
      <c r="HEY204" s="329"/>
      <c r="HEZ204" s="329"/>
      <c r="HFA204" s="329"/>
      <c r="HFB204" s="329"/>
      <c r="HFC204" s="329"/>
      <c r="HFD204" s="329"/>
      <c r="HFE204" s="329"/>
      <c r="HFF204" s="329"/>
      <c r="HFG204" s="329"/>
      <c r="HFH204" s="329"/>
      <c r="HFI204" s="329"/>
      <c r="HFJ204" s="329"/>
      <c r="HFK204" s="329"/>
      <c r="HFL204" s="329"/>
      <c r="HFM204" s="329"/>
      <c r="HFN204" s="329"/>
      <c r="HFO204" s="329"/>
      <c r="HFP204" s="329"/>
      <c r="HFQ204" s="329"/>
      <c r="HFR204" s="329"/>
      <c r="HFS204" s="329"/>
      <c r="HFT204" s="329"/>
      <c r="HFU204" s="329"/>
      <c r="HFV204" s="329"/>
      <c r="HFW204" s="329"/>
      <c r="HFX204" s="329"/>
      <c r="HFY204" s="329"/>
      <c r="HFZ204" s="329"/>
      <c r="HGA204" s="329"/>
      <c r="HGB204" s="329"/>
      <c r="HGC204" s="329"/>
      <c r="HGD204" s="329"/>
      <c r="HGE204" s="329"/>
      <c r="HGF204" s="329"/>
      <c r="HGG204" s="329"/>
      <c r="HGH204" s="329"/>
      <c r="HGI204" s="329"/>
      <c r="HGJ204" s="329"/>
      <c r="HGK204" s="329"/>
      <c r="HGL204" s="329"/>
      <c r="HGM204" s="329"/>
      <c r="HGN204" s="329"/>
      <c r="HGO204" s="329"/>
      <c r="HGP204" s="329"/>
      <c r="HGQ204" s="329"/>
      <c r="HGR204" s="329"/>
      <c r="HGS204" s="329"/>
      <c r="HGT204" s="329"/>
      <c r="HGU204" s="329"/>
      <c r="HGV204" s="329"/>
      <c r="HGW204" s="329"/>
      <c r="HGX204" s="329"/>
      <c r="HGY204" s="329"/>
      <c r="HGZ204" s="329"/>
      <c r="HHA204" s="329"/>
      <c r="HHB204" s="329"/>
      <c r="HHC204" s="329"/>
      <c r="HHD204" s="329"/>
      <c r="HHE204" s="329"/>
      <c r="HHF204" s="329"/>
      <c r="HHG204" s="329"/>
      <c r="HHH204" s="329"/>
      <c r="HHI204" s="329"/>
      <c r="HHJ204" s="329"/>
      <c r="HHK204" s="329"/>
      <c r="HHL204" s="329"/>
      <c r="HHM204" s="329"/>
      <c r="HHN204" s="329"/>
      <c r="HHO204" s="329"/>
      <c r="HHP204" s="329"/>
      <c r="HHQ204" s="329"/>
      <c r="HHR204" s="329"/>
      <c r="HHS204" s="329"/>
      <c r="HHT204" s="329"/>
      <c r="HHU204" s="329"/>
      <c r="HHV204" s="329"/>
      <c r="HHW204" s="329"/>
      <c r="HHX204" s="329"/>
      <c r="HHY204" s="329"/>
      <c r="HHZ204" s="329"/>
      <c r="HIA204" s="329"/>
      <c r="HIB204" s="329"/>
      <c r="HIC204" s="329"/>
      <c r="HID204" s="329"/>
      <c r="HIE204" s="329"/>
      <c r="HIF204" s="329"/>
      <c r="HIG204" s="329"/>
      <c r="HIH204" s="329"/>
      <c r="HII204" s="329"/>
      <c r="HIJ204" s="329"/>
      <c r="HIK204" s="329"/>
      <c r="HIL204" s="329"/>
      <c r="HIM204" s="329"/>
      <c r="HIN204" s="329"/>
      <c r="HIO204" s="329"/>
      <c r="HIP204" s="329"/>
      <c r="HIQ204" s="329"/>
      <c r="HIR204" s="329"/>
      <c r="HIS204" s="329"/>
      <c r="HIT204" s="329"/>
      <c r="HIU204" s="329"/>
      <c r="HIV204" s="329"/>
      <c r="HIW204" s="329"/>
      <c r="HIX204" s="329"/>
      <c r="HIY204" s="329"/>
      <c r="HIZ204" s="329"/>
      <c r="HJA204" s="329"/>
      <c r="HJB204" s="329"/>
      <c r="HJC204" s="329"/>
      <c r="HJD204" s="329"/>
      <c r="HJE204" s="329"/>
      <c r="HJF204" s="329"/>
      <c r="HJG204" s="329"/>
      <c r="HJH204" s="329"/>
      <c r="HJI204" s="329"/>
      <c r="HJJ204" s="329"/>
      <c r="HJK204" s="329"/>
      <c r="HJL204" s="329"/>
      <c r="HJM204" s="329"/>
      <c r="HJN204" s="329"/>
      <c r="HJO204" s="329"/>
      <c r="HJP204" s="329"/>
      <c r="HJQ204" s="329"/>
      <c r="HJR204" s="329"/>
      <c r="HJS204" s="329"/>
      <c r="HJT204" s="329"/>
      <c r="HJU204" s="329"/>
      <c r="HJV204" s="329"/>
      <c r="HJW204" s="329"/>
      <c r="HJX204" s="329"/>
      <c r="HJY204" s="329"/>
      <c r="HJZ204" s="329"/>
      <c r="HKA204" s="329"/>
      <c r="HKB204" s="329"/>
      <c r="HKC204" s="329"/>
      <c r="HKD204" s="329"/>
      <c r="HKE204" s="329"/>
      <c r="HKF204" s="329"/>
      <c r="HKG204" s="329"/>
      <c r="HKH204" s="329"/>
      <c r="HKI204" s="329"/>
      <c r="HKJ204" s="329"/>
      <c r="HKK204" s="329"/>
      <c r="HKL204" s="329"/>
      <c r="HKM204" s="329"/>
      <c r="HKN204" s="329"/>
      <c r="HKO204" s="329"/>
      <c r="HKP204" s="329"/>
      <c r="HKQ204" s="329"/>
      <c r="HKR204" s="329"/>
      <c r="HKS204" s="329"/>
      <c r="HKT204" s="329"/>
      <c r="HKU204" s="329"/>
      <c r="HKV204" s="329"/>
      <c r="HKW204" s="329"/>
      <c r="HKX204" s="329"/>
      <c r="HKY204" s="329"/>
      <c r="HKZ204" s="329"/>
      <c r="HLA204" s="329"/>
      <c r="HLB204" s="329"/>
      <c r="HLC204" s="329"/>
      <c r="HLD204" s="329"/>
      <c r="HLE204" s="329"/>
      <c r="HLF204" s="329"/>
      <c r="HLG204" s="329"/>
      <c r="HLH204" s="329"/>
      <c r="HLI204" s="329"/>
      <c r="HLJ204" s="329"/>
      <c r="HLK204" s="329"/>
      <c r="HLL204" s="329"/>
      <c r="HLM204" s="329"/>
      <c r="HLN204" s="329"/>
      <c r="HLO204" s="329"/>
      <c r="HLP204" s="329"/>
      <c r="HLQ204" s="329"/>
      <c r="HLR204" s="329"/>
      <c r="HLS204" s="329"/>
      <c r="HLT204" s="329"/>
      <c r="HLU204" s="329"/>
      <c r="HLV204" s="329"/>
      <c r="HLW204" s="329"/>
      <c r="HLX204" s="329"/>
      <c r="HLY204" s="329"/>
      <c r="HLZ204" s="329"/>
      <c r="HMA204" s="329"/>
      <c r="HMB204" s="329"/>
      <c r="HMC204" s="329"/>
      <c r="HMD204" s="329"/>
      <c r="HME204" s="329"/>
      <c r="HMF204" s="329"/>
      <c r="HMG204" s="329"/>
      <c r="HMH204" s="329"/>
      <c r="HMI204" s="329"/>
      <c r="HMJ204" s="329"/>
      <c r="HMK204" s="329"/>
      <c r="HML204" s="329"/>
      <c r="HMM204" s="329"/>
      <c r="HMN204" s="329"/>
      <c r="HMO204" s="329"/>
      <c r="HMP204" s="329"/>
      <c r="HMQ204" s="329"/>
      <c r="HMR204" s="329"/>
      <c r="HMS204" s="329"/>
      <c r="HMT204" s="329"/>
      <c r="HMU204" s="329"/>
      <c r="HMV204" s="329"/>
      <c r="HMW204" s="329"/>
      <c r="HMX204" s="329"/>
      <c r="HMY204" s="329"/>
      <c r="HMZ204" s="329"/>
      <c r="HNA204" s="329"/>
      <c r="HNB204" s="329"/>
      <c r="HNC204" s="329"/>
      <c r="HND204" s="329"/>
      <c r="HNE204" s="329"/>
      <c r="HNF204" s="329"/>
      <c r="HNG204" s="329"/>
      <c r="HNH204" s="329"/>
      <c r="HNI204" s="329"/>
      <c r="HNJ204" s="329"/>
      <c r="HNK204" s="329"/>
      <c r="HNL204" s="329"/>
      <c r="HNM204" s="329"/>
      <c r="HNN204" s="329"/>
      <c r="HNO204" s="329"/>
      <c r="HNP204" s="329"/>
      <c r="HNQ204" s="329"/>
      <c r="HNR204" s="329"/>
      <c r="HNS204" s="329"/>
      <c r="HNT204" s="329"/>
      <c r="HNU204" s="329"/>
      <c r="HNV204" s="329"/>
      <c r="HNW204" s="329"/>
      <c r="HNX204" s="329"/>
      <c r="HNY204" s="329"/>
      <c r="HNZ204" s="329"/>
      <c r="HOA204" s="329"/>
      <c r="HOB204" s="329"/>
      <c r="HOC204" s="329"/>
      <c r="HOD204" s="329"/>
      <c r="HOE204" s="329"/>
      <c r="HOF204" s="329"/>
      <c r="HOG204" s="329"/>
      <c r="HOH204" s="329"/>
      <c r="HOI204" s="329"/>
      <c r="HOJ204" s="329"/>
      <c r="HOK204" s="329"/>
      <c r="HOL204" s="329"/>
      <c r="HOM204" s="329"/>
      <c r="HON204" s="329"/>
      <c r="HOO204" s="329"/>
      <c r="HOP204" s="329"/>
      <c r="HOQ204" s="329"/>
      <c r="HOR204" s="329"/>
      <c r="HOS204" s="329"/>
      <c r="HOT204" s="329"/>
      <c r="HOU204" s="329"/>
      <c r="HOV204" s="329"/>
      <c r="HOW204" s="329"/>
      <c r="HOX204" s="329"/>
      <c r="HOY204" s="329"/>
      <c r="HOZ204" s="329"/>
      <c r="HPA204" s="329"/>
      <c r="HPB204" s="329"/>
      <c r="HPC204" s="329"/>
      <c r="HPD204" s="329"/>
      <c r="HPE204" s="329"/>
      <c r="HPF204" s="329"/>
      <c r="HPG204" s="329"/>
      <c r="HPH204" s="329"/>
      <c r="HPI204" s="329"/>
      <c r="HPJ204" s="329"/>
      <c r="HPK204" s="329"/>
      <c r="HPL204" s="329"/>
      <c r="HPM204" s="329"/>
      <c r="HPN204" s="329"/>
      <c r="HPO204" s="329"/>
      <c r="HPP204" s="329"/>
      <c r="HPQ204" s="329"/>
      <c r="HPR204" s="329"/>
      <c r="HPS204" s="329"/>
      <c r="HPT204" s="329"/>
      <c r="HPU204" s="329"/>
      <c r="HPV204" s="329"/>
      <c r="HPW204" s="329"/>
      <c r="HPX204" s="329"/>
      <c r="HPY204" s="329"/>
      <c r="HPZ204" s="329"/>
      <c r="HQA204" s="329"/>
      <c r="HQB204" s="329"/>
      <c r="HQC204" s="329"/>
      <c r="HQD204" s="329"/>
      <c r="HQE204" s="329"/>
      <c r="HQF204" s="329"/>
      <c r="HQG204" s="329"/>
      <c r="HQH204" s="329"/>
      <c r="HQI204" s="329"/>
      <c r="HQJ204" s="329"/>
      <c r="HQK204" s="329"/>
      <c r="HQL204" s="329"/>
      <c r="HQM204" s="329"/>
      <c r="HQN204" s="329"/>
      <c r="HQO204" s="329"/>
      <c r="HQP204" s="329"/>
      <c r="HQQ204" s="329"/>
      <c r="HQR204" s="329"/>
      <c r="HQS204" s="329"/>
      <c r="HQT204" s="329"/>
      <c r="HQU204" s="329"/>
      <c r="HQV204" s="329"/>
      <c r="HQW204" s="329"/>
      <c r="HQX204" s="329"/>
      <c r="HQY204" s="329"/>
      <c r="HQZ204" s="329"/>
      <c r="HRA204" s="329"/>
      <c r="HRB204" s="329"/>
      <c r="HRC204" s="329"/>
      <c r="HRD204" s="329"/>
      <c r="HRE204" s="329"/>
      <c r="HRF204" s="329"/>
      <c r="HRG204" s="329"/>
      <c r="HRH204" s="329"/>
      <c r="HRI204" s="329"/>
      <c r="HRJ204" s="329"/>
      <c r="HRK204" s="329"/>
      <c r="HRL204" s="329"/>
      <c r="HRM204" s="329"/>
      <c r="HRN204" s="329"/>
      <c r="HRO204" s="329"/>
      <c r="HRP204" s="329"/>
      <c r="HRQ204" s="329"/>
      <c r="HRR204" s="329"/>
      <c r="HRS204" s="329"/>
      <c r="HRT204" s="329"/>
      <c r="HRU204" s="329"/>
      <c r="HRV204" s="329"/>
      <c r="HRW204" s="329"/>
      <c r="HRX204" s="329"/>
      <c r="HRY204" s="329"/>
      <c r="HRZ204" s="329"/>
      <c r="HSA204" s="329"/>
      <c r="HSB204" s="329"/>
      <c r="HSC204" s="329"/>
      <c r="HSD204" s="329"/>
      <c r="HSE204" s="329"/>
      <c r="HSF204" s="329"/>
      <c r="HSG204" s="329"/>
      <c r="HSH204" s="329"/>
      <c r="HSI204" s="329"/>
      <c r="HSJ204" s="329"/>
      <c r="HSK204" s="329"/>
      <c r="HSL204" s="329"/>
      <c r="HSM204" s="329"/>
      <c r="HSN204" s="329"/>
      <c r="HSO204" s="329"/>
      <c r="HSP204" s="329"/>
      <c r="HSQ204" s="329"/>
      <c r="HSR204" s="329"/>
      <c r="HSS204" s="329"/>
      <c r="HST204" s="329"/>
      <c r="HSU204" s="329"/>
      <c r="HSV204" s="329"/>
      <c r="HSW204" s="329"/>
      <c r="HSX204" s="329"/>
      <c r="HSY204" s="329"/>
      <c r="HSZ204" s="329"/>
      <c r="HTA204" s="329"/>
      <c r="HTB204" s="329"/>
      <c r="HTC204" s="329"/>
      <c r="HTD204" s="329"/>
      <c r="HTE204" s="329"/>
      <c r="HTF204" s="329"/>
      <c r="HTG204" s="329"/>
      <c r="HTH204" s="329"/>
      <c r="HTI204" s="329"/>
      <c r="HTJ204" s="329"/>
      <c r="HTK204" s="329"/>
      <c r="HTL204" s="329"/>
      <c r="HTM204" s="329"/>
      <c r="HTN204" s="329"/>
      <c r="HTO204" s="329"/>
      <c r="HTP204" s="329"/>
      <c r="HTQ204" s="329"/>
      <c r="HTR204" s="329"/>
      <c r="HTS204" s="329"/>
      <c r="HTT204" s="329"/>
      <c r="HTU204" s="329"/>
      <c r="HTV204" s="329"/>
      <c r="HTW204" s="329"/>
      <c r="HTX204" s="329"/>
      <c r="HTY204" s="329"/>
      <c r="HTZ204" s="329"/>
      <c r="HUA204" s="329"/>
      <c r="HUB204" s="329"/>
      <c r="HUC204" s="329"/>
      <c r="HUD204" s="329"/>
      <c r="HUE204" s="329"/>
      <c r="HUF204" s="329"/>
      <c r="HUG204" s="329"/>
      <c r="HUH204" s="329"/>
      <c r="HUI204" s="329"/>
      <c r="HUJ204" s="329"/>
      <c r="HUK204" s="329"/>
      <c r="HUL204" s="329"/>
      <c r="HUM204" s="329"/>
      <c r="HUN204" s="329"/>
      <c r="HUO204" s="329"/>
      <c r="HUP204" s="329"/>
      <c r="HUQ204" s="329"/>
      <c r="HUR204" s="329"/>
      <c r="HUS204" s="329"/>
      <c r="HUT204" s="329"/>
      <c r="HUU204" s="329"/>
      <c r="HUV204" s="329"/>
      <c r="HUW204" s="329"/>
      <c r="HUX204" s="329"/>
      <c r="HUY204" s="329"/>
      <c r="HUZ204" s="329"/>
      <c r="HVA204" s="329"/>
      <c r="HVB204" s="329"/>
      <c r="HVC204" s="329"/>
      <c r="HVD204" s="329"/>
      <c r="HVE204" s="329"/>
      <c r="HVF204" s="329"/>
      <c r="HVG204" s="329"/>
      <c r="HVH204" s="329"/>
      <c r="HVI204" s="329"/>
      <c r="HVJ204" s="329"/>
      <c r="HVK204" s="329"/>
      <c r="HVL204" s="329"/>
      <c r="HVM204" s="329"/>
      <c r="HVN204" s="329"/>
      <c r="HVO204" s="329"/>
      <c r="HVP204" s="329"/>
      <c r="HVQ204" s="329"/>
      <c r="HVR204" s="329"/>
      <c r="HVS204" s="329"/>
      <c r="HVT204" s="329"/>
      <c r="HVU204" s="329"/>
      <c r="HVV204" s="329"/>
      <c r="HVW204" s="329"/>
      <c r="HVX204" s="329"/>
      <c r="HVY204" s="329"/>
      <c r="HVZ204" s="329"/>
      <c r="HWA204" s="329"/>
      <c r="HWB204" s="329"/>
      <c r="HWC204" s="329"/>
      <c r="HWD204" s="329"/>
      <c r="HWE204" s="329"/>
      <c r="HWF204" s="329"/>
      <c r="HWG204" s="329"/>
      <c r="HWH204" s="329"/>
      <c r="HWI204" s="329"/>
      <c r="HWJ204" s="329"/>
      <c r="HWK204" s="329"/>
      <c r="HWL204" s="329"/>
      <c r="HWM204" s="329"/>
      <c r="HWN204" s="329"/>
      <c r="HWO204" s="329"/>
      <c r="HWP204" s="329"/>
      <c r="HWQ204" s="329"/>
      <c r="HWR204" s="329"/>
      <c r="HWS204" s="329"/>
      <c r="HWT204" s="329"/>
      <c r="HWU204" s="329"/>
      <c r="HWV204" s="329"/>
      <c r="HWW204" s="329"/>
      <c r="HWX204" s="329"/>
      <c r="HWY204" s="329"/>
      <c r="HWZ204" s="329"/>
      <c r="HXA204" s="329"/>
      <c r="HXB204" s="329"/>
      <c r="HXC204" s="329"/>
      <c r="HXD204" s="329"/>
      <c r="HXE204" s="329"/>
      <c r="HXF204" s="329"/>
      <c r="HXG204" s="329"/>
      <c r="HXH204" s="329"/>
      <c r="HXI204" s="329"/>
      <c r="HXJ204" s="329"/>
      <c r="HXK204" s="329"/>
      <c r="HXL204" s="329"/>
      <c r="HXM204" s="329"/>
      <c r="HXN204" s="329"/>
      <c r="HXO204" s="329"/>
      <c r="HXP204" s="329"/>
      <c r="HXQ204" s="329"/>
      <c r="HXR204" s="329"/>
      <c r="HXS204" s="329"/>
      <c r="HXT204" s="329"/>
      <c r="HXU204" s="329"/>
      <c r="HXV204" s="329"/>
      <c r="HXW204" s="329"/>
      <c r="HXX204" s="329"/>
      <c r="HXY204" s="329"/>
      <c r="HXZ204" s="329"/>
      <c r="HYA204" s="329"/>
      <c r="HYB204" s="329"/>
      <c r="HYC204" s="329"/>
      <c r="HYD204" s="329"/>
      <c r="HYE204" s="329"/>
      <c r="HYF204" s="329"/>
      <c r="HYG204" s="329"/>
      <c r="HYH204" s="329"/>
      <c r="HYI204" s="329"/>
      <c r="HYJ204" s="329"/>
      <c r="HYK204" s="329"/>
      <c r="HYL204" s="329"/>
      <c r="HYM204" s="329"/>
      <c r="HYN204" s="329"/>
      <c r="HYO204" s="329"/>
      <c r="HYP204" s="329"/>
      <c r="HYQ204" s="329"/>
      <c r="HYR204" s="329"/>
      <c r="HYS204" s="329"/>
      <c r="HYT204" s="329"/>
      <c r="HYU204" s="329"/>
      <c r="HYV204" s="329"/>
      <c r="HYW204" s="329"/>
      <c r="HYX204" s="329"/>
      <c r="HYY204" s="329"/>
      <c r="HYZ204" s="329"/>
      <c r="HZA204" s="329"/>
      <c r="HZB204" s="329"/>
      <c r="HZC204" s="329"/>
      <c r="HZD204" s="329"/>
      <c r="HZE204" s="329"/>
      <c r="HZF204" s="329"/>
      <c r="HZG204" s="329"/>
      <c r="HZH204" s="329"/>
      <c r="HZI204" s="329"/>
      <c r="HZJ204" s="329"/>
      <c r="HZK204" s="329"/>
      <c r="HZL204" s="329"/>
      <c r="HZM204" s="329"/>
      <c r="HZN204" s="329"/>
      <c r="HZO204" s="329"/>
      <c r="HZP204" s="329"/>
      <c r="HZQ204" s="329"/>
      <c r="HZR204" s="329"/>
      <c r="HZS204" s="329"/>
      <c r="HZT204" s="329"/>
      <c r="HZU204" s="329"/>
      <c r="HZV204" s="329"/>
      <c r="HZW204" s="329"/>
      <c r="HZX204" s="329"/>
      <c r="HZY204" s="329"/>
      <c r="HZZ204" s="329"/>
      <c r="IAA204" s="329"/>
      <c r="IAB204" s="329"/>
      <c r="IAC204" s="329"/>
      <c r="IAD204" s="329"/>
      <c r="IAE204" s="329"/>
      <c r="IAF204" s="329"/>
      <c r="IAG204" s="329"/>
      <c r="IAH204" s="329"/>
      <c r="IAI204" s="329"/>
      <c r="IAJ204" s="329"/>
      <c r="IAK204" s="329"/>
      <c r="IAL204" s="329"/>
      <c r="IAM204" s="329"/>
      <c r="IAN204" s="329"/>
      <c r="IAO204" s="329"/>
      <c r="IAP204" s="329"/>
      <c r="IAQ204" s="329"/>
      <c r="IAR204" s="329"/>
      <c r="IAS204" s="329"/>
      <c r="IAT204" s="329"/>
      <c r="IAU204" s="329"/>
      <c r="IAV204" s="329"/>
      <c r="IAW204" s="329"/>
      <c r="IAX204" s="329"/>
      <c r="IAY204" s="329"/>
      <c r="IAZ204" s="329"/>
      <c r="IBA204" s="329"/>
      <c r="IBB204" s="329"/>
      <c r="IBC204" s="329"/>
      <c r="IBD204" s="329"/>
      <c r="IBE204" s="329"/>
      <c r="IBF204" s="329"/>
      <c r="IBG204" s="329"/>
      <c r="IBH204" s="329"/>
      <c r="IBI204" s="329"/>
      <c r="IBJ204" s="329"/>
      <c r="IBK204" s="329"/>
      <c r="IBL204" s="329"/>
      <c r="IBM204" s="329"/>
      <c r="IBN204" s="329"/>
      <c r="IBO204" s="329"/>
      <c r="IBP204" s="329"/>
      <c r="IBQ204" s="329"/>
      <c r="IBR204" s="329"/>
      <c r="IBS204" s="329"/>
      <c r="IBT204" s="329"/>
      <c r="IBU204" s="329"/>
      <c r="IBV204" s="329"/>
      <c r="IBW204" s="329"/>
      <c r="IBX204" s="329"/>
      <c r="IBY204" s="329"/>
      <c r="IBZ204" s="329"/>
      <c r="ICA204" s="329"/>
      <c r="ICB204" s="329"/>
      <c r="ICC204" s="329"/>
      <c r="ICD204" s="329"/>
      <c r="ICE204" s="329"/>
      <c r="ICF204" s="329"/>
      <c r="ICG204" s="329"/>
      <c r="ICH204" s="329"/>
      <c r="ICI204" s="329"/>
      <c r="ICJ204" s="329"/>
      <c r="ICK204" s="329"/>
      <c r="ICL204" s="329"/>
      <c r="ICM204" s="329"/>
      <c r="ICN204" s="329"/>
      <c r="ICO204" s="329"/>
      <c r="ICP204" s="329"/>
      <c r="ICQ204" s="329"/>
      <c r="ICR204" s="329"/>
      <c r="ICS204" s="329"/>
      <c r="ICT204" s="329"/>
      <c r="ICU204" s="329"/>
      <c r="ICV204" s="329"/>
      <c r="ICW204" s="329"/>
      <c r="ICX204" s="329"/>
      <c r="ICY204" s="329"/>
      <c r="ICZ204" s="329"/>
      <c r="IDA204" s="329"/>
      <c r="IDB204" s="329"/>
      <c r="IDC204" s="329"/>
      <c r="IDD204" s="329"/>
      <c r="IDE204" s="329"/>
      <c r="IDF204" s="329"/>
      <c r="IDG204" s="329"/>
      <c r="IDH204" s="329"/>
      <c r="IDI204" s="329"/>
      <c r="IDJ204" s="329"/>
      <c r="IDK204" s="329"/>
      <c r="IDL204" s="329"/>
      <c r="IDM204" s="329"/>
      <c r="IDN204" s="329"/>
      <c r="IDO204" s="329"/>
      <c r="IDP204" s="329"/>
      <c r="IDQ204" s="329"/>
      <c r="IDR204" s="329"/>
      <c r="IDS204" s="329"/>
      <c r="IDT204" s="329"/>
      <c r="IDU204" s="329"/>
      <c r="IDV204" s="329"/>
      <c r="IDW204" s="329"/>
      <c r="IDX204" s="329"/>
      <c r="IDY204" s="329"/>
      <c r="IDZ204" s="329"/>
      <c r="IEA204" s="329"/>
      <c r="IEB204" s="329"/>
      <c r="IEC204" s="329"/>
      <c r="IED204" s="329"/>
      <c r="IEE204" s="329"/>
      <c r="IEF204" s="329"/>
      <c r="IEG204" s="329"/>
      <c r="IEH204" s="329"/>
      <c r="IEI204" s="329"/>
      <c r="IEJ204" s="329"/>
      <c r="IEK204" s="329"/>
      <c r="IEL204" s="329"/>
      <c r="IEM204" s="329"/>
      <c r="IEN204" s="329"/>
      <c r="IEO204" s="329"/>
      <c r="IEP204" s="329"/>
      <c r="IEQ204" s="329"/>
      <c r="IER204" s="329"/>
      <c r="IES204" s="329"/>
      <c r="IET204" s="329"/>
      <c r="IEU204" s="329"/>
      <c r="IEV204" s="329"/>
      <c r="IEW204" s="329"/>
      <c r="IEX204" s="329"/>
      <c r="IEY204" s="329"/>
      <c r="IEZ204" s="329"/>
      <c r="IFA204" s="329"/>
      <c r="IFB204" s="329"/>
      <c r="IFC204" s="329"/>
      <c r="IFD204" s="329"/>
      <c r="IFE204" s="329"/>
      <c r="IFF204" s="329"/>
      <c r="IFG204" s="329"/>
      <c r="IFH204" s="329"/>
      <c r="IFI204" s="329"/>
      <c r="IFJ204" s="329"/>
      <c r="IFK204" s="329"/>
      <c r="IFL204" s="329"/>
      <c r="IFM204" s="329"/>
      <c r="IFN204" s="329"/>
      <c r="IFO204" s="329"/>
      <c r="IFP204" s="329"/>
      <c r="IFQ204" s="329"/>
      <c r="IFR204" s="329"/>
      <c r="IFS204" s="329"/>
      <c r="IFT204" s="329"/>
      <c r="IFU204" s="329"/>
      <c r="IFV204" s="329"/>
      <c r="IFW204" s="329"/>
      <c r="IFX204" s="329"/>
      <c r="IFY204" s="329"/>
      <c r="IFZ204" s="329"/>
      <c r="IGA204" s="329"/>
      <c r="IGB204" s="329"/>
      <c r="IGC204" s="329"/>
      <c r="IGD204" s="329"/>
      <c r="IGE204" s="329"/>
      <c r="IGF204" s="329"/>
      <c r="IGG204" s="329"/>
      <c r="IGH204" s="329"/>
      <c r="IGI204" s="329"/>
      <c r="IGJ204" s="329"/>
      <c r="IGK204" s="329"/>
      <c r="IGL204" s="329"/>
      <c r="IGM204" s="329"/>
      <c r="IGN204" s="329"/>
      <c r="IGO204" s="329"/>
      <c r="IGP204" s="329"/>
      <c r="IGQ204" s="329"/>
      <c r="IGR204" s="329"/>
      <c r="IGS204" s="329"/>
      <c r="IGT204" s="329"/>
      <c r="IGU204" s="329"/>
      <c r="IGV204" s="329"/>
      <c r="IGW204" s="329"/>
      <c r="IGX204" s="329"/>
      <c r="IGY204" s="329"/>
      <c r="IGZ204" s="329"/>
      <c r="IHA204" s="329"/>
      <c r="IHB204" s="329"/>
      <c r="IHC204" s="329"/>
      <c r="IHD204" s="329"/>
      <c r="IHE204" s="329"/>
      <c r="IHF204" s="329"/>
      <c r="IHG204" s="329"/>
      <c r="IHH204" s="329"/>
      <c r="IHI204" s="329"/>
      <c r="IHJ204" s="329"/>
      <c r="IHK204" s="329"/>
      <c r="IHL204" s="329"/>
      <c r="IHM204" s="329"/>
      <c r="IHN204" s="329"/>
      <c r="IHO204" s="329"/>
      <c r="IHP204" s="329"/>
      <c r="IHQ204" s="329"/>
      <c r="IHR204" s="329"/>
      <c r="IHS204" s="329"/>
      <c r="IHT204" s="329"/>
      <c r="IHU204" s="329"/>
      <c r="IHV204" s="329"/>
      <c r="IHW204" s="329"/>
      <c r="IHX204" s="329"/>
      <c r="IHY204" s="329"/>
      <c r="IHZ204" s="329"/>
      <c r="IIA204" s="329"/>
      <c r="IIB204" s="329"/>
      <c r="IIC204" s="329"/>
      <c r="IID204" s="329"/>
      <c r="IIE204" s="329"/>
      <c r="IIF204" s="329"/>
      <c r="IIG204" s="329"/>
      <c r="IIH204" s="329"/>
      <c r="III204" s="329"/>
      <c r="IIJ204" s="329"/>
      <c r="IIK204" s="329"/>
      <c r="IIL204" s="329"/>
      <c r="IIM204" s="329"/>
      <c r="IIN204" s="329"/>
      <c r="IIO204" s="329"/>
      <c r="IIP204" s="329"/>
      <c r="IIQ204" s="329"/>
      <c r="IIR204" s="329"/>
      <c r="IIS204" s="329"/>
      <c r="IIT204" s="329"/>
      <c r="IIU204" s="329"/>
      <c r="IIV204" s="329"/>
      <c r="IIW204" s="329"/>
      <c r="IIX204" s="329"/>
      <c r="IIY204" s="329"/>
      <c r="IIZ204" s="329"/>
      <c r="IJA204" s="329"/>
      <c r="IJB204" s="329"/>
      <c r="IJC204" s="329"/>
      <c r="IJD204" s="329"/>
      <c r="IJE204" s="329"/>
      <c r="IJF204" s="329"/>
      <c r="IJG204" s="329"/>
      <c r="IJH204" s="329"/>
      <c r="IJI204" s="329"/>
      <c r="IJJ204" s="329"/>
      <c r="IJK204" s="329"/>
      <c r="IJL204" s="329"/>
      <c r="IJM204" s="329"/>
      <c r="IJN204" s="329"/>
      <c r="IJO204" s="329"/>
      <c r="IJP204" s="329"/>
      <c r="IJQ204" s="329"/>
      <c r="IJR204" s="329"/>
      <c r="IJS204" s="329"/>
      <c r="IJT204" s="329"/>
      <c r="IJU204" s="329"/>
      <c r="IJV204" s="329"/>
      <c r="IJW204" s="329"/>
      <c r="IJX204" s="329"/>
      <c r="IJY204" s="329"/>
      <c r="IJZ204" s="329"/>
      <c r="IKA204" s="329"/>
      <c r="IKB204" s="329"/>
      <c r="IKC204" s="329"/>
      <c r="IKD204" s="329"/>
      <c r="IKE204" s="329"/>
      <c r="IKF204" s="329"/>
      <c r="IKG204" s="329"/>
      <c r="IKH204" s="329"/>
      <c r="IKI204" s="329"/>
      <c r="IKJ204" s="329"/>
      <c r="IKK204" s="329"/>
      <c r="IKL204" s="329"/>
      <c r="IKM204" s="329"/>
      <c r="IKN204" s="329"/>
      <c r="IKO204" s="329"/>
      <c r="IKP204" s="329"/>
      <c r="IKQ204" s="329"/>
      <c r="IKR204" s="329"/>
      <c r="IKS204" s="329"/>
      <c r="IKT204" s="329"/>
      <c r="IKU204" s="329"/>
      <c r="IKV204" s="329"/>
      <c r="IKW204" s="329"/>
      <c r="IKX204" s="329"/>
      <c r="IKY204" s="329"/>
      <c r="IKZ204" s="329"/>
      <c r="ILA204" s="329"/>
      <c r="ILB204" s="329"/>
      <c r="ILC204" s="329"/>
      <c r="ILD204" s="329"/>
      <c r="ILE204" s="329"/>
      <c r="ILF204" s="329"/>
      <c r="ILG204" s="329"/>
      <c r="ILH204" s="329"/>
      <c r="ILI204" s="329"/>
      <c r="ILJ204" s="329"/>
      <c r="ILK204" s="329"/>
      <c r="ILL204" s="329"/>
      <c r="ILM204" s="329"/>
      <c r="ILN204" s="329"/>
      <c r="ILO204" s="329"/>
      <c r="ILP204" s="329"/>
      <c r="ILQ204" s="329"/>
      <c r="ILR204" s="329"/>
      <c r="ILS204" s="329"/>
      <c r="ILT204" s="329"/>
      <c r="ILU204" s="329"/>
      <c r="ILV204" s="329"/>
      <c r="ILW204" s="329"/>
      <c r="ILX204" s="329"/>
      <c r="ILY204" s="329"/>
      <c r="ILZ204" s="329"/>
      <c r="IMA204" s="329"/>
      <c r="IMB204" s="329"/>
      <c r="IMC204" s="329"/>
      <c r="IMD204" s="329"/>
      <c r="IME204" s="329"/>
      <c r="IMF204" s="329"/>
      <c r="IMG204" s="329"/>
      <c r="IMH204" s="329"/>
      <c r="IMI204" s="329"/>
      <c r="IMJ204" s="329"/>
      <c r="IMK204" s="329"/>
      <c r="IML204" s="329"/>
      <c r="IMM204" s="329"/>
      <c r="IMN204" s="329"/>
      <c r="IMO204" s="329"/>
      <c r="IMP204" s="329"/>
      <c r="IMQ204" s="329"/>
      <c r="IMR204" s="329"/>
      <c r="IMS204" s="329"/>
      <c r="IMT204" s="329"/>
      <c r="IMU204" s="329"/>
      <c r="IMV204" s="329"/>
      <c r="IMW204" s="329"/>
      <c r="IMX204" s="329"/>
      <c r="IMY204" s="329"/>
      <c r="IMZ204" s="329"/>
      <c r="INA204" s="329"/>
      <c r="INB204" s="329"/>
      <c r="INC204" s="329"/>
      <c r="IND204" s="329"/>
      <c r="INE204" s="329"/>
      <c r="INF204" s="329"/>
      <c r="ING204" s="329"/>
      <c r="INH204" s="329"/>
      <c r="INI204" s="329"/>
      <c r="INJ204" s="329"/>
      <c r="INK204" s="329"/>
      <c r="INL204" s="329"/>
      <c r="INM204" s="329"/>
      <c r="INN204" s="329"/>
      <c r="INO204" s="329"/>
      <c r="INP204" s="329"/>
      <c r="INQ204" s="329"/>
      <c r="INR204" s="329"/>
      <c r="INS204" s="329"/>
      <c r="INT204" s="329"/>
      <c r="INU204" s="329"/>
      <c r="INV204" s="329"/>
      <c r="INW204" s="329"/>
      <c r="INX204" s="329"/>
      <c r="INY204" s="329"/>
      <c r="INZ204" s="329"/>
      <c r="IOA204" s="329"/>
      <c r="IOB204" s="329"/>
      <c r="IOC204" s="329"/>
      <c r="IOD204" s="329"/>
      <c r="IOE204" s="329"/>
      <c r="IOF204" s="329"/>
      <c r="IOG204" s="329"/>
      <c r="IOH204" s="329"/>
      <c r="IOI204" s="329"/>
      <c r="IOJ204" s="329"/>
      <c r="IOK204" s="329"/>
      <c r="IOL204" s="329"/>
      <c r="IOM204" s="329"/>
      <c r="ION204" s="329"/>
      <c r="IOO204" s="329"/>
      <c r="IOP204" s="329"/>
      <c r="IOQ204" s="329"/>
      <c r="IOR204" s="329"/>
      <c r="IOS204" s="329"/>
      <c r="IOT204" s="329"/>
      <c r="IOU204" s="329"/>
      <c r="IOV204" s="329"/>
      <c r="IOW204" s="329"/>
      <c r="IOX204" s="329"/>
      <c r="IOY204" s="329"/>
      <c r="IOZ204" s="329"/>
      <c r="IPA204" s="329"/>
      <c r="IPB204" s="329"/>
      <c r="IPC204" s="329"/>
      <c r="IPD204" s="329"/>
      <c r="IPE204" s="329"/>
      <c r="IPF204" s="329"/>
      <c r="IPG204" s="329"/>
      <c r="IPH204" s="329"/>
      <c r="IPI204" s="329"/>
      <c r="IPJ204" s="329"/>
      <c r="IPK204" s="329"/>
      <c r="IPL204" s="329"/>
      <c r="IPM204" s="329"/>
      <c r="IPN204" s="329"/>
      <c r="IPO204" s="329"/>
      <c r="IPP204" s="329"/>
      <c r="IPQ204" s="329"/>
      <c r="IPR204" s="329"/>
      <c r="IPS204" s="329"/>
      <c r="IPT204" s="329"/>
      <c r="IPU204" s="329"/>
      <c r="IPV204" s="329"/>
      <c r="IPW204" s="329"/>
      <c r="IPX204" s="329"/>
      <c r="IPY204" s="329"/>
      <c r="IPZ204" s="329"/>
      <c r="IQA204" s="329"/>
      <c r="IQB204" s="329"/>
      <c r="IQC204" s="329"/>
      <c r="IQD204" s="329"/>
      <c r="IQE204" s="329"/>
      <c r="IQF204" s="329"/>
      <c r="IQG204" s="329"/>
      <c r="IQH204" s="329"/>
      <c r="IQI204" s="329"/>
      <c r="IQJ204" s="329"/>
      <c r="IQK204" s="329"/>
      <c r="IQL204" s="329"/>
      <c r="IQM204" s="329"/>
      <c r="IQN204" s="329"/>
      <c r="IQO204" s="329"/>
      <c r="IQP204" s="329"/>
      <c r="IQQ204" s="329"/>
      <c r="IQR204" s="329"/>
      <c r="IQS204" s="329"/>
      <c r="IQT204" s="329"/>
      <c r="IQU204" s="329"/>
      <c r="IQV204" s="329"/>
      <c r="IQW204" s="329"/>
      <c r="IQX204" s="329"/>
      <c r="IQY204" s="329"/>
      <c r="IQZ204" s="329"/>
      <c r="IRA204" s="329"/>
      <c r="IRB204" s="329"/>
      <c r="IRC204" s="329"/>
      <c r="IRD204" s="329"/>
      <c r="IRE204" s="329"/>
      <c r="IRF204" s="329"/>
      <c r="IRG204" s="329"/>
      <c r="IRH204" s="329"/>
      <c r="IRI204" s="329"/>
      <c r="IRJ204" s="329"/>
      <c r="IRK204" s="329"/>
      <c r="IRL204" s="329"/>
      <c r="IRM204" s="329"/>
      <c r="IRN204" s="329"/>
      <c r="IRO204" s="329"/>
      <c r="IRP204" s="329"/>
      <c r="IRQ204" s="329"/>
      <c r="IRR204" s="329"/>
      <c r="IRS204" s="329"/>
      <c r="IRT204" s="329"/>
      <c r="IRU204" s="329"/>
      <c r="IRV204" s="329"/>
      <c r="IRW204" s="329"/>
      <c r="IRX204" s="329"/>
      <c r="IRY204" s="329"/>
      <c r="IRZ204" s="329"/>
      <c r="ISA204" s="329"/>
      <c r="ISB204" s="329"/>
      <c r="ISC204" s="329"/>
      <c r="ISD204" s="329"/>
      <c r="ISE204" s="329"/>
      <c r="ISF204" s="329"/>
      <c r="ISG204" s="329"/>
      <c r="ISH204" s="329"/>
      <c r="ISI204" s="329"/>
      <c r="ISJ204" s="329"/>
      <c r="ISK204" s="329"/>
      <c r="ISL204" s="329"/>
      <c r="ISM204" s="329"/>
      <c r="ISN204" s="329"/>
      <c r="ISO204" s="329"/>
      <c r="ISP204" s="329"/>
      <c r="ISQ204" s="329"/>
      <c r="ISR204" s="329"/>
      <c r="ISS204" s="329"/>
      <c r="IST204" s="329"/>
      <c r="ISU204" s="329"/>
      <c r="ISV204" s="329"/>
      <c r="ISW204" s="329"/>
      <c r="ISX204" s="329"/>
      <c r="ISY204" s="329"/>
      <c r="ISZ204" s="329"/>
      <c r="ITA204" s="329"/>
      <c r="ITB204" s="329"/>
      <c r="ITC204" s="329"/>
      <c r="ITD204" s="329"/>
      <c r="ITE204" s="329"/>
      <c r="ITF204" s="329"/>
      <c r="ITG204" s="329"/>
      <c r="ITH204" s="329"/>
      <c r="ITI204" s="329"/>
      <c r="ITJ204" s="329"/>
      <c r="ITK204" s="329"/>
      <c r="ITL204" s="329"/>
      <c r="ITM204" s="329"/>
      <c r="ITN204" s="329"/>
      <c r="ITO204" s="329"/>
      <c r="ITP204" s="329"/>
      <c r="ITQ204" s="329"/>
      <c r="ITR204" s="329"/>
      <c r="ITS204" s="329"/>
      <c r="ITT204" s="329"/>
      <c r="ITU204" s="329"/>
      <c r="ITV204" s="329"/>
      <c r="ITW204" s="329"/>
      <c r="ITX204" s="329"/>
      <c r="ITY204" s="329"/>
      <c r="ITZ204" s="329"/>
      <c r="IUA204" s="329"/>
      <c r="IUB204" s="329"/>
      <c r="IUC204" s="329"/>
      <c r="IUD204" s="329"/>
      <c r="IUE204" s="329"/>
      <c r="IUF204" s="329"/>
      <c r="IUG204" s="329"/>
      <c r="IUH204" s="329"/>
      <c r="IUI204" s="329"/>
      <c r="IUJ204" s="329"/>
      <c r="IUK204" s="329"/>
      <c r="IUL204" s="329"/>
      <c r="IUM204" s="329"/>
      <c r="IUN204" s="329"/>
      <c r="IUO204" s="329"/>
      <c r="IUP204" s="329"/>
      <c r="IUQ204" s="329"/>
      <c r="IUR204" s="329"/>
      <c r="IUS204" s="329"/>
      <c r="IUT204" s="329"/>
      <c r="IUU204" s="329"/>
      <c r="IUV204" s="329"/>
      <c r="IUW204" s="329"/>
      <c r="IUX204" s="329"/>
      <c r="IUY204" s="329"/>
      <c r="IUZ204" s="329"/>
      <c r="IVA204" s="329"/>
      <c r="IVB204" s="329"/>
      <c r="IVC204" s="329"/>
      <c r="IVD204" s="329"/>
      <c r="IVE204" s="329"/>
      <c r="IVF204" s="329"/>
      <c r="IVG204" s="329"/>
      <c r="IVH204" s="329"/>
      <c r="IVI204" s="329"/>
      <c r="IVJ204" s="329"/>
      <c r="IVK204" s="329"/>
      <c r="IVL204" s="329"/>
      <c r="IVM204" s="329"/>
      <c r="IVN204" s="329"/>
      <c r="IVO204" s="329"/>
      <c r="IVP204" s="329"/>
      <c r="IVQ204" s="329"/>
      <c r="IVR204" s="329"/>
      <c r="IVS204" s="329"/>
      <c r="IVT204" s="329"/>
      <c r="IVU204" s="329"/>
      <c r="IVV204" s="329"/>
      <c r="IVW204" s="329"/>
      <c r="IVX204" s="329"/>
      <c r="IVY204" s="329"/>
      <c r="IVZ204" s="329"/>
      <c r="IWA204" s="329"/>
      <c r="IWB204" s="329"/>
      <c r="IWC204" s="329"/>
      <c r="IWD204" s="329"/>
      <c r="IWE204" s="329"/>
      <c r="IWF204" s="329"/>
      <c r="IWG204" s="329"/>
      <c r="IWH204" s="329"/>
      <c r="IWI204" s="329"/>
      <c r="IWJ204" s="329"/>
      <c r="IWK204" s="329"/>
      <c r="IWL204" s="329"/>
      <c r="IWM204" s="329"/>
      <c r="IWN204" s="329"/>
      <c r="IWO204" s="329"/>
      <c r="IWP204" s="329"/>
      <c r="IWQ204" s="329"/>
      <c r="IWR204" s="329"/>
      <c r="IWS204" s="329"/>
      <c r="IWT204" s="329"/>
      <c r="IWU204" s="329"/>
      <c r="IWV204" s="329"/>
      <c r="IWW204" s="329"/>
      <c r="IWX204" s="329"/>
      <c r="IWY204" s="329"/>
      <c r="IWZ204" s="329"/>
      <c r="IXA204" s="329"/>
      <c r="IXB204" s="329"/>
      <c r="IXC204" s="329"/>
      <c r="IXD204" s="329"/>
      <c r="IXE204" s="329"/>
      <c r="IXF204" s="329"/>
      <c r="IXG204" s="329"/>
      <c r="IXH204" s="329"/>
      <c r="IXI204" s="329"/>
      <c r="IXJ204" s="329"/>
      <c r="IXK204" s="329"/>
      <c r="IXL204" s="329"/>
      <c r="IXM204" s="329"/>
      <c r="IXN204" s="329"/>
      <c r="IXO204" s="329"/>
      <c r="IXP204" s="329"/>
      <c r="IXQ204" s="329"/>
      <c r="IXR204" s="329"/>
      <c r="IXS204" s="329"/>
      <c r="IXT204" s="329"/>
      <c r="IXU204" s="329"/>
      <c r="IXV204" s="329"/>
      <c r="IXW204" s="329"/>
      <c r="IXX204" s="329"/>
      <c r="IXY204" s="329"/>
      <c r="IXZ204" s="329"/>
      <c r="IYA204" s="329"/>
      <c r="IYB204" s="329"/>
      <c r="IYC204" s="329"/>
      <c r="IYD204" s="329"/>
      <c r="IYE204" s="329"/>
      <c r="IYF204" s="329"/>
      <c r="IYG204" s="329"/>
      <c r="IYH204" s="329"/>
      <c r="IYI204" s="329"/>
      <c r="IYJ204" s="329"/>
      <c r="IYK204" s="329"/>
      <c r="IYL204" s="329"/>
      <c r="IYM204" s="329"/>
      <c r="IYN204" s="329"/>
      <c r="IYO204" s="329"/>
      <c r="IYP204" s="329"/>
      <c r="IYQ204" s="329"/>
      <c r="IYR204" s="329"/>
      <c r="IYS204" s="329"/>
      <c r="IYT204" s="329"/>
      <c r="IYU204" s="329"/>
      <c r="IYV204" s="329"/>
      <c r="IYW204" s="329"/>
      <c r="IYX204" s="329"/>
      <c r="IYY204" s="329"/>
      <c r="IYZ204" s="329"/>
      <c r="IZA204" s="329"/>
      <c r="IZB204" s="329"/>
      <c r="IZC204" s="329"/>
      <c r="IZD204" s="329"/>
      <c r="IZE204" s="329"/>
      <c r="IZF204" s="329"/>
      <c r="IZG204" s="329"/>
      <c r="IZH204" s="329"/>
      <c r="IZI204" s="329"/>
      <c r="IZJ204" s="329"/>
      <c r="IZK204" s="329"/>
      <c r="IZL204" s="329"/>
      <c r="IZM204" s="329"/>
      <c r="IZN204" s="329"/>
      <c r="IZO204" s="329"/>
      <c r="IZP204" s="329"/>
      <c r="IZQ204" s="329"/>
      <c r="IZR204" s="329"/>
      <c r="IZS204" s="329"/>
      <c r="IZT204" s="329"/>
      <c r="IZU204" s="329"/>
      <c r="IZV204" s="329"/>
      <c r="IZW204" s="329"/>
      <c r="IZX204" s="329"/>
      <c r="IZY204" s="329"/>
      <c r="IZZ204" s="329"/>
      <c r="JAA204" s="329"/>
      <c r="JAB204" s="329"/>
      <c r="JAC204" s="329"/>
      <c r="JAD204" s="329"/>
      <c r="JAE204" s="329"/>
      <c r="JAF204" s="329"/>
      <c r="JAG204" s="329"/>
      <c r="JAH204" s="329"/>
      <c r="JAI204" s="329"/>
      <c r="JAJ204" s="329"/>
      <c r="JAK204" s="329"/>
      <c r="JAL204" s="329"/>
      <c r="JAM204" s="329"/>
      <c r="JAN204" s="329"/>
      <c r="JAO204" s="329"/>
      <c r="JAP204" s="329"/>
      <c r="JAQ204" s="329"/>
      <c r="JAR204" s="329"/>
      <c r="JAS204" s="329"/>
      <c r="JAT204" s="329"/>
      <c r="JAU204" s="329"/>
      <c r="JAV204" s="329"/>
      <c r="JAW204" s="329"/>
      <c r="JAX204" s="329"/>
      <c r="JAY204" s="329"/>
      <c r="JAZ204" s="329"/>
      <c r="JBA204" s="329"/>
      <c r="JBB204" s="329"/>
      <c r="JBC204" s="329"/>
      <c r="JBD204" s="329"/>
      <c r="JBE204" s="329"/>
      <c r="JBF204" s="329"/>
      <c r="JBG204" s="329"/>
      <c r="JBH204" s="329"/>
      <c r="JBI204" s="329"/>
      <c r="JBJ204" s="329"/>
      <c r="JBK204" s="329"/>
      <c r="JBL204" s="329"/>
      <c r="JBM204" s="329"/>
      <c r="JBN204" s="329"/>
      <c r="JBO204" s="329"/>
      <c r="JBP204" s="329"/>
      <c r="JBQ204" s="329"/>
      <c r="JBR204" s="329"/>
      <c r="JBS204" s="329"/>
      <c r="JBT204" s="329"/>
      <c r="JBU204" s="329"/>
      <c r="JBV204" s="329"/>
      <c r="JBW204" s="329"/>
      <c r="JBX204" s="329"/>
      <c r="JBY204" s="329"/>
      <c r="JBZ204" s="329"/>
      <c r="JCA204" s="329"/>
      <c r="JCB204" s="329"/>
      <c r="JCC204" s="329"/>
      <c r="JCD204" s="329"/>
      <c r="JCE204" s="329"/>
      <c r="JCF204" s="329"/>
      <c r="JCG204" s="329"/>
      <c r="JCH204" s="329"/>
      <c r="JCI204" s="329"/>
      <c r="JCJ204" s="329"/>
      <c r="JCK204" s="329"/>
      <c r="JCL204" s="329"/>
      <c r="JCM204" s="329"/>
      <c r="JCN204" s="329"/>
      <c r="JCO204" s="329"/>
      <c r="JCP204" s="329"/>
      <c r="JCQ204" s="329"/>
      <c r="JCR204" s="329"/>
      <c r="JCS204" s="329"/>
      <c r="JCT204" s="329"/>
      <c r="JCU204" s="329"/>
      <c r="JCV204" s="329"/>
      <c r="JCW204" s="329"/>
      <c r="JCX204" s="329"/>
      <c r="JCY204" s="329"/>
      <c r="JCZ204" s="329"/>
      <c r="JDA204" s="329"/>
      <c r="JDB204" s="329"/>
      <c r="JDC204" s="329"/>
      <c r="JDD204" s="329"/>
      <c r="JDE204" s="329"/>
      <c r="JDF204" s="329"/>
      <c r="JDG204" s="329"/>
      <c r="JDH204" s="329"/>
      <c r="JDI204" s="329"/>
      <c r="JDJ204" s="329"/>
      <c r="JDK204" s="329"/>
      <c r="JDL204" s="329"/>
      <c r="JDM204" s="329"/>
      <c r="JDN204" s="329"/>
      <c r="JDO204" s="329"/>
      <c r="JDP204" s="329"/>
      <c r="JDQ204" s="329"/>
      <c r="JDR204" s="329"/>
      <c r="JDS204" s="329"/>
      <c r="JDT204" s="329"/>
      <c r="JDU204" s="329"/>
      <c r="JDV204" s="329"/>
      <c r="JDW204" s="329"/>
      <c r="JDX204" s="329"/>
      <c r="JDY204" s="329"/>
      <c r="JDZ204" s="329"/>
      <c r="JEA204" s="329"/>
      <c r="JEB204" s="329"/>
      <c r="JEC204" s="329"/>
      <c r="JED204" s="329"/>
      <c r="JEE204" s="329"/>
      <c r="JEF204" s="329"/>
      <c r="JEG204" s="329"/>
      <c r="JEH204" s="329"/>
      <c r="JEI204" s="329"/>
      <c r="JEJ204" s="329"/>
      <c r="JEK204" s="329"/>
      <c r="JEL204" s="329"/>
      <c r="JEM204" s="329"/>
      <c r="JEN204" s="329"/>
      <c r="JEO204" s="329"/>
      <c r="JEP204" s="329"/>
      <c r="JEQ204" s="329"/>
      <c r="JER204" s="329"/>
      <c r="JES204" s="329"/>
      <c r="JET204" s="329"/>
      <c r="JEU204" s="329"/>
      <c r="JEV204" s="329"/>
      <c r="JEW204" s="329"/>
      <c r="JEX204" s="329"/>
      <c r="JEY204" s="329"/>
      <c r="JEZ204" s="329"/>
      <c r="JFA204" s="329"/>
      <c r="JFB204" s="329"/>
      <c r="JFC204" s="329"/>
      <c r="JFD204" s="329"/>
      <c r="JFE204" s="329"/>
      <c r="JFF204" s="329"/>
      <c r="JFG204" s="329"/>
      <c r="JFH204" s="329"/>
      <c r="JFI204" s="329"/>
      <c r="JFJ204" s="329"/>
      <c r="JFK204" s="329"/>
      <c r="JFL204" s="329"/>
      <c r="JFM204" s="329"/>
      <c r="JFN204" s="329"/>
      <c r="JFO204" s="329"/>
      <c r="JFP204" s="329"/>
      <c r="JFQ204" s="329"/>
      <c r="JFR204" s="329"/>
      <c r="JFS204" s="329"/>
      <c r="JFT204" s="329"/>
      <c r="JFU204" s="329"/>
      <c r="JFV204" s="329"/>
      <c r="JFW204" s="329"/>
      <c r="JFX204" s="329"/>
      <c r="JFY204" s="329"/>
      <c r="JFZ204" s="329"/>
      <c r="JGA204" s="329"/>
      <c r="JGB204" s="329"/>
      <c r="JGC204" s="329"/>
      <c r="JGD204" s="329"/>
      <c r="JGE204" s="329"/>
      <c r="JGF204" s="329"/>
      <c r="JGG204" s="329"/>
      <c r="JGH204" s="329"/>
      <c r="JGI204" s="329"/>
      <c r="JGJ204" s="329"/>
      <c r="JGK204" s="329"/>
      <c r="JGL204" s="329"/>
      <c r="JGM204" s="329"/>
      <c r="JGN204" s="329"/>
      <c r="JGO204" s="329"/>
      <c r="JGP204" s="329"/>
      <c r="JGQ204" s="329"/>
      <c r="JGR204" s="329"/>
      <c r="JGS204" s="329"/>
      <c r="JGT204" s="329"/>
      <c r="JGU204" s="329"/>
      <c r="JGV204" s="329"/>
      <c r="JGW204" s="329"/>
      <c r="JGX204" s="329"/>
      <c r="JGY204" s="329"/>
      <c r="JGZ204" s="329"/>
      <c r="JHA204" s="329"/>
      <c r="JHB204" s="329"/>
      <c r="JHC204" s="329"/>
      <c r="JHD204" s="329"/>
      <c r="JHE204" s="329"/>
      <c r="JHF204" s="329"/>
      <c r="JHG204" s="329"/>
      <c r="JHH204" s="329"/>
      <c r="JHI204" s="329"/>
      <c r="JHJ204" s="329"/>
      <c r="JHK204" s="329"/>
      <c r="JHL204" s="329"/>
      <c r="JHM204" s="329"/>
      <c r="JHN204" s="329"/>
      <c r="JHO204" s="329"/>
      <c r="JHP204" s="329"/>
      <c r="JHQ204" s="329"/>
      <c r="JHR204" s="329"/>
      <c r="JHS204" s="329"/>
      <c r="JHT204" s="329"/>
      <c r="JHU204" s="329"/>
      <c r="JHV204" s="329"/>
      <c r="JHW204" s="329"/>
      <c r="JHX204" s="329"/>
      <c r="JHY204" s="329"/>
      <c r="JHZ204" s="329"/>
      <c r="JIA204" s="329"/>
      <c r="JIB204" s="329"/>
      <c r="JIC204" s="329"/>
      <c r="JID204" s="329"/>
      <c r="JIE204" s="329"/>
      <c r="JIF204" s="329"/>
      <c r="JIG204" s="329"/>
      <c r="JIH204" s="329"/>
      <c r="JII204" s="329"/>
      <c r="JIJ204" s="329"/>
      <c r="JIK204" s="329"/>
      <c r="JIL204" s="329"/>
      <c r="JIM204" s="329"/>
      <c r="JIN204" s="329"/>
      <c r="JIO204" s="329"/>
      <c r="JIP204" s="329"/>
      <c r="JIQ204" s="329"/>
      <c r="JIR204" s="329"/>
      <c r="JIS204" s="329"/>
      <c r="JIT204" s="329"/>
      <c r="JIU204" s="329"/>
      <c r="JIV204" s="329"/>
      <c r="JIW204" s="329"/>
      <c r="JIX204" s="329"/>
      <c r="JIY204" s="329"/>
      <c r="JIZ204" s="329"/>
      <c r="JJA204" s="329"/>
      <c r="JJB204" s="329"/>
      <c r="JJC204" s="329"/>
      <c r="JJD204" s="329"/>
      <c r="JJE204" s="329"/>
      <c r="JJF204" s="329"/>
      <c r="JJG204" s="329"/>
      <c r="JJH204" s="329"/>
      <c r="JJI204" s="329"/>
      <c r="JJJ204" s="329"/>
      <c r="JJK204" s="329"/>
      <c r="JJL204" s="329"/>
      <c r="JJM204" s="329"/>
      <c r="JJN204" s="329"/>
      <c r="JJO204" s="329"/>
      <c r="JJP204" s="329"/>
      <c r="JJQ204" s="329"/>
      <c r="JJR204" s="329"/>
      <c r="JJS204" s="329"/>
      <c r="JJT204" s="329"/>
      <c r="JJU204" s="329"/>
      <c r="JJV204" s="329"/>
      <c r="JJW204" s="329"/>
      <c r="JJX204" s="329"/>
      <c r="JJY204" s="329"/>
      <c r="JJZ204" s="329"/>
      <c r="JKA204" s="329"/>
      <c r="JKB204" s="329"/>
      <c r="JKC204" s="329"/>
      <c r="JKD204" s="329"/>
      <c r="JKE204" s="329"/>
      <c r="JKF204" s="329"/>
      <c r="JKG204" s="329"/>
      <c r="JKH204" s="329"/>
      <c r="JKI204" s="329"/>
      <c r="JKJ204" s="329"/>
      <c r="JKK204" s="329"/>
      <c r="JKL204" s="329"/>
      <c r="JKM204" s="329"/>
      <c r="JKN204" s="329"/>
      <c r="JKO204" s="329"/>
      <c r="JKP204" s="329"/>
      <c r="JKQ204" s="329"/>
      <c r="JKR204" s="329"/>
      <c r="JKS204" s="329"/>
      <c r="JKT204" s="329"/>
      <c r="JKU204" s="329"/>
      <c r="JKV204" s="329"/>
      <c r="JKW204" s="329"/>
      <c r="JKX204" s="329"/>
      <c r="JKY204" s="329"/>
      <c r="JKZ204" s="329"/>
      <c r="JLA204" s="329"/>
      <c r="JLB204" s="329"/>
      <c r="JLC204" s="329"/>
      <c r="JLD204" s="329"/>
      <c r="JLE204" s="329"/>
      <c r="JLF204" s="329"/>
      <c r="JLG204" s="329"/>
      <c r="JLH204" s="329"/>
      <c r="JLI204" s="329"/>
      <c r="JLJ204" s="329"/>
      <c r="JLK204" s="329"/>
      <c r="JLL204" s="329"/>
      <c r="JLM204" s="329"/>
      <c r="JLN204" s="329"/>
      <c r="JLO204" s="329"/>
      <c r="JLP204" s="329"/>
      <c r="JLQ204" s="329"/>
      <c r="JLR204" s="329"/>
      <c r="JLS204" s="329"/>
      <c r="JLT204" s="329"/>
      <c r="JLU204" s="329"/>
      <c r="JLV204" s="329"/>
      <c r="JLW204" s="329"/>
      <c r="JLX204" s="329"/>
      <c r="JLY204" s="329"/>
      <c r="JLZ204" s="329"/>
      <c r="JMA204" s="329"/>
      <c r="JMB204" s="329"/>
      <c r="JMC204" s="329"/>
      <c r="JMD204" s="329"/>
      <c r="JME204" s="329"/>
      <c r="JMF204" s="329"/>
      <c r="JMG204" s="329"/>
      <c r="JMH204" s="329"/>
      <c r="JMI204" s="329"/>
      <c r="JMJ204" s="329"/>
      <c r="JMK204" s="329"/>
      <c r="JML204" s="329"/>
      <c r="JMM204" s="329"/>
      <c r="JMN204" s="329"/>
      <c r="JMO204" s="329"/>
      <c r="JMP204" s="329"/>
      <c r="JMQ204" s="329"/>
      <c r="JMR204" s="329"/>
      <c r="JMS204" s="329"/>
      <c r="JMT204" s="329"/>
      <c r="JMU204" s="329"/>
      <c r="JMV204" s="329"/>
      <c r="JMW204" s="329"/>
      <c r="JMX204" s="329"/>
      <c r="JMY204" s="329"/>
      <c r="JMZ204" s="329"/>
      <c r="JNA204" s="329"/>
      <c r="JNB204" s="329"/>
      <c r="JNC204" s="329"/>
      <c r="JND204" s="329"/>
      <c r="JNE204" s="329"/>
      <c r="JNF204" s="329"/>
      <c r="JNG204" s="329"/>
      <c r="JNH204" s="329"/>
      <c r="JNI204" s="329"/>
      <c r="JNJ204" s="329"/>
      <c r="JNK204" s="329"/>
      <c r="JNL204" s="329"/>
      <c r="JNM204" s="329"/>
      <c r="JNN204" s="329"/>
      <c r="JNO204" s="329"/>
      <c r="JNP204" s="329"/>
      <c r="JNQ204" s="329"/>
      <c r="JNR204" s="329"/>
      <c r="JNS204" s="329"/>
      <c r="JNT204" s="329"/>
      <c r="JNU204" s="329"/>
      <c r="JNV204" s="329"/>
      <c r="JNW204" s="329"/>
      <c r="JNX204" s="329"/>
      <c r="JNY204" s="329"/>
      <c r="JNZ204" s="329"/>
      <c r="JOA204" s="329"/>
      <c r="JOB204" s="329"/>
      <c r="JOC204" s="329"/>
      <c r="JOD204" s="329"/>
      <c r="JOE204" s="329"/>
      <c r="JOF204" s="329"/>
      <c r="JOG204" s="329"/>
      <c r="JOH204" s="329"/>
      <c r="JOI204" s="329"/>
      <c r="JOJ204" s="329"/>
      <c r="JOK204" s="329"/>
      <c r="JOL204" s="329"/>
      <c r="JOM204" s="329"/>
      <c r="JON204" s="329"/>
      <c r="JOO204" s="329"/>
      <c r="JOP204" s="329"/>
      <c r="JOQ204" s="329"/>
      <c r="JOR204" s="329"/>
      <c r="JOS204" s="329"/>
      <c r="JOT204" s="329"/>
      <c r="JOU204" s="329"/>
      <c r="JOV204" s="329"/>
      <c r="JOW204" s="329"/>
      <c r="JOX204" s="329"/>
      <c r="JOY204" s="329"/>
      <c r="JOZ204" s="329"/>
      <c r="JPA204" s="329"/>
      <c r="JPB204" s="329"/>
      <c r="JPC204" s="329"/>
      <c r="JPD204" s="329"/>
      <c r="JPE204" s="329"/>
      <c r="JPF204" s="329"/>
      <c r="JPG204" s="329"/>
      <c r="JPH204" s="329"/>
      <c r="JPI204" s="329"/>
      <c r="JPJ204" s="329"/>
      <c r="JPK204" s="329"/>
      <c r="JPL204" s="329"/>
      <c r="JPM204" s="329"/>
      <c r="JPN204" s="329"/>
      <c r="JPO204" s="329"/>
      <c r="JPP204" s="329"/>
      <c r="JPQ204" s="329"/>
      <c r="JPR204" s="329"/>
      <c r="JPS204" s="329"/>
      <c r="JPT204" s="329"/>
      <c r="JPU204" s="329"/>
      <c r="JPV204" s="329"/>
      <c r="JPW204" s="329"/>
      <c r="JPX204" s="329"/>
      <c r="JPY204" s="329"/>
      <c r="JPZ204" s="329"/>
      <c r="JQA204" s="329"/>
      <c r="JQB204" s="329"/>
      <c r="JQC204" s="329"/>
      <c r="JQD204" s="329"/>
      <c r="JQE204" s="329"/>
      <c r="JQF204" s="329"/>
      <c r="JQG204" s="329"/>
      <c r="JQH204" s="329"/>
      <c r="JQI204" s="329"/>
      <c r="JQJ204" s="329"/>
      <c r="JQK204" s="329"/>
      <c r="JQL204" s="329"/>
      <c r="JQM204" s="329"/>
      <c r="JQN204" s="329"/>
      <c r="JQO204" s="329"/>
      <c r="JQP204" s="329"/>
      <c r="JQQ204" s="329"/>
      <c r="JQR204" s="329"/>
      <c r="JQS204" s="329"/>
      <c r="JQT204" s="329"/>
      <c r="JQU204" s="329"/>
      <c r="JQV204" s="329"/>
      <c r="JQW204" s="329"/>
      <c r="JQX204" s="329"/>
      <c r="JQY204" s="329"/>
      <c r="JQZ204" s="329"/>
      <c r="JRA204" s="329"/>
      <c r="JRB204" s="329"/>
      <c r="JRC204" s="329"/>
      <c r="JRD204" s="329"/>
      <c r="JRE204" s="329"/>
      <c r="JRF204" s="329"/>
      <c r="JRG204" s="329"/>
      <c r="JRH204" s="329"/>
      <c r="JRI204" s="329"/>
      <c r="JRJ204" s="329"/>
      <c r="JRK204" s="329"/>
      <c r="JRL204" s="329"/>
      <c r="JRM204" s="329"/>
      <c r="JRN204" s="329"/>
      <c r="JRO204" s="329"/>
      <c r="JRP204" s="329"/>
      <c r="JRQ204" s="329"/>
      <c r="JRR204" s="329"/>
      <c r="JRS204" s="329"/>
      <c r="JRT204" s="329"/>
      <c r="JRU204" s="329"/>
      <c r="JRV204" s="329"/>
      <c r="JRW204" s="329"/>
      <c r="JRX204" s="329"/>
      <c r="JRY204" s="329"/>
      <c r="JRZ204" s="329"/>
      <c r="JSA204" s="329"/>
      <c r="JSB204" s="329"/>
      <c r="JSC204" s="329"/>
      <c r="JSD204" s="329"/>
      <c r="JSE204" s="329"/>
      <c r="JSF204" s="329"/>
      <c r="JSG204" s="329"/>
      <c r="JSH204" s="329"/>
      <c r="JSI204" s="329"/>
      <c r="JSJ204" s="329"/>
      <c r="JSK204" s="329"/>
      <c r="JSL204" s="329"/>
      <c r="JSM204" s="329"/>
      <c r="JSN204" s="329"/>
      <c r="JSO204" s="329"/>
      <c r="JSP204" s="329"/>
      <c r="JSQ204" s="329"/>
      <c r="JSR204" s="329"/>
      <c r="JSS204" s="329"/>
      <c r="JST204" s="329"/>
      <c r="JSU204" s="329"/>
      <c r="JSV204" s="329"/>
      <c r="JSW204" s="329"/>
      <c r="JSX204" s="329"/>
      <c r="JSY204" s="329"/>
      <c r="JSZ204" s="329"/>
      <c r="JTA204" s="329"/>
      <c r="JTB204" s="329"/>
      <c r="JTC204" s="329"/>
      <c r="JTD204" s="329"/>
      <c r="JTE204" s="329"/>
      <c r="JTF204" s="329"/>
      <c r="JTG204" s="329"/>
      <c r="JTH204" s="329"/>
      <c r="JTI204" s="329"/>
      <c r="JTJ204" s="329"/>
      <c r="JTK204" s="329"/>
      <c r="JTL204" s="329"/>
      <c r="JTM204" s="329"/>
      <c r="JTN204" s="329"/>
      <c r="JTO204" s="329"/>
      <c r="JTP204" s="329"/>
      <c r="JTQ204" s="329"/>
      <c r="JTR204" s="329"/>
      <c r="JTS204" s="329"/>
      <c r="JTT204" s="329"/>
      <c r="JTU204" s="329"/>
      <c r="JTV204" s="329"/>
      <c r="JTW204" s="329"/>
      <c r="JTX204" s="329"/>
      <c r="JTY204" s="329"/>
      <c r="JTZ204" s="329"/>
      <c r="JUA204" s="329"/>
      <c r="JUB204" s="329"/>
      <c r="JUC204" s="329"/>
      <c r="JUD204" s="329"/>
      <c r="JUE204" s="329"/>
      <c r="JUF204" s="329"/>
      <c r="JUG204" s="329"/>
      <c r="JUH204" s="329"/>
      <c r="JUI204" s="329"/>
      <c r="JUJ204" s="329"/>
      <c r="JUK204" s="329"/>
      <c r="JUL204" s="329"/>
      <c r="JUM204" s="329"/>
      <c r="JUN204" s="329"/>
      <c r="JUO204" s="329"/>
      <c r="JUP204" s="329"/>
      <c r="JUQ204" s="329"/>
      <c r="JUR204" s="329"/>
      <c r="JUS204" s="329"/>
      <c r="JUT204" s="329"/>
      <c r="JUU204" s="329"/>
      <c r="JUV204" s="329"/>
      <c r="JUW204" s="329"/>
      <c r="JUX204" s="329"/>
      <c r="JUY204" s="329"/>
      <c r="JUZ204" s="329"/>
      <c r="JVA204" s="329"/>
      <c r="JVB204" s="329"/>
      <c r="JVC204" s="329"/>
      <c r="JVD204" s="329"/>
      <c r="JVE204" s="329"/>
      <c r="JVF204" s="329"/>
      <c r="JVG204" s="329"/>
      <c r="JVH204" s="329"/>
      <c r="JVI204" s="329"/>
      <c r="JVJ204" s="329"/>
      <c r="JVK204" s="329"/>
      <c r="JVL204" s="329"/>
      <c r="JVM204" s="329"/>
      <c r="JVN204" s="329"/>
      <c r="JVO204" s="329"/>
      <c r="JVP204" s="329"/>
      <c r="JVQ204" s="329"/>
      <c r="JVR204" s="329"/>
      <c r="JVS204" s="329"/>
      <c r="JVT204" s="329"/>
      <c r="JVU204" s="329"/>
      <c r="JVV204" s="329"/>
      <c r="JVW204" s="329"/>
      <c r="JVX204" s="329"/>
      <c r="JVY204" s="329"/>
      <c r="JVZ204" s="329"/>
      <c r="JWA204" s="329"/>
      <c r="JWB204" s="329"/>
      <c r="JWC204" s="329"/>
      <c r="JWD204" s="329"/>
      <c r="JWE204" s="329"/>
      <c r="JWF204" s="329"/>
      <c r="JWG204" s="329"/>
      <c r="JWH204" s="329"/>
      <c r="JWI204" s="329"/>
      <c r="JWJ204" s="329"/>
      <c r="JWK204" s="329"/>
      <c r="JWL204" s="329"/>
      <c r="JWM204" s="329"/>
      <c r="JWN204" s="329"/>
      <c r="JWO204" s="329"/>
      <c r="JWP204" s="329"/>
      <c r="JWQ204" s="329"/>
      <c r="JWR204" s="329"/>
      <c r="JWS204" s="329"/>
      <c r="JWT204" s="329"/>
      <c r="JWU204" s="329"/>
      <c r="JWV204" s="329"/>
      <c r="JWW204" s="329"/>
      <c r="JWX204" s="329"/>
      <c r="JWY204" s="329"/>
      <c r="JWZ204" s="329"/>
      <c r="JXA204" s="329"/>
      <c r="JXB204" s="329"/>
      <c r="JXC204" s="329"/>
      <c r="JXD204" s="329"/>
      <c r="JXE204" s="329"/>
      <c r="JXF204" s="329"/>
      <c r="JXG204" s="329"/>
      <c r="JXH204" s="329"/>
      <c r="JXI204" s="329"/>
      <c r="JXJ204" s="329"/>
      <c r="JXK204" s="329"/>
      <c r="JXL204" s="329"/>
      <c r="JXM204" s="329"/>
      <c r="JXN204" s="329"/>
      <c r="JXO204" s="329"/>
      <c r="JXP204" s="329"/>
      <c r="JXQ204" s="329"/>
      <c r="JXR204" s="329"/>
      <c r="JXS204" s="329"/>
      <c r="JXT204" s="329"/>
      <c r="JXU204" s="329"/>
      <c r="JXV204" s="329"/>
      <c r="JXW204" s="329"/>
      <c r="JXX204" s="329"/>
      <c r="JXY204" s="329"/>
      <c r="JXZ204" s="329"/>
      <c r="JYA204" s="329"/>
      <c r="JYB204" s="329"/>
      <c r="JYC204" s="329"/>
      <c r="JYD204" s="329"/>
      <c r="JYE204" s="329"/>
      <c r="JYF204" s="329"/>
      <c r="JYG204" s="329"/>
      <c r="JYH204" s="329"/>
      <c r="JYI204" s="329"/>
      <c r="JYJ204" s="329"/>
      <c r="JYK204" s="329"/>
      <c r="JYL204" s="329"/>
      <c r="JYM204" s="329"/>
      <c r="JYN204" s="329"/>
      <c r="JYO204" s="329"/>
      <c r="JYP204" s="329"/>
      <c r="JYQ204" s="329"/>
      <c r="JYR204" s="329"/>
      <c r="JYS204" s="329"/>
      <c r="JYT204" s="329"/>
      <c r="JYU204" s="329"/>
      <c r="JYV204" s="329"/>
      <c r="JYW204" s="329"/>
      <c r="JYX204" s="329"/>
      <c r="JYY204" s="329"/>
      <c r="JYZ204" s="329"/>
      <c r="JZA204" s="329"/>
      <c r="JZB204" s="329"/>
      <c r="JZC204" s="329"/>
      <c r="JZD204" s="329"/>
      <c r="JZE204" s="329"/>
      <c r="JZF204" s="329"/>
      <c r="JZG204" s="329"/>
      <c r="JZH204" s="329"/>
      <c r="JZI204" s="329"/>
      <c r="JZJ204" s="329"/>
      <c r="JZK204" s="329"/>
      <c r="JZL204" s="329"/>
      <c r="JZM204" s="329"/>
      <c r="JZN204" s="329"/>
      <c r="JZO204" s="329"/>
      <c r="JZP204" s="329"/>
      <c r="JZQ204" s="329"/>
      <c r="JZR204" s="329"/>
      <c r="JZS204" s="329"/>
      <c r="JZT204" s="329"/>
      <c r="JZU204" s="329"/>
      <c r="JZV204" s="329"/>
      <c r="JZW204" s="329"/>
      <c r="JZX204" s="329"/>
      <c r="JZY204" s="329"/>
      <c r="JZZ204" s="329"/>
      <c r="KAA204" s="329"/>
      <c r="KAB204" s="329"/>
      <c r="KAC204" s="329"/>
      <c r="KAD204" s="329"/>
      <c r="KAE204" s="329"/>
      <c r="KAF204" s="329"/>
      <c r="KAG204" s="329"/>
      <c r="KAH204" s="329"/>
      <c r="KAI204" s="329"/>
      <c r="KAJ204" s="329"/>
      <c r="KAK204" s="329"/>
      <c r="KAL204" s="329"/>
      <c r="KAM204" s="329"/>
      <c r="KAN204" s="329"/>
      <c r="KAO204" s="329"/>
      <c r="KAP204" s="329"/>
      <c r="KAQ204" s="329"/>
      <c r="KAR204" s="329"/>
      <c r="KAS204" s="329"/>
      <c r="KAT204" s="329"/>
      <c r="KAU204" s="329"/>
      <c r="KAV204" s="329"/>
      <c r="KAW204" s="329"/>
      <c r="KAX204" s="329"/>
      <c r="KAY204" s="329"/>
      <c r="KAZ204" s="329"/>
      <c r="KBA204" s="329"/>
      <c r="KBB204" s="329"/>
      <c r="KBC204" s="329"/>
      <c r="KBD204" s="329"/>
      <c r="KBE204" s="329"/>
      <c r="KBF204" s="329"/>
      <c r="KBG204" s="329"/>
      <c r="KBH204" s="329"/>
      <c r="KBI204" s="329"/>
      <c r="KBJ204" s="329"/>
      <c r="KBK204" s="329"/>
      <c r="KBL204" s="329"/>
      <c r="KBM204" s="329"/>
      <c r="KBN204" s="329"/>
      <c r="KBO204" s="329"/>
      <c r="KBP204" s="329"/>
      <c r="KBQ204" s="329"/>
      <c r="KBR204" s="329"/>
      <c r="KBS204" s="329"/>
      <c r="KBT204" s="329"/>
      <c r="KBU204" s="329"/>
      <c r="KBV204" s="329"/>
      <c r="KBW204" s="329"/>
      <c r="KBX204" s="329"/>
      <c r="KBY204" s="329"/>
      <c r="KBZ204" s="329"/>
      <c r="KCA204" s="329"/>
      <c r="KCB204" s="329"/>
      <c r="KCC204" s="329"/>
      <c r="KCD204" s="329"/>
      <c r="KCE204" s="329"/>
      <c r="KCF204" s="329"/>
      <c r="KCG204" s="329"/>
      <c r="KCH204" s="329"/>
      <c r="KCI204" s="329"/>
      <c r="KCJ204" s="329"/>
      <c r="KCK204" s="329"/>
      <c r="KCL204" s="329"/>
      <c r="KCM204" s="329"/>
      <c r="KCN204" s="329"/>
      <c r="KCO204" s="329"/>
      <c r="KCP204" s="329"/>
      <c r="KCQ204" s="329"/>
      <c r="KCR204" s="329"/>
      <c r="KCS204" s="329"/>
      <c r="KCT204" s="329"/>
      <c r="KCU204" s="329"/>
      <c r="KCV204" s="329"/>
      <c r="KCW204" s="329"/>
      <c r="KCX204" s="329"/>
      <c r="KCY204" s="329"/>
      <c r="KCZ204" s="329"/>
      <c r="KDA204" s="329"/>
      <c r="KDB204" s="329"/>
      <c r="KDC204" s="329"/>
      <c r="KDD204" s="329"/>
      <c r="KDE204" s="329"/>
      <c r="KDF204" s="329"/>
      <c r="KDG204" s="329"/>
      <c r="KDH204" s="329"/>
      <c r="KDI204" s="329"/>
      <c r="KDJ204" s="329"/>
      <c r="KDK204" s="329"/>
      <c r="KDL204" s="329"/>
      <c r="KDM204" s="329"/>
      <c r="KDN204" s="329"/>
      <c r="KDO204" s="329"/>
      <c r="KDP204" s="329"/>
      <c r="KDQ204" s="329"/>
      <c r="KDR204" s="329"/>
      <c r="KDS204" s="329"/>
      <c r="KDT204" s="329"/>
      <c r="KDU204" s="329"/>
      <c r="KDV204" s="329"/>
      <c r="KDW204" s="329"/>
      <c r="KDX204" s="329"/>
      <c r="KDY204" s="329"/>
      <c r="KDZ204" s="329"/>
      <c r="KEA204" s="329"/>
      <c r="KEB204" s="329"/>
      <c r="KEC204" s="329"/>
      <c r="KED204" s="329"/>
      <c r="KEE204" s="329"/>
      <c r="KEF204" s="329"/>
      <c r="KEG204" s="329"/>
      <c r="KEH204" s="329"/>
      <c r="KEI204" s="329"/>
      <c r="KEJ204" s="329"/>
      <c r="KEK204" s="329"/>
      <c r="KEL204" s="329"/>
      <c r="KEM204" s="329"/>
      <c r="KEN204" s="329"/>
      <c r="KEO204" s="329"/>
      <c r="KEP204" s="329"/>
      <c r="KEQ204" s="329"/>
      <c r="KER204" s="329"/>
      <c r="KES204" s="329"/>
      <c r="KET204" s="329"/>
      <c r="KEU204" s="329"/>
      <c r="KEV204" s="329"/>
      <c r="KEW204" s="329"/>
      <c r="KEX204" s="329"/>
      <c r="KEY204" s="329"/>
      <c r="KEZ204" s="329"/>
      <c r="KFA204" s="329"/>
      <c r="KFB204" s="329"/>
      <c r="KFC204" s="329"/>
      <c r="KFD204" s="329"/>
      <c r="KFE204" s="329"/>
      <c r="KFF204" s="329"/>
      <c r="KFG204" s="329"/>
      <c r="KFH204" s="329"/>
      <c r="KFI204" s="329"/>
      <c r="KFJ204" s="329"/>
      <c r="KFK204" s="329"/>
      <c r="KFL204" s="329"/>
      <c r="KFM204" s="329"/>
      <c r="KFN204" s="329"/>
      <c r="KFO204" s="329"/>
      <c r="KFP204" s="329"/>
      <c r="KFQ204" s="329"/>
      <c r="KFR204" s="329"/>
      <c r="KFS204" s="329"/>
      <c r="KFT204" s="329"/>
      <c r="KFU204" s="329"/>
      <c r="KFV204" s="329"/>
      <c r="KFW204" s="329"/>
      <c r="KFX204" s="329"/>
      <c r="KFY204" s="329"/>
      <c r="KFZ204" s="329"/>
      <c r="KGA204" s="329"/>
      <c r="KGB204" s="329"/>
      <c r="KGC204" s="329"/>
      <c r="KGD204" s="329"/>
      <c r="KGE204" s="329"/>
      <c r="KGF204" s="329"/>
      <c r="KGG204" s="329"/>
      <c r="KGH204" s="329"/>
      <c r="KGI204" s="329"/>
      <c r="KGJ204" s="329"/>
      <c r="KGK204" s="329"/>
      <c r="KGL204" s="329"/>
      <c r="KGM204" s="329"/>
      <c r="KGN204" s="329"/>
      <c r="KGO204" s="329"/>
      <c r="KGP204" s="329"/>
      <c r="KGQ204" s="329"/>
      <c r="KGR204" s="329"/>
      <c r="KGS204" s="329"/>
      <c r="KGT204" s="329"/>
      <c r="KGU204" s="329"/>
      <c r="KGV204" s="329"/>
      <c r="KGW204" s="329"/>
      <c r="KGX204" s="329"/>
      <c r="KGY204" s="329"/>
      <c r="KGZ204" s="329"/>
      <c r="KHA204" s="329"/>
      <c r="KHB204" s="329"/>
      <c r="KHC204" s="329"/>
      <c r="KHD204" s="329"/>
      <c r="KHE204" s="329"/>
      <c r="KHF204" s="329"/>
      <c r="KHG204" s="329"/>
      <c r="KHH204" s="329"/>
      <c r="KHI204" s="329"/>
      <c r="KHJ204" s="329"/>
      <c r="KHK204" s="329"/>
      <c r="KHL204" s="329"/>
      <c r="KHM204" s="329"/>
      <c r="KHN204" s="329"/>
      <c r="KHO204" s="329"/>
      <c r="KHP204" s="329"/>
      <c r="KHQ204" s="329"/>
      <c r="KHR204" s="329"/>
      <c r="KHS204" s="329"/>
      <c r="KHT204" s="329"/>
      <c r="KHU204" s="329"/>
      <c r="KHV204" s="329"/>
      <c r="KHW204" s="329"/>
      <c r="KHX204" s="329"/>
      <c r="KHY204" s="329"/>
      <c r="KHZ204" s="329"/>
      <c r="KIA204" s="329"/>
      <c r="KIB204" s="329"/>
      <c r="KIC204" s="329"/>
      <c r="KID204" s="329"/>
      <c r="KIE204" s="329"/>
      <c r="KIF204" s="329"/>
      <c r="KIG204" s="329"/>
      <c r="KIH204" s="329"/>
      <c r="KII204" s="329"/>
      <c r="KIJ204" s="329"/>
      <c r="KIK204" s="329"/>
      <c r="KIL204" s="329"/>
      <c r="KIM204" s="329"/>
      <c r="KIN204" s="329"/>
      <c r="KIO204" s="329"/>
      <c r="KIP204" s="329"/>
      <c r="KIQ204" s="329"/>
      <c r="KIR204" s="329"/>
      <c r="KIS204" s="329"/>
      <c r="KIT204" s="329"/>
      <c r="KIU204" s="329"/>
      <c r="KIV204" s="329"/>
      <c r="KIW204" s="329"/>
      <c r="KIX204" s="329"/>
      <c r="KIY204" s="329"/>
      <c r="KIZ204" s="329"/>
      <c r="KJA204" s="329"/>
      <c r="KJB204" s="329"/>
      <c r="KJC204" s="329"/>
      <c r="KJD204" s="329"/>
      <c r="KJE204" s="329"/>
      <c r="KJF204" s="329"/>
      <c r="KJG204" s="329"/>
      <c r="KJH204" s="329"/>
      <c r="KJI204" s="329"/>
      <c r="KJJ204" s="329"/>
      <c r="KJK204" s="329"/>
      <c r="KJL204" s="329"/>
      <c r="KJM204" s="329"/>
      <c r="KJN204" s="329"/>
      <c r="KJO204" s="329"/>
      <c r="KJP204" s="329"/>
      <c r="KJQ204" s="329"/>
      <c r="KJR204" s="329"/>
      <c r="KJS204" s="329"/>
      <c r="KJT204" s="329"/>
      <c r="KJU204" s="329"/>
      <c r="KJV204" s="329"/>
      <c r="KJW204" s="329"/>
      <c r="KJX204" s="329"/>
      <c r="KJY204" s="329"/>
      <c r="KJZ204" s="329"/>
      <c r="KKA204" s="329"/>
      <c r="KKB204" s="329"/>
      <c r="KKC204" s="329"/>
      <c r="KKD204" s="329"/>
      <c r="KKE204" s="329"/>
      <c r="KKF204" s="329"/>
      <c r="KKG204" s="329"/>
      <c r="KKH204" s="329"/>
      <c r="KKI204" s="329"/>
      <c r="KKJ204" s="329"/>
      <c r="KKK204" s="329"/>
      <c r="KKL204" s="329"/>
      <c r="KKM204" s="329"/>
      <c r="KKN204" s="329"/>
      <c r="KKO204" s="329"/>
      <c r="KKP204" s="329"/>
      <c r="KKQ204" s="329"/>
      <c r="KKR204" s="329"/>
      <c r="KKS204" s="329"/>
      <c r="KKT204" s="329"/>
      <c r="KKU204" s="329"/>
      <c r="KKV204" s="329"/>
      <c r="KKW204" s="329"/>
      <c r="KKX204" s="329"/>
      <c r="KKY204" s="329"/>
      <c r="KKZ204" s="329"/>
      <c r="KLA204" s="329"/>
      <c r="KLB204" s="329"/>
      <c r="KLC204" s="329"/>
      <c r="KLD204" s="329"/>
      <c r="KLE204" s="329"/>
      <c r="KLF204" s="329"/>
      <c r="KLG204" s="329"/>
      <c r="KLH204" s="329"/>
      <c r="KLI204" s="329"/>
      <c r="KLJ204" s="329"/>
      <c r="KLK204" s="329"/>
      <c r="KLL204" s="329"/>
      <c r="KLM204" s="329"/>
      <c r="KLN204" s="329"/>
      <c r="KLO204" s="329"/>
      <c r="KLP204" s="329"/>
      <c r="KLQ204" s="329"/>
      <c r="KLR204" s="329"/>
      <c r="KLS204" s="329"/>
      <c r="KLT204" s="329"/>
      <c r="KLU204" s="329"/>
      <c r="KLV204" s="329"/>
      <c r="KLW204" s="329"/>
      <c r="KLX204" s="329"/>
      <c r="KLY204" s="329"/>
      <c r="KLZ204" s="329"/>
      <c r="KMA204" s="329"/>
      <c r="KMB204" s="329"/>
      <c r="KMC204" s="329"/>
      <c r="KMD204" s="329"/>
      <c r="KME204" s="329"/>
      <c r="KMF204" s="329"/>
      <c r="KMG204" s="329"/>
      <c r="KMH204" s="329"/>
      <c r="KMI204" s="329"/>
      <c r="KMJ204" s="329"/>
      <c r="KMK204" s="329"/>
      <c r="KML204" s="329"/>
      <c r="KMM204" s="329"/>
      <c r="KMN204" s="329"/>
      <c r="KMO204" s="329"/>
      <c r="KMP204" s="329"/>
      <c r="KMQ204" s="329"/>
      <c r="KMR204" s="329"/>
      <c r="KMS204" s="329"/>
      <c r="KMT204" s="329"/>
      <c r="KMU204" s="329"/>
      <c r="KMV204" s="329"/>
      <c r="KMW204" s="329"/>
      <c r="KMX204" s="329"/>
      <c r="KMY204" s="329"/>
      <c r="KMZ204" s="329"/>
      <c r="KNA204" s="329"/>
      <c r="KNB204" s="329"/>
      <c r="KNC204" s="329"/>
      <c r="KND204" s="329"/>
      <c r="KNE204" s="329"/>
      <c r="KNF204" s="329"/>
      <c r="KNG204" s="329"/>
      <c r="KNH204" s="329"/>
      <c r="KNI204" s="329"/>
      <c r="KNJ204" s="329"/>
      <c r="KNK204" s="329"/>
      <c r="KNL204" s="329"/>
      <c r="KNM204" s="329"/>
      <c r="KNN204" s="329"/>
      <c r="KNO204" s="329"/>
      <c r="KNP204" s="329"/>
      <c r="KNQ204" s="329"/>
      <c r="KNR204" s="329"/>
      <c r="KNS204" s="329"/>
      <c r="KNT204" s="329"/>
      <c r="KNU204" s="329"/>
      <c r="KNV204" s="329"/>
      <c r="KNW204" s="329"/>
      <c r="KNX204" s="329"/>
      <c r="KNY204" s="329"/>
      <c r="KNZ204" s="329"/>
      <c r="KOA204" s="329"/>
      <c r="KOB204" s="329"/>
      <c r="KOC204" s="329"/>
      <c r="KOD204" s="329"/>
      <c r="KOE204" s="329"/>
      <c r="KOF204" s="329"/>
      <c r="KOG204" s="329"/>
      <c r="KOH204" s="329"/>
      <c r="KOI204" s="329"/>
      <c r="KOJ204" s="329"/>
      <c r="KOK204" s="329"/>
      <c r="KOL204" s="329"/>
      <c r="KOM204" s="329"/>
      <c r="KON204" s="329"/>
      <c r="KOO204" s="329"/>
      <c r="KOP204" s="329"/>
      <c r="KOQ204" s="329"/>
      <c r="KOR204" s="329"/>
      <c r="KOS204" s="329"/>
      <c r="KOT204" s="329"/>
      <c r="KOU204" s="329"/>
      <c r="KOV204" s="329"/>
      <c r="KOW204" s="329"/>
      <c r="KOX204" s="329"/>
      <c r="KOY204" s="329"/>
      <c r="KOZ204" s="329"/>
      <c r="KPA204" s="329"/>
      <c r="KPB204" s="329"/>
      <c r="KPC204" s="329"/>
      <c r="KPD204" s="329"/>
      <c r="KPE204" s="329"/>
      <c r="KPF204" s="329"/>
      <c r="KPG204" s="329"/>
      <c r="KPH204" s="329"/>
      <c r="KPI204" s="329"/>
      <c r="KPJ204" s="329"/>
      <c r="KPK204" s="329"/>
      <c r="KPL204" s="329"/>
      <c r="KPM204" s="329"/>
      <c r="KPN204" s="329"/>
      <c r="KPO204" s="329"/>
      <c r="KPP204" s="329"/>
      <c r="KPQ204" s="329"/>
      <c r="KPR204" s="329"/>
      <c r="KPS204" s="329"/>
      <c r="KPT204" s="329"/>
      <c r="KPU204" s="329"/>
      <c r="KPV204" s="329"/>
      <c r="KPW204" s="329"/>
      <c r="KPX204" s="329"/>
      <c r="KPY204" s="329"/>
      <c r="KPZ204" s="329"/>
      <c r="KQA204" s="329"/>
      <c r="KQB204" s="329"/>
      <c r="KQC204" s="329"/>
      <c r="KQD204" s="329"/>
      <c r="KQE204" s="329"/>
      <c r="KQF204" s="329"/>
      <c r="KQG204" s="329"/>
      <c r="KQH204" s="329"/>
      <c r="KQI204" s="329"/>
      <c r="KQJ204" s="329"/>
      <c r="KQK204" s="329"/>
      <c r="KQL204" s="329"/>
      <c r="KQM204" s="329"/>
      <c r="KQN204" s="329"/>
      <c r="KQO204" s="329"/>
      <c r="KQP204" s="329"/>
      <c r="KQQ204" s="329"/>
      <c r="KQR204" s="329"/>
      <c r="KQS204" s="329"/>
      <c r="KQT204" s="329"/>
      <c r="KQU204" s="329"/>
      <c r="KQV204" s="329"/>
      <c r="KQW204" s="329"/>
      <c r="KQX204" s="329"/>
      <c r="KQY204" s="329"/>
      <c r="KQZ204" s="329"/>
      <c r="KRA204" s="329"/>
      <c r="KRB204" s="329"/>
      <c r="KRC204" s="329"/>
      <c r="KRD204" s="329"/>
      <c r="KRE204" s="329"/>
      <c r="KRF204" s="329"/>
      <c r="KRG204" s="329"/>
      <c r="KRH204" s="329"/>
      <c r="KRI204" s="329"/>
      <c r="KRJ204" s="329"/>
      <c r="KRK204" s="329"/>
      <c r="KRL204" s="329"/>
      <c r="KRM204" s="329"/>
      <c r="KRN204" s="329"/>
      <c r="KRO204" s="329"/>
      <c r="KRP204" s="329"/>
      <c r="KRQ204" s="329"/>
      <c r="KRR204" s="329"/>
      <c r="KRS204" s="329"/>
      <c r="KRT204" s="329"/>
      <c r="KRU204" s="329"/>
      <c r="KRV204" s="329"/>
      <c r="KRW204" s="329"/>
      <c r="KRX204" s="329"/>
      <c r="KRY204" s="329"/>
      <c r="KRZ204" s="329"/>
      <c r="KSA204" s="329"/>
      <c r="KSB204" s="329"/>
      <c r="KSC204" s="329"/>
      <c r="KSD204" s="329"/>
      <c r="KSE204" s="329"/>
      <c r="KSF204" s="329"/>
      <c r="KSG204" s="329"/>
      <c r="KSH204" s="329"/>
      <c r="KSI204" s="329"/>
      <c r="KSJ204" s="329"/>
      <c r="KSK204" s="329"/>
      <c r="KSL204" s="329"/>
      <c r="KSM204" s="329"/>
      <c r="KSN204" s="329"/>
      <c r="KSO204" s="329"/>
      <c r="KSP204" s="329"/>
      <c r="KSQ204" s="329"/>
      <c r="KSR204" s="329"/>
      <c r="KSS204" s="329"/>
      <c r="KST204" s="329"/>
      <c r="KSU204" s="329"/>
      <c r="KSV204" s="329"/>
      <c r="KSW204" s="329"/>
      <c r="KSX204" s="329"/>
      <c r="KSY204" s="329"/>
      <c r="KSZ204" s="329"/>
      <c r="KTA204" s="329"/>
      <c r="KTB204" s="329"/>
      <c r="KTC204" s="329"/>
      <c r="KTD204" s="329"/>
      <c r="KTE204" s="329"/>
      <c r="KTF204" s="329"/>
      <c r="KTG204" s="329"/>
      <c r="KTH204" s="329"/>
      <c r="KTI204" s="329"/>
      <c r="KTJ204" s="329"/>
      <c r="KTK204" s="329"/>
      <c r="KTL204" s="329"/>
      <c r="KTM204" s="329"/>
      <c r="KTN204" s="329"/>
      <c r="KTO204" s="329"/>
      <c r="KTP204" s="329"/>
      <c r="KTQ204" s="329"/>
      <c r="KTR204" s="329"/>
      <c r="KTS204" s="329"/>
      <c r="KTT204" s="329"/>
      <c r="KTU204" s="329"/>
      <c r="KTV204" s="329"/>
      <c r="KTW204" s="329"/>
      <c r="KTX204" s="329"/>
      <c r="KTY204" s="329"/>
      <c r="KTZ204" s="329"/>
      <c r="KUA204" s="329"/>
      <c r="KUB204" s="329"/>
      <c r="KUC204" s="329"/>
      <c r="KUD204" s="329"/>
      <c r="KUE204" s="329"/>
      <c r="KUF204" s="329"/>
      <c r="KUG204" s="329"/>
      <c r="KUH204" s="329"/>
      <c r="KUI204" s="329"/>
      <c r="KUJ204" s="329"/>
      <c r="KUK204" s="329"/>
      <c r="KUL204" s="329"/>
      <c r="KUM204" s="329"/>
      <c r="KUN204" s="329"/>
      <c r="KUO204" s="329"/>
      <c r="KUP204" s="329"/>
      <c r="KUQ204" s="329"/>
      <c r="KUR204" s="329"/>
      <c r="KUS204" s="329"/>
      <c r="KUT204" s="329"/>
      <c r="KUU204" s="329"/>
      <c r="KUV204" s="329"/>
      <c r="KUW204" s="329"/>
      <c r="KUX204" s="329"/>
      <c r="KUY204" s="329"/>
      <c r="KUZ204" s="329"/>
      <c r="KVA204" s="329"/>
      <c r="KVB204" s="329"/>
      <c r="KVC204" s="329"/>
      <c r="KVD204" s="329"/>
      <c r="KVE204" s="329"/>
      <c r="KVF204" s="329"/>
      <c r="KVG204" s="329"/>
      <c r="KVH204" s="329"/>
      <c r="KVI204" s="329"/>
      <c r="KVJ204" s="329"/>
      <c r="KVK204" s="329"/>
      <c r="KVL204" s="329"/>
      <c r="KVM204" s="329"/>
      <c r="KVN204" s="329"/>
      <c r="KVO204" s="329"/>
      <c r="KVP204" s="329"/>
      <c r="KVQ204" s="329"/>
      <c r="KVR204" s="329"/>
      <c r="KVS204" s="329"/>
      <c r="KVT204" s="329"/>
      <c r="KVU204" s="329"/>
      <c r="KVV204" s="329"/>
      <c r="KVW204" s="329"/>
      <c r="KVX204" s="329"/>
      <c r="KVY204" s="329"/>
      <c r="KVZ204" s="329"/>
      <c r="KWA204" s="329"/>
      <c r="KWB204" s="329"/>
      <c r="KWC204" s="329"/>
      <c r="KWD204" s="329"/>
      <c r="KWE204" s="329"/>
      <c r="KWF204" s="329"/>
      <c r="KWG204" s="329"/>
      <c r="KWH204" s="329"/>
      <c r="KWI204" s="329"/>
      <c r="KWJ204" s="329"/>
      <c r="KWK204" s="329"/>
      <c r="KWL204" s="329"/>
      <c r="KWM204" s="329"/>
      <c r="KWN204" s="329"/>
      <c r="KWO204" s="329"/>
      <c r="KWP204" s="329"/>
      <c r="KWQ204" s="329"/>
      <c r="KWR204" s="329"/>
      <c r="KWS204" s="329"/>
      <c r="KWT204" s="329"/>
      <c r="KWU204" s="329"/>
      <c r="KWV204" s="329"/>
      <c r="KWW204" s="329"/>
      <c r="KWX204" s="329"/>
      <c r="KWY204" s="329"/>
      <c r="KWZ204" s="329"/>
      <c r="KXA204" s="329"/>
      <c r="KXB204" s="329"/>
      <c r="KXC204" s="329"/>
      <c r="KXD204" s="329"/>
      <c r="KXE204" s="329"/>
      <c r="KXF204" s="329"/>
      <c r="KXG204" s="329"/>
      <c r="KXH204" s="329"/>
      <c r="KXI204" s="329"/>
      <c r="KXJ204" s="329"/>
      <c r="KXK204" s="329"/>
      <c r="KXL204" s="329"/>
      <c r="KXM204" s="329"/>
      <c r="KXN204" s="329"/>
      <c r="KXO204" s="329"/>
      <c r="KXP204" s="329"/>
      <c r="KXQ204" s="329"/>
      <c r="KXR204" s="329"/>
      <c r="KXS204" s="329"/>
      <c r="KXT204" s="329"/>
      <c r="KXU204" s="329"/>
      <c r="KXV204" s="329"/>
      <c r="KXW204" s="329"/>
      <c r="KXX204" s="329"/>
      <c r="KXY204" s="329"/>
      <c r="KXZ204" s="329"/>
      <c r="KYA204" s="329"/>
      <c r="KYB204" s="329"/>
      <c r="KYC204" s="329"/>
      <c r="KYD204" s="329"/>
      <c r="KYE204" s="329"/>
      <c r="KYF204" s="329"/>
      <c r="KYG204" s="329"/>
      <c r="KYH204" s="329"/>
      <c r="KYI204" s="329"/>
      <c r="KYJ204" s="329"/>
      <c r="KYK204" s="329"/>
      <c r="KYL204" s="329"/>
      <c r="KYM204" s="329"/>
      <c r="KYN204" s="329"/>
      <c r="KYO204" s="329"/>
      <c r="KYP204" s="329"/>
      <c r="KYQ204" s="329"/>
      <c r="KYR204" s="329"/>
      <c r="KYS204" s="329"/>
      <c r="KYT204" s="329"/>
      <c r="KYU204" s="329"/>
      <c r="KYV204" s="329"/>
      <c r="KYW204" s="329"/>
      <c r="KYX204" s="329"/>
      <c r="KYY204" s="329"/>
      <c r="KYZ204" s="329"/>
      <c r="KZA204" s="329"/>
      <c r="KZB204" s="329"/>
      <c r="KZC204" s="329"/>
      <c r="KZD204" s="329"/>
      <c r="KZE204" s="329"/>
      <c r="KZF204" s="329"/>
      <c r="KZG204" s="329"/>
      <c r="KZH204" s="329"/>
      <c r="KZI204" s="329"/>
      <c r="KZJ204" s="329"/>
      <c r="KZK204" s="329"/>
      <c r="KZL204" s="329"/>
      <c r="KZM204" s="329"/>
      <c r="KZN204" s="329"/>
      <c r="KZO204" s="329"/>
      <c r="KZP204" s="329"/>
      <c r="KZQ204" s="329"/>
      <c r="KZR204" s="329"/>
      <c r="KZS204" s="329"/>
      <c r="KZT204" s="329"/>
      <c r="KZU204" s="329"/>
      <c r="KZV204" s="329"/>
      <c r="KZW204" s="329"/>
      <c r="KZX204" s="329"/>
      <c r="KZY204" s="329"/>
      <c r="KZZ204" s="329"/>
      <c r="LAA204" s="329"/>
      <c r="LAB204" s="329"/>
      <c r="LAC204" s="329"/>
      <c r="LAD204" s="329"/>
      <c r="LAE204" s="329"/>
      <c r="LAF204" s="329"/>
      <c r="LAG204" s="329"/>
      <c r="LAH204" s="329"/>
      <c r="LAI204" s="329"/>
      <c r="LAJ204" s="329"/>
      <c r="LAK204" s="329"/>
      <c r="LAL204" s="329"/>
      <c r="LAM204" s="329"/>
      <c r="LAN204" s="329"/>
      <c r="LAO204" s="329"/>
      <c r="LAP204" s="329"/>
      <c r="LAQ204" s="329"/>
      <c r="LAR204" s="329"/>
      <c r="LAS204" s="329"/>
      <c r="LAT204" s="329"/>
      <c r="LAU204" s="329"/>
      <c r="LAV204" s="329"/>
      <c r="LAW204" s="329"/>
      <c r="LAX204" s="329"/>
      <c r="LAY204" s="329"/>
      <c r="LAZ204" s="329"/>
      <c r="LBA204" s="329"/>
      <c r="LBB204" s="329"/>
      <c r="LBC204" s="329"/>
      <c r="LBD204" s="329"/>
      <c r="LBE204" s="329"/>
      <c r="LBF204" s="329"/>
      <c r="LBG204" s="329"/>
      <c r="LBH204" s="329"/>
      <c r="LBI204" s="329"/>
      <c r="LBJ204" s="329"/>
      <c r="LBK204" s="329"/>
      <c r="LBL204" s="329"/>
      <c r="LBM204" s="329"/>
      <c r="LBN204" s="329"/>
      <c r="LBO204" s="329"/>
      <c r="LBP204" s="329"/>
      <c r="LBQ204" s="329"/>
      <c r="LBR204" s="329"/>
      <c r="LBS204" s="329"/>
      <c r="LBT204" s="329"/>
      <c r="LBU204" s="329"/>
      <c r="LBV204" s="329"/>
      <c r="LBW204" s="329"/>
      <c r="LBX204" s="329"/>
      <c r="LBY204" s="329"/>
      <c r="LBZ204" s="329"/>
      <c r="LCA204" s="329"/>
      <c r="LCB204" s="329"/>
      <c r="LCC204" s="329"/>
      <c r="LCD204" s="329"/>
      <c r="LCE204" s="329"/>
      <c r="LCF204" s="329"/>
      <c r="LCG204" s="329"/>
      <c r="LCH204" s="329"/>
      <c r="LCI204" s="329"/>
      <c r="LCJ204" s="329"/>
      <c r="LCK204" s="329"/>
      <c r="LCL204" s="329"/>
      <c r="LCM204" s="329"/>
      <c r="LCN204" s="329"/>
      <c r="LCO204" s="329"/>
      <c r="LCP204" s="329"/>
      <c r="LCQ204" s="329"/>
      <c r="LCR204" s="329"/>
      <c r="LCS204" s="329"/>
      <c r="LCT204" s="329"/>
      <c r="LCU204" s="329"/>
      <c r="LCV204" s="329"/>
      <c r="LCW204" s="329"/>
      <c r="LCX204" s="329"/>
      <c r="LCY204" s="329"/>
      <c r="LCZ204" s="329"/>
      <c r="LDA204" s="329"/>
      <c r="LDB204" s="329"/>
      <c r="LDC204" s="329"/>
      <c r="LDD204" s="329"/>
      <c r="LDE204" s="329"/>
      <c r="LDF204" s="329"/>
      <c r="LDG204" s="329"/>
      <c r="LDH204" s="329"/>
      <c r="LDI204" s="329"/>
      <c r="LDJ204" s="329"/>
      <c r="LDK204" s="329"/>
      <c r="LDL204" s="329"/>
      <c r="LDM204" s="329"/>
      <c r="LDN204" s="329"/>
      <c r="LDO204" s="329"/>
      <c r="LDP204" s="329"/>
      <c r="LDQ204" s="329"/>
      <c r="LDR204" s="329"/>
      <c r="LDS204" s="329"/>
      <c r="LDT204" s="329"/>
      <c r="LDU204" s="329"/>
      <c r="LDV204" s="329"/>
      <c r="LDW204" s="329"/>
      <c r="LDX204" s="329"/>
      <c r="LDY204" s="329"/>
      <c r="LDZ204" s="329"/>
      <c r="LEA204" s="329"/>
      <c r="LEB204" s="329"/>
      <c r="LEC204" s="329"/>
      <c r="LED204" s="329"/>
      <c r="LEE204" s="329"/>
      <c r="LEF204" s="329"/>
      <c r="LEG204" s="329"/>
      <c r="LEH204" s="329"/>
      <c r="LEI204" s="329"/>
      <c r="LEJ204" s="329"/>
      <c r="LEK204" s="329"/>
      <c r="LEL204" s="329"/>
      <c r="LEM204" s="329"/>
      <c r="LEN204" s="329"/>
      <c r="LEO204" s="329"/>
      <c r="LEP204" s="329"/>
      <c r="LEQ204" s="329"/>
      <c r="LER204" s="329"/>
      <c r="LES204" s="329"/>
      <c r="LET204" s="329"/>
      <c r="LEU204" s="329"/>
      <c r="LEV204" s="329"/>
      <c r="LEW204" s="329"/>
      <c r="LEX204" s="329"/>
      <c r="LEY204" s="329"/>
      <c r="LEZ204" s="329"/>
      <c r="LFA204" s="329"/>
      <c r="LFB204" s="329"/>
      <c r="LFC204" s="329"/>
      <c r="LFD204" s="329"/>
      <c r="LFE204" s="329"/>
      <c r="LFF204" s="329"/>
      <c r="LFG204" s="329"/>
      <c r="LFH204" s="329"/>
      <c r="LFI204" s="329"/>
      <c r="LFJ204" s="329"/>
      <c r="LFK204" s="329"/>
      <c r="LFL204" s="329"/>
      <c r="LFM204" s="329"/>
      <c r="LFN204" s="329"/>
      <c r="LFO204" s="329"/>
      <c r="LFP204" s="329"/>
      <c r="LFQ204" s="329"/>
      <c r="LFR204" s="329"/>
      <c r="LFS204" s="329"/>
      <c r="LFT204" s="329"/>
      <c r="LFU204" s="329"/>
      <c r="LFV204" s="329"/>
      <c r="LFW204" s="329"/>
      <c r="LFX204" s="329"/>
      <c r="LFY204" s="329"/>
      <c r="LFZ204" s="329"/>
      <c r="LGA204" s="329"/>
      <c r="LGB204" s="329"/>
      <c r="LGC204" s="329"/>
      <c r="LGD204" s="329"/>
      <c r="LGE204" s="329"/>
      <c r="LGF204" s="329"/>
      <c r="LGG204" s="329"/>
      <c r="LGH204" s="329"/>
      <c r="LGI204" s="329"/>
      <c r="LGJ204" s="329"/>
      <c r="LGK204" s="329"/>
      <c r="LGL204" s="329"/>
      <c r="LGM204" s="329"/>
      <c r="LGN204" s="329"/>
      <c r="LGO204" s="329"/>
      <c r="LGP204" s="329"/>
      <c r="LGQ204" s="329"/>
      <c r="LGR204" s="329"/>
      <c r="LGS204" s="329"/>
      <c r="LGT204" s="329"/>
      <c r="LGU204" s="329"/>
      <c r="LGV204" s="329"/>
      <c r="LGW204" s="329"/>
      <c r="LGX204" s="329"/>
      <c r="LGY204" s="329"/>
      <c r="LGZ204" s="329"/>
      <c r="LHA204" s="329"/>
      <c r="LHB204" s="329"/>
      <c r="LHC204" s="329"/>
      <c r="LHD204" s="329"/>
      <c r="LHE204" s="329"/>
      <c r="LHF204" s="329"/>
      <c r="LHG204" s="329"/>
      <c r="LHH204" s="329"/>
      <c r="LHI204" s="329"/>
      <c r="LHJ204" s="329"/>
      <c r="LHK204" s="329"/>
      <c r="LHL204" s="329"/>
      <c r="LHM204" s="329"/>
      <c r="LHN204" s="329"/>
      <c r="LHO204" s="329"/>
      <c r="LHP204" s="329"/>
      <c r="LHQ204" s="329"/>
      <c r="LHR204" s="329"/>
      <c r="LHS204" s="329"/>
      <c r="LHT204" s="329"/>
      <c r="LHU204" s="329"/>
      <c r="LHV204" s="329"/>
      <c r="LHW204" s="329"/>
      <c r="LHX204" s="329"/>
      <c r="LHY204" s="329"/>
      <c r="LHZ204" s="329"/>
      <c r="LIA204" s="329"/>
      <c r="LIB204" s="329"/>
      <c r="LIC204" s="329"/>
      <c r="LID204" s="329"/>
      <c r="LIE204" s="329"/>
      <c r="LIF204" s="329"/>
      <c r="LIG204" s="329"/>
      <c r="LIH204" s="329"/>
      <c r="LII204" s="329"/>
      <c r="LIJ204" s="329"/>
      <c r="LIK204" s="329"/>
      <c r="LIL204" s="329"/>
      <c r="LIM204" s="329"/>
      <c r="LIN204" s="329"/>
      <c r="LIO204" s="329"/>
      <c r="LIP204" s="329"/>
      <c r="LIQ204" s="329"/>
      <c r="LIR204" s="329"/>
      <c r="LIS204" s="329"/>
      <c r="LIT204" s="329"/>
      <c r="LIU204" s="329"/>
      <c r="LIV204" s="329"/>
      <c r="LIW204" s="329"/>
      <c r="LIX204" s="329"/>
      <c r="LIY204" s="329"/>
      <c r="LIZ204" s="329"/>
      <c r="LJA204" s="329"/>
      <c r="LJB204" s="329"/>
      <c r="LJC204" s="329"/>
      <c r="LJD204" s="329"/>
      <c r="LJE204" s="329"/>
      <c r="LJF204" s="329"/>
      <c r="LJG204" s="329"/>
      <c r="LJH204" s="329"/>
      <c r="LJI204" s="329"/>
      <c r="LJJ204" s="329"/>
      <c r="LJK204" s="329"/>
      <c r="LJL204" s="329"/>
      <c r="LJM204" s="329"/>
      <c r="LJN204" s="329"/>
      <c r="LJO204" s="329"/>
      <c r="LJP204" s="329"/>
      <c r="LJQ204" s="329"/>
      <c r="LJR204" s="329"/>
      <c r="LJS204" s="329"/>
      <c r="LJT204" s="329"/>
      <c r="LJU204" s="329"/>
      <c r="LJV204" s="329"/>
      <c r="LJW204" s="329"/>
      <c r="LJX204" s="329"/>
      <c r="LJY204" s="329"/>
      <c r="LJZ204" s="329"/>
      <c r="LKA204" s="329"/>
      <c r="LKB204" s="329"/>
      <c r="LKC204" s="329"/>
      <c r="LKD204" s="329"/>
      <c r="LKE204" s="329"/>
      <c r="LKF204" s="329"/>
      <c r="LKG204" s="329"/>
      <c r="LKH204" s="329"/>
      <c r="LKI204" s="329"/>
      <c r="LKJ204" s="329"/>
      <c r="LKK204" s="329"/>
      <c r="LKL204" s="329"/>
      <c r="LKM204" s="329"/>
      <c r="LKN204" s="329"/>
      <c r="LKO204" s="329"/>
      <c r="LKP204" s="329"/>
      <c r="LKQ204" s="329"/>
      <c r="LKR204" s="329"/>
      <c r="LKS204" s="329"/>
      <c r="LKT204" s="329"/>
      <c r="LKU204" s="329"/>
      <c r="LKV204" s="329"/>
      <c r="LKW204" s="329"/>
      <c r="LKX204" s="329"/>
      <c r="LKY204" s="329"/>
      <c r="LKZ204" s="329"/>
      <c r="LLA204" s="329"/>
      <c r="LLB204" s="329"/>
      <c r="LLC204" s="329"/>
      <c r="LLD204" s="329"/>
      <c r="LLE204" s="329"/>
      <c r="LLF204" s="329"/>
      <c r="LLG204" s="329"/>
      <c r="LLH204" s="329"/>
      <c r="LLI204" s="329"/>
      <c r="LLJ204" s="329"/>
      <c r="LLK204" s="329"/>
      <c r="LLL204" s="329"/>
      <c r="LLM204" s="329"/>
      <c r="LLN204" s="329"/>
      <c r="LLO204" s="329"/>
      <c r="LLP204" s="329"/>
      <c r="LLQ204" s="329"/>
      <c r="LLR204" s="329"/>
      <c r="LLS204" s="329"/>
      <c r="LLT204" s="329"/>
      <c r="LLU204" s="329"/>
      <c r="LLV204" s="329"/>
      <c r="LLW204" s="329"/>
      <c r="LLX204" s="329"/>
      <c r="LLY204" s="329"/>
      <c r="LLZ204" s="329"/>
      <c r="LMA204" s="329"/>
      <c r="LMB204" s="329"/>
      <c r="LMC204" s="329"/>
      <c r="LMD204" s="329"/>
      <c r="LME204" s="329"/>
      <c r="LMF204" s="329"/>
      <c r="LMG204" s="329"/>
      <c r="LMH204" s="329"/>
      <c r="LMI204" s="329"/>
      <c r="LMJ204" s="329"/>
      <c r="LMK204" s="329"/>
      <c r="LML204" s="329"/>
      <c r="LMM204" s="329"/>
      <c r="LMN204" s="329"/>
      <c r="LMO204" s="329"/>
      <c r="LMP204" s="329"/>
      <c r="LMQ204" s="329"/>
      <c r="LMR204" s="329"/>
      <c r="LMS204" s="329"/>
      <c r="LMT204" s="329"/>
      <c r="LMU204" s="329"/>
      <c r="LMV204" s="329"/>
      <c r="LMW204" s="329"/>
      <c r="LMX204" s="329"/>
      <c r="LMY204" s="329"/>
      <c r="LMZ204" s="329"/>
      <c r="LNA204" s="329"/>
      <c r="LNB204" s="329"/>
      <c r="LNC204" s="329"/>
      <c r="LND204" s="329"/>
      <c r="LNE204" s="329"/>
      <c r="LNF204" s="329"/>
      <c r="LNG204" s="329"/>
      <c r="LNH204" s="329"/>
      <c r="LNI204" s="329"/>
      <c r="LNJ204" s="329"/>
      <c r="LNK204" s="329"/>
      <c r="LNL204" s="329"/>
      <c r="LNM204" s="329"/>
      <c r="LNN204" s="329"/>
      <c r="LNO204" s="329"/>
      <c r="LNP204" s="329"/>
      <c r="LNQ204" s="329"/>
      <c r="LNR204" s="329"/>
      <c r="LNS204" s="329"/>
      <c r="LNT204" s="329"/>
      <c r="LNU204" s="329"/>
      <c r="LNV204" s="329"/>
      <c r="LNW204" s="329"/>
      <c r="LNX204" s="329"/>
      <c r="LNY204" s="329"/>
      <c r="LNZ204" s="329"/>
      <c r="LOA204" s="329"/>
      <c r="LOB204" s="329"/>
      <c r="LOC204" s="329"/>
      <c r="LOD204" s="329"/>
      <c r="LOE204" s="329"/>
      <c r="LOF204" s="329"/>
      <c r="LOG204" s="329"/>
      <c r="LOH204" s="329"/>
      <c r="LOI204" s="329"/>
      <c r="LOJ204" s="329"/>
      <c r="LOK204" s="329"/>
      <c r="LOL204" s="329"/>
      <c r="LOM204" s="329"/>
      <c r="LON204" s="329"/>
      <c r="LOO204" s="329"/>
      <c r="LOP204" s="329"/>
      <c r="LOQ204" s="329"/>
      <c r="LOR204" s="329"/>
      <c r="LOS204" s="329"/>
      <c r="LOT204" s="329"/>
      <c r="LOU204" s="329"/>
      <c r="LOV204" s="329"/>
      <c r="LOW204" s="329"/>
      <c r="LOX204" s="329"/>
      <c r="LOY204" s="329"/>
      <c r="LOZ204" s="329"/>
      <c r="LPA204" s="329"/>
      <c r="LPB204" s="329"/>
      <c r="LPC204" s="329"/>
      <c r="LPD204" s="329"/>
      <c r="LPE204" s="329"/>
      <c r="LPF204" s="329"/>
      <c r="LPG204" s="329"/>
      <c r="LPH204" s="329"/>
      <c r="LPI204" s="329"/>
      <c r="LPJ204" s="329"/>
      <c r="LPK204" s="329"/>
      <c r="LPL204" s="329"/>
      <c r="LPM204" s="329"/>
      <c r="LPN204" s="329"/>
      <c r="LPO204" s="329"/>
      <c r="LPP204" s="329"/>
      <c r="LPQ204" s="329"/>
      <c r="LPR204" s="329"/>
      <c r="LPS204" s="329"/>
      <c r="LPT204" s="329"/>
      <c r="LPU204" s="329"/>
      <c r="LPV204" s="329"/>
      <c r="LPW204" s="329"/>
      <c r="LPX204" s="329"/>
      <c r="LPY204" s="329"/>
      <c r="LPZ204" s="329"/>
      <c r="LQA204" s="329"/>
      <c r="LQB204" s="329"/>
      <c r="LQC204" s="329"/>
      <c r="LQD204" s="329"/>
      <c r="LQE204" s="329"/>
      <c r="LQF204" s="329"/>
      <c r="LQG204" s="329"/>
      <c r="LQH204" s="329"/>
      <c r="LQI204" s="329"/>
      <c r="LQJ204" s="329"/>
      <c r="LQK204" s="329"/>
      <c r="LQL204" s="329"/>
      <c r="LQM204" s="329"/>
      <c r="LQN204" s="329"/>
      <c r="LQO204" s="329"/>
      <c r="LQP204" s="329"/>
      <c r="LQQ204" s="329"/>
      <c r="LQR204" s="329"/>
      <c r="LQS204" s="329"/>
      <c r="LQT204" s="329"/>
      <c r="LQU204" s="329"/>
      <c r="LQV204" s="329"/>
      <c r="LQW204" s="329"/>
      <c r="LQX204" s="329"/>
      <c r="LQY204" s="329"/>
      <c r="LQZ204" s="329"/>
      <c r="LRA204" s="329"/>
      <c r="LRB204" s="329"/>
      <c r="LRC204" s="329"/>
      <c r="LRD204" s="329"/>
      <c r="LRE204" s="329"/>
      <c r="LRF204" s="329"/>
      <c r="LRG204" s="329"/>
      <c r="LRH204" s="329"/>
      <c r="LRI204" s="329"/>
      <c r="LRJ204" s="329"/>
      <c r="LRK204" s="329"/>
      <c r="LRL204" s="329"/>
      <c r="LRM204" s="329"/>
      <c r="LRN204" s="329"/>
      <c r="LRO204" s="329"/>
      <c r="LRP204" s="329"/>
      <c r="LRQ204" s="329"/>
      <c r="LRR204" s="329"/>
      <c r="LRS204" s="329"/>
      <c r="LRT204" s="329"/>
      <c r="LRU204" s="329"/>
      <c r="LRV204" s="329"/>
      <c r="LRW204" s="329"/>
      <c r="LRX204" s="329"/>
      <c r="LRY204" s="329"/>
      <c r="LRZ204" s="329"/>
      <c r="LSA204" s="329"/>
      <c r="LSB204" s="329"/>
      <c r="LSC204" s="329"/>
      <c r="LSD204" s="329"/>
      <c r="LSE204" s="329"/>
      <c r="LSF204" s="329"/>
      <c r="LSG204" s="329"/>
      <c r="LSH204" s="329"/>
      <c r="LSI204" s="329"/>
      <c r="LSJ204" s="329"/>
      <c r="LSK204" s="329"/>
      <c r="LSL204" s="329"/>
      <c r="LSM204" s="329"/>
      <c r="LSN204" s="329"/>
      <c r="LSO204" s="329"/>
      <c r="LSP204" s="329"/>
      <c r="LSQ204" s="329"/>
      <c r="LSR204" s="329"/>
      <c r="LSS204" s="329"/>
      <c r="LST204" s="329"/>
      <c r="LSU204" s="329"/>
      <c r="LSV204" s="329"/>
      <c r="LSW204" s="329"/>
      <c r="LSX204" s="329"/>
      <c r="LSY204" s="329"/>
      <c r="LSZ204" s="329"/>
      <c r="LTA204" s="329"/>
      <c r="LTB204" s="329"/>
      <c r="LTC204" s="329"/>
      <c r="LTD204" s="329"/>
      <c r="LTE204" s="329"/>
      <c r="LTF204" s="329"/>
      <c r="LTG204" s="329"/>
      <c r="LTH204" s="329"/>
      <c r="LTI204" s="329"/>
      <c r="LTJ204" s="329"/>
      <c r="LTK204" s="329"/>
      <c r="LTL204" s="329"/>
      <c r="LTM204" s="329"/>
      <c r="LTN204" s="329"/>
      <c r="LTO204" s="329"/>
      <c r="LTP204" s="329"/>
      <c r="LTQ204" s="329"/>
      <c r="LTR204" s="329"/>
      <c r="LTS204" s="329"/>
      <c r="LTT204" s="329"/>
      <c r="LTU204" s="329"/>
      <c r="LTV204" s="329"/>
      <c r="LTW204" s="329"/>
      <c r="LTX204" s="329"/>
      <c r="LTY204" s="329"/>
      <c r="LTZ204" s="329"/>
      <c r="LUA204" s="329"/>
      <c r="LUB204" s="329"/>
      <c r="LUC204" s="329"/>
      <c r="LUD204" s="329"/>
      <c r="LUE204" s="329"/>
      <c r="LUF204" s="329"/>
      <c r="LUG204" s="329"/>
      <c r="LUH204" s="329"/>
      <c r="LUI204" s="329"/>
      <c r="LUJ204" s="329"/>
      <c r="LUK204" s="329"/>
      <c r="LUL204" s="329"/>
      <c r="LUM204" s="329"/>
      <c r="LUN204" s="329"/>
      <c r="LUO204" s="329"/>
      <c r="LUP204" s="329"/>
      <c r="LUQ204" s="329"/>
      <c r="LUR204" s="329"/>
      <c r="LUS204" s="329"/>
      <c r="LUT204" s="329"/>
      <c r="LUU204" s="329"/>
      <c r="LUV204" s="329"/>
      <c r="LUW204" s="329"/>
      <c r="LUX204" s="329"/>
      <c r="LUY204" s="329"/>
      <c r="LUZ204" s="329"/>
      <c r="LVA204" s="329"/>
      <c r="LVB204" s="329"/>
      <c r="LVC204" s="329"/>
      <c r="LVD204" s="329"/>
      <c r="LVE204" s="329"/>
      <c r="LVF204" s="329"/>
      <c r="LVG204" s="329"/>
      <c r="LVH204" s="329"/>
      <c r="LVI204" s="329"/>
      <c r="LVJ204" s="329"/>
      <c r="LVK204" s="329"/>
      <c r="LVL204" s="329"/>
      <c r="LVM204" s="329"/>
      <c r="LVN204" s="329"/>
      <c r="LVO204" s="329"/>
      <c r="LVP204" s="329"/>
      <c r="LVQ204" s="329"/>
      <c r="LVR204" s="329"/>
      <c r="LVS204" s="329"/>
      <c r="LVT204" s="329"/>
      <c r="LVU204" s="329"/>
      <c r="LVV204" s="329"/>
      <c r="LVW204" s="329"/>
      <c r="LVX204" s="329"/>
      <c r="LVY204" s="329"/>
      <c r="LVZ204" s="329"/>
      <c r="LWA204" s="329"/>
      <c r="LWB204" s="329"/>
      <c r="LWC204" s="329"/>
      <c r="LWD204" s="329"/>
      <c r="LWE204" s="329"/>
      <c r="LWF204" s="329"/>
      <c r="LWG204" s="329"/>
      <c r="LWH204" s="329"/>
      <c r="LWI204" s="329"/>
      <c r="LWJ204" s="329"/>
      <c r="LWK204" s="329"/>
      <c r="LWL204" s="329"/>
      <c r="LWM204" s="329"/>
      <c r="LWN204" s="329"/>
      <c r="LWO204" s="329"/>
      <c r="LWP204" s="329"/>
      <c r="LWQ204" s="329"/>
      <c r="LWR204" s="329"/>
      <c r="LWS204" s="329"/>
      <c r="LWT204" s="329"/>
      <c r="LWU204" s="329"/>
      <c r="LWV204" s="329"/>
      <c r="LWW204" s="329"/>
      <c r="LWX204" s="329"/>
      <c r="LWY204" s="329"/>
      <c r="LWZ204" s="329"/>
      <c r="LXA204" s="329"/>
      <c r="LXB204" s="329"/>
      <c r="LXC204" s="329"/>
      <c r="LXD204" s="329"/>
      <c r="LXE204" s="329"/>
      <c r="LXF204" s="329"/>
      <c r="LXG204" s="329"/>
      <c r="LXH204" s="329"/>
      <c r="LXI204" s="329"/>
      <c r="LXJ204" s="329"/>
      <c r="LXK204" s="329"/>
      <c r="LXL204" s="329"/>
      <c r="LXM204" s="329"/>
      <c r="LXN204" s="329"/>
      <c r="LXO204" s="329"/>
      <c r="LXP204" s="329"/>
      <c r="LXQ204" s="329"/>
      <c r="LXR204" s="329"/>
      <c r="LXS204" s="329"/>
      <c r="LXT204" s="329"/>
      <c r="LXU204" s="329"/>
      <c r="LXV204" s="329"/>
      <c r="LXW204" s="329"/>
      <c r="LXX204" s="329"/>
      <c r="LXY204" s="329"/>
      <c r="LXZ204" s="329"/>
      <c r="LYA204" s="329"/>
      <c r="LYB204" s="329"/>
      <c r="LYC204" s="329"/>
      <c r="LYD204" s="329"/>
      <c r="LYE204" s="329"/>
      <c r="LYF204" s="329"/>
      <c r="LYG204" s="329"/>
      <c r="LYH204" s="329"/>
      <c r="LYI204" s="329"/>
      <c r="LYJ204" s="329"/>
      <c r="LYK204" s="329"/>
      <c r="LYL204" s="329"/>
      <c r="LYM204" s="329"/>
      <c r="LYN204" s="329"/>
      <c r="LYO204" s="329"/>
      <c r="LYP204" s="329"/>
      <c r="LYQ204" s="329"/>
      <c r="LYR204" s="329"/>
      <c r="LYS204" s="329"/>
      <c r="LYT204" s="329"/>
      <c r="LYU204" s="329"/>
      <c r="LYV204" s="329"/>
      <c r="LYW204" s="329"/>
      <c r="LYX204" s="329"/>
      <c r="LYY204" s="329"/>
      <c r="LYZ204" s="329"/>
      <c r="LZA204" s="329"/>
      <c r="LZB204" s="329"/>
      <c r="LZC204" s="329"/>
      <c r="LZD204" s="329"/>
      <c r="LZE204" s="329"/>
      <c r="LZF204" s="329"/>
      <c r="LZG204" s="329"/>
      <c r="LZH204" s="329"/>
      <c r="LZI204" s="329"/>
      <c r="LZJ204" s="329"/>
      <c r="LZK204" s="329"/>
      <c r="LZL204" s="329"/>
      <c r="LZM204" s="329"/>
      <c r="LZN204" s="329"/>
      <c r="LZO204" s="329"/>
      <c r="LZP204" s="329"/>
      <c r="LZQ204" s="329"/>
      <c r="LZR204" s="329"/>
      <c r="LZS204" s="329"/>
      <c r="LZT204" s="329"/>
      <c r="LZU204" s="329"/>
      <c r="LZV204" s="329"/>
      <c r="LZW204" s="329"/>
      <c r="LZX204" s="329"/>
      <c r="LZY204" s="329"/>
      <c r="LZZ204" s="329"/>
      <c r="MAA204" s="329"/>
      <c r="MAB204" s="329"/>
      <c r="MAC204" s="329"/>
      <c r="MAD204" s="329"/>
      <c r="MAE204" s="329"/>
      <c r="MAF204" s="329"/>
      <c r="MAG204" s="329"/>
      <c r="MAH204" s="329"/>
      <c r="MAI204" s="329"/>
      <c r="MAJ204" s="329"/>
      <c r="MAK204" s="329"/>
      <c r="MAL204" s="329"/>
      <c r="MAM204" s="329"/>
      <c r="MAN204" s="329"/>
      <c r="MAO204" s="329"/>
      <c r="MAP204" s="329"/>
      <c r="MAQ204" s="329"/>
      <c r="MAR204" s="329"/>
      <c r="MAS204" s="329"/>
      <c r="MAT204" s="329"/>
      <c r="MAU204" s="329"/>
      <c r="MAV204" s="329"/>
      <c r="MAW204" s="329"/>
      <c r="MAX204" s="329"/>
      <c r="MAY204" s="329"/>
      <c r="MAZ204" s="329"/>
      <c r="MBA204" s="329"/>
      <c r="MBB204" s="329"/>
      <c r="MBC204" s="329"/>
      <c r="MBD204" s="329"/>
      <c r="MBE204" s="329"/>
      <c r="MBF204" s="329"/>
      <c r="MBG204" s="329"/>
      <c r="MBH204" s="329"/>
      <c r="MBI204" s="329"/>
      <c r="MBJ204" s="329"/>
      <c r="MBK204" s="329"/>
      <c r="MBL204" s="329"/>
      <c r="MBM204" s="329"/>
      <c r="MBN204" s="329"/>
      <c r="MBO204" s="329"/>
      <c r="MBP204" s="329"/>
      <c r="MBQ204" s="329"/>
      <c r="MBR204" s="329"/>
      <c r="MBS204" s="329"/>
      <c r="MBT204" s="329"/>
      <c r="MBU204" s="329"/>
      <c r="MBV204" s="329"/>
      <c r="MBW204" s="329"/>
      <c r="MBX204" s="329"/>
      <c r="MBY204" s="329"/>
      <c r="MBZ204" s="329"/>
      <c r="MCA204" s="329"/>
      <c r="MCB204" s="329"/>
      <c r="MCC204" s="329"/>
      <c r="MCD204" s="329"/>
      <c r="MCE204" s="329"/>
      <c r="MCF204" s="329"/>
      <c r="MCG204" s="329"/>
      <c r="MCH204" s="329"/>
      <c r="MCI204" s="329"/>
      <c r="MCJ204" s="329"/>
      <c r="MCK204" s="329"/>
      <c r="MCL204" s="329"/>
      <c r="MCM204" s="329"/>
      <c r="MCN204" s="329"/>
      <c r="MCO204" s="329"/>
      <c r="MCP204" s="329"/>
      <c r="MCQ204" s="329"/>
      <c r="MCR204" s="329"/>
      <c r="MCS204" s="329"/>
      <c r="MCT204" s="329"/>
      <c r="MCU204" s="329"/>
      <c r="MCV204" s="329"/>
      <c r="MCW204" s="329"/>
      <c r="MCX204" s="329"/>
      <c r="MCY204" s="329"/>
      <c r="MCZ204" s="329"/>
      <c r="MDA204" s="329"/>
      <c r="MDB204" s="329"/>
      <c r="MDC204" s="329"/>
      <c r="MDD204" s="329"/>
      <c r="MDE204" s="329"/>
      <c r="MDF204" s="329"/>
      <c r="MDG204" s="329"/>
      <c r="MDH204" s="329"/>
      <c r="MDI204" s="329"/>
      <c r="MDJ204" s="329"/>
      <c r="MDK204" s="329"/>
      <c r="MDL204" s="329"/>
      <c r="MDM204" s="329"/>
      <c r="MDN204" s="329"/>
      <c r="MDO204" s="329"/>
      <c r="MDP204" s="329"/>
      <c r="MDQ204" s="329"/>
      <c r="MDR204" s="329"/>
      <c r="MDS204" s="329"/>
      <c r="MDT204" s="329"/>
      <c r="MDU204" s="329"/>
      <c r="MDV204" s="329"/>
      <c r="MDW204" s="329"/>
      <c r="MDX204" s="329"/>
      <c r="MDY204" s="329"/>
      <c r="MDZ204" s="329"/>
      <c r="MEA204" s="329"/>
      <c r="MEB204" s="329"/>
      <c r="MEC204" s="329"/>
      <c r="MED204" s="329"/>
      <c r="MEE204" s="329"/>
      <c r="MEF204" s="329"/>
      <c r="MEG204" s="329"/>
      <c r="MEH204" s="329"/>
      <c r="MEI204" s="329"/>
      <c r="MEJ204" s="329"/>
      <c r="MEK204" s="329"/>
      <c r="MEL204" s="329"/>
      <c r="MEM204" s="329"/>
      <c r="MEN204" s="329"/>
      <c r="MEO204" s="329"/>
      <c r="MEP204" s="329"/>
      <c r="MEQ204" s="329"/>
      <c r="MER204" s="329"/>
      <c r="MES204" s="329"/>
      <c r="MET204" s="329"/>
      <c r="MEU204" s="329"/>
      <c r="MEV204" s="329"/>
      <c r="MEW204" s="329"/>
      <c r="MEX204" s="329"/>
      <c r="MEY204" s="329"/>
      <c r="MEZ204" s="329"/>
      <c r="MFA204" s="329"/>
      <c r="MFB204" s="329"/>
      <c r="MFC204" s="329"/>
      <c r="MFD204" s="329"/>
      <c r="MFE204" s="329"/>
      <c r="MFF204" s="329"/>
      <c r="MFG204" s="329"/>
      <c r="MFH204" s="329"/>
      <c r="MFI204" s="329"/>
      <c r="MFJ204" s="329"/>
      <c r="MFK204" s="329"/>
      <c r="MFL204" s="329"/>
      <c r="MFM204" s="329"/>
      <c r="MFN204" s="329"/>
      <c r="MFO204" s="329"/>
      <c r="MFP204" s="329"/>
      <c r="MFQ204" s="329"/>
      <c r="MFR204" s="329"/>
      <c r="MFS204" s="329"/>
      <c r="MFT204" s="329"/>
      <c r="MFU204" s="329"/>
      <c r="MFV204" s="329"/>
      <c r="MFW204" s="329"/>
      <c r="MFX204" s="329"/>
      <c r="MFY204" s="329"/>
      <c r="MFZ204" s="329"/>
      <c r="MGA204" s="329"/>
      <c r="MGB204" s="329"/>
      <c r="MGC204" s="329"/>
      <c r="MGD204" s="329"/>
      <c r="MGE204" s="329"/>
      <c r="MGF204" s="329"/>
      <c r="MGG204" s="329"/>
      <c r="MGH204" s="329"/>
      <c r="MGI204" s="329"/>
      <c r="MGJ204" s="329"/>
      <c r="MGK204" s="329"/>
      <c r="MGL204" s="329"/>
      <c r="MGM204" s="329"/>
      <c r="MGN204" s="329"/>
      <c r="MGO204" s="329"/>
      <c r="MGP204" s="329"/>
      <c r="MGQ204" s="329"/>
      <c r="MGR204" s="329"/>
      <c r="MGS204" s="329"/>
      <c r="MGT204" s="329"/>
      <c r="MGU204" s="329"/>
      <c r="MGV204" s="329"/>
      <c r="MGW204" s="329"/>
      <c r="MGX204" s="329"/>
      <c r="MGY204" s="329"/>
      <c r="MGZ204" s="329"/>
      <c r="MHA204" s="329"/>
      <c r="MHB204" s="329"/>
      <c r="MHC204" s="329"/>
      <c r="MHD204" s="329"/>
      <c r="MHE204" s="329"/>
      <c r="MHF204" s="329"/>
      <c r="MHG204" s="329"/>
      <c r="MHH204" s="329"/>
      <c r="MHI204" s="329"/>
      <c r="MHJ204" s="329"/>
      <c r="MHK204" s="329"/>
      <c r="MHL204" s="329"/>
      <c r="MHM204" s="329"/>
      <c r="MHN204" s="329"/>
      <c r="MHO204" s="329"/>
      <c r="MHP204" s="329"/>
      <c r="MHQ204" s="329"/>
      <c r="MHR204" s="329"/>
      <c r="MHS204" s="329"/>
      <c r="MHT204" s="329"/>
      <c r="MHU204" s="329"/>
      <c r="MHV204" s="329"/>
      <c r="MHW204" s="329"/>
      <c r="MHX204" s="329"/>
      <c r="MHY204" s="329"/>
      <c r="MHZ204" s="329"/>
      <c r="MIA204" s="329"/>
      <c r="MIB204" s="329"/>
      <c r="MIC204" s="329"/>
      <c r="MID204" s="329"/>
      <c r="MIE204" s="329"/>
      <c r="MIF204" s="329"/>
      <c r="MIG204" s="329"/>
      <c r="MIH204" s="329"/>
      <c r="MII204" s="329"/>
      <c r="MIJ204" s="329"/>
      <c r="MIK204" s="329"/>
      <c r="MIL204" s="329"/>
      <c r="MIM204" s="329"/>
      <c r="MIN204" s="329"/>
      <c r="MIO204" s="329"/>
      <c r="MIP204" s="329"/>
      <c r="MIQ204" s="329"/>
      <c r="MIR204" s="329"/>
      <c r="MIS204" s="329"/>
      <c r="MIT204" s="329"/>
      <c r="MIU204" s="329"/>
      <c r="MIV204" s="329"/>
      <c r="MIW204" s="329"/>
      <c r="MIX204" s="329"/>
      <c r="MIY204" s="329"/>
      <c r="MIZ204" s="329"/>
      <c r="MJA204" s="329"/>
      <c r="MJB204" s="329"/>
      <c r="MJC204" s="329"/>
      <c r="MJD204" s="329"/>
      <c r="MJE204" s="329"/>
      <c r="MJF204" s="329"/>
      <c r="MJG204" s="329"/>
      <c r="MJH204" s="329"/>
      <c r="MJI204" s="329"/>
      <c r="MJJ204" s="329"/>
      <c r="MJK204" s="329"/>
      <c r="MJL204" s="329"/>
      <c r="MJM204" s="329"/>
      <c r="MJN204" s="329"/>
      <c r="MJO204" s="329"/>
      <c r="MJP204" s="329"/>
      <c r="MJQ204" s="329"/>
      <c r="MJR204" s="329"/>
      <c r="MJS204" s="329"/>
      <c r="MJT204" s="329"/>
      <c r="MJU204" s="329"/>
      <c r="MJV204" s="329"/>
      <c r="MJW204" s="329"/>
      <c r="MJX204" s="329"/>
      <c r="MJY204" s="329"/>
      <c r="MJZ204" s="329"/>
      <c r="MKA204" s="329"/>
      <c r="MKB204" s="329"/>
      <c r="MKC204" s="329"/>
      <c r="MKD204" s="329"/>
      <c r="MKE204" s="329"/>
      <c r="MKF204" s="329"/>
      <c r="MKG204" s="329"/>
      <c r="MKH204" s="329"/>
      <c r="MKI204" s="329"/>
      <c r="MKJ204" s="329"/>
      <c r="MKK204" s="329"/>
      <c r="MKL204" s="329"/>
      <c r="MKM204" s="329"/>
      <c r="MKN204" s="329"/>
      <c r="MKO204" s="329"/>
      <c r="MKP204" s="329"/>
      <c r="MKQ204" s="329"/>
      <c r="MKR204" s="329"/>
      <c r="MKS204" s="329"/>
      <c r="MKT204" s="329"/>
      <c r="MKU204" s="329"/>
      <c r="MKV204" s="329"/>
      <c r="MKW204" s="329"/>
      <c r="MKX204" s="329"/>
      <c r="MKY204" s="329"/>
      <c r="MKZ204" s="329"/>
      <c r="MLA204" s="329"/>
      <c r="MLB204" s="329"/>
      <c r="MLC204" s="329"/>
      <c r="MLD204" s="329"/>
      <c r="MLE204" s="329"/>
      <c r="MLF204" s="329"/>
      <c r="MLG204" s="329"/>
      <c r="MLH204" s="329"/>
      <c r="MLI204" s="329"/>
      <c r="MLJ204" s="329"/>
      <c r="MLK204" s="329"/>
      <c r="MLL204" s="329"/>
      <c r="MLM204" s="329"/>
      <c r="MLN204" s="329"/>
      <c r="MLO204" s="329"/>
      <c r="MLP204" s="329"/>
      <c r="MLQ204" s="329"/>
      <c r="MLR204" s="329"/>
      <c r="MLS204" s="329"/>
      <c r="MLT204" s="329"/>
      <c r="MLU204" s="329"/>
      <c r="MLV204" s="329"/>
      <c r="MLW204" s="329"/>
      <c r="MLX204" s="329"/>
      <c r="MLY204" s="329"/>
      <c r="MLZ204" s="329"/>
      <c r="MMA204" s="329"/>
      <c r="MMB204" s="329"/>
      <c r="MMC204" s="329"/>
      <c r="MMD204" s="329"/>
      <c r="MME204" s="329"/>
      <c r="MMF204" s="329"/>
      <c r="MMG204" s="329"/>
      <c r="MMH204" s="329"/>
      <c r="MMI204" s="329"/>
      <c r="MMJ204" s="329"/>
      <c r="MMK204" s="329"/>
      <c r="MML204" s="329"/>
      <c r="MMM204" s="329"/>
      <c r="MMN204" s="329"/>
      <c r="MMO204" s="329"/>
      <c r="MMP204" s="329"/>
      <c r="MMQ204" s="329"/>
      <c r="MMR204" s="329"/>
      <c r="MMS204" s="329"/>
      <c r="MMT204" s="329"/>
      <c r="MMU204" s="329"/>
      <c r="MMV204" s="329"/>
      <c r="MMW204" s="329"/>
      <c r="MMX204" s="329"/>
      <c r="MMY204" s="329"/>
      <c r="MMZ204" s="329"/>
      <c r="MNA204" s="329"/>
      <c r="MNB204" s="329"/>
      <c r="MNC204" s="329"/>
      <c r="MND204" s="329"/>
      <c r="MNE204" s="329"/>
      <c r="MNF204" s="329"/>
      <c r="MNG204" s="329"/>
      <c r="MNH204" s="329"/>
      <c r="MNI204" s="329"/>
      <c r="MNJ204" s="329"/>
      <c r="MNK204" s="329"/>
      <c r="MNL204" s="329"/>
      <c r="MNM204" s="329"/>
      <c r="MNN204" s="329"/>
      <c r="MNO204" s="329"/>
      <c r="MNP204" s="329"/>
      <c r="MNQ204" s="329"/>
      <c r="MNR204" s="329"/>
      <c r="MNS204" s="329"/>
      <c r="MNT204" s="329"/>
      <c r="MNU204" s="329"/>
      <c r="MNV204" s="329"/>
      <c r="MNW204" s="329"/>
      <c r="MNX204" s="329"/>
      <c r="MNY204" s="329"/>
      <c r="MNZ204" s="329"/>
      <c r="MOA204" s="329"/>
      <c r="MOB204" s="329"/>
      <c r="MOC204" s="329"/>
      <c r="MOD204" s="329"/>
      <c r="MOE204" s="329"/>
      <c r="MOF204" s="329"/>
      <c r="MOG204" s="329"/>
      <c r="MOH204" s="329"/>
      <c r="MOI204" s="329"/>
      <c r="MOJ204" s="329"/>
      <c r="MOK204" s="329"/>
      <c r="MOL204" s="329"/>
      <c r="MOM204" s="329"/>
      <c r="MON204" s="329"/>
      <c r="MOO204" s="329"/>
      <c r="MOP204" s="329"/>
      <c r="MOQ204" s="329"/>
      <c r="MOR204" s="329"/>
      <c r="MOS204" s="329"/>
      <c r="MOT204" s="329"/>
      <c r="MOU204" s="329"/>
      <c r="MOV204" s="329"/>
      <c r="MOW204" s="329"/>
      <c r="MOX204" s="329"/>
      <c r="MOY204" s="329"/>
      <c r="MOZ204" s="329"/>
      <c r="MPA204" s="329"/>
      <c r="MPB204" s="329"/>
      <c r="MPC204" s="329"/>
      <c r="MPD204" s="329"/>
      <c r="MPE204" s="329"/>
      <c r="MPF204" s="329"/>
      <c r="MPG204" s="329"/>
      <c r="MPH204" s="329"/>
      <c r="MPI204" s="329"/>
      <c r="MPJ204" s="329"/>
      <c r="MPK204" s="329"/>
      <c r="MPL204" s="329"/>
      <c r="MPM204" s="329"/>
      <c r="MPN204" s="329"/>
      <c r="MPO204" s="329"/>
      <c r="MPP204" s="329"/>
      <c r="MPQ204" s="329"/>
      <c r="MPR204" s="329"/>
      <c r="MPS204" s="329"/>
      <c r="MPT204" s="329"/>
      <c r="MPU204" s="329"/>
      <c r="MPV204" s="329"/>
      <c r="MPW204" s="329"/>
      <c r="MPX204" s="329"/>
      <c r="MPY204" s="329"/>
      <c r="MPZ204" s="329"/>
      <c r="MQA204" s="329"/>
      <c r="MQB204" s="329"/>
      <c r="MQC204" s="329"/>
      <c r="MQD204" s="329"/>
      <c r="MQE204" s="329"/>
      <c r="MQF204" s="329"/>
      <c r="MQG204" s="329"/>
      <c r="MQH204" s="329"/>
      <c r="MQI204" s="329"/>
      <c r="MQJ204" s="329"/>
      <c r="MQK204" s="329"/>
      <c r="MQL204" s="329"/>
      <c r="MQM204" s="329"/>
      <c r="MQN204" s="329"/>
      <c r="MQO204" s="329"/>
      <c r="MQP204" s="329"/>
      <c r="MQQ204" s="329"/>
      <c r="MQR204" s="329"/>
      <c r="MQS204" s="329"/>
      <c r="MQT204" s="329"/>
      <c r="MQU204" s="329"/>
      <c r="MQV204" s="329"/>
      <c r="MQW204" s="329"/>
      <c r="MQX204" s="329"/>
      <c r="MQY204" s="329"/>
      <c r="MQZ204" s="329"/>
      <c r="MRA204" s="329"/>
      <c r="MRB204" s="329"/>
      <c r="MRC204" s="329"/>
      <c r="MRD204" s="329"/>
      <c r="MRE204" s="329"/>
      <c r="MRF204" s="329"/>
      <c r="MRG204" s="329"/>
      <c r="MRH204" s="329"/>
      <c r="MRI204" s="329"/>
      <c r="MRJ204" s="329"/>
      <c r="MRK204" s="329"/>
      <c r="MRL204" s="329"/>
      <c r="MRM204" s="329"/>
      <c r="MRN204" s="329"/>
      <c r="MRO204" s="329"/>
      <c r="MRP204" s="329"/>
      <c r="MRQ204" s="329"/>
      <c r="MRR204" s="329"/>
      <c r="MRS204" s="329"/>
      <c r="MRT204" s="329"/>
      <c r="MRU204" s="329"/>
      <c r="MRV204" s="329"/>
      <c r="MRW204" s="329"/>
      <c r="MRX204" s="329"/>
      <c r="MRY204" s="329"/>
      <c r="MRZ204" s="329"/>
      <c r="MSA204" s="329"/>
      <c r="MSB204" s="329"/>
      <c r="MSC204" s="329"/>
      <c r="MSD204" s="329"/>
      <c r="MSE204" s="329"/>
      <c r="MSF204" s="329"/>
      <c r="MSG204" s="329"/>
      <c r="MSH204" s="329"/>
      <c r="MSI204" s="329"/>
      <c r="MSJ204" s="329"/>
      <c r="MSK204" s="329"/>
      <c r="MSL204" s="329"/>
      <c r="MSM204" s="329"/>
      <c r="MSN204" s="329"/>
      <c r="MSO204" s="329"/>
      <c r="MSP204" s="329"/>
      <c r="MSQ204" s="329"/>
      <c r="MSR204" s="329"/>
      <c r="MSS204" s="329"/>
      <c r="MST204" s="329"/>
      <c r="MSU204" s="329"/>
      <c r="MSV204" s="329"/>
      <c r="MSW204" s="329"/>
      <c r="MSX204" s="329"/>
      <c r="MSY204" s="329"/>
      <c r="MSZ204" s="329"/>
      <c r="MTA204" s="329"/>
      <c r="MTB204" s="329"/>
      <c r="MTC204" s="329"/>
      <c r="MTD204" s="329"/>
      <c r="MTE204" s="329"/>
      <c r="MTF204" s="329"/>
      <c r="MTG204" s="329"/>
      <c r="MTH204" s="329"/>
      <c r="MTI204" s="329"/>
      <c r="MTJ204" s="329"/>
      <c r="MTK204" s="329"/>
      <c r="MTL204" s="329"/>
      <c r="MTM204" s="329"/>
      <c r="MTN204" s="329"/>
      <c r="MTO204" s="329"/>
      <c r="MTP204" s="329"/>
      <c r="MTQ204" s="329"/>
      <c r="MTR204" s="329"/>
      <c r="MTS204" s="329"/>
      <c r="MTT204" s="329"/>
      <c r="MTU204" s="329"/>
      <c r="MTV204" s="329"/>
      <c r="MTW204" s="329"/>
      <c r="MTX204" s="329"/>
      <c r="MTY204" s="329"/>
      <c r="MTZ204" s="329"/>
      <c r="MUA204" s="329"/>
      <c r="MUB204" s="329"/>
      <c r="MUC204" s="329"/>
      <c r="MUD204" s="329"/>
      <c r="MUE204" s="329"/>
      <c r="MUF204" s="329"/>
      <c r="MUG204" s="329"/>
      <c r="MUH204" s="329"/>
      <c r="MUI204" s="329"/>
      <c r="MUJ204" s="329"/>
      <c r="MUK204" s="329"/>
      <c r="MUL204" s="329"/>
      <c r="MUM204" s="329"/>
      <c r="MUN204" s="329"/>
      <c r="MUO204" s="329"/>
      <c r="MUP204" s="329"/>
      <c r="MUQ204" s="329"/>
      <c r="MUR204" s="329"/>
      <c r="MUS204" s="329"/>
      <c r="MUT204" s="329"/>
      <c r="MUU204" s="329"/>
      <c r="MUV204" s="329"/>
      <c r="MUW204" s="329"/>
      <c r="MUX204" s="329"/>
      <c r="MUY204" s="329"/>
      <c r="MUZ204" s="329"/>
      <c r="MVA204" s="329"/>
      <c r="MVB204" s="329"/>
      <c r="MVC204" s="329"/>
      <c r="MVD204" s="329"/>
      <c r="MVE204" s="329"/>
      <c r="MVF204" s="329"/>
      <c r="MVG204" s="329"/>
      <c r="MVH204" s="329"/>
      <c r="MVI204" s="329"/>
      <c r="MVJ204" s="329"/>
      <c r="MVK204" s="329"/>
      <c r="MVL204" s="329"/>
      <c r="MVM204" s="329"/>
      <c r="MVN204" s="329"/>
      <c r="MVO204" s="329"/>
      <c r="MVP204" s="329"/>
      <c r="MVQ204" s="329"/>
      <c r="MVR204" s="329"/>
      <c r="MVS204" s="329"/>
      <c r="MVT204" s="329"/>
      <c r="MVU204" s="329"/>
      <c r="MVV204" s="329"/>
      <c r="MVW204" s="329"/>
      <c r="MVX204" s="329"/>
      <c r="MVY204" s="329"/>
      <c r="MVZ204" s="329"/>
      <c r="MWA204" s="329"/>
      <c r="MWB204" s="329"/>
      <c r="MWC204" s="329"/>
      <c r="MWD204" s="329"/>
      <c r="MWE204" s="329"/>
      <c r="MWF204" s="329"/>
      <c r="MWG204" s="329"/>
      <c r="MWH204" s="329"/>
      <c r="MWI204" s="329"/>
      <c r="MWJ204" s="329"/>
      <c r="MWK204" s="329"/>
      <c r="MWL204" s="329"/>
      <c r="MWM204" s="329"/>
      <c r="MWN204" s="329"/>
      <c r="MWO204" s="329"/>
      <c r="MWP204" s="329"/>
      <c r="MWQ204" s="329"/>
      <c r="MWR204" s="329"/>
      <c r="MWS204" s="329"/>
      <c r="MWT204" s="329"/>
      <c r="MWU204" s="329"/>
      <c r="MWV204" s="329"/>
      <c r="MWW204" s="329"/>
      <c r="MWX204" s="329"/>
      <c r="MWY204" s="329"/>
      <c r="MWZ204" s="329"/>
      <c r="MXA204" s="329"/>
      <c r="MXB204" s="329"/>
      <c r="MXC204" s="329"/>
      <c r="MXD204" s="329"/>
      <c r="MXE204" s="329"/>
      <c r="MXF204" s="329"/>
      <c r="MXG204" s="329"/>
      <c r="MXH204" s="329"/>
      <c r="MXI204" s="329"/>
      <c r="MXJ204" s="329"/>
      <c r="MXK204" s="329"/>
      <c r="MXL204" s="329"/>
      <c r="MXM204" s="329"/>
      <c r="MXN204" s="329"/>
      <c r="MXO204" s="329"/>
      <c r="MXP204" s="329"/>
      <c r="MXQ204" s="329"/>
      <c r="MXR204" s="329"/>
      <c r="MXS204" s="329"/>
      <c r="MXT204" s="329"/>
      <c r="MXU204" s="329"/>
      <c r="MXV204" s="329"/>
      <c r="MXW204" s="329"/>
      <c r="MXX204" s="329"/>
      <c r="MXY204" s="329"/>
      <c r="MXZ204" s="329"/>
      <c r="MYA204" s="329"/>
      <c r="MYB204" s="329"/>
      <c r="MYC204" s="329"/>
      <c r="MYD204" s="329"/>
      <c r="MYE204" s="329"/>
      <c r="MYF204" s="329"/>
      <c r="MYG204" s="329"/>
      <c r="MYH204" s="329"/>
      <c r="MYI204" s="329"/>
      <c r="MYJ204" s="329"/>
      <c r="MYK204" s="329"/>
      <c r="MYL204" s="329"/>
      <c r="MYM204" s="329"/>
      <c r="MYN204" s="329"/>
      <c r="MYO204" s="329"/>
      <c r="MYP204" s="329"/>
      <c r="MYQ204" s="329"/>
      <c r="MYR204" s="329"/>
      <c r="MYS204" s="329"/>
      <c r="MYT204" s="329"/>
      <c r="MYU204" s="329"/>
      <c r="MYV204" s="329"/>
      <c r="MYW204" s="329"/>
      <c r="MYX204" s="329"/>
      <c r="MYY204" s="329"/>
      <c r="MYZ204" s="329"/>
      <c r="MZA204" s="329"/>
      <c r="MZB204" s="329"/>
      <c r="MZC204" s="329"/>
      <c r="MZD204" s="329"/>
      <c r="MZE204" s="329"/>
      <c r="MZF204" s="329"/>
      <c r="MZG204" s="329"/>
      <c r="MZH204" s="329"/>
      <c r="MZI204" s="329"/>
      <c r="MZJ204" s="329"/>
      <c r="MZK204" s="329"/>
      <c r="MZL204" s="329"/>
      <c r="MZM204" s="329"/>
      <c r="MZN204" s="329"/>
      <c r="MZO204" s="329"/>
      <c r="MZP204" s="329"/>
      <c r="MZQ204" s="329"/>
      <c r="MZR204" s="329"/>
      <c r="MZS204" s="329"/>
      <c r="MZT204" s="329"/>
      <c r="MZU204" s="329"/>
      <c r="MZV204" s="329"/>
      <c r="MZW204" s="329"/>
      <c r="MZX204" s="329"/>
      <c r="MZY204" s="329"/>
      <c r="MZZ204" s="329"/>
      <c r="NAA204" s="329"/>
      <c r="NAB204" s="329"/>
      <c r="NAC204" s="329"/>
      <c r="NAD204" s="329"/>
      <c r="NAE204" s="329"/>
      <c r="NAF204" s="329"/>
      <c r="NAG204" s="329"/>
      <c r="NAH204" s="329"/>
      <c r="NAI204" s="329"/>
      <c r="NAJ204" s="329"/>
      <c r="NAK204" s="329"/>
      <c r="NAL204" s="329"/>
      <c r="NAM204" s="329"/>
      <c r="NAN204" s="329"/>
      <c r="NAO204" s="329"/>
      <c r="NAP204" s="329"/>
      <c r="NAQ204" s="329"/>
      <c r="NAR204" s="329"/>
      <c r="NAS204" s="329"/>
      <c r="NAT204" s="329"/>
      <c r="NAU204" s="329"/>
      <c r="NAV204" s="329"/>
      <c r="NAW204" s="329"/>
      <c r="NAX204" s="329"/>
      <c r="NAY204" s="329"/>
      <c r="NAZ204" s="329"/>
      <c r="NBA204" s="329"/>
      <c r="NBB204" s="329"/>
      <c r="NBC204" s="329"/>
      <c r="NBD204" s="329"/>
      <c r="NBE204" s="329"/>
      <c r="NBF204" s="329"/>
      <c r="NBG204" s="329"/>
      <c r="NBH204" s="329"/>
      <c r="NBI204" s="329"/>
      <c r="NBJ204" s="329"/>
      <c r="NBK204" s="329"/>
      <c r="NBL204" s="329"/>
      <c r="NBM204" s="329"/>
      <c r="NBN204" s="329"/>
      <c r="NBO204" s="329"/>
      <c r="NBP204" s="329"/>
      <c r="NBQ204" s="329"/>
      <c r="NBR204" s="329"/>
      <c r="NBS204" s="329"/>
      <c r="NBT204" s="329"/>
      <c r="NBU204" s="329"/>
      <c r="NBV204" s="329"/>
      <c r="NBW204" s="329"/>
      <c r="NBX204" s="329"/>
      <c r="NBY204" s="329"/>
      <c r="NBZ204" s="329"/>
      <c r="NCA204" s="329"/>
      <c r="NCB204" s="329"/>
      <c r="NCC204" s="329"/>
      <c r="NCD204" s="329"/>
      <c r="NCE204" s="329"/>
      <c r="NCF204" s="329"/>
      <c r="NCG204" s="329"/>
      <c r="NCH204" s="329"/>
      <c r="NCI204" s="329"/>
      <c r="NCJ204" s="329"/>
      <c r="NCK204" s="329"/>
      <c r="NCL204" s="329"/>
      <c r="NCM204" s="329"/>
      <c r="NCN204" s="329"/>
      <c r="NCO204" s="329"/>
      <c r="NCP204" s="329"/>
      <c r="NCQ204" s="329"/>
      <c r="NCR204" s="329"/>
      <c r="NCS204" s="329"/>
      <c r="NCT204" s="329"/>
      <c r="NCU204" s="329"/>
      <c r="NCV204" s="329"/>
      <c r="NCW204" s="329"/>
      <c r="NCX204" s="329"/>
      <c r="NCY204" s="329"/>
      <c r="NCZ204" s="329"/>
      <c r="NDA204" s="329"/>
      <c r="NDB204" s="329"/>
      <c r="NDC204" s="329"/>
      <c r="NDD204" s="329"/>
      <c r="NDE204" s="329"/>
      <c r="NDF204" s="329"/>
      <c r="NDG204" s="329"/>
      <c r="NDH204" s="329"/>
      <c r="NDI204" s="329"/>
      <c r="NDJ204" s="329"/>
      <c r="NDK204" s="329"/>
      <c r="NDL204" s="329"/>
      <c r="NDM204" s="329"/>
      <c r="NDN204" s="329"/>
      <c r="NDO204" s="329"/>
      <c r="NDP204" s="329"/>
      <c r="NDQ204" s="329"/>
      <c r="NDR204" s="329"/>
      <c r="NDS204" s="329"/>
      <c r="NDT204" s="329"/>
      <c r="NDU204" s="329"/>
      <c r="NDV204" s="329"/>
      <c r="NDW204" s="329"/>
      <c r="NDX204" s="329"/>
      <c r="NDY204" s="329"/>
      <c r="NDZ204" s="329"/>
      <c r="NEA204" s="329"/>
      <c r="NEB204" s="329"/>
      <c r="NEC204" s="329"/>
      <c r="NED204" s="329"/>
      <c r="NEE204" s="329"/>
      <c r="NEF204" s="329"/>
      <c r="NEG204" s="329"/>
      <c r="NEH204" s="329"/>
      <c r="NEI204" s="329"/>
      <c r="NEJ204" s="329"/>
      <c r="NEK204" s="329"/>
      <c r="NEL204" s="329"/>
      <c r="NEM204" s="329"/>
      <c r="NEN204" s="329"/>
      <c r="NEO204" s="329"/>
      <c r="NEP204" s="329"/>
      <c r="NEQ204" s="329"/>
      <c r="NER204" s="329"/>
      <c r="NES204" s="329"/>
      <c r="NET204" s="329"/>
      <c r="NEU204" s="329"/>
      <c r="NEV204" s="329"/>
      <c r="NEW204" s="329"/>
      <c r="NEX204" s="329"/>
      <c r="NEY204" s="329"/>
      <c r="NEZ204" s="329"/>
      <c r="NFA204" s="329"/>
      <c r="NFB204" s="329"/>
      <c r="NFC204" s="329"/>
      <c r="NFD204" s="329"/>
      <c r="NFE204" s="329"/>
      <c r="NFF204" s="329"/>
      <c r="NFG204" s="329"/>
      <c r="NFH204" s="329"/>
      <c r="NFI204" s="329"/>
      <c r="NFJ204" s="329"/>
      <c r="NFK204" s="329"/>
      <c r="NFL204" s="329"/>
      <c r="NFM204" s="329"/>
      <c r="NFN204" s="329"/>
      <c r="NFO204" s="329"/>
      <c r="NFP204" s="329"/>
      <c r="NFQ204" s="329"/>
      <c r="NFR204" s="329"/>
      <c r="NFS204" s="329"/>
      <c r="NFT204" s="329"/>
      <c r="NFU204" s="329"/>
      <c r="NFV204" s="329"/>
      <c r="NFW204" s="329"/>
      <c r="NFX204" s="329"/>
      <c r="NFY204" s="329"/>
      <c r="NFZ204" s="329"/>
      <c r="NGA204" s="329"/>
      <c r="NGB204" s="329"/>
      <c r="NGC204" s="329"/>
      <c r="NGD204" s="329"/>
      <c r="NGE204" s="329"/>
      <c r="NGF204" s="329"/>
      <c r="NGG204" s="329"/>
      <c r="NGH204" s="329"/>
      <c r="NGI204" s="329"/>
      <c r="NGJ204" s="329"/>
      <c r="NGK204" s="329"/>
      <c r="NGL204" s="329"/>
      <c r="NGM204" s="329"/>
      <c r="NGN204" s="329"/>
      <c r="NGO204" s="329"/>
      <c r="NGP204" s="329"/>
      <c r="NGQ204" s="329"/>
      <c r="NGR204" s="329"/>
      <c r="NGS204" s="329"/>
      <c r="NGT204" s="329"/>
      <c r="NGU204" s="329"/>
      <c r="NGV204" s="329"/>
      <c r="NGW204" s="329"/>
      <c r="NGX204" s="329"/>
      <c r="NGY204" s="329"/>
      <c r="NGZ204" s="329"/>
      <c r="NHA204" s="329"/>
      <c r="NHB204" s="329"/>
      <c r="NHC204" s="329"/>
      <c r="NHD204" s="329"/>
      <c r="NHE204" s="329"/>
      <c r="NHF204" s="329"/>
      <c r="NHG204" s="329"/>
      <c r="NHH204" s="329"/>
      <c r="NHI204" s="329"/>
      <c r="NHJ204" s="329"/>
      <c r="NHK204" s="329"/>
      <c r="NHL204" s="329"/>
      <c r="NHM204" s="329"/>
      <c r="NHN204" s="329"/>
      <c r="NHO204" s="329"/>
      <c r="NHP204" s="329"/>
      <c r="NHQ204" s="329"/>
      <c r="NHR204" s="329"/>
      <c r="NHS204" s="329"/>
      <c r="NHT204" s="329"/>
      <c r="NHU204" s="329"/>
      <c r="NHV204" s="329"/>
      <c r="NHW204" s="329"/>
      <c r="NHX204" s="329"/>
      <c r="NHY204" s="329"/>
      <c r="NHZ204" s="329"/>
      <c r="NIA204" s="329"/>
      <c r="NIB204" s="329"/>
      <c r="NIC204" s="329"/>
      <c r="NID204" s="329"/>
      <c r="NIE204" s="329"/>
      <c r="NIF204" s="329"/>
      <c r="NIG204" s="329"/>
      <c r="NIH204" s="329"/>
      <c r="NII204" s="329"/>
      <c r="NIJ204" s="329"/>
      <c r="NIK204" s="329"/>
      <c r="NIL204" s="329"/>
      <c r="NIM204" s="329"/>
      <c r="NIN204" s="329"/>
      <c r="NIO204" s="329"/>
      <c r="NIP204" s="329"/>
      <c r="NIQ204" s="329"/>
      <c r="NIR204" s="329"/>
      <c r="NIS204" s="329"/>
      <c r="NIT204" s="329"/>
      <c r="NIU204" s="329"/>
      <c r="NIV204" s="329"/>
      <c r="NIW204" s="329"/>
      <c r="NIX204" s="329"/>
      <c r="NIY204" s="329"/>
      <c r="NIZ204" s="329"/>
      <c r="NJA204" s="329"/>
      <c r="NJB204" s="329"/>
      <c r="NJC204" s="329"/>
      <c r="NJD204" s="329"/>
      <c r="NJE204" s="329"/>
      <c r="NJF204" s="329"/>
      <c r="NJG204" s="329"/>
      <c r="NJH204" s="329"/>
      <c r="NJI204" s="329"/>
      <c r="NJJ204" s="329"/>
      <c r="NJK204" s="329"/>
      <c r="NJL204" s="329"/>
      <c r="NJM204" s="329"/>
      <c r="NJN204" s="329"/>
      <c r="NJO204" s="329"/>
      <c r="NJP204" s="329"/>
      <c r="NJQ204" s="329"/>
      <c r="NJR204" s="329"/>
      <c r="NJS204" s="329"/>
      <c r="NJT204" s="329"/>
      <c r="NJU204" s="329"/>
      <c r="NJV204" s="329"/>
      <c r="NJW204" s="329"/>
      <c r="NJX204" s="329"/>
      <c r="NJY204" s="329"/>
      <c r="NJZ204" s="329"/>
      <c r="NKA204" s="329"/>
      <c r="NKB204" s="329"/>
      <c r="NKC204" s="329"/>
      <c r="NKD204" s="329"/>
      <c r="NKE204" s="329"/>
      <c r="NKF204" s="329"/>
      <c r="NKG204" s="329"/>
      <c r="NKH204" s="329"/>
      <c r="NKI204" s="329"/>
      <c r="NKJ204" s="329"/>
      <c r="NKK204" s="329"/>
      <c r="NKL204" s="329"/>
      <c r="NKM204" s="329"/>
      <c r="NKN204" s="329"/>
      <c r="NKO204" s="329"/>
      <c r="NKP204" s="329"/>
      <c r="NKQ204" s="329"/>
      <c r="NKR204" s="329"/>
      <c r="NKS204" s="329"/>
      <c r="NKT204" s="329"/>
      <c r="NKU204" s="329"/>
      <c r="NKV204" s="329"/>
      <c r="NKW204" s="329"/>
      <c r="NKX204" s="329"/>
      <c r="NKY204" s="329"/>
      <c r="NKZ204" s="329"/>
      <c r="NLA204" s="329"/>
      <c r="NLB204" s="329"/>
      <c r="NLC204" s="329"/>
      <c r="NLD204" s="329"/>
      <c r="NLE204" s="329"/>
      <c r="NLF204" s="329"/>
      <c r="NLG204" s="329"/>
      <c r="NLH204" s="329"/>
      <c r="NLI204" s="329"/>
      <c r="NLJ204" s="329"/>
      <c r="NLK204" s="329"/>
      <c r="NLL204" s="329"/>
      <c r="NLM204" s="329"/>
      <c r="NLN204" s="329"/>
      <c r="NLO204" s="329"/>
      <c r="NLP204" s="329"/>
      <c r="NLQ204" s="329"/>
      <c r="NLR204" s="329"/>
      <c r="NLS204" s="329"/>
      <c r="NLT204" s="329"/>
      <c r="NLU204" s="329"/>
      <c r="NLV204" s="329"/>
      <c r="NLW204" s="329"/>
      <c r="NLX204" s="329"/>
      <c r="NLY204" s="329"/>
      <c r="NLZ204" s="329"/>
      <c r="NMA204" s="329"/>
      <c r="NMB204" s="329"/>
      <c r="NMC204" s="329"/>
      <c r="NMD204" s="329"/>
      <c r="NME204" s="329"/>
      <c r="NMF204" s="329"/>
      <c r="NMG204" s="329"/>
      <c r="NMH204" s="329"/>
      <c r="NMI204" s="329"/>
      <c r="NMJ204" s="329"/>
      <c r="NMK204" s="329"/>
      <c r="NML204" s="329"/>
      <c r="NMM204" s="329"/>
      <c r="NMN204" s="329"/>
      <c r="NMO204" s="329"/>
      <c r="NMP204" s="329"/>
      <c r="NMQ204" s="329"/>
      <c r="NMR204" s="329"/>
      <c r="NMS204" s="329"/>
      <c r="NMT204" s="329"/>
      <c r="NMU204" s="329"/>
      <c r="NMV204" s="329"/>
      <c r="NMW204" s="329"/>
      <c r="NMX204" s="329"/>
      <c r="NMY204" s="329"/>
      <c r="NMZ204" s="329"/>
      <c r="NNA204" s="329"/>
      <c r="NNB204" s="329"/>
      <c r="NNC204" s="329"/>
      <c r="NND204" s="329"/>
      <c r="NNE204" s="329"/>
      <c r="NNF204" s="329"/>
      <c r="NNG204" s="329"/>
      <c r="NNH204" s="329"/>
      <c r="NNI204" s="329"/>
      <c r="NNJ204" s="329"/>
      <c r="NNK204" s="329"/>
      <c r="NNL204" s="329"/>
      <c r="NNM204" s="329"/>
      <c r="NNN204" s="329"/>
      <c r="NNO204" s="329"/>
      <c r="NNP204" s="329"/>
      <c r="NNQ204" s="329"/>
      <c r="NNR204" s="329"/>
      <c r="NNS204" s="329"/>
      <c r="NNT204" s="329"/>
      <c r="NNU204" s="329"/>
      <c r="NNV204" s="329"/>
      <c r="NNW204" s="329"/>
      <c r="NNX204" s="329"/>
      <c r="NNY204" s="329"/>
      <c r="NNZ204" s="329"/>
      <c r="NOA204" s="329"/>
      <c r="NOB204" s="329"/>
      <c r="NOC204" s="329"/>
      <c r="NOD204" s="329"/>
      <c r="NOE204" s="329"/>
      <c r="NOF204" s="329"/>
      <c r="NOG204" s="329"/>
      <c r="NOH204" s="329"/>
      <c r="NOI204" s="329"/>
      <c r="NOJ204" s="329"/>
      <c r="NOK204" s="329"/>
      <c r="NOL204" s="329"/>
      <c r="NOM204" s="329"/>
      <c r="NON204" s="329"/>
      <c r="NOO204" s="329"/>
      <c r="NOP204" s="329"/>
      <c r="NOQ204" s="329"/>
      <c r="NOR204" s="329"/>
      <c r="NOS204" s="329"/>
      <c r="NOT204" s="329"/>
      <c r="NOU204" s="329"/>
      <c r="NOV204" s="329"/>
      <c r="NOW204" s="329"/>
      <c r="NOX204" s="329"/>
      <c r="NOY204" s="329"/>
      <c r="NOZ204" s="329"/>
      <c r="NPA204" s="329"/>
      <c r="NPB204" s="329"/>
      <c r="NPC204" s="329"/>
      <c r="NPD204" s="329"/>
      <c r="NPE204" s="329"/>
      <c r="NPF204" s="329"/>
      <c r="NPG204" s="329"/>
      <c r="NPH204" s="329"/>
      <c r="NPI204" s="329"/>
      <c r="NPJ204" s="329"/>
      <c r="NPK204" s="329"/>
      <c r="NPL204" s="329"/>
      <c r="NPM204" s="329"/>
      <c r="NPN204" s="329"/>
      <c r="NPO204" s="329"/>
      <c r="NPP204" s="329"/>
      <c r="NPQ204" s="329"/>
      <c r="NPR204" s="329"/>
      <c r="NPS204" s="329"/>
      <c r="NPT204" s="329"/>
      <c r="NPU204" s="329"/>
      <c r="NPV204" s="329"/>
      <c r="NPW204" s="329"/>
      <c r="NPX204" s="329"/>
      <c r="NPY204" s="329"/>
      <c r="NPZ204" s="329"/>
      <c r="NQA204" s="329"/>
      <c r="NQB204" s="329"/>
      <c r="NQC204" s="329"/>
      <c r="NQD204" s="329"/>
      <c r="NQE204" s="329"/>
      <c r="NQF204" s="329"/>
      <c r="NQG204" s="329"/>
      <c r="NQH204" s="329"/>
      <c r="NQI204" s="329"/>
      <c r="NQJ204" s="329"/>
      <c r="NQK204" s="329"/>
      <c r="NQL204" s="329"/>
      <c r="NQM204" s="329"/>
      <c r="NQN204" s="329"/>
      <c r="NQO204" s="329"/>
      <c r="NQP204" s="329"/>
      <c r="NQQ204" s="329"/>
      <c r="NQR204" s="329"/>
      <c r="NQS204" s="329"/>
      <c r="NQT204" s="329"/>
      <c r="NQU204" s="329"/>
      <c r="NQV204" s="329"/>
      <c r="NQW204" s="329"/>
      <c r="NQX204" s="329"/>
      <c r="NQY204" s="329"/>
      <c r="NQZ204" s="329"/>
      <c r="NRA204" s="329"/>
      <c r="NRB204" s="329"/>
      <c r="NRC204" s="329"/>
      <c r="NRD204" s="329"/>
      <c r="NRE204" s="329"/>
      <c r="NRF204" s="329"/>
      <c r="NRG204" s="329"/>
      <c r="NRH204" s="329"/>
      <c r="NRI204" s="329"/>
      <c r="NRJ204" s="329"/>
      <c r="NRK204" s="329"/>
      <c r="NRL204" s="329"/>
      <c r="NRM204" s="329"/>
      <c r="NRN204" s="329"/>
      <c r="NRO204" s="329"/>
      <c r="NRP204" s="329"/>
      <c r="NRQ204" s="329"/>
      <c r="NRR204" s="329"/>
      <c r="NRS204" s="329"/>
      <c r="NRT204" s="329"/>
      <c r="NRU204" s="329"/>
      <c r="NRV204" s="329"/>
      <c r="NRW204" s="329"/>
      <c r="NRX204" s="329"/>
      <c r="NRY204" s="329"/>
      <c r="NRZ204" s="329"/>
      <c r="NSA204" s="329"/>
      <c r="NSB204" s="329"/>
      <c r="NSC204" s="329"/>
      <c r="NSD204" s="329"/>
      <c r="NSE204" s="329"/>
      <c r="NSF204" s="329"/>
      <c r="NSG204" s="329"/>
      <c r="NSH204" s="329"/>
      <c r="NSI204" s="329"/>
      <c r="NSJ204" s="329"/>
      <c r="NSK204" s="329"/>
      <c r="NSL204" s="329"/>
      <c r="NSM204" s="329"/>
      <c r="NSN204" s="329"/>
      <c r="NSO204" s="329"/>
      <c r="NSP204" s="329"/>
      <c r="NSQ204" s="329"/>
      <c r="NSR204" s="329"/>
      <c r="NSS204" s="329"/>
      <c r="NST204" s="329"/>
      <c r="NSU204" s="329"/>
      <c r="NSV204" s="329"/>
      <c r="NSW204" s="329"/>
      <c r="NSX204" s="329"/>
      <c r="NSY204" s="329"/>
      <c r="NSZ204" s="329"/>
      <c r="NTA204" s="329"/>
      <c r="NTB204" s="329"/>
      <c r="NTC204" s="329"/>
      <c r="NTD204" s="329"/>
      <c r="NTE204" s="329"/>
      <c r="NTF204" s="329"/>
      <c r="NTG204" s="329"/>
      <c r="NTH204" s="329"/>
      <c r="NTI204" s="329"/>
      <c r="NTJ204" s="329"/>
      <c r="NTK204" s="329"/>
      <c r="NTL204" s="329"/>
      <c r="NTM204" s="329"/>
      <c r="NTN204" s="329"/>
      <c r="NTO204" s="329"/>
      <c r="NTP204" s="329"/>
      <c r="NTQ204" s="329"/>
      <c r="NTR204" s="329"/>
      <c r="NTS204" s="329"/>
      <c r="NTT204" s="329"/>
      <c r="NTU204" s="329"/>
      <c r="NTV204" s="329"/>
      <c r="NTW204" s="329"/>
      <c r="NTX204" s="329"/>
      <c r="NTY204" s="329"/>
      <c r="NTZ204" s="329"/>
      <c r="NUA204" s="329"/>
      <c r="NUB204" s="329"/>
      <c r="NUC204" s="329"/>
      <c r="NUD204" s="329"/>
      <c r="NUE204" s="329"/>
      <c r="NUF204" s="329"/>
      <c r="NUG204" s="329"/>
      <c r="NUH204" s="329"/>
      <c r="NUI204" s="329"/>
      <c r="NUJ204" s="329"/>
      <c r="NUK204" s="329"/>
      <c r="NUL204" s="329"/>
      <c r="NUM204" s="329"/>
      <c r="NUN204" s="329"/>
      <c r="NUO204" s="329"/>
      <c r="NUP204" s="329"/>
      <c r="NUQ204" s="329"/>
      <c r="NUR204" s="329"/>
      <c r="NUS204" s="329"/>
      <c r="NUT204" s="329"/>
      <c r="NUU204" s="329"/>
      <c r="NUV204" s="329"/>
      <c r="NUW204" s="329"/>
      <c r="NUX204" s="329"/>
      <c r="NUY204" s="329"/>
      <c r="NUZ204" s="329"/>
      <c r="NVA204" s="329"/>
      <c r="NVB204" s="329"/>
      <c r="NVC204" s="329"/>
      <c r="NVD204" s="329"/>
      <c r="NVE204" s="329"/>
      <c r="NVF204" s="329"/>
      <c r="NVG204" s="329"/>
      <c r="NVH204" s="329"/>
      <c r="NVI204" s="329"/>
      <c r="NVJ204" s="329"/>
      <c r="NVK204" s="329"/>
      <c r="NVL204" s="329"/>
      <c r="NVM204" s="329"/>
      <c r="NVN204" s="329"/>
      <c r="NVO204" s="329"/>
      <c r="NVP204" s="329"/>
      <c r="NVQ204" s="329"/>
      <c r="NVR204" s="329"/>
      <c r="NVS204" s="329"/>
      <c r="NVT204" s="329"/>
      <c r="NVU204" s="329"/>
      <c r="NVV204" s="329"/>
      <c r="NVW204" s="329"/>
      <c r="NVX204" s="329"/>
      <c r="NVY204" s="329"/>
      <c r="NVZ204" s="329"/>
      <c r="NWA204" s="329"/>
      <c r="NWB204" s="329"/>
      <c r="NWC204" s="329"/>
      <c r="NWD204" s="329"/>
      <c r="NWE204" s="329"/>
      <c r="NWF204" s="329"/>
      <c r="NWG204" s="329"/>
      <c r="NWH204" s="329"/>
      <c r="NWI204" s="329"/>
      <c r="NWJ204" s="329"/>
      <c r="NWK204" s="329"/>
      <c r="NWL204" s="329"/>
      <c r="NWM204" s="329"/>
      <c r="NWN204" s="329"/>
      <c r="NWO204" s="329"/>
      <c r="NWP204" s="329"/>
      <c r="NWQ204" s="329"/>
      <c r="NWR204" s="329"/>
      <c r="NWS204" s="329"/>
      <c r="NWT204" s="329"/>
      <c r="NWU204" s="329"/>
      <c r="NWV204" s="329"/>
      <c r="NWW204" s="329"/>
      <c r="NWX204" s="329"/>
      <c r="NWY204" s="329"/>
      <c r="NWZ204" s="329"/>
      <c r="NXA204" s="329"/>
      <c r="NXB204" s="329"/>
      <c r="NXC204" s="329"/>
      <c r="NXD204" s="329"/>
      <c r="NXE204" s="329"/>
      <c r="NXF204" s="329"/>
      <c r="NXG204" s="329"/>
      <c r="NXH204" s="329"/>
      <c r="NXI204" s="329"/>
      <c r="NXJ204" s="329"/>
      <c r="NXK204" s="329"/>
      <c r="NXL204" s="329"/>
      <c r="NXM204" s="329"/>
      <c r="NXN204" s="329"/>
      <c r="NXO204" s="329"/>
      <c r="NXP204" s="329"/>
      <c r="NXQ204" s="329"/>
      <c r="NXR204" s="329"/>
      <c r="NXS204" s="329"/>
      <c r="NXT204" s="329"/>
      <c r="NXU204" s="329"/>
      <c r="NXV204" s="329"/>
      <c r="NXW204" s="329"/>
      <c r="NXX204" s="329"/>
      <c r="NXY204" s="329"/>
      <c r="NXZ204" s="329"/>
      <c r="NYA204" s="329"/>
      <c r="NYB204" s="329"/>
      <c r="NYC204" s="329"/>
      <c r="NYD204" s="329"/>
      <c r="NYE204" s="329"/>
      <c r="NYF204" s="329"/>
      <c r="NYG204" s="329"/>
      <c r="NYH204" s="329"/>
      <c r="NYI204" s="329"/>
      <c r="NYJ204" s="329"/>
      <c r="NYK204" s="329"/>
      <c r="NYL204" s="329"/>
      <c r="NYM204" s="329"/>
      <c r="NYN204" s="329"/>
      <c r="NYO204" s="329"/>
      <c r="NYP204" s="329"/>
      <c r="NYQ204" s="329"/>
      <c r="NYR204" s="329"/>
      <c r="NYS204" s="329"/>
      <c r="NYT204" s="329"/>
      <c r="NYU204" s="329"/>
      <c r="NYV204" s="329"/>
      <c r="NYW204" s="329"/>
      <c r="NYX204" s="329"/>
      <c r="NYY204" s="329"/>
      <c r="NYZ204" s="329"/>
      <c r="NZA204" s="329"/>
      <c r="NZB204" s="329"/>
      <c r="NZC204" s="329"/>
      <c r="NZD204" s="329"/>
      <c r="NZE204" s="329"/>
      <c r="NZF204" s="329"/>
      <c r="NZG204" s="329"/>
      <c r="NZH204" s="329"/>
      <c r="NZI204" s="329"/>
      <c r="NZJ204" s="329"/>
      <c r="NZK204" s="329"/>
      <c r="NZL204" s="329"/>
      <c r="NZM204" s="329"/>
      <c r="NZN204" s="329"/>
      <c r="NZO204" s="329"/>
      <c r="NZP204" s="329"/>
      <c r="NZQ204" s="329"/>
      <c r="NZR204" s="329"/>
      <c r="NZS204" s="329"/>
      <c r="NZT204" s="329"/>
      <c r="NZU204" s="329"/>
      <c r="NZV204" s="329"/>
      <c r="NZW204" s="329"/>
      <c r="NZX204" s="329"/>
      <c r="NZY204" s="329"/>
      <c r="NZZ204" s="329"/>
      <c r="OAA204" s="329"/>
      <c r="OAB204" s="329"/>
      <c r="OAC204" s="329"/>
      <c r="OAD204" s="329"/>
      <c r="OAE204" s="329"/>
      <c r="OAF204" s="329"/>
      <c r="OAG204" s="329"/>
      <c r="OAH204" s="329"/>
      <c r="OAI204" s="329"/>
      <c r="OAJ204" s="329"/>
      <c r="OAK204" s="329"/>
      <c r="OAL204" s="329"/>
      <c r="OAM204" s="329"/>
      <c r="OAN204" s="329"/>
      <c r="OAO204" s="329"/>
      <c r="OAP204" s="329"/>
      <c r="OAQ204" s="329"/>
      <c r="OAR204" s="329"/>
      <c r="OAS204" s="329"/>
      <c r="OAT204" s="329"/>
      <c r="OAU204" s="329"/>
      <c r="OAV204" s="329"/>
      <c r="OAW204" s="329"/>
      <c r="OAX204" s="329"/>
      <c r="OAY204" s="329"/>
      <c r="OAZ204" s="329"/>
      <c r="OBA204" s="329"/>
      <c r="OBB204" s="329"/>
      <c r="OBC204" s="329"/>
      <c r="OBD204" s="329"/>
      <c r="OBE204" s="329"/>
      <c r="OBF204" s="329"/>
      <c r="OBG204" s="329"/>
      <c r="OBH204" s="329"/>
      <c r="OBI204" s="329"/>
      <c r="OBJ204" s="329"/>
      <c r="OBK204" s="329"/>
      <c r="OBL204" s="329"/>
      <c r="OBM204" s="329"/>
      <c r="OBN204" s="329"/>
      <c r="OBO204" s="329"/>
      <c r="OBP204" s="329"/>
      <c r="OBQ204" s="329"/>
      <c r="OBR204" s="329"/>
      <c r="OBS204" s="329"/>
      <c r="OBT204" s="329"/>
      <c r="OBU204" s="329"/>
      <c r="OBV204" s="329"/>
      <c r="OBW204" s="329"/>
      <c r="OBX204" s="329"/>
      <c r="OBY204" s="329"/>
      <c r="OBZ204" s="329"/>
      <c r="OCA204" s="329"/>
      <c r="OCB204" s="329"/>
      <c r="OCC204" s="329"/>
      <c r="OCD204" s="329"/>
      <c r="OCE204" s="329"/>
      <c r="OCF204" s="329"/>
      <c r="OCG204" s="329"/>
      <c r="OCH204" s="329"/>
      <c r="OCI204" s="329"/>
      <c r="OCJ204" s="329"/>
      <c r="OCK204" s="329"/>
      <c r="OCL204" s="329"/>
      <c r="OCM204" s="329"/>
      <c r="OCN204" s="329"/>
      <c r="OCO204" s="329"/>
      <c r="OCP204" s="329"/>
      <c r="OCQ204" s="329"/>
      <c r="OCR204" s="329"/>
      <c r="OCS204" s="329"/>
      <c r="OCT204" s="329"/>
      <c r="OCU204" s="329"/>
      <c r="OCV204" s="329"/>
      <c r="OCW204" s="329"/>
      <c r="OCX204" s="329"/>
      <c r="OCY204" s="329"/>
      <c r="OCZ204" s="329"/>
      <c r="ODA204" s="329"/>
      <c r="ODB204" s="329"/>
      <c r="ODC204" s="329"/>
      <c r="ODD204" s="329"/>
      <c r="ODE204" s="329"/>
      <c r="ODF204" s="329"/>
      <c r="ODG204" s="329"/>
      <c r="ODH204" s="329"/>
      <c r="ODI204" s="329"/>
      <c r="ODJ204" s="329"/>
      <c r="ODK204" s="329"/>
      <c r="ODL204" s="329"/>
      <c r="ODM204" s="329"/>
      <c r="ODN204" s="329"/>
      <c r="ODO204" s="329"/>
      <c r="ODP204" s="329"/>
      <c r="ODQ204" s="329"/>
      <c r="ODR204" s="329"/>
      <c r="ODS204" s="329"/>
      <c r="ODT204" s="329"/>
      <c r="ODU204" s="329"/>
      <c r="ODV204" s="329"/>
      <c r="ODW204" s="329"/>
      <c r="ODX204" s="329"/>
      <c r="ODY204" s="329"/>
      <c r="ODZ204" s="329"/>
      <c r="OEA204" s="329"/>
      <c r="OEB204" s="329"/>
      <c r="OEC204" s="329"/>
      <c r="OED204" s="329"/>
      <c r="OEE204" s="329"/>
      <c r="OEF204" s="329"/>
      <c r="OEG204" s="329"/>
      <c r="OEH204" s="329"/>
      <c r="OEI204" s="329"/>
      <c r="OEJ204" s="329"/>
      <c r="OEK204" s="329"/>
      <c r="OEL204" s="329"/>
      <c r="OEM204" s="329"/>
      <c r="OEN204" s="329"/>
      <c r="OEO204" s="329"/>
      <c r="OEP204" s="329"/>
      <c r="OEQ204" s="329"/>
      <c r="OER204" s="329"/>
      <c r="OES204" s="329"/>
      <c r="OET204" s="329"/>
      <c r="OEU204" s="329"/>
      <c r="OEV204" s="329"/>
      <c r="OEW204" s="329"/>
      <c r="OEX204" s="329"/>
      <c r="OEY204" s="329"/>
      <c r="OEZ204" s="329"/>
      <c r="OFA204" s="329"/>
      <c r="OFB204" s="329"/>
      <c r="OFC204" s="329"/>
      <c r="OFD204" s="329"/>
      <c r="OFE204" s="329"/>
      <c r="OFF204" s="329"/>
      <c r="OFG204" s="329"/>
      <c r="OFH204" s="329"/>
      <c r="OFI204" s="329"/>
      <c r="OFJ204" s="329"/>
      <c r="OFK204" s="329"/>
      <c r="OFL204" s="329"/>
      <c r="OFM204" s="329"/>
      <c r="OFN204" s="329"/>
      <c r="OFO204" s="329"/>
      <c r="OFP204" s="329"/>
      <c r="OFQ204" s="329"/>
      <c r="OFR204" s="329"/>
      <c r="OFS204" s="329"/>
      <c r="OFT204" s="329"/>
      <c r="OFU204" s="329"/>
      <c r="OFV204" s="329"/>
      <c r="OFW204" s="329"/>
      <c r="OFX204" s="329"/>
      <c r="OFY204" s="329"/>
      <c r="OFZ204" s="329"/>
      <c r="OGA204" s="329"/>
      <c r="OGB204" s="329"/>
      <c r="OGC204" s="329"/>
      <c r="OGD204" s="329"/>
      <c r="OGE204" s="329"/>
      <c r="OGF204" s="329"/>
      <c r="OGG204" s="329"/>
      <c r="OGH204" s="329"/>
      <c r="OGI204" s="329"/>
      <c r="OGJ204" s="329"/>
      <c r="OGK204" s="329"/>
      <c r="OGL204" s="329"/>
      <c r="OGM204" s="329"/>
      <c r="OGN204" s="329"/>
      <c r="OGO204" s="329"/>
      <c r="OGP204" s="329"/>
      <c r="OGQ204" s="329"/>
      <c r="OGR204" s="329"/>
      <c r="OGS204" s="329"/>
      <c r="OGT204" s="329"/>
      <c r="OGU204" s="329"/>
      <c r="OGV204" s="329"/>
      <c r="OGW204" s="329"/>
      <c r="OGX204" s="329"/>
      <c r="OGY204" s="329"/>
      <c r="OGZ204" s="329"/>
      <c r="OHA204" s="329"/>
      <c r="OHB204" s="329"/>
      <c r="OHC204" s="329"/>
      <c r="OHD204" s="329"/>
      <c r="OHE204" s="329"/>
      <c r="OHF204" s="329"/>
      <c r="OHG204" s="329"/>
      <c r="OHH204" s="329"/>
      <c r="OHI204" s="329"/>
      <c r="OHJ204" s="329"/>
      <c r="OHK204" s="329"/>
      <c r="OHL204" s="329"/>
      <c r="OHM204" s="329"/>
      <c r="OHN204" s="329"/>
      <c r="OHO204" s="329"/>
      <c r="OHP204" s="329"/>
      <c r="OHQ204" s="329"/>
      <c r="OHR204" s="329"/>
      <c r="OHS204" s="329"/>
      <c r="OHT204" s="329"/>
      <c r="OHU204" s="329"/>
      <c r="OHV204" s="329"/>
      <c r="OHW204" s="329"/>
      <c r="OHX204" s="329"/>
      <c r="OHY204" s="329"/>
      <c r="OHZ204" s="329"/>
      <c r="OIA204" s="329"/>
      <c r="OIB204" s="329"/>
      <c r="OIC204" s="329"/>
      <c r="OID204" s="329"/>
      <c r="OIE204" s="329"/>
      <c r="OIF204" s="329"/>
      <c r="OIG204" s="329"/>
      <c r="OIH204" s="329"/>
      <c r="OII204" s="329"/>
      <c r="OIJ204" s="329"/>
      <c r="OIK204" s="329"/>
      <c r="OIL204" s="329"/>
      <c r="OIM204" s="329"/>
      <c r="OIN204" s="329"/>
      <c r="OIO204" s="329"/>
      <c r="OIP204" s="329"/>
      <c r="OIQ204" s="329"/>
      <c r="OIR204" s="329"/>
      <c r="OIS204" s="329"/>
      <c r="OIT204" s="329"/>
      <c r="OIU204" s="329"/>
      <c r="OIV204" s="329"/>
      <c r="OIW204" s="329"/>
      <c r="OIX204" s="329"/>
      <c r="OIY204" s="329"/>
      <c r="OIZ204" s="329"/>
      <c r="OJA204" s="329"/>
      <c r="OJB204" s="329"/>
      <c r="OJC204" s="329"/>
      <c r="OJD204" s="329"/>
      <c r="OJE204" s="329"/>
      <c r="OJF204" s="329"/>
      <c r="OJG204" s="329"/>
      <c r="OJH204" s="329"/>
      <c r="OJI204" s="329"/>
      <c r="OJJ204" s="329"/>
      <c r="OJK204" s="329"/>
      <c r="OJL204" s="329"/>
      <c r="OJM204" s="329"/>
      <c r="OJN204" s="329"/>
      <c r="OJO204" s="329"/>
      <c r="OJP204" s="329"/>
      <c r="OJQ204" s="329"/>
      <c r="OJR204" s="329"/>
      <c r="OJS204" s="329"/>
      <c r="OJT204" s="329"/>
      <c r="OJU204" s="329"/>
      <c r="OJV204" s="329"/>
      <c r="OJW204" s="329"/>
      <c r="OJX204" s="329"/>
      <c r="OJY204" s="329"/>
      <c r="OJZ204" s="329"/>
      <c r="OKA204" s="329"/>
      <c r="OKB204" s="329"/>
      <c r="OKC204" s="329"/>
      <c r="OKD204" s="329"/>
      <c r="OKE204" s="329"/>
      <c r="OKF204" s="329"/>
      <c r="OKG204" s="329"/>
      <c r="OKH204" s="329"/>
      <c r="OKI204" s="329"/>
      <c r="OKJ204" s="329"/>
      <c r="OKK204" s="329"/>
      <c r="OKL204" s="329"/>
      <c r="OKM204" s="329"/>
      <c r="OKN204" s="329"/>
      <c r="OKO204" s="329"/>
      <c r="OKP204" s="329"/>
      <c r="OKQ204" s="329"/>
      <c r="OKR204" s="329"/>
      <c r="OKS204" s="329"/>
      <c r="OKT204" s="329"/>
      <c r="OKU204" s="329"/>
      <c r="OKV204" s="329"/>
      <c r="OKW204" s="329"/>
      <c r="OKX204" s="329"/>
      <c r="OKY204" s="329"/>
      <c r="OKZ204" s="329"/>
      <c r="OLA204" s="329"/>
      <c r="OLB204" s="329"/>
      <c r="OLC204" s="329"/>
      <c r="OLD204" s="329"/>
      <c r="OLE204" s="329"/>
      <c r="OLF204" s="329"/>
      <c r="OLG204" s="329"/>
      <c r="OLH204" s="329"/>
      <c r="OLI204" s="329"/>
      <c r="OLJ204" s="329"/>
      <c r="OLK204" s="329"/>
      <c r="OLL204" s="329"/>
      <c r="OLM204" s="329"/>
      <c r="OLN204" s="329"/>
      <c r="OLO204" s="329"/>
      <c r="OLP204" s="329"/>
      <c r="OLQ204" s="329"/>
      <c r="OLR204" s="329"/>
      <c r="OLS204" s="329"/>
      <c r="OLT204" s="329"/>
      <c r="OLU204" s="329"/>
      <c r="OLV204" s="329"/>
      <c r="OLW204" s="329"/>
      <c r="OLX204" s="329"/>
      <c r="OLY204" s="329"/>
      <c r="OLZ204" s="329"/>
      <c r="OMA204" s="329"/>
      <c r="OMB204" s="329"/>
      <c r="OMC204" s="329"/>
      <c r="OMD204" s="329"/>
      <c r="OME204" s="329"/>
      <c r="OMF204" s="329"/>
      <c r="OMG204" s="329"/>
      <c r="OMH204" s="329"/>
      <c r="OMI204" s="329"/>
      <c r="OMJ204" s="329"/>
      <c r="OMK204" s="329"/>
      <c r="OML204" s="329"/>
      <c r="OMM204" s="329"/>
      <c r="OMN204" s="329"/>
      <c r="OMO204" s="329"/>
      <c r="OMP204" s="329"/>
      <c r="OMQ204" s="329"/>
      <c r="OMR204" s="329"/>
      <c r="OMS204" s="329"/>
      <c r="OMT204" s="329"/>
      <c r="OMU204" s="329"/>
      <c r="OMV204" s="329"/>
      <c r="OMW204" s="329"/>
      <c r="OMX204" s="329"/>
      <c r="OMY204" s="329"/>
      <c r="OMZ204" s="329"/>
      <c r="ONA204" s="329"/>
      <c r="ONB204" s="329"/>
      <c r="ONC204" s="329"/>
      <c r="OND204" s="329"/>
      <c r="ONE204" s="329"/>
      <c r="ONF204" s="329"/>
      <c r="ONG204" s="329"/>
      <c r="ONH204" s="329"/>
      <c r="ONI204" s="329"/>
      <c r="ONJ204" s="329"/>
      <c r="ONK204" s="329"/>
      <c r="ONL204" s="329"/>
      <c r="ONM204" s="329"/>
      <c r="ONN204" s="329"/>
      <c r="ONO204" s="329"/>
      <c r="ONP204" s="329"/>
      <c r="ONQ204" s="329"/>
      <c r="ONR204" s="329"/>
      <c r="ONS204" s="329"/>
      <c r="ONT204" s="329"/>
      <c r="ONU204" s="329"/>
      <c r="ONV204" s="329"/>
      <c r="ONW204" s="329"/>
      <c r="ONX204" s="329"/>
      <c r="ONY204" s="329"/>
      <c r="ONZ204" s="329"/>
      <c r="OOA204" s="329"/>
      <c r="OOB204" s="329"/>
      <c r="OOC204" s="329"/>
      <c r="OOD204" s="329"/>
      <c r="OOE204" s="329"/>
      <c r="OOF204" s="329"/>
      <c r="OOG204" s="329"/>
      <c r="OOH204" s="329"/>
      <c r="OOI204" s="329"/>
      <c r="OOJ204" s="329"/>
      <c r="OOK204" s="329"/>
      <c r="OOL204" s="329"/>
      <c r="OOM204" s="329"/>
      <c r="OON204" s="329"/>
      <c r="OOO204" s="329"/>
      <c r="OOP204" s="329"/>
      <c r="OOQ204" s="329"/>
      <c r="OOR204" s="329"/>
      <c r="OOS204" s="329"/>
      <c r="OOT204" s="329"/>
      <c r="OOU204" s="329"/>
      <c r="OOV204" s="329"/>
      <c r="OOW204" s="329"/>
      <c r="OOX204" s="329"/>
      <c r="OOY204" s="329"/>
      <c r="OOZ204" s="329"/>
      <c r="OPA204" s="329"/>
      <c r="OPB204" s="329"/>
      <c r="OPC204" s="329"/>
      <c r="OPD204" s="329"/>
      <c r="OPE204" s="329"/>
      <c r="OPF204" s="329"/>
      <c r="OPG204" s="329"/>
      <c r="OPH204" s="329"/>
      <c r="OPI204" s="329"/>
      <c r="OPJ204" s="329"/>
      <c r="OPK204" s="329"/>
      <c r="OPL204" s="329"/>
      <c r="OPM204" s="329"/>
      <c r="OPN204" s="329"/>
      <c r="OPO204" s="329"/>
      <c r="OPP204" s="329"/>
      <c r="OPQ204" s="329"/>
      <c r="OPR204" s="329"/>
      <c r="OPS204" s="329"/>
      <c r="OPT204" s="329"/>
      <c r="OPU204" s="329"/>
      <c r="OPV204" s="329"/>
      <c r="OPW204" s="329"/>
      <c r="OPX204" s="329"/>
      <c r="OPY204" s="329"/>
      <c r="OPZ204" s="329"/>
      <c r="OQA204" s="329"/>
      <c r="OQB204" s="329"/>
      <c r="OQC204" s="329"/>
      <c r="OQD204" s="329"/>
      <c r="OQE204" s="329"/>
      <c r="OQF204" s="329"/>
      <c r="OQG204" s="329"/>
      <c r="OQH204" s="329"/>
      <c r="OQI204" s="329"/>
      <c r="OQJ204" s="329"/>
      <c r="OQK204" s="329"/>
      <c r="OQL204" s="329"/>
      <c r="OQM204" s="329"/>
      <c r="OQN204" s="329"/>
      <c r="OQO204" s="329"/>
      <c r="OQP204" s="329"/>
      <c r="OQQ204" s="329"/>
      <c r="OQR204" s="329"/>
      <c r="OQS204" s="329"/>
      <c r="OQT204" s="329"/>
      <c r="OQU204" s="329"/>
      <c r="OQV204" s="329"/>
      <c r="OQW204" s="329"/>
      <c r="OQX204" s="329"/>
      <c r="OQY204" s="329"/>
      <c r="OQZ204" s="329"/>
      <c r="ORA204" s="329"/>
      <c r="ORB204" s="329"/>
      <c r="ORC204" s="329"/>
      <c r="ORD204" s="329"/>
      <c r="ORE204" s="329"/>
      <c r="ORF204" s="329"/>
      <c r="ORG204" s="329"/>
      <c r="ORH204" s="329"/>
      <c r="ORI204" s="329"/>
      <c r="ORJ204" s="329"/>
      <c r="ORK204" s="329"/>
      <c r="ORL204" s="329"/>
      <c r="ORM204" s="329"/>
      <c r="ORN204" s="329"/>
      <c r="ORO204" s="329"/>
      <c r="ORP204" s="329"/>
      <c r="ORQ204" s="329"/>
      <c r="ORR204" s="329"/>
      <c r="ORS204" s="329"/>
      <c r="ORT204" s="329"/>
      <c r="ORU204" s="329"/>
      <c r="ORV204" s="329"/>
      <c r="ORW204" s="329"/>
      <c r="ORX204" s="329"/>
      <c r="ORY204" s="329"/>
      <c r="ORZ204" s="329"/>
      <c r="OSA204" s="329"/>
      <c r="OSB204" s="329"/>
      <c r="OSC204" s="329"/>
      <c r="OSD204" s="329"/>
      <c r="OSE204" s="329"/>
      <c r="OSF204" s="329"/>
      <c r="OSG204" s="329"/>
      <c r="OSH204" s="329"/>
      <c r="OSI204" s="329"/>
      <c r="OSJ204" s="329"/>
      <c r="OSK204" s="329"/>
      <c r="OSL204" s="329"/>
      <c r="OSM204" s="329"/>
      <c r="OSN204" s="329"/>
      <c r="OSO204" s="329"/>
      <c r="OSP204" s="329"/>
      <c r="OSQ204" s="329"/>
      <c r="OSR204" s="329"/>
      <c r="OSS204" s="329"/>
      <c r="OST204" s="329"/>
      <c r="OSU204" s="329"/>
      <c r="OSV204" s="329"/>
      <c r="OSW204" s="329"/>
      <c r="OSX204" s="329"/>
      <c r="OSY204" s="329"/>
      <c r="OSZ204" s="329"/>
      <c r="OTA204" s="329"/>
      <c r="OTB204" s="329"/>
      <c r="OTC204" s="329"/>
      <c r="OTD204" s="329"/>
      <c r="OTE204" s="329"/>
      <c r="OTF204" s="329"/>
      <c r="OTG204" s="329"/>
      <c r="OTH204" s="329"/>
      <c r="OTI204" s="329"/>
      <c r="OTJ204" s="329"/>
      <c r="OTK204" s="329"/>
      <c r="OTL204" s="329"/>
      <c r="OTM204" s="329"/>
      <c r="OTN204" s="329"/>
      <c r="OTO204" s="329"/>
      <c r="OTP204" s="329"/>
      <c r="OTQ204" s="329"/>
      <c r="OTR204" s="329"/>
      <c r="OTS204" s="329"/>
      <c r="OTT204" s="329"/>
      <c r="OTU204" s="329"/>
      <c r="OTV204" s="329"/>
      <c r="OTW204" s="329"/>
      <c r="OTX204" s="329"/>
      <c r="OTY204" s="329"/>
      <c r="OTZ204" s="329"/>
      <c r="OUA204" s="329"/>
      <c r="OUB204" s="329"/>
      <c r="OUC204" s="329"/>
      <c r="OUD204" s="329"/>
      <c r="OUE204" s="329"/>
      <c r="OUF204" s="329"/>
      <c r="OUG204" s="329"/>
      <c r="OUH204" s="329"/>
      <c r="OUI204" s="329"/>
      <c r="OUJ204" s="329"/>
      <c r="OUK204" s="329"/>
      <c r="OUL204" s="329"/>
      <c r="OUM204" s="329"/>
      <c r="OUN204" s="329"/>
      <c r="OUO204" s="329"/>
      <c r="OUP204" s="329"/>
      <c r="OUQ204" s="329"/>
      <c r="OUR204" s="329"/>
      <c r="OUS204" s="329"/>
      <c r="OUT204" s="329"/>
      <c r="OUU204" s="329"/>
      <c r="OUV204" s="329"/>
      <c r="OUW204" s="329"/>
      <c r="OUX204" s="329"/>
      <c r="OUY204" s="329"/>
      <c r="OUZ204" s="329"/>
      <c r="OVA204" s="329"/>
      <c r="OVB204" s="329"/>
      <c r="OVC204" s="329"/>
      <c r="OVD204" s="329"/>
      <c r="OVE204" s="329"/>
      <c r="OVF204" s="329"/>
      <c r="OVG204" s="329"/>
      <c r="OVH204" s="329"/>
      <c r="OVI204" s="329"/>
      <c r="OVJ204" s="329"/>
      <c r="OVK204" s="329"/>
      <c r="OVL204" s="329"/>
      <c r="OVM204" s="329"/>
      <c r="OVN204" s="329"/>
      <c r="OVO204" s="329"/>
      <c r="OVP204" s="329"/>
      <c r="OVQ204" s="329"/>
      <c r="OVR204" s="329"/>
      <c r="OVS204" s="329"/>
      <c r="OVT204" s="329"/>
      <c r="OVU204" s="329"/>
      <c r="OVV204" s="329"/>
      <c r="OVW204" s="329"/>
      <c r="OVX204" s="329"/>
      <c r="OVY204" s="329"/>
      <c r="OVZ204" s="329"/>
      <c r="OWA204" s="329"/>
      <c r="OWB204" s="329"/>
      <c r="OWC204" s="329"/>
      <c r="OWD204" s="329"/>
      <c r="OWE204" s="329"/>
      <c r="OWF204" s="329"/>
      <c r="OWG204" s="329"/>
      <c r="OWH204" s="329"/>
      <c r="OWI204" s="329"/>
      <c r="OWJ204" s="329"/>
      <c r="OWK204" s="329"/>
      <c r="OWL204" s="329"/>
      <c r="OWM204" s="329"/>
      <c r="OWN204" s="329"/>
      <c r="OWO204" s="329"/>
      <c r="OWP204" s="329"/>
      <c r="OWQ204" s="329"/>
      <c r="OWR204" s="329"/>
      <c r="OWS204" s="329"/>
      <c r="OWT204" s="329"/>
      <c r="OWU204" s="329"/>
      <c r="OWV204" s="329"/>
      <c r="OWW204" s="329"/>
      <c r="OWX204" s="329"/>
      <c r="OWY204" s="329"/>
      <c r="OWZ204" s="329"/>
      <c r="OXA204" s="329"/>
      <c r="OXB204" s="329"/>
      <c r="OXC204" s="329"/>
      <c r="OXD204" s="329"/>
      <c r="OXE204" s="329"/>
      <c r="OXF204" s="329"/>
      <c r="OXG204" s="329"/>
      <c r="OXH204" s="329"/>
      <c r="OXI204" s="329"/>
      <c r="OXJ204" s="329"/>
      <c r="OXK204" s="329"/>
      <c r="OXL204" s="329"/>
      <c r="OXM204" s="329"/>
      <c r="OXN204" s="329"/>
      <c r="OXO204" s="329"/>
      <c r="OXP204" s="329"/>
      <c r="OXQ204" s="329"/>
      <c r="OXR204" s="329"/>
      <c r="OXS204" s="329"/>
      <c r="OXT204" s="329"/>
      <c r="OXU204" s="329"/>
      <c r="OXV204" s="329"/>
      <c r="OXW204" s="329"/>
      <c r="OXX204" s="329"/>
      <c r="OXY204" s="329"/>
      <c r="OXZ204" s="329"/>
      <c r="OYA204" s="329"/>
      <c r="OYB204" s="329"/>
      <c r="OYC204" s="329"/>
      <c r="OYD204" s="329"/>
      <c r="OYE204" s="329"/>
      <c r="OYF204" s="329"/>
      <c r="OYG204" s="329"/>
      <c r="OYH204" s="329"/>
      <c r="OYI204" s="329"/>
      <c r="OYJ204" s="329"/>
      <c r="OYK204" s="329"/>
      <c r="OYL204" s="329"/>
      <c r="OYM204" s="329"/>
      <c r="OYN204" s="329"/>
      <c r="OYO204" s="329"/>
      <c r="OYP204" s="329"/>
      <c r="OYQ204" s="329"/>
      <c r="OYR204" s="329"/>
      <c r="OYS204" s="329"/>
      <c r="OYT204" s="329"/>
      <c r="OYU204" s="329"/>
      <c r="OYV204" s="329"/>
      <c r="OYW204" s="329"/>
      <c r="OYX204" s="329"/>
      <c r="OYY204" s="329"/>
      <c r="OYZ204" s="329"/>
      <c r="OZA204" s="329"/>
      <c r="OZB204" s="329"/>
      <c r="OZC204" s="329"/>
      <c r="OZD204" s="329"/>
      <c r="OZE204" s="329"/>
      <c r="OZF204" s="329"/>
      <c r="OZG204" s="329"/>
      <c r="OZH204" s="329"/>
      <c r="OZI204" s="329"/>
      <c r="OZJ204" s="329"/>
      <c r="OZK204" s="329"/>
      <c r="OZL204" s="329"/>
      <c r="OZM204" s="329"/>
      <c r="OZN204" s="329"/>
      <c r="OZO204" s="329"/>
      <c r="OZP204" s="329"/>
      <c r="OZQ204" s="329"/>
      <c r="OZR204" s="329"/>
      <c r="OZS204" s="329"/>
      <c r="OZT204" s="329"/>
      <c r="OZU204" s="329"/>
      <c r="OZV204" s="329"/>
      <c r="OZW204" s="329"/>
      <c r="OZX204" s="329"/>
      <c r="OZY204" s="329"/>
      <c r="OZZ204" s="329"/>
      <c r="PAA204" s="329"/>
      <c r="PAB204" s="329"/>
      <c r="PAC204" s="329"/>
      <c r="PAD204" s="329"/>
      <c r="PAE204" s="329"/>
      <c r="PAF204" s="329"/>
      <c r="PAG204" s="329"/>
      <c r="PAH204" s="329"/>
      <c r="PAI204" s="329"/>
      <c r="PAJ204" s="329"/>
      <c r="PAK204" s="329"/>
      <c r="PAL204" s="329"/>
      <c r="PAM204" s="329"/>
      <c r="PAN204" s="329"/>
      <c r="PAO204" s="329"/>
      <c r="PAP204" s="329"/>
      <c r="PAQ204" s="329"/>
      <c r="PAR204" s="329"/>
      <c r="PAS204" s="329"/>
      <c r="PAT204" s="329"/>
      <c r="PAU204" s="329"/>
      <c r="PAV204" s="329"/>
      <c r="PAW204" s="329"/>
      <c r="PAX204" s="329"/>
      <c r="PAY204" s="329"/>
      <c r="PAZ204" s="329"/>
      <c r="PBA204" s="329"/>
      <c r="PBB204" s="329"/>
      <c r="PBC204" s="329"/>
      <c r="PBD204" s="329"/>
      <c r="PBE204" s="329"/>
      <c r="PBF204" s="329"/>
      <c r="PBG204" s="329"/>
      <c r="PBH204" s="329"/>
      <c r="PBI204" s="329"/>
      <c r="PBJ204" s="329"/>
      <c r="PBK204" s="329"/>
      <c r="PBL204" s="329"/>
      <c r="PBM204" s="329"/>
      <c r="PBN204" s="329"/>
      <c r="PBO204" s="329"/>
      <c r="PBP204" s="329"/>
      <c r="PBQ204" s="329"/>
      <c r="PBR204" s="329"/>
      <c r="PBS204" s="329"/>
      <c r="PBT204" s="329"/>
      <c r="PBU204" s="329"/>
      <c r="PBV204" s="329"/>
      <c r="PBW204" s="329"/>
      <c r="PBX204" s="329"/>
      <c r="PBY204" s="329"/>
      <c r="PBZ204" s="329"/>
      <c r="PCA204" s="329"/>
      <c r="PCB204" s="329"/>
      <c r="PCC204" s="329"/>
      <c r="PCD204" s="329"/>
      <c r="PCE204" s="329"/>
      <c r="PCF204" s="329"/>
      <c r="PCG204" s="329"/>
      <c r="PCH204" s="329"/>
      <c r="PCI204" s="329"/>
      <c r="PCJ204" s="329"/>
      <c r="PCK204" s="329"/>
      <c r="PCL204" s="329"/>
      <c r="PCM204" s="329"/>
      <c r="PCN204" s="329"/>
      <c r="PCO204" s="329"/>
      <c r="PCP204" s="329"/>
      <c r="PCQ204" s="329"/>
      <c r="PCR204" s="329"/>
      <c r="PCS204" s="329"/>
      <c r="PCT204" s="329"/>
      <c r="PCU204" s="329"/>
      <c r="PCV204" s="329"/>
      <c r="PCW204" s="329"/>
      <c r="PCX204" s="329"/>
      <c r="PCY204" s="329"/>
      <c r="PCZ204" s="329"/>
      <c r="PDA204" s="329"/>
      <c r="PDB204" s="329"/>
      <c r="PDC204" s="329"/>
      <c r="PDD204" s="329"/>
      <c r="PDE204" s="329"/>
      <c r="PDF204" s="329"/>
      <c r="PDG204" s="329"/>
      <c r="PDH204" s="329"/>
      <c r="PDI204" s="329"/>
      <c r="PDJ204" s="329"/>
      <c r="PDK204" s="329"/>
      <c r="PDL204" s="329"/>
      <c r="PDM204" s="329"/>
      <c r="PDN204" s="329"/>
      <c r="PDO204" s="329"/>
      <c r="PDP204" s="329"/>
      <c r="PDQ204" s="329"/>
      <c r="PDR204" s="329"/>
      <c r="PDS204" s="329"/>
      <c r="PDT204" s="329"/>
      <c r="PDU204" s="329"/>
      <c r="PDV204" s="329"/>
      <c r="PDW204" s="329"/>
      <c r="PDX204" s="329"/>
      <c r="PDY204" s="329"/>
      <c r="PDZ204" s="329"/>
      <c r="PEA204" s="329"/>
      <c r="PEB204" s="329"/>
      <c r="PEC204" s="329"/>
      <c r="PED204" s="329"/>
      <c r="PEE204" s="329"/>
      <c r="PEF204" s="329"/>
      <c r="PEG204" s="329"/>
      <c r="PEH204" s="329"/>
      <c r="PEI204" s="329"/>
      <c r="PEJ204" s="329"/>
      <c r="PEK204" s="329"/>
      <c r="PEL204" s="329"/>
      <c r="PEM204" s="329"/>
      <c r="PEN204" s="329"/>
      <c r="PEO204" s="329"/>
      <c r="PEP204" s="329"/>
      <c r="PEQ204" s="329"/>
      <c r="PER204" s="329"/>
      <c r="PES204" s="329"/>
      <c r="PET204" s="329"/>
      <c r="PEU204" s="329"/>
      <c r="PEV204" s="329"/>
      <c r="PEW204" s="329"/>
      <c r="PEX204" s="329"/>
      <c r="PEY204" s="329"/>
      <c r="PEZ204" s="329"/>
      <c r="PFA204" s="329"/>
      <c r="PFB204" s="329"/>
      <c r="PFC204" s="329"/>
      <c r="PFD204" s="329"/>
      <c r="PFE204" s="329"/>
      <c r="PFF204" s="329"/>
      <c r="PFG204" s="329"/>
      <c r="PFH204" s="329"/>
      <c r="PFI204" s="329"/>
      <c r="PFJ204" s="329"/>
      <c r="PFK204" s="329"/>
      <c r="PFL204" s="329"/>
      <c r="PFM204" s="329"/>
      <c r="PFN204" s="329"/>
      <c r="PFO204" s="329"/>
      <c r="PFP204" s="329"/>
      <c r="PFQ204" s="329"/>
      <c r="PFR204" s="329"/>
      <c r="PFS204" s="329"/>
      <c r="PFT204" s="329"/>
      <c r="PFU204" s="329"/>
      <c r="PFV204" s="329"/>
      <c r="PFW204" s="329"/>
      <c r="PFX204" s="329"/>
      <c r="PFY204" s="329"/>
      <c r="PFZ204" s="329"/>
      <c r="PGA204" s="329"/>
      <c r="PGB204" s="329"/>
      <c r="PGC204" s="329"/>
      <c r="PGD204" s="329"/>
      <c r="PGE204" s="329"/>
      <c r="PGF204" s="329"/>
      <c r="PGG204" s="329"/>
      <c r="PGH204" s="329"/>
      <c r="PGI204" s="329"/>
      <c r="PGJ204" s="329"/>
      <c r="PGK204" s="329"/>
      <c r="PGL204" s="329"/>
      <c r="PGM204" s="329"/>
      <c r="PGN204" s="329"/>
      <c r="PGO204" s="329"/>
      <c r="PGP204" s="329"/>
      <c r="PGQ204" s="329"/>
      <c r="PGR204" s="329"/>
      <c r="PGS204" s="329"/>
      <c r="PGT204" s="329"/>
      <c r="PGU204" s="329"/>
      <c r="PGV204" s="329"/>
      <c r="PGW204" s="329"/>
      <c r="PGX204" s="329"/>
      <c r="PGY204" s="329"/>
      <c r="PGZ204" s="329"/>
      <c r="PHA204" s="329"/>
      <c r="PHB204" s="329"/>
      <c r="PHC204" s="329"/>
      <c r="PHD204" s="329"/>
      <c r="PHE204" s="329"/>
      <c r="PHF204" s="329"/>
      <c r="PHG204" s="329"/>
      <c r="PHH204" s="329"/>
      <c r="PHI204" s="329"/>
      <c r="PHJ204" s="329"/>
      <c r="PHK204" s="329"/>
      <c r="PHL204" s="329"/>
      <c r="PHM204" s="329"/>
      <c r="PHN204" s="329"/>
      <c r="PHO204" s="329"/>
      <c r="PHP204" s="329"/>
      <c r="PHQ204" s="329"/>
      <c r="PHR204" s="329"/>
      <c r="PHS204" s="329"/>
      <c r="PHT204" s="329"/>
      <c r="PHU204" s="329"/>
      <c r="PHV204" s="329"/>
      <c r="PHW204" s="329"/>
      <c r="PHX204" s="329"/>
      <c r="PHY204" s="329"/>
      <c r="PHZ204" s="329"/>
      <c r="PIA204" s="329"/>
      <c r="PIB204" s="329"/>
      <c r="PIC204" s="329"/>
      <c r="PID204" s="329"/>
      <c r="PIE204" s="329"/>
      <c r="PIF204" s="329"/>
      <c r="PIG204" s="329"/>
      <c r="PIH204" s="329"/>
      <c r="PII204" s="329"/>
      <c r="PIJ204" s="329"/>
      <c r="PIK204" s="329"/>
      <c r="PIL204" s="329"/>
      <c r="PIM204" s="329"/>
      <c r="PIN204" s="329"/>
      <c r="PIO204" s="329"/>
      <c r="PIP204" s="329"/>
      <c r="PIQ204" s="329"/>
      <c r="PIR204" s="329"/>
      <c r="PIS204" s="329"/>
      <c r="PIT204" s="329"/>
      <c r="PIU204" s="329"/>
      <c r="PIV204" s="329"/>
      <c r="PIW204" s="329"/>
      <c r="PIX204" s="329"/>
      <c r="PIY204" s="329"/>
      <c r="PIZ204" s="329"/>
      <c r="PJA204" s="329"/>
      <c r="PJB204" s="329"/>
      <c r="PJC204" s="329"/>
      <c r="PJD204" s="329"/>
      <c r="PJE204" s="329"/>
      <c r="PJF204" s="329"/>
      <c r="PJG204" s="329"/>
      <c r="PJH204" s="329"/>
      <c r="PJI204" s="329"/>
      <c r="PJJ204" s="329"/>
      <c r="PJK204" s="329"/>
      <c r="PJL204" s="329"/>
      <c r="PJM204" s="329"/>
      <c r="PJN204" s="329"/>
      <c r="PJO204" s="329"/>
      <c r="PJP204" s="329"/>
      <c r="PJQ204" s="329"/>
      <c r="PJR204" s="329"/>
      <c r="PJS204" s="329"/>
      <c r="PJT204" s="329"/>
      <c r="PJU204" s="329"/>
      <c r="PJV204" s="329"/>
      <c r="PJW204" s="329"/>
      <c r="PJX204" s="329"/>
      <c r="PJY204" s="329"/>
      <c r="PJZ204" s="329"/>
      <c r="PKA204" s="329"/>
      <c r="PKB204" s="329"/>
      <c r="PKC204" s="329"/>
      <c r="PKD204" s="329"/>
      <c r="PKE204" s="329"/>
      <c r="PKF204" s="329"/>
      <c r="PKG204" s="329"/>
      <c r="PKH204" s="329"/>
      <c r="PKI204" s="329"/>
      <c r="PKJ204" s="329"/>
      <c r="PKK204" s="329"/>
      <c r="PKL204" s="329"/>
      <c r="PKM204" s="329"/>
      <c r="PKN204" s="329"/>
      <c r="PKO204" s="329"/>
      <c r="PKP204" s="329"/>
      <c r="PKQ204" s="329"/>
      <c r="PKR204" s="329"/>
      <c r="PKS204" s="329"/>
      <c r="PKT204" s="329"/>
      <c r="PKU204" s="329"/>
      <c r="PKV204" s="329"/>
      <c r="PKW204" s="329"/>
      <c r="PKX204" s="329"/>
      <c r="PKY204" s="329"/>
      <c r="PKZ204" s="329"/>
      <c r="PLA204" s="329"/>
      <c r="PLB204" s="329"/>
      <c r="PLC204" s="329"/>
      <c r="PLD204" s="329"/>
      <c r="PLE204" s="329"/>
      <c r="PLF204" s="329"/>
      <c r="PLG204" s="329"/>
      <c r="PLH204" s="329"/>
      <c r="PLI204" s="329"/>
      <c r="PLJ204" s="329"/>
      <c r="PLK204" s="329"/>
      <c r="PLL204" s="329"/>
      <c r="PLM204" s="329"/>
      <c r="PLN204" s="329"/>
      <c r="PLO204" s="329"/>
      <c r="PLP204" s="329"/>
      <c r="PLQ204" s="329"/>
      <c r="PLR204" s="329"/>
      <c r="PLS204" s="329"/>
      <c r="PLT204" s="329"/>
      <c r="PLU204" s="329"/>
      <c r="PLV204" s="329"/>
      <c r="PLW204" s="329"/>
      <c r="PLX204" s="329"/>
      <c r="PLY204" s="329"/>
      <c r="PLZ204" s="329"/>
      <c r="PMA204" s="329"/>
      <c r="PMB204" s="329"/>
      <c r="PMC204" s="329"/>
      <c r="PMD204" s="329"/>
      <c r="PME204" s="329"/>
      <c r="PMF204" s="329"/>
      <c r="PMG204" s="329"/>
      <c r="PMH204" s="329"/>
      <c r="PMI204" s="329"/>
      <c r="PMJ204" s="329"/>
      <c r="PMK204" s="329"/>
      <c r="PML204" s="329"/>
      <c r="PMM204" s="329"/>
      <c r="PMN204" s="329"/>
      <c r="PMO204" s="329"/>
      <c r="PMP204" s="329"/>
      <c r="PMQ204" s="329"/>
      <c r="PMR204" s="329"/>
      <c r="PMS204" s="329"/>
      <c r="PMT204" s="329"/>
      <c r="PMU204" s="329"/>
      <c r="PMV204" s="329"/>
      <c r="PMW204" s="329"/>
      <c r="PMX204" s="329"/>
      <c r="PMY204" s="329"/>
      <c r="PMZ204" s="329"/>
      <c r="PNA204" s="329"/>
      <c r="PNB204" s="329"/>
      <c r="PNC204" s="329"/>
      <c r="PND204" s="329"/>
      <c r="PNE204" s="329"/>
      <c r="PNF204" s="329"/>
      <c r="PNG204" s="329"/>
      <c r="PNH204" s="329"/>
      <c r="PNI204" s="329"/>
      <c r="PNJ204" s="329"/>
      <c r="PNK204" s="329"/>
      <c r="PNL204" s="329"/>
      <c r="PNM204" s="329"/>
      <c r="PNN204" s="329"/>
      <c r="PNO204" s="329"/>
      <c r="PNP204" s="329"/>
      <c r="PNQ204" s="329"/>
      <c r="PNR204" s="329"/>
      <c r="PNS204" s="329"/>
      <c r="PNT204" s="329"/>
      <c r="PNU204" s="329"/>
      <c r="PNV204" s="329"/>
      <c r="PNW204" s="329"/>
      <c r="PNX204" s="329"/>
      <c r="PNY204" s="329"/>
      <c r="PNZ204" s="329"/>
      <c r="POA204" s="329"/>
      <c r="POB204" s="329"/>
      <c r="POC204" s="329"/>
      <c r="POD204" s="329"/>
      <c r="POE204" s="329"/>
      <c r="POF204" s="329"/>
      <c r="POG204" s="329"/>
      <c r="POH204" s="329"/>
      <c r="POI204" s="329"/>
      <c r="POJ204" s="329"/>
      <c r="POK204" s="329"/>
      <c r="POL204" s="329"/>
      <c r="POM204" s="329"/>
      <c r="PON204" s="329"/>
      <c r="POO204" s="329"/>
      <c r="POP204" s="329"/>
      <c r="POQ204" s="329"/>
      <c r="POR204" s="329"/>
      <c r="POS204" s="329"/>
      <c r="POT204" s="329"/>
      <c r="POU204" s="329"/>
      <c r="POV204" s="329"/>
      <c r="POW204" s="329"/>
      <c r="POX204" s="329"/>
      <c r="POY204" s="329"/>
      <c r="POZ204" s="329"/>
      <c r="PPA204" s="329"/>
      <c r="PPB204" s="329"/>
      <c r="PPC204" s="329"/>
      <c r="PPD204" s="329"/>
      <c r="PPE204" s="329"/>
      <c r="PPF204" s="329"/>
      <c r="PPG204" s="329"/>
      <c r="PPH204" s="329"/>
      <c r="PPI204" s="329"/>
      <c r="PPJ204" s="329"/>
      <c r="PPK204" s="329"/>
      <c r="PPL204" s="329"/>
      <c r="PPM204" s="329"/>
      <c r="PPN204" s="329"/>
      <c r="PPO204" s="329"/>
      <c r="PPP204" s="329"/>
      <c r="PPQ204" s="329"/>
      <c r="PPR204" s="329"/>
      <c r="PPS204" s="329"/>
      <c r="PPT204" s="329"/>
      <c r="PPU204" s="329"/>
      <c r="PPV204" s="329"/>
      <c r="PPW204" s="329"/>
      <c r="PPX204" s="329"/>
      <c r="PPY204" s="329"/>
      <c r="PPZ204" s="329"/>
      <c r="PQA204" s="329"/>
      <c r="PQB204" s="329"/>
      <c r="PQC204" s="329"/>
      <c r="PQD204" s="329"/>
      <c r="PQE204" s="329"/>
      <c r="PQF204" s="329"/>
      <c r="PQG204" s="329"/>
      <c r="PQH204" s="329"/>
      <c r="PQI204" s="329"/>
      <c r="PQJ204" s="329"/>
      <c r="PQK204" s="329"/>
      <c r="PQL204" s="329"/>
      <c r="PQM204" s="329"/>
      <c r="PQN204" s="329"/>
      <c r="PQO204" s="329"/>
      <c r="PQP204" s="329"/>
      <c r="PQQ204" s="329"/>
      <c r="PQR204" s="329"/>
      <c r="PQS204" s="329"/>
      <c r="PQT204" s="329"/>
      <c r="PQU204" s="329"/>
      <c r="PQV204" s="329"/>
      <c r="PQW204" s="329"/>
      <c r="PQX204" s="329"/>
      <c r="PQY204" s="329"/>
      <c r="PQZ204" s="329"/>
      <c r="PRA204" s="329"/>
      <c r="PRB204" s="329"/>
      <c r="PRC204" s="329"/>
      <c r="PRD204" s="329"/>
      <c r="PRE204" s="329"/>
      <c r="PRF204" s="329"/>
      <c r="PRG204" s="329"/>
      <c r="PRH204" s="329"/>
      <c r="PRI204" s="329"/>
      <c r="PRJ204" s="329"/>
      <c r="PRK204" s="329"/>
      <c r="PRL204" s="329"/>
      <c r="PRM204" s="329"/>
      <c r="PRN204" s="329"/>
      <c r="PRO204" s="329"/>
      <c r="PRP204" s="329"/>
      <c r="PRQ204" s="329"/>
      <c r="PRR204" s="329"/>
      <c r="PRS204" s="329"/>
      <c r="PRT204" s="329"/>
      <c r="PRU204" s="329"/>
      <c r="PRV204" s="329"/>
      <c r="PRW204" s="329"/>
      <c r="PRX204" s="329"/>
      <c r="PRY204" s="329"/>
      <c r="PRZ204" s="329"/>
      <c r="PSA204" s="329"/>
      <c r="PSB204" s="329"/>
      <c r="PSC204" s="329"/>
      <c r="PSD204" s="329"/>
      <c r="PSE204" s="329"/>
      <c r="PSF204" s="329"/>
      <c r="PSG204" s="329"/>
      <c r="PSH204" s="329"/>
      <c r="PSI204" s="329"/>
      <c r="PSJ204" s="329"/>
      <c r="PSK204" s="329"/>
      <c r="PSL204" s="329"/>
      <c r="PSM204" s="329"/>
      <c r="PSN204" s="329"/>
      <c r="PSO204" s="329"/>
      <c r="PSP204" s="329"/>
      <c r="PSQ204" s="329"/>
      <c r="PSR204" s="329"/>
      <c r="PSS204" s="329"/>
      <c r="PST204" s="329"/>
      <c r="PSU204" s="329"/>
      <c r="PSV204" s="329"/>
      <c r="PSW204" s="329"/>
      <c r="PSX204" s="329"/>
      <c r="PSY204" s="329"/>
      <c r="PSZ204" s="329"/>
      <c r="PTA204" s="329"/>
      <c r="PTB204" s="329"/>
      <c r="PTC204" s="329"/>
      <c r="PTD204" s="329"/>
      <c r="PTE204" s="329"/>
      <c r="PTF204" s="329"/>
      <c r="PTG204" s="329"/>
      <c r="PTH204" s="329"/>
      <c r="PTI204" s="329"/>
      <c r="PTJ204" s="329"/>
      <c r="PTK204" s="329"/>
      <c r="PTL204" s="329"/>
      <c r="PTM204" s="329"/>
      <c r="PTN204" s="329"/>
      <c r="PTO204" s="329"/>
      <c r="PTP204" s="329"/>
      <c r="PTQ204" s="329"/>
      <c r="PTR204" s="329"/>
      <c r="PTS204" s="329"/>
      <c r="PTT204" s="329"/>
      <c r="PTU204" s="329"/>
      <c r="PTV204" s="329"/>
      <c r="PTW204" s="329"/>
      <c r="PTX204" s="329"/>
      <c r="PTY204" s="329"/>
      <c r="PTZ204" s="329"/>
      <c r="PUA204" s="329"/>
      <c r="PUB204" s="329"/>
      <c r="PUC204" s="329"/>
      <c r="PUD204" s="329"/>
      <c r="PUE204" s="329"/>
      <c r="PUF204" s="329"/>
      <c r="PUG204" s="329"/>
      <c r="PUH204" s="329"/>
      <c r="PUI204" s="329"/>
      <c r="PUJ204" s="329"/>
      <c r="PUK204" s="329"/>
      <c r="PUL204" s="329"/>
      <c r="PUM204" s="329"/>
      <c r="PUN204" s="329"/>
      <c r="PUO204" s="329"/>
      <c r="PUP204" s="329"/>
      <c r="PUQ204" s="329"/>
      <c r="PUR204" s="329"/>
      <c r="PUS204" s="329"/>
      <c r="PUT204" s="329"/>
      <c r="PUU204" s="329"/>
      <c r="PUV204" s="329"/>
      <c r="PUW204" s="329"/>
      <c r="PUX204" s="329"/>
      <c r="PUY204" s="329"/>
      <c r="PUZ204" s="329"/>
      <c r="PVA204" s="329"/>
      <c r="PVB204" s="329"/>
      <c r="PVC204" s="329"/>
      <c r="PVD204" s="329"/>
      <c r="PVE204" s="329"/>
      <c r="PVF204" s="329"/>
      <c r="PVG204" s="329"/>
      <c r="PVH204" s="329"/>
      <c r="PVI204" s="329"/>
      <c r="PVJ204" s="329"/>
      <c r="PVK204" s="329"/>
      <c r="PVL204" s="329"/>
      <c r="PVM204" s="329"/>
      <c r="PVN204" s="329"/>
      <c r="PVO204" s="329"/>
      <c r="PVP204" s="329"/>
      <c r="PVQ204" s="329"/>
      <c r="PVR204" s="329"/>
      <c r="PVS204" s="329"/>
      <c r="PVT204" s="329"/>
      <c r="PVU204" s="329"/>
      <c r="PVV204" s="329"/>
      <c r="PVW204" s="329"/>
      <c r="PVX204" s="329"/>
      <c r="PVY204" s="329"/>
      <c r="PVZ204" s="329"/>
      <c r="PWA204" s="329"/>
      <c r="PWB204" s="329"/>
      <c r="PWC204" s="329"/>
      <c r="PWD204" s="329"/>
      <c r="PWE204" s="329"/>
      <c r="PWF204" s="329"/>
      <c r="PWG204" s="329"/>
      <c r="PWH204" s="329"/>
      <c r="PWI204" s="329"/>
      <c r="PWJ204" s="329"/>
      <c r="PWK204" s="329"/>
      <c r="PWL204" s="329"/>
      <c r="PWM204" s="329"/>
      <c r="PWN204" s="329"/>
      <c r="PWO204" s="329"/>
      <c r="PWP204" s="329"/>
      <c r="PWQ204" s="329"/>
      <c r="PWR204" s="329"/>
      <c r="PWS204" s="329"/>
      <c r="PWT204" s="329"/>
      <c r="PWU204" s="329"/>
      <c r="PWV204" s="329"/>
      <c r="PWW204" s="329"/>
      <c r="PWX204" s="329"/>
      <c r="PWY204" s="329"/>
      <c r="PWZ204" s="329"/>
      <c r="PXA204" s="329"/>
      <c r="PXB204" s="329"/>
      <c r="PXC204" s="329"/>
      <c r="PXD204" s="329"/>
      <c r="PXE204" s="329"/>
      <c r="PXF204" s="329"/>
      <c r="PXG204" s="329"/>
      <c r="PXH204" s="329"/>
      <c r="PXI204" s="329"/>
      <c r="PXJ204" s="329"/>
      <c r="PXK204" s="329"/>
      <c r="PXL204" s="329"/>
      <c r="PXM204" s="329"/>
      <c r="PXN204" s="329"/>
      <c r="PXO204" s="329"/>
      <c r="PXP204" s="329"/>
      <c r="PXQ204" s="329"/>
      <c r="PXR204" s="329"/>
      <c r="PXS204" s="329"/>
      <c r="PXT204" s="329"/>
      <c r="PXU204" s="329"/>
      <c r="PXV204" s="329"/>
      <c r="PXW204" s="329"/>
      <c r="PXX204" s="329"/>
      <c r="PXY204" s="329"/>
      <c r="PXZ204" s="329"/>
      <c r="PYA204" s="329"/>
      <c r="PYB204" s="329"/>
      <c r="PYC204" s="329"/>
      <c r="PYD204" s="329"/>
      <c r="PYE204" s="329"/>
      <c r="PYF204" s="329"/>
      <c r="PYG204" s="329"/>
      <c r="PYH204" s="329"/>
      <c r="PYI204" s="329"/>
      <c r="PYJ204" s="329"/>
      <c r="PYK204" s="329"/>
      <c r="PYL204" s="329"/>
      <c r="PYM204" s="329"/>
      <c r="PYN204" s="329"/>
      <c r="PYO204" s="329"/>
      <c r="PYP204" s="329"/>
      <c r="PYQ204" s="329"/>
      <c r="PYR204" s="329"/>
      <c r="PYS204" s="329"/>
      <c r="PYT204" s="329"/>
      <c r="PYU204" s="329"/>
      <c r="PYV204" s="329"/>
      <c r="PYW204" s="329"/>
      <c r="PYX204" s="329"/>
      <c r="PYY204" s="329"/>
      <c r="PYZ204" s="329"/>
      <c r="PZA204" s="329"/>
      <c r="PZB204" s="329"/>
      <c r="PZC204" s="329"/>
      <c r="PZD204" s="329"/>
      <c r="PZE204" s="329"/>
      <c r="PZF204" s="329"/>
      <c r="PZG204" s="329"/>
      <c r="PZH204" s="329"/>
      <c r="PZI204" s="329"/>
      <c r="PZJ204" s="329"/>
      <c r="PZK204" s="329"/>
      <c r="PZL204" s="329"/>
      <c r="PZM204" s="329"/>
      <c r="PZN204" s="329"/>
      <c r="PZO204" s="329"/>
      <c r="PZP204" s="329"/>
      <c r="PZQ204" s="329"/>
      <c r="PZR204" s="329"/>
      <c r="PZS204" s="329"/>
      <c r="PZT204" s="329"/>
      <c r="PZU204" s="329"/>
      <c r="PZV204" s="329"/>
      <c r="PZW204" s="329"/>
      <c r="PZX204" s="329"/>
      <c r="PZY204" s="329"/>
      <c r="PZZ204" s="329"/>
      <c r="QAA204" s="329"/>
      <c r="QAB204" s="329"/>
      <c r="QAC204" s="329"/>
      <c r="QAD204" s="329"/>
      <c r="QAE204" s="329"/>
      <c r="QAF204" s="329"/>
      <c r="QAG204" s="329"/>
      <c r="QAH204" s="329"/>
      <c r="QAI204" s="329"/>
      <c r="QAJ204" s="329"/>
      <c r="QAK204" s="329"/>
      <c r="QAL204" s="329"/>
      <c r="QAM204" s="329"/>
      <c r="QAN204" s="329"/>
      <c r="QAO204" s="329"/>
      <c r="QAP204" s="329"/>
      <c r="QAQ204" s="329"/>
      <c r="QAR204" s="329"/>
      <c r="QAS204" s="329"/>
      <c r="QAT204" s="329"/>
      <c r="QAU204" s="329"/>
      <c r="QAV204" s="329"/>
      <c r="QAW204" s="329"/>
      <c r="QAX204" s="329"/>
      <c r="QAY204" s="329"/>
      <c r="QAZ204" s="329"/>
      <c r="QBA204" s="329"/>
      <c r="QBB204" s="329"/>
      <c r="QBC204" s="329"/>
      <c r="QBD204" s="329"/>
      <c r="QBE204" s="329"/>
      <c r="QBF204" s="329"/>
      <c r="QBG204" s="329"/>
      <c r="QBH204" s="329"/>
      <c r="QBI204" s="329"/>
      <c r="QBJ204" s="329"/>
      <c r="QBK204" s="329"/>
      <c r="QBL204" s="329"/>
      <c r="QBM204" s="329"/>
      <c r="QBN204" s="329"/>
      <c r="QBO204" s="329"/>
      <c r="QBP204" s="329"/>
      <c r="QBQ204" s="329"/>
      <c r="QBR204" s="329"/>
      <c r="QBS204" s="329"/>
      <c r="QBT204" s="329"/>
      <c r="QBU204" s="329"/>
      <c r="QBV204" s="329"/>
      <c r="QBW204" s="329"/>
      <c r="QBX204" s="329"/>
      <c r="QBY204" s="329"/>
      <c r="QBZ204" s="329"/>
      <c r="QCA204" s="329"/>
      <c r="QCB204" s="329"/>
      <c r="QCC204" s="329"/>
      <c r="QCD204" s="329"/>
      <c r="QCE204" s="329"/>
      <c r="QCF204" s="329"/>
      <c r="QCG204" s="329"/>
      <c r="QCH204" s="329"/>
      <c r="QCI204" s="329"/>
      <c r="QCJ204" s="329"/>
      <c r="QCK204" s="329"/>
      <c r="QCL204" s="329"/>
      <c r="QCM204" s="329"/>
      <c r="QCN204" s="329"/>
      <c r="QCO204" s="329"/>
      <c r="QCP204" s="329"/>
      <c r="QCQ204" s="329"/>
      <c r="QCR204" s="329"/>
      <c r="QCS204" s="329"/>
      <c r="QCT204" s="329"/>
      <c r="QCU204" s="329"/>
      <c r="QCV204" s="329"/>
      <c r="QCW204" s="329"/>
      <c r="QCX204" s="329"/>
      <c r="QCY204" s="329"/>
      <c r="QCZ204" s="329"/>
      <c r="QDA204" s="329"/>
      <c r="QDB204" s="329"/>
      <c r="QDC204" s="329"/>
      <c r="QDD204" s="329"/>
      <c r="QDE204" s="329"/>
      <c r="QDF204" s="329"/>
      <c r="QDG204" s="329"/>
      <c r="QDH204" s="329"/>
      <c r="QDI204" s="329"/>
      <c r="QDJ204" s="329"/>
      <c r="QDK204" s="329"/>
      <c r="QDL204" s="329"/>
      <c r="QDM204" s="329"/>
      <c r="QDN204" s="329"/>
      <c r="QDO204" s="329"/>
      <c r="QDP204" s="329"/>
      <c r="QDQ204" s="329"/>
      <c r="QDR204" s="329"/>
      <c r="QDS204" s="329"/>
      <c r="QDT204" s="329"/>
      <c r="QDU204" s="329"/>
      <c r="QDV204" s="329"/>
      <c r="QDW204" s="329"/>
      <c r="QDX204" s="329"/>
      <c r="QDY204" s="329"/>
      <c r="QDZ204" s="329"/>
      <c r="QEA204" s="329"/>
      <c r="QEB204" s="329"/>
      <c r="QEC204" s="329"/>
      <c r="QED204" s="329"/>
      <c r="QEE204" s="329"/>
      <c r="QEF204" s="329"/>
      <c r="QEG204" s="329"/>
      <c r="QEH204" s="329"/>
      <c r="QEI204" s="329"/>
      <c r="QEJ204" s="329"/>
      <c r="QEK204" s="329"/>
      <c r="QEL204" s="329"/>
      <c r="QEM204" s="329"/>
      <c r="QEN204" s="329"/>
      <c r="QEO204" s="329"/>
      <c r="QEP204" s="329"/>
      <c r="QEQ204" s="329"/>
      <c r="QER204" s="329"/>
      <c r="QES204" s="329"/>
      <c r="QET204" s="329"/>
      <c r="QEU204" s="329"/>
      <c r="QEV204" s="329"/>
      <c r="QEW204" s="329"/>
      <c r="QEX204" s="329"/>
      <c r="QEY204" s="329"/>
      <c r="QEZ204" s="329"/>
      <c r="QFA204" s="329"/>
      <c r="QFB204" s="329"/>
      <c r="QFC204" s="329"/>
      <c r="QFD204" s="329"/>
      <c r="QFE204" s="329"/>
      <c r="QFF204" s="329"/>
      <c r="QFG204" s="329"/>
      <c r="QFH204" s="329"/>
      <c r="QFI204" s="329"/>
      <c r="QFJ204" s="329"/>
      <c r="QFK204" s="329"/>
      <c r="QFL204" s="329"/>
      <c r="QFM204" s="329"/>
      <c r="QFN204" s="329"/>
      <c r="QFO204" s="329"/>
      <c r="QFP204" s="329"/>
      <c r="QFQ204" s="329"/>
      <c r="QFR204" s="329"/>
      <c r="QFS204" s="329"/>
      <c r="QFT204" s="329"/>
      <c r="QFU204" s="329"/>
      <c r="QFV204" s="329"/>
      <c r="QFW204" s="329"/>
      <c r="QFX204" s="329"/>
      <c r="QFY204" s="329"/>
      <c r="QFZ204" s="329"/>
      <c r="QGA204" s="329"/>
      <c r="QGB204" s="329"/>
      <c r="QGC204" s="329"/>
      <c r="QGD204" s="329"/>
      <c r="QGE204" s="329"/>
      <c r="QGF204" s="329"/>
      <c r="QGG204" s="329"/>
      <c r="QGH204" s="329"/>
      <c r="QGI204" s="329"/>
      <c r="QGJ204" s="329"/>
      <c r="QGK204" s="329"/>
      <c r="QGL204" s="329"/>
      <c r="QGM204" s="329"/>
      <c r="QGN204" s="329"/>
      <c r="QGO204" s="329"/>
      <c r="QGP204" s="329"/>
      <c r="QGQ204" s="329"/>
      <c r="QGR204" s="329"/>
      <c r="QGS204" s="329"/>
      <c r="QGT204" s="329"/>
      <c r="QGU204" s="329"/>
      <c r="QGV204" s="329"/>
      <c r="QGW204" s="329"/>
      <c r="QGX204" s="329"/>
      <c r="QGY204" s="329"/>
      <c r="QGZ204" s="329"/>
      <c r="QHA204" s="329"/>
      <c r="QHB204" s="329"/>
      <c r="QHC204" s="329"/>
      <c r="QHD204" s="329"/>
      <c r="QHE204" s="329"/>
      <c r="QHF204" s="329"/>
      <c r="QHG204" s="329"/>
      <c r="QHH204" s="329"/>
      <c r="QHI204" s="329"/>
      <c r="QHJ204" s="329"/>
      <c r="QHK204" s="329"/>
      <c r="QHL204" s="329"/>
      <c r="QHM204" s="329"/>
      <c r="QHN204" s="329"/>
      <c r="QHO204" s="329"/>
      <c r="QHP204" s="329"/>
      <c r="QHQ204" s="329"/>
      <c r="QHR204" s="329"/>
      <c r="QHS204" s="329"/>
      <c r="QHT204" s="329"/>
      <c r="QHU204" s="329"/>
      <c r="QHV204" s="329"/>
      <c r="QHW204" s="329"/>
      <c r="QHX204" s="329"/>
      <c r="QHY204" s="329"/>
      <c r="QHZ204" s="329"/>
      <c r="QIA204" s="329"/>
      <c r="QIB204" s="329"/>
      <c r="QIC204" s="329"/>
      <c r="QID204" s="329"/>
      <c r="QIE204" s="329"/>
      <c r="QIF204" s="329"/>
      <c r="QIG204" s="329"/>
      <c r="QIH204" s="329"/>
      <c r="QII204" s="329"/>
      <c r="QIJ204" s="329"/>
      <c r="QIK204" s="329"/>
      <c r="QIL204" s="329"/>
      <c r="QIM204" s="329"/>
      <c r="QIN204" s="329"/>
      <c r="QIO204" s="329"/>
      <c r="QIP204" s="329"/>
      <c r="QIQ204" s="329"/>
      <c r="QIR204" s="329"/>
      <c r="QIS204" s="329"/>
      <c r="QIT204" s="329"/>
      <c r="QIU204" s="329"/>
      <c r="QIV204" s="329"/>
      <c r="QIW204" s="329"/>
      <c r="QIX204" s="329"/>
      <c r="QIY204" s="329"/>
      <c r="QIZ204" s="329"/>
      <c r="QJA204" s="329"/>
      <c r="QJB204" s="329"/>
      <c r="QJC204" s="329"/>
      <c r="QJD204" s="329"/>
      <c r="QJE204" s="329"/>
      <c r="QJF204" s="329"/>
      <c r="QJG204" s="329"/>
      <c r="QJH204" s="329"/>
      <c r="QJI204" s="329"/>
      <c r="QJJ204" s="329"/>
      <c r="QJK204" s="329"/>
      <c r="QJL204" s="329"/>
      <c r="QJM204" s="329"/>
      <c r="QJN204" s="329"/>
      <c r="QJO204" s="329"/>
      <c r="QJP204" s="329"/>
      <c r="QJQ204" s="329"/>
      <c r="QJR204" s="329"/>
      <c r="QJS204" s="329"/>
      <c r="QJT204" s="329"/>
      <c r="QJU204" s="329"/>
      <c r="QJV204" s="329"/>
      <c r="QJW204" s="329"/>
      <c r="QJX204" s="329"/>
      <c r="QJY204" s="329"/>
      <c r="QJZ204" s="329"/>
      <c r="QKA204" s="329"/>
      <c r="QKB204" s="329"/>
      <c r="QKC204" s="329"/>
      <c r="QKD204" s="329"/>
      <c r="QKE204" s="329"/>
      <c r="QKF204" s="329"/>
      <c r="QKG204" s="329"/>
      <c r="QKH204" s="329"/>
      <c r="QKI204" s="329"/>
      <c r="QKJ204" s="329"/>
      <c r="QKK204" s="329"/>
      <c r="QKL204" s="329"/>
      <c r="QKM204" s="329"/>
      <c r="QKN204" s="329"/>
      <c r="QKO204" s="329"/>
      <c r="QKP204" s="329"/>
      <c r="QKQ204" s="329"/>
      <c r="QKR204" s="329"/>
      <c r="QKS204" s="329"/>
      <c r="QKT204" s="329"/>
      <c r="QKU204" s="329"/>
      <c r="QKV204" s="329"/>
      <c r="QKW204" s="329"/>
      <c r="QKX204" s="329"/>
      <c r="QKY204" s="329"/>
      <c r="QKZ204" s="329"/>
      <c r="QLA204" s="329"/>
      <c r="QLB204" s="329"/>
      <c r="QLC204" s="329"/>
      <c r="QLD204" s="329"/>
      <c r="QLE204" s="329"/>
      <c r="QLF204" s="329"/>
      <c r="QLG204" s="329"/>
      <c r="QLH204" s="329"/>
      <c r="QLI204" s="329"/>
      <c r="QLJ204" s="329"/>
      <c r="QLK204" s="329"/>
      <c r="QLL204" s="329"/>
      <c r="QLM204" s="329"/>
      <c r="QLN204" s="329"/>
      <c r="QLO204" s="329"/>
      <c r="QLP204" s="329"/>
      <c r="QLQ204" s="329"/>
      <c r="QLR204" s="329"/>
      <c r="QLS204" s="329"/>
      <c r="QLT204" s="329"/>
      <c r="QLU204" s="329"/>
      <c r="QLV204" s="329"/>
      <c r="QLW204" s="329"/>
      <c r="QLX204" s="329"/>
      <c r="QLY204" s="329"/>
      <c r="QLZ204" s="329"/>
      <c r="QMA204" s="329"/>
      <c r="QMB204" s="329"/>
      <c r="QMC204" s="329"/>
      <c r="QMD204" s="329"/>
      <c r="QME204" s="329"/>
      <c r="QMF204" s="329"/>
      <c r="QMG204" s="329"/>
      <c r="QMH204" s="329"/>
      <c r="QMI204" s="329"/>
      <c r="QMJ204" s="329"/>
      <c r="QMK204" s="329"/>
      <c r="QML204" s="329"/>
      <c r="QMM204" s="329"/>
      <c r="QMN204" s="329"/>
      <c r="QMO204" s="329"/>
      <c r="QMP204" s="329"/>
      <c r="QMQ204" s="329"/>
      <c r="QMR204" s="329"/>
      <c r="QMS204" s="329"/>
      <c r="QMT204" s="329"/>
      <c r="QMU204" s="329"/>
      <c r="QMV204" s="329"/>
      <c r="QMW204" s="329"/>
      <c r="QMX204" s="329"/>
      <c r="QMY204" s="329"/>
      <c r="QMZ204" s="329"/>
      <c r="QNA204" s="329"/>
      <c r="QNB204" s="329"/>
      <c r="QNC204" s="329"/>
      <c r="QND204" s="329"/>
      <c r="QNE204" s="329"/>
      <c r="QNF204" s="329"/>
      <c r="QNG204" s="329"/>
      <c r="QNH204" s="329"/>
      <c r="QNI204" s="329"/>
      <c r="QNJ204" s="329"/>
      <c r="QNK204" s="329"/>
      <c r="QNL204" s="329"/>
      <c r="QNM204" s="329"/>
      <c r="QNN204" s="329"/>
      <c r="QNO204" s="329"/>
      <c r="QNP204" s="329"/>
      <c r="QNQ204" s="329"/>
      <c r="QNR204" s="329"/>
      <c r="QNS204" s="329"/>
      <c r="QNT204" s="329"/>
      <c r="QNU204" s="329"/>
      <c r="QNV204" s="329"/>
      <c r="QNW204" s="329"/>
      <c r="QNX204" s="329"/>
      <c r="QNY204" s="329"/>
      <c r="QNZ204" s="329"/>
      <c r="QOA204" s="329"/>
      <c r="QOB204" s="329"/>
      <c r="QOC204" s="329"/>
      <c r="QOD204" s="329"/>
      <c r="QOE204" s="329"/>
      <c r="QOF204" s="329"/>
      <c r="QOG204" s="329"/>
      <c r="QOH204" s="329"/>
      <c r="QOI204" s="329"/>
      <c r="QOJ204" s="329"/>
      <c r="QOK204" s="329"/>
      <c r="QOL204" s="329"/>
      <c r="QOM204" s="329"/>
      <c r="QON204" s="329"/>
      <c r="QOO204" s="329"/>
      <c r="QOP204" s="329"/>
      <c r="QOQ204" s="329"/>
      <c r="QOR204" s="329"/>
      <c r="QOS204" s="329"/>
      <c r="QOT204" s="329"/>
      <c r="QOU204" s="329"/>
      <c r="QOV204" s="329"/>
      <c r="QOW204" s="329"/>
      <c r="QOX204" s="329"/>
      <c r="QOY204" s="329"/>
      <c r="QOZ204" s="329"/>
      <c r="QPA204" s="329"/>
      <c r="QPB204" s="329"/>
      <c r="QPC204" s="329"/>
      <c r="QPD204" s="329"/>
      <c r="QPE204" s="329"/>
      <c r="QPF204" s="329"/>
      <c r="QPG204" s="329"/>
      <c r="QPH204" s="329"/>
      <c r="QPI204" s="329"/>
      <c r="QPJ204" s="329"/>
      <c r="QPK204" s="329"/>
      <c r="QPL204" s="329"/>
      <c r="QPM204" s="329"/>
      <c r="QPN204" s="329"/>
      <c r="QPO204" s="329"/>
      <c r="QPP204" s="329"/>
      <c r="QPQ204" s="329"/>
      <c r="QPR204" s="329"/>
      <c r="QPS204" s="329"/>
      <c r="QPT204" s="329"/>
      <c r="QPU204" s="329"/>
      <c r="QPV204" s="329"/>
      <c r="QPW204" s="329"/>
      <c r="QPX204" s="329"/>
      <c r="QPY204" s="329"/>
      <c r="QPZ204" s="329"/>
      <c r="QQA204" s="329"/>
      <c r="QQB204" s="329"/>
      <c r="QQC204" s="329"/>
      <c r="QQD204" s="329"/>
      <c r="QQE204" s="329"/>
      <c r="QQF204" s="329"/>
      <c r="QQG204" s="329"/>
      <c r="QQH204" s="329"/>
      <c r="QQI204" s="329"/>
      <c r="QQJ204" s="329"/>
      <c r="QQK204" s="329"/>
      <c r="QQL204" s="329"/>
      <c r="QQM204" s="329"/>
      <c r="QQN204" s="329"/>
      <c r="QQO204" s="329"/>
      <c r="QQP204" s="329"/>
      <c r="QQQ204" s="329"/>
      <c r="QQR204" s="329"/>
      <c r="QQS204" s="329"/>
      <c r="QQT204" s="329"/>
      <c r="QQU204" s="329"/>
      <c r="QQV204" s="329"/>
      <c r="QQW204" s="329"/>
      <c r="QQX204" s="329"/>
      <c r="QQY204" s="329"/>
      <c r="QQZ204" s="329"/>
      <c r="QRA204" s="329"/>
      <c r="QRB204" s="329"/>
      <c r="QRC204" s="329"/>
      <c r="QRD204" s="329"/>
      <c r="QRE204" s="329"/>
      <c r="QRF204" s="329"/>
      <c r="QRG204" s="329"/>
      <c r="QRH204" s="329"/>
      <c r="QRI204" s="329"/>
      <c r="QRJ204" s="329"/>
      <c r="QRK204" s="329"/>
      <c r="QRL204" s="329"/>
      <c r="QRM204" s="329"/>
      <c r="QRN204" s="329"/>
      <c r="QRO204" s="329"/>
      <c r="QRP204" s="329"/>
      <c r="QRQ204" s="329"/>
      <c r="QRR204" s="329"/>
      <c r="QRS204" s="329"/>
      <c r="QRT204" s="329"/>
      <c r="QRU204" s="329"/>
      <c r="QRV204" s="329"/>
      <c r="QRW204" s="329"/>
      <c r="QRX204" s="329"/>
      <c r="QRY204" s="329"/>
      <c r="QRZ204" s="329"/>
      <c r="QSA204" s="329"/>
      <c r="QSB204" s="329"/>
      <c r="QSC204" s="329"/>
      <c r="QSD204" s="329"/>
      <c r="QSE204" s="329"/>
      <c r="QSF204" s="329"/>
      <c r="QSG204" s="329"/>
      <c r="QSH204" s="329"/>
      <c r="QSI204" s="329"/>
      <c r="QSJ204" s="329"/>
      <c r="QSK204" s="329"/>
      <c r="QSL204" s="329"/>
      <c r="QSM204" s="329"/>
      <c r="QSN204" s="329"/>
      <c r="QSO204" s="329"/>
      <c r="QSP204" s="329"/>
      <c r="QSQ204" s="329"/>
      <c r="QSR204" s="329"/>
      <c r="QSS204" s="329"/>
      <c r="QST204" s="329"/>
      <c r="QSU204" s="329"/>
      <c r="QSV204" s="329"/>
      <c r="QSW204" s="329"/>
      <c r="QSX204" s="329"/>
      <c r="QSY204" s="329"/>
      <c r="QSZ204" s="329"/>
      <c r="QTA204" s="329"/>
      <c r="QTB204" s="329"/>
      <c r="QTC204" s="329"/>
      <c r="QTD204" s="329"/>
      <c r="QTE204" s="329"/>
      <c r="QTF204" s="329"/>
      <c r="QTG204" s="329"/>
      <c r="QTH204" s="329"/>
      <c r="QTI204" s="329"/>
      <c r="QTJ204" s="329"/>
      <c r="QTK204" s="329"/>
      <c r="QTL204" s="329"/>
      <c r="QTM204" s="329"/>
      <c r="QTN204" s="329"/>
      <c r="QTO204" s="329"/>
      <c r="QTP204" s="329"/>
      <c r="QTQ204" s="329"/>
      <c r="QTR204" s="329"/>
      <c r="QTS204" s="329"/>
      <c r="QTT204" s="329"/>
      <c r="QTU204" s="329"/>
      <c r="QTV204" s="329"/>
      <c r="QTW204" s="329"/>
      <c r="QTX204" s="329"/>
      <c r="QTY204" s="329"/>
      <c r="QTZ204" s="329"/>
      <c r="QUA204" s="329"/>
      <c r="QUB204" s="329"/>
      <c r="QUC204" s="329"/>
      <c r="QUD204" s="329"/>
      <c r="QUE204" s="329"/>
      <c r="QUF204" s="329"/>
      <c r="QUG204" s="329"/>
      <c r="QUH204" s="329"/>
      <c r="QUI204" s="329"/>
      <c r="QUJ204" s="329"/>
      <c r="QUK204" s="329"/>
      <c r="QUL204" s="329"/>
      <c r="QUM204" s="329"/>
      <c r="QUN204" s="329"/>
      <c r="QUO204" s="329"/>
      <c r="QUP204" s="329"/>
      <c r="QUQ204" s="329"/>
      <c r="QUR204" s="329"/>
      <c r="QUS204" s="329"/>
      <c r="QUT204" s="329"/>
      <c r="QUU204" s="329"/>
      <c r="QUV204" s="329"/>
      <c r="QUW204" s="329"/>
      <c r="QUX204" s="329"/>
      <c r="QUY204" s="329"/>
      <c r="QUZ204" s="329"/>
      <c r="QVA204" s="329"/>
      <c r="QVB204" s="329"/>
      <c r="QVC204" s="329"/>
      <c r="QVD204" s="329"/>
      <c r="QVE204" s="329"/>
      <c r="QVF204" s="329"/>
      <c r="QVG204" s="329"/>
      <c r="QVH204" s="329"/>
      <c r="QVI204" s="329"/>
      <c r="QVJ204" s="329"/>
      <c r="QVK204" s="329"/>
      <c r="QVL204" s="329"/>
      <c r="QVM204" s="329"/>
      <c r="QVN204" s="329"/>
      <c r="QVO204" s="329"/>
      <c r="QVP204" s="329"/>
      <c r="QVQ204" s="329"/>
      <c r="QVR204" s="329"/>
      <c r="QVS204" s="329"/>
      <c r="QVT204" s="329"/>
      <c r="QVU204" s="329"/>
      <c r="QVV204" s="329"/>
      <c r="QVW204" s="329"/>
      <c r="QVX204" s="329"/>
      <c r="QVY204" s="329"/>
      <c r="QVZ204" s="329"/>
      <c r="QWA204" s="329"/>
      <c r="QWB204" s="329"/>
      <c r="QWC204" s="329"/>
      <c r="QWD204" s="329"/>
      <c r="QWE204" s="329"/>
      <c r="QWF204" s="329"/>
      <c r="QWG204" s="329"/>
      <c r="QWH204" s="329"/>
      <c r="QWI204" s="329"/>
      <c r="QWJ204" s="329"/>
      <c r="QWK204" s="329"/>
      <c r="QWL204" s="329"/>
      <c r="QWM204" s="329"/>
      <c r="QWN204" s="329"/>
      <c r="QWO204" s="329"/>
      <c r="QWP204" s="329"/>
      <c r="QWQ204" s="329"/>
      <c r="QWR204" s="329"/>
      <c r="QWS204" s="329"/>
      <c r="QWT204" s="329"/>
      <c r="QWU204" s="329"/>
      <c r="QWV204" s="329"/>
      <c r="QWW204" s="329"/>
      <c r="QWX204" s="329"/>
      <c r="QWY204" s="329"/>
      <c r="QWZ204" s="329"/>
      <c r="QXA204" s="329"/>
      <c r="QXB204" s="329"/>
      <c r="QXC204" s="329"/>
      <c r="QXD204" s="329"/>
      <c r="QXE204" s="329"/>
      <c r="QXF204" s="329"/>
      <c r="QXG204" s="329"/>
      <c r="QXH204" s="329"/>
      <c r="QXI204" s="329"/>
      <c r="QXJ204" s="329"/>
      <c r="QXK204" s="329"/>
      <c r="QXL204" s="329"/>
      <c r="QXM204" s="329"/>
      <c r="QXN204" s="329"/>
      <c r="QXO204" s="329"/>
      <c r="QXP204" s="329"/>
      <c r="QXQ204" s="329"/>
      <c r="QXR204" s="329"/>
      <c r="QXS204" s="329"/>
      <c r="QXT204" s="329"/>
      <c r="QXU204" s="329"/>
      <c r="QXV204" s="329"/>
      <c r="QXW204" s="329"/>
      <c r="QXX204" s="329"/>
      <c r="QXY204" s="329"/>
      <c r="QXZ204" s="329"/>
      <c r="QYA204" s="329"/>
      <c r="QYB204" s="329"/>
      <c r="QYC204" s="329"/>
      <c r="QYD204" s="329"/>
      <c r="QYE204" s="329"/>
      <c r="QYF204" s="329"/>
      <c r="QYG204" s="329"/>
      <c r="QYH204" s="329"/>
      <c r="QYI204" s="329"/>
      <c r="QYJ204" s="329"/>
      <c r="QYK204" s="329"/>
      <c r="QYL204" s="329"/>
      <c r="QYM204" s="329"/>
      <c r="QYN204" s="329"/>
      <c r="QYO204" s="329"/>
      <c r="QYP204" s="329"/>
      <c r="QYQ204" s="329"/>
      <c r="QYR204" s="329"/>
      <c r="QYS204" s="329"/>
      <c r="QYT204" s="329"/>
      <c r="QYU204" s="329"/>
      <c r="QYV204" s="329"/>
      <c r="QYW204" s="329"/>
      <c r="QYX204" s="329"/>
      <c r="QYY204" s="329"/>
      <c r="QYZ204" s="329"/>
      <c r="QZA204" s="329"/>
      <c r="QZB204" s="329"/>
      <c r="QZC204" s="329"/>
      <c r="QZD204" s="329"/>
      <c r="QZE204" s="329"/>
      <c r="QZF204" s="329"/>
      <c r="QZG204" s="329"/>
      <c r="QZH204" s="329"/>
      <c r="QZI204" s="329"/>
      <c r="QZJ204" s="329"/>
      <c r="QZK204" s="329"/>
      <c r="QZL204" s="329"/>
      <c r="QZM204" s="329"/>
      <c r="QZN204" s="329"/>
      <c r="QZO204" s="329"/>
      <c r="QZP204" s="329"/>
      <c r="QZQ204" s="329"/>
      <c r="QZR204" s="329"/>
      <c r="QZS204" s="329"/>
      <c r="QZT204" s="329"/>
      <c r="QZU204" s="329"/>
      <c r="QZV204" s="329"/>
      <c r="QZW204" s="329"/>
      <c r="QZX204" s="329"/>
      <c r="QZY204" s="329"/>
      <c r="QZZ204" s="329"/>
      <c r="RAA204" s="329"/>
      <c r="RAB204" s="329"/>
      <c r="RAC204" s="329"/>
      <c r="RAD204" s="329"/>
      <c r="RAE204" s="329"/>
      <c r="RAF204" s="329"/>
      <c r="RAG204" s="329"/>
      <c r="RAH204" s="329"/>
      <c r="RAI204" s="329"/>
      <c r="RAJ204" s="329"/>
      <c r="RAK204" s="329"/>
      <c r="RAL204" s="329"/>
      <c r="RAM204" s="329"/>
      <c r="RAN204" s="329"/>
      <c r="RAO204" s="329"/>
      <c r="RAP204" s="329"/>
      <c r="RAQ204" s="329"/>
      <c r="RAR204" s="329"/>
      <c r="RAS204" s="329"/>
      <c r="RAT204" s="329"/>
      <c r="RAU204" s="329"/>
      <c r="RAV204" s="329"/>
      <c r="RAW204" s="329"/>
      <c r="RAX204" s="329"/>
      <c r="RAY204" s="329"/>
      <c r="RAZ204" s="329"/>
      <c r="RBA204" s="329"/>
      <c r="RBB204" s="329"/>
      <c r="RBC204" s="329"/>
      <c r="RBD204" s="329"/>
      <c r="RBE204" s="329"/>
      <c r="RBF204" s="329"/>
      <c r="RBG204" s="329"/>
      <c r="RBH204" s="329"/>
      <c r="RBI204" s="329"/>
      <c r="RBJ204" s="329"/>
      <c r="RBK204" s="329"/>
      <c r="RBL204" s="329"/>
      <c r="RBM204" s="329"/>
      <c r="RBN204" s="329"/>
      <c r="RBO204" s="329"/>
      <c r="RBP204" s="329"/>
      <c r="RBQ204" s="329"/>
      <c r="RBR204" s="329"/>
      <c r="RBS204" s="329"/>
      <c r="RBT204" s="329"/>
      <c r="RBU204" s="329"/>
      <c r="RBV204" s="329"/>
      <c r="RBW204" s="329"/>
      <c r="RBX204" s="329"/>
      <c r="RBY204" s="329"/>
      <c r="RBZ204" s="329"/>
      <c r="RCA204" s="329"/>
      <c r="RCB204" s="329"/>
      <c r="RCC204" s="329"/>
      <c r="RCD204" s="329"/>
      <c r="RCE204" s="329"/>
      <c r="RCF204" s="329"/>
      <c r="RCG204" s="329"/>
      <c r="RCH204" s="329"/>
      <c r="RCI204" s="329"/>
      <c r="RCJ204" s="329"/>
      <c r="RCK204" s="329"/>
      <c r="RCL204" s="329"/>
      <c r="RCM204" s="329"/>
      <c r="RCN204" s="329"/>
      <c r="RCO204" s="329"/>
      <c r="RCP204" s="329"/>
      <c r="RCQ204" s="329"/>
      <c r="RCR204" s="329"/>
      <c r="RCS204" s="329"/>
      <c r="RCT204" s="329"/>
      <c r="RCU204" s="329"/>
      <c r="RCV204" s="329"/>
      <c r="RCW204" s="329"/>
      <c r="RCX204" s="329"/>
      <c r="RCY204" s="329"/>
      <c r="RCZ204" s="329"/>
      <c r="RDA204" s="329"/>
      <c r="RDB204" s="329"/>
      <c r="RDC204" s="329"/>
      <c r="RDD204" s="329"/>
      <c r="RDE204" s="329"/>
      <c r="RDF204" s="329"/>
      <c r="RDG204" s="329"/>
      <c r="RDH204" s="329"/>
      <c r="RDI204" s="329"/>
      <c r="RDJ204" s="329"/>
      <c r="RDK204" s="329"/>
      <c r="RDL204" s="329"/>
      <c r="RDM204" s="329"/>
      <c r="RDN204" s="329"/>
      <c r="RDO204" s="329"/>
      <c r="RDP204" s="329"/>
      <c r="RDQ204" s="329"/>
      <c r="RDR204" s="329"/>
      <c r="RDS204" s="329"/>
      <c r="RDT204" s="329"/>
      <c r="RDU204" s="329"/>
      <c r="RDV204" s="329"/>
      <c r="RDW204" s="329"/>
      <c r="RDX204" s="329"/>
      <c r="RDY204" s="329"/>
      <c r="RDZ204" s="329"/>
      <c r="REA204" s="329"/>
      <c r="REB204" s="329"/>
      <c r="REC204" s="329"/>
      <c r="RED204" s="329"/>
      <c r="REE204" s="329"/>
      <c r="REF204" s="329"/>
      <c r="REG204" s="329"/>
      <c r="REH204" s="329"/>
      <c r="REI204" s="329"/>
      <c r="REJ204" s="329"/>
      <c r="REK204" s="329"/>
      <c r="REL204" s="329"/>
      <c r="REM204" s="329"/>
      <c r="REN204" s="329"/>
      <c r="REO204" s="329"/>
      <c r="REP204" s="329"/>
      <c r="REQ204" s="329"/>
      <c r="RER204" s="329"/>
      <c r="RES204" s="329"/>
      <c r="RET204" s="329"/>
      <c r="REU204" s="329"/>
      <c r="REV204" s="329"/>
      <c r="REW204" s="329"/>
      <c r="REX204" s="329"/>
      <c r="REY204" s="329"/>
      <c r="REZ204" s="329"/>
      <c r="RFA204" s="329"/>
      <c r="RFB204" s="329"/>
      <c r="RFC204" s="329"/>
      <c r="RFD204" s="329"/>
      <c r="RFE204" s="329"/>
      <c r="RFF204" s="329"/>
      <c r="RFG204" s="329"/>
      <c r="RFH204" s="329"/>
      <c r="RFI204" s="329"/>
      <c r="RFJ204" s="329"/>
      <c r="RFK204" s="329"/>
      <c r="RFL204" s="329"/>
      <c r="RFM204" s="329"/>
      <c r="RFN204" s="329"/>
      <c r="RFO204" s="329"/>
      <c r="RFP204" s="329"/>
      <c r="RFQ204" s="329"/>
      <c r="RFR204" s="329"/>
      <c r="RFS204" s="329"/>
      <c r="RFT204" s="329"/>
      <c r="RFU204" s="329"/>
      <c r="RFV204" s="329"/>
      <c r="RFW204" s="329"/>
      <c r="RFX204" s="329"/>
      <c r="RFY204" s="329"/>
      <c r="RFZ204" s="329"/>
      <c r="RGA204" s="329"/>
      <c r="RGB204" s="329"/>
      <c r="RGC204" s="329"/>
      <c r="RGD204" s="329"/>
      <c r="RGE204" s="329"/>
      <c r="RGF204" s="329"/>
      <c r="RGG204" s="329"/>
      <c r="RGH204" s="329"/>
      <c r="RGI204" s="329"/>
      <c r="RGJ204" s="329"/>
      <c r="RGK204" s="329"/>
      <c r="RGL204" s="329"/>
      <c r="RGM204" s="329"/>
      <c r="RGN204" s="329"/>
      <c r="RGO204" s="329"/>
      <c r="RGP204" s="329"/>
      <c r="RGQ204" s="329"/>
      <c r="RGR204" s="329"/>
      <c r="RGS204" s="329"/>
      <c r="RGT204" s="329"/>
      <c r="RGU204" s="329"/>
      <c r="RGV204" s="329"/>
      <c r="RGW204" s="329"/>
      <c r="RGX204" s="329"/>
      <c r="RGY204" s="329"/>
      <c r="RGZ204" s="329"/>
      <c r="RHA204" s="329"/>
      <c r="RHB204" s="329"/>
      <c r="RHC204" s="329"/>
      <c r="RHD204" s="329"/>
      <c r="RHE204" s="329"/>
      <c r="RHF204" s="329"/>
      <c r="RHG204" s="329"/>
      <c r="RHH204" s="329"/>
      <c r="RHI204" s="329"/>
      <c r="RHJ204" s="329"/>
      <c r="RHK204" s="329"/>
      <c r="RHL204" s="329"/>
      <c r="RHM204" s="329"/>
      <c r="RHN204" s="329"/>
      <c r="RHO204" s="329"/>
      <c r="RHP204" s="329"/>
      <c r="RHQ204" s="329"/>
      <c r="RHR204" s="329"/>
      <c r="RHS204" s="329"/>
      <c r="RHT204" s="329"/>
      <c r="RHU204" s="329"/>
      <c r="RHV204" s="329"/>
      <c r="RHW204" s="329"/>
      <c r="RHX204" s="329"/>
      <c r="RHY204" s="329"/>
      <c r="RHZ204" s="329"/>
      <c r="RIA204" s="329"/>
      <c r="RIB204" s="329"/>
      <c r="RIC204" s="329"/>
      <c r="RID204" s="329"/>
      <c r="RIE204" s="329"/>
      <c r="RIF204" s="329"/>
      <c r="RIG204" s="329"/>
      <c r="RIH204" s="329"/>
      <c r="RII204" s="329"/>
      <c r="RIJ204" s="329"/>
      <c r="RIK204" s="329"/>
      <c r="RIL204" s="329"/>
      <c r="RIM204" s="329"/>
      <c r="RIN204" s="329"/>
      <c r="RIO204" s="329"/>
      <c r="RIP204" s="329"/>
      <c r="RIQ204" s="329"/>
      <c r="RIR204" s="329"/>
      <c r="RIS204" s="329"/>
      <c r="RIT204" s="329"/>
      <c r="RIU204" s="329"/>
      <c r="RIV204" s="329"/>
      <c r="RIW204" s="329"/>
      <c r="RIX204" s="329"/>
      <c r="RIY204" s="329"/>
      <c r="RIZ204" s="329"/>
      <c r="RJA204" s="329"/>
      <c r="RJB204" s="329"/>
      <c r="RJC204" s="329"/>
      <c r="RJD204" s="329"/>
      <c r="RJE204" s="329"/>
      <c r="RJF204" s="329"/>
      <c r="RJG204" s="329"/>
      <c r="RJH204" s="329"/>
      <c r="RJI204" s="329"/>
      <c r="RJJ204" s="329"/>
      <c r="RJK204" s="329"/>
      <c r="RJL204" s="329"/>
      <c r="RJM204" s="329"/>
      <c r="RJN204" s="329"/>
      <c r="RJO204" s="329"/>
      <c r="RJP204" s="329"/>
      <c r="RJQ204" s="329"/>
      <c r="RJR204" s="329"/>
      <c r="RJS204" s="329"/>
      <c r="RJT204" s="329"/>
      <c r="RJU204" s="329"/>
      <c r="RJV204" s="329"/>
      <c r="RJW204" s="329"/>
      <c r="RJX204" s="329"/>
      <c r="RJY204" s="329"/>
      <c r="RJZ204" s="329"/>
      <c r="RKA204" s="329"/>
      <c r="RKB204" s="329"/>
      <c r="RKC204" s="329"/>
      <c r="RKD204" s="329"/>
      <c r="RKE204" s="329"/>
      <c r="RKF204" s="329"/>
      <c r="RKG204" s="329"/>
      <c r="RKH204" s="329"/>
      <c r="RKI204" s="329"/>
      <c r="RKJ204" s="329"/>
      <c r="RKK204" s="329"/>
      <c r="RKL204" s="329"/>
      <c r="RKM204" s="329"/>
      <c r="RKN204" s="329"/>
      <c r="RKO204" s="329"/>
      <c r="RKP204" s="329"/>
      <c r="RKQ204" s="329"/>
      <c r="RKR204" s="329"/>
      <c r="RKS204" s="329"/>
      <c r="RKT204" s="329"/>
      <c r="RKU204" s="329"/>
      <c r="RKV204" s="329"/>
      <c r="RKW204" s="329"/>
      <c r="RKX204" s="329"/>
      <c r="RKY204" s="329"/>
      <c r="RKZ204" s="329"/>
      <c r="RLA204" s="329"/>
      <c r="RLB204" s="329"/>
      <c r="RLC204" s="329"/>
      <c r="RLD204" s="329"/>
      <c r="RLE204" s="329"/>
      <c r="RLF204" s="329"/>
      <c r="RLG204" s="329"/>
      <c r="RLH204" s="329"/>
      <c r="RLI204" s="329"/>
      <c r="RLJ204" s="329"/>
      <c r="RLK204" s="329"/>
      <c r="RLL204" s="329"/>
      <c r="RLM204" s="329"/>
      <c r="RLN204" s="329"/>
      <c r="RLO204" s="329"/>
      <c r="RLP204" s="329"/>
      <c r="RLQ204" s="329"/>
      <c r="RLR204" s="329"/>
      <c r="RLS204" s="329"/>
      <c r="RLT204" s="329"/>
      <c r="RLU204" s="329"/>
      <c r="RLV204" s="329"/>
      <c r="RLW204" s="329"/>
      <c r="RLX204" s="329"/>
      <c r="RLY204" s="329"/>
      <c r="RLZ204" s="329"/>
      <c r="RMA204" s="329"/>
      <c r="RMB204" s="329"/>
      <c r="RMC204" s="329"/>
      <c r="RMD204" s="329"/>
      <c r="RME204" s="329"/>
      <c r="RMF204" s="329"/>
      <c r="RMG204" s="329"/>
      <c r="RMH204" s="329"/>
      <c r="RMI204" s="329"/>
      <c r="RMJ204" s="329"/>
      <c r="RMK204" s="329"/>
      <c r="RML204" s="329"/>
      <c r="RMM204" s="329"/>
      <c r="RMN204" s="329"/>
      <c r="RMO204" s="329"/>
      <c r="RMP204" s="329"/>
      <c r="RMQ204" s="329"/>
      <c r="RMR204" s="329"/>
      <c r="RMS204" s="329"/>
      <c r="RMT204" s="329"/>
      <c r="RMU204" s="329"/>
      <c r="RMV204" s="329"/>
      <c r="RMW204" s="329"/>
      <c r="RMX204" s="329"/>
      <c r="RMY204" s="329"/>
      <c r="RMZ204" s="329"/>
      <c r="RNA204" s="329"/>
      <c r="RNB204" s="329"/>
      <c r="RNC204" s="329"/>
      <c r="RND204" s="329"/>
      <c r="RNE204" s="329"/>
      <c r="RNF204" s="329"/>
      <c r="RNG204" s="329"/>
      <c r="RNH204" s="329"/>
      <c r="RNI204" s="329"/>
      <c r="RNJ204" s="329"/>
      <c r="RNK204" s="329"/>
      <c r="RNL204" s="329"/>
      <c r="RNM204" s="329"/>
      <c r="RNN204" s="329"/>
      <c r="RNO204" s="329"/>
      <c r="RNP204" s="329"/>
      <c r="RNQ204" s="329"/>
      <c r="RNR204" s="329"/>
      <c r="RNS204" s="329"/>
      <c r="RNT204" s="329"/>
      <c r="RNU204" s="329"/>
      <c r="RNV204" s="329"/>
      <c r="RNW204" s="329"/>
      <c r="RNX204" s="329"/>
      <c r="RNY204" s="329"/>
      <c r="RNZ204" s="329"/>
      <c r="ROA204" s="329"/>
      <c r="ROB204" s="329"/>
      <c r="ROC204" s="329"/>
      <c r="ROD204" s="329"/>
      <c r="ROE204" s="329"/>
      <c r="ROF204" s="329"/>
      <c r="ROG204" s="329"/>
      <c r="ROH204" s="329"/>
      <c r="ROI204" s="329"/>
      <c r="ROJ204" s="329"/>
      <c r="ROK204" s="329"/>
      <c r="ROL204" s="329"/>
      <c r="ROM204" s="329"/>
      <c r="RON204" s="329"/>
      <c r="ROO204" s="329"/>
      <c r="ROP204" s="329"/>
      <c r="ROQ204" s="329"/>
      <c r="ROR204" s="329"/>
      <c r="ROS204" s="329"/>
      <c r="ROT204" s="329"/>
      <c r="ROU204" s="329"/>
      <c r="ROV204" s="329"/>
      <c r="ROW204" s="329"/>
      <c r="ROX204" s="329"/>
      <c r="ROY204" s="329"/>
      <c r="ROZ204" s="329"/>
      <c r="RPA204" s="329"/>
      <c r="RPB204" s="329"/>
      <c r="RPC204" s="329"/>
      <c r="RPD204" s="329"/>
      <c r="RPE204" s="329"/>
      <c r="RPF204" s="329"/>
      <c r="RPG204" s="329"/>
      <c r="RPH204" s="329"/>
      <c r="RPI204" s="329"/>
      <c r="RPJ204" s="329"/>
      <c r="RPK204" s="329"/>
      <c r="RPL204" s="329"/>
      <c r="RPM204" s="329"/>
      <c r="RPN204" s="329"/>
      <c r="RPO204" s="329"/>
      <c r="RPP204" s="329"/>
      <c r="RPQ204" s="329"/>
      <c r="RPR204" s="329"/>
      <c r="RPS204" s="329"/>
      <c r="RPT204" s="329"/>
      <c r="RPU204" s="329"/>
      <c r="RPV204" s="329"/>
      <c r="RPW204" s="329"/>
      <c r="RPX204" s="329"/>
      <c r="RPY204" s="329"/>
      <c r="RPZ204" s="329"/>
      <c r="RQA204" s="329"/>
      <c r="RQB204" s="329"/>
      <c r="RQC204" s="329"/>
      <c r="RQD204" s="329"/>
      <c r="RQE204" s="329"/>
      <c r="RQF204" s="329"/>
      <c r="RQG204" s="329"/>
      <c r="RQH204" s="329"/>
      <c r="RQI204" s="329"/>
      <c r="RQJ204" s="329"/>
      <c r="RQK204" s="329"/>
      <c r="RQL204" s="329"/>
      <c r="RQM204" s="329"/>
      <c r="RQN204" s="329"/>
      <c r="RQO204" s="329"/>
      <c r="RQP204" s="329"/>
      <c r="RQQ204" s="329"/>
      <c r="RQR204" s="329"/>
      <c r="RQS204" s="329"/>
      <c r="RQT204" s="329"/>
      <c r="RQU204" s="329"/>
      <c r="RQV204" s="329"/>
      <c r="RQW204" s="329"/>
      <c r="RQX204" s="329"/>
      <c r="RQY204" s="329"/>
      <c r="RQZ204" s="329"/>
      <c r="RRA204" s="329"/>
      <c r="RRB204" s="329"/>
      <c r="RRC204" s="329"/>
      <c r="RRD204" s="329"/>
      <c r="RRE204" s="329"/>
      <c r="RRF204" s="329"/>
      <c r="RRG204" s="329"/>
      <c r="RRH204" s="329"/>
      <c r="RRI204" s="329"/>
      <c r="RRJ204" s="329"/>
      <c r="RRK204" s="329"/>
      <c r="RRL204" s="329"/>
      <c r="RRM204" s="329"/>
      <c r="RRN204" s="329"/>
      <c r="RRO204" s="329"/>
      <c r="RRP204" s="329"/>
      <c r="RRQ204" s="329"/>
      <c r="RRR204" s="329"/>
      <c r="RRS204" s="329"/>
      <c r="RRT204" s="329"/>
      <c r="RRU204" s="329"/>
      <c r="RRV204" s="329"/>
      <c r="RRW204" s="329"/>
      <c r="RRX204" s="329"/>
      <c r="RRY204" s="329"/>
      <c r="RRZ204" s="329"/>
      <c r="RSA204" s="329"/>
      <c r="RSB204" s="329"/>
      <c r="RSC204" s="329"/>
      <c r="RSD204" s="329"/>
      <c r="RSE204" s="329"/>
      <c r="RSF204" s="329"/>
      <c r="RSG204" s="329"/>
      <c r="RSH204" s="329"/>
      <c r="RSI204" s="329"/>
      <c r="RSJ204" s="329"/>
      <c r="RSK204" s="329"/>
      <c r="RSL204" s="329"/>
      <c r="RSM204" s="329"/>
      <c r="RSN204" s="329"/>
      <c r="RSO204" s="329"/>
      <c r="RSP204" s="329"/>
      <c r="RSQ204" s="329"/>
      <c r="RSR204" s="329"/>
      <c r="RSS204" s="329"/>
      <c r="RST204" s="329"/>
      <c r="RSU204" s="329"/>
      <c r="RSV204" s="329"/>
      <c r="RSW204" s="329"/>
      <c r="RSX204" s="329"/>
      <c r="RSY204" s="329"/>
      <c r="RSZ204" s="329"/>
      <c r="RTA204" s="329"/>
      <c r="RTB204" s="329"/>
      <c r="RTC204" s="329"/>
      <c r="RTD204" s="329"/>
      <c r="RTE204" s="329"/>
      <c r="RTF204" s="329"/>
      <c r="RTG204" s="329"/>
      <c r="RTH204" s="329"/>
      <c r="RTI204" s="329"/>
      <c r="RTJ204" s="329"/>
      <c r="RTK204" s="329"/>
      <c r="RTL204" s="329"/>
      <c r="RTM204" s="329"/>
      <c r="RTN204" s="329"/>
      <c r="RTO204" s="329"/>
      <c r="RTP204" s="329"/>
      <c r="RTQ204" s="329"/>
      <c r="RTR204" s="329"/>
      <c r="RTS204" s="329"/>
      <c r="RTT204" s="329"/>
      <c r="RTU204" s="329"/>
      <c r="RTV204" s="329"/>
      <c r="RTW204" s="329"/>
      <c r="RTX204" s="329"/>
      <c r="RTY204" s="329"/>
      <c r="RTZ204" s="329"/>
      <c r="RUA204" s="329"/>
      <c r="RUB204" s="329"/>
      <c r="RUC204" s="329"/>
      <c r="RUD204" s="329"/>
      <c r="RUE204" s="329"/>
      <c r="RUF204" s="329"/>
      <c r="RUG204" s="329"/>
      <c r="RUH204" s="329"/>
      <c r="RUI204" s="329"/>
      <c r="RUJ204" s="329"/>
      <c r="RUK204" s="329"/>
      <c r="RUL204" s="329"/>
      <c r="RUM204" s="329"/>
      <c r="RUN204" s="329"/>
      <c r="RUO204" s="329"/>
      <c r="RUP204" s="329"/>
      <c r="RUQ204" s="329"/>
      <c r="RUR204" s="329"/>
      <c r="RUS204" s="329"/>
      <c r="RUT204" s="329"/>
      <c r="RUU204" s="329"/>
      <c r="RUV204" s="329"/>
      <c r="RUW204" s="329"/>
      <c r="RUX204" s="329"/>
      <c r="RUY204" s="329"/>
      <c r="RUZ204" s="329"/>
      <c r="RVA204" s="329"/>
      <c r="RVB204" s="329"/>
      <c r="RVC204" s="329"/>
      <c r="RVD204" s="329"/>
      <c r="RVE204" s="329"/>
      <c r="RVF204" s="329"/>
      <c r="RVG204" s="329"/>
      <c r="RVH204" s="329"/>
      <c r="RVI204" s="329"/>
      <c r="RVJ204" s="329"/>
      <c r="RVK204" s="329"/>
      <c r="RVL204" s="329"/>
      <c r="RVM204" s="329"/>
      <c r="RVN204" s="329"/>
      <c r="RVO204" s="329"/>
      <c r="RVP204" s="329"/>
      <c r="RVQ204" s="329"/>
      <c r="RVR204" s="329"/>
      <c r="RVS204" s="329"/>
      <c r="RVT204" s="329"/>
      <c r="RVU204" s="329"/>
      <c r="RVV204" s="329"/>
      <c r="RVW204" s="329"/>
      <c r="RVX204" s="329"/>
      <c r="RVY204" s="329"/>
      <c r="RVZ204" s="329"/>
      <c r="RWA204" s="329"/>
      <c r="RWB204" s="329"/>
      <c r="RWC204" s="329"/>
      <c r="RWD204" s="329"/>
      <c r="RWE204" s="329"/>
      <c r="RWF204" s="329"/>
      <c r="RWG204" s="329"/>
      <c r="RWH204" s="329"/>
      <c r="RWI204" s="329"/>
      <c r="RWJ204" s="329"/>
      <c r="RWK204" s="329"/>
      <c r="RWL204" s="329"/>
      <c r="RWM204" s="329"/>
      <c r="RWN204" s="329"/>
      <c r="RWO204" s="329"/>
      <c r="RWP204" s="329"/>
      <c r="RWQ204" s="329"/>
      <c r="RWR204" s="329"/>
      <c r="RWS204" s="329"/>
      <c r="RWT204" s="329"/>
      <c r="RWU204" s="329"/>
      <c r="RWV204" s="329"/>
      <c r="RWW204" s="329"/>
      <c r="RWX204" s="329"/>
      <c r="RWY204" s="329"/>
      <c r="RWZ204" s="329"/>
      <c r="RXA204" s="329"/>
      <c r="RXB204" s="329"/>
      <c r="RXC204" s="329"/>
      <c r="RXD204" s="329"/>
      <c r="RXE204" s="329"/>
      <c r="RXF204" s="329"/>
      <c r="RXG204" s="329"/>
      <c r="RXH204" s="329"/>
      <c r="RXI204" s="329"/>
      <c r="RXJ204" s="329"/>
      <c r="RXK204" s="329"/>
      <c r="RXL204" s="329"/>
      <c r="RXM204" s="329"/>
      <c r="RXN204" s="329"/>
      <c r="RXO204" s="329"/>
      <c r="RXP204" s="329"/>
      <c r="RXQ204" s="329"/>
      <c r="RXR204" s="329"/>
      <c r="RXS204" s="329"/>
      <c r="RXT204" s="329"/>
      <c r="RXU204" s="329"/>
      <c r="RXV204" s="329"/>
      <c r="RXW204" s="329"/>
      <c r="RXX204" s="329"/>
      <c r="RXY204" s="329"/>
      <c r="RXZ204" s="329"/>
      <c r="RYA204" s="329"/>
      <c r="RYB204" s="329"/>
      <c r="RYC204" s="329"/>
      <c r="RYD204" s="329"/>
      <c r="RYE204" s="329"/>
      <c r="RYF204" s="329"/>
      <c r="RYG204" s="329"/>
      <c r="RYH204" s="329"/>
      <c r="RYI204" s="329"/>
      <c r="RYJ204" s="329"/>
      <c r="RYK204" s="329"/>
      <c r="RYL204" s="329"/>
      <c r="RYM204" s="329"/>
      <c r="RYN204" s="329"/>
      <c r="RYO204" s="329"/>
      <c r="RYP204" s="329"/>
      <c r="RYQ204" s="329"/>
      <c r="RYR204" s="329"/>
      <c r="RYS204" s="329"/>
      <c r="RYT204" s="329"/>
      <c r="RYU204" s="329"/>
      <c r="RYV204" s="329"/>
      <c r="RYW204" s="329"/>
      <c r="RYX204" s="329"/>
      <c r="RYY204" s="329"/>
      <c r="RYZ204" s="329"/>
      <c r="RZA204" s="329"/>
      <c r="RZB204" s="329"/>
      <c r="RZC204" s="329"/>
      <c r="RZD204" s="329"/>
      <c r="RZE204" s="329"/>
      <c r="RZF204" s="329"/>
      <c r="RZG204" s="329"/>
      <c r="RZH204" s="329"/>
      <c r="RZI204" s="329"/>
      <c r="RZJ204" s="329"/>
      <c r="RZK204" s="329"/>
      <c r="RZL204" s="329"/>
      <c r="RZM204" s="329"/>
      <c r="RZN204" s="329"/>
      <c r="RZO204" s="329"/>
      <c r="RZP204" s="329"/>
      <c r="RZQ204" s="329"/>
      <c r="RZR204" s="329"/>
      <c r="RZS204" s="329"/>
      <c r="RZT204" s="329"/>
      <c r="RZU204" s="329"/>
      <c r="RZV204" s="329"/>
      <c r="RZW204" s="329"/>
      <c r="RZX204" s="329"/>
      <c r="RZY204" s="329"/>
      <c r="RZZ204" s="329"/>
      <c r="SAA204" s="329"/>
      <c r="SAB204" s="329"/>
      <c r="SAC204" s="329"/>
      <c r="SAD204" s="329"/>
      <c r="SAE204" s="329"/>
      <c r="SAF204" s="329"/>
      <c r="SAG204" s="329"/>
      <c r="SAH204" s="329"/>
      <c r="SAI204" s="329"/>
      <c r="SAJ204" s="329"/>
      <c r="SAK204" s="329"/>
      <c r="SAL204" s="329"/>
      <c r="SAM204" s="329"/>
      <c r="SAN204" s="329"/>
      <c r="SAO204" s="329"/>
      <c r="SAP204" s="329"/>
      <c r="SAQ204" s="329"/>
      <c r="SAR204" s="329"/>
      <c r="SAS204" s="329"/>
      <c r="SAT204" s="329"/>
      <c r="SAU204" s="329"/>
      <c r="SAV204" s="329"/>
      <c r="SAW204" s="329"/>
      <c r="SAX204" s="329"/>
      <c r="SAY204" s="329"/>
      <c r="SAZ204" s="329"/>
      <c r="SBA204" s="329"/>
      <c r="SBB204" s="329"/>
      <c r="SBC204" s="329"/>
      <c r="SBD204" s="329"/>
      <c r="SBE204" s="329"/>
      <c r="SBF204" s="329"/>
      <c r="SBG204" s="329"/>
      <c r="SBH204" s="329"/>
      <c r="SBI204" s="329"/>
      <c r="SBJ204" s="329"/>
      <c r="SBK204" s="329"/>
      <c r="SBL204" s="329"/>
      <c r="SBM204" s="329"/>
      <c r="SBN204" s="329"/>
      <c r="SBO204" s="329"/>
      <c r="SBP204" s="329"/>
      <c r="SBQ204" s="329"/>
      <c r="SBR204" s="329"/>
      <c r="SBS204" s="329"/>
      <c r="SBT204" s="329"/>
      <c r="SBU204" s="329"/>
      <c r="SBV204" s="329"/>
      <c r="SBW204" s="329"/>
      <c r="SBX204" s="329"/>
      <c r="SBY204" s="329"/>
      <c r="SBZ204" s="329"/>
      <c r="SCA204" s="329"/>
      <c r="SCB204" s="329"/>
      <c r="SCC204" s="329"/>
      <c r="SCD204" s="329"/>
      <c r="SCE204" s="329"/>
      <c r="SCF204" s="329"/>
      <c r="SCG204" s="329"/>
      <c r="SCH204" s="329"/>
      <c r="SCI204" s="329"/>
      <c r="SCJ204" s="329"/>
      <c r="SCK204" s="329"/>
      <c r="SCL204" s="329"/>
      <c r="SCM204" s="329"/>
      <c r="SCN204" s="329"/>
      <c r="SCO204" s="329"/>
      <c r="SCP204" s="329"/>
      <c r="SCQ204" s="329"/>
      <c r="SCR204" s="329"/>
      <c r="SCS204" s="329"/>
      <c r="SCT204" s="329"/>
      <c r="SCU204" s="329"/>
      <c r="SCV204" s="329"/>
      <c r="SCW204" s="329"/>
      <c r="SCX204" s="329"/>
      <c r="SCY204" s="329"/>
      <c r="SCZ204" s="329"/>
      <c r="SDA204" s="329"/>
      <c r="SDB204" s="329"/>
      <c r="SDC204" s="329"/>
      <c r="SDD204" s="329"/>
      <c r="SDE204" s="329"/>
      <c r="SDF204" s="329"/>
      <c r="SDG204" s="329"/>
      <c r="SDH204" s="329"/>
      <c r="SDI204" s="329"/>
      <c r="SDJ204" s="329"/>
      <c r="SDK204" s="329"/>
      <c r="SDL204" s="329"/>
      <c r="SDM204" s="329"/>
      <c r="SDN204" s="329"/>
      <c r="SDO204" s="329"/>
      <c r="SDP204" s="329"/>
      <c r="SDQ204" s="329"/>
      <c r="SDR204" s="329"/>
      <c r="SDS204" s="329"/>
      <c r="SDT204" s="329"/>
      <c r="SDU204" s="329"/>
      <c r="SDV204" s="329"/>
      <c r="SDW204" s="329"/>
      <c r="SDX204" s="329"/>
      <c r="SDY204" s="329"/>
      <c r="SDZ204" s="329"/>
      <c r="SEA204" s="329"/>
      <c r="SEB204" s="329"/>
      <c r="SEC204" s="329"/>
      <c r="SED204" s="329"/>
      <c r="SEE204" s="329"/>
      <c r="SEF204" s="329"/>
      <c r="SEG204" s="329"/>
      <c r="SEH204" s="329"/>
      <c r="SEI204" s="329"/>
      <c r="SEJ204" s="329"/>
      <c r="SEK204" s="329"/>
      <c r="SEL204" s="329"/>
      <c r="SEM204" s="329"/>
      <c r="SEN204" s="329"/>
      <c r="SEO204" s="329"/>
      <c r="SEP204" s="329"/>
      <c r="SEQ204" s="329"/>
      <c r="SER204" s="329"/>
      <c r="SES204" s="329"/>
      <c r="SET204" s="329"/>
      <c r="SEU204" s="329"/>
      <c r="SEV204" s="329"/>
      <c r="SEW204" s="329"/>
      <c r="SEX204" s="329"/>
      <c r="SEY204" s="329"/>
      <c r="SEZ204" s="329"/>
      <c r="SFA204" s="329"/>
      <c r="SFB204" s="329"/>
      <c r="SFC204" s="329"/>
      <c r="SFD204" s="329"/>
      <c r="SFE204" s="329"/>
      <c r="SFF204" s="329"/>
      <c r="SFG204" s="329"/>
      <c r="SFH204" s="329"/>
      <c r="SFI204" s="329"/>
      <c r="SFJ204" s="329"/>
      <c r="SFK204" s="329"/>
      <c r="SFL204" s="329"/>
      <c r="SFM204" s="329"/>
      <c r="SFN204" s="329"/>
      <c r="SFO204" s="329"/>
      <c r="SFP204" s="329"/>
      <c r="SFQ204" s="329"/>
      <c r="SFR204" s="329"/>
      <c r="SFS204" s="329"/>
      <c r="SFT204" s="329"/>
      <c r="SFU204" s="329"/>
      <c r="SFV204" s="329"/>
      <c r="SFW204" s="329"/>
      <c r="SFX204" s="329"/>
      <c r="SFY204" s="329"/>
      <c r="SFZ204" s="329"/>
      <c r="SGA204" s="329"/>
      <c r="SGB204" s="329"/>
      <c r="SGC204" s="329"/>
      <c r="SGD204" s="329"/>
      <c r="SGE204" s="329"/>
      <c r="SGF204" s="329"/>
      <c r="SGG204" s="329"/>
      <c r="SGH204" s="329"/>
      <c r="SGI204" s="329"/>
      <c r="SGJ204" s="329"/>
      <c r="SGK204" s="329"/>
      <c r="SGL204" s="329"/>
      <c r="SGM204" s="329"/>
      <c r="SGN204" s="329"/>
      <c r="SGO204" s="329"/>
      <c r="SGP204" s="329"/>
      <c r="SGQ204" s="329"/>
      <c r="SGR204" s="329"/>
      <c r="SGS204" s="329"/>
      <c r="SGT204" s="329"/>
      <c r="SGU204" s="329"/>
      <c r="SGV204" s="329"/>
      <c r="SGW204" s="329"/>
      <c r="SGX204" s="329"/>
      <c r="SGY204" s="329"/>
      <c r="SGZ204" s="329"/>
      <c r="SHA204" s="329"/>
      <c r="SHB204" s="329"/>
      <c r="SHC204" s="329"/>
      <c r="SHD204" s="329"/>
      <c r="SHE204" s="329"/>
      <c r="SHF204" s="329"/>
      <c r="SHG204" s="329"/>
      <c r="SHH204" s="329"/>
      <c r="SHI204" s="329"/>
      <c r="SHJ204" s="329"/>
      <c r="SHK204" s="329"/>
      <c r="SHL204" s="329"/>
      <c r="SHM204" s="329"/>
      <c r="SHN204" s="329"/>
      <c r="SHO204" s="329"/>
      <c r="SHP204" s="329"/>
      <c r="SHQ204" s="329"/>
      <c r="SHR204" s="329"/>
      <c r="SHS204" s="329"/>
      <c r="SHT204" s="329"/>
      <c r="SHU204" s="329"/>
      <c r="SHV204" s="329"/>
      <c r="SHW204" s="329"/>
      <c r="SHX204" s="329"/>
      <c r="SHY204" s="329"/>
      <c r="SHZ204" s="329"/>
      <c r="SIA204" s="329"/>
      <c r="SIB204" s="329"/>
      <c r="SIC204" s="329"/>
      <c r="SID204" s="329"/>
      <c r="SIE204" s="329"/>
      <c r="SIF204" s="329"/>
      <c r="SIG204" s="329"/>
      <c r="SIH204" s="329"/>
      <c r="SII204" s="329"/>
      <c r="SIJ204" s="329"/>
      <c r="SIK204" s="329"/>
      <c r="SIL204" s="329"/>
      <c r="SIM204" s="329"/>
      <c r="SIN204" s="329"/>
      <c r="SIO204" s="329"/>
      <c r="SIP204" s="329"/>
      <c r="SIQ204" s="329"/>
      <c r="SIR204" s="329"/>
      <c r="SIS204" s="329"/>
      <c r="SIT204" s="329"/>
      <c r="SIU204" s="329"/>
      <c r="SIV204" s="329"/>
      <c r="SIW204" s="329"/>
      <c r="SIX204" s="329"/>
      <c r="SIY204" s="329"/>
      <c r="SIZ204" s="329"/>
      <c r="SJA204" s="329"/>
      <c r="SJB204" s="329"/>
      <c r="SJC204" s="329"/>
      <c r="SJD204" s="329"/>
      <c r="SJE204" s="329"/>
      <c r="SJF204" s="329"/>
      <c r="SJG204" s="329"/>
      <c r="SJH204" s="329"/>
      <c r="SJI204" s="329"/>
      <c r="SJJ204" s="329"/>
      <c r="SJK204" s="329"/>
      <c r="SJL204" s="329"/>
      <c r="SJM204" s="329"/>
      <c r="SJN204" s="329"/>
      <c r="SJO204" s="329"/>
      <c r="SJP204" s="329"/>
      <c r="SJQ204" s="329"/>
      <c r="SJR204" s="329"/>
      <c r="SJS204" s="329"/>
      <c r="SJT204" s="329"/>
      <c r="SJU204" s="329"/>
      <c r="SJV204" s="329"/>
      <c r="SJW204" s="329"/>
      <c r="SJX204" s="329"/>
      <c r="SJY204" s="329"/>
      <c r="SJZ204" s="329"/>
      <c r="SKA204" s="329"/>
      <c r="SKB204" s="329"/>
      <c r="SKC204" s="329"/>
      <c r="SKD204" s="329"/>
      <c r="SKE204" s="329"/>
      <c r="SKF204" s="329"/>
      <c r="SKG204" s="329"/>
      <c r="SKH204" s="329"/>
      <c r="SKI204" s="329"/>
      <c r="SKJ204" s="329"/>
      <c r="SKK204" s="329"/>
      <c r="SKL204" s="329"/>
      <c r="SKM204" s="329"/>
      <c r="SKN204" s="329"/>
      <c r="SKO204" s="329"/>
      <c r="SKP204" s="329"/>
      <c r="SKQ204" s="329"/>
      <c r="SKR204" s="329"/>
      <c r="SKS204" s="329"/>
      <c r="SKT204" s="329"/>
      <c r="SKU204" s="329"/>
      <c r="SKV204" s="329"/>
      <c r="SKW204" s="329"/>
      <c r="SKX204" s="329"/>
      <c r="SKY204" s="329"/>
      <c r="SKZ204" s="329"/>
      <c r="SLA204" s="329"/>
      <c r="SLB204" s="329"/>
      <c r="SLC204" s="329"/>
      <c r="SLD204" s="329"/>
      <c r="SLE204" s="329"/>
      <c r="SLF204" s="329"/>
      <c r="SLG204" s="329"/>
      <c r="SLH204" s="329"/>
      <c r="SLI204" s="329"/>
      <c r="SLJ204" s="329"/>
      <c r="SLK204" s="329"/>
      <c r="SLL204" s="329"/>
      <c r="SLM204" s="329"/>
      <c r="SLN204" s="329"/>
      <c r="SLO204" s="329"/>
      <c r="SLP204" s="329"/>
      <c r="SLQ204" s="329"/>
      <c r="SLR204" s="329"/>
      <c r="SLS204" s="329"/>
      <c r="SLT204" s="329"/>
      <c r="SLU204" s="329"/>
      <c r="SLV204" s="329"/>
      <c r="SLW204" s="329"/>
      <c r="SLX204" s="329"/>
      <c r="SLY204" s="329"/>
      <c r="SLZ204" s="329"/>
      <c r="SMA204" s="329"/>
      <c r="SMB204" s="329"/>
      <c r="SMC204" s="329"/>
      <c r="SMD204" s="329"/>
      <c r="SME204" s="329"/>
      <c r="SMF204" s="329"/>
      <c r="SMG204" s="329"/>
      <c r="SMH204" s="329"/>
      <c r="SMI204" s="329"/>
      <c r="SMJ204" s="329"/>
      <c r="SMK204" s="329"/>
      <c r="SML204" s="329"/>
      <c r="SMM204" s="329"/>
      <c r="SMN204" s="329"/>
      <c r="SMO204" s="329"/>
      <c r="SMP204" s="329"/>
      <c r="SMQ204" s="329"/>
      <c r="SMR204" s="329"/>
      <c r="SMS204" s="329"/>
      <c r="SMT204" s="329"/>
      <c r="SMU204" s="329"/>
      <c r="SMV204" s="329"/>
      <c r="SMW204" s="329"/>
      <c r="SMX204" s="329"/>
      <c r="SMY204" s="329"/>
      <c r="SMZ204" s="329"/>
      <c r="SNA204" s="329"/>
      <c r="SNB204" s="329"/>
      <c r="SNC204" s="329"/>
      <c r="SND204" s="329"/>
      <c r="SNE204" s="329"/>
      <c r="SNF204" s="329"/>
      <c r="SNG204" s="329"/>
      <c r="SNH204" s="329"/>
      <c r="SNI204" s="329"/>
      <c r="SNJ204" s="329"/>
      <c r="SNK204" s="329"/>
      <c r="SNL204" s="329"/>
      <c r="SNM204" s="329"/>
      <c r="SNN204" s="329"/>
      <c r="SNO204" s="329"/>
      <c r="SNP204" s="329"/>
      <c r="SNQ204" s="329"/>
      <c r="SNR204" s="329"/>
      <c r="SNS204" s="329"/>
      <c r="SNT204" s="329"/>
      <c r="SNU204" s="329"/>
      <c r="SNV204" s="329"/>
      <c r="SNW204" s="329"/>
      <c r="SNX204" s="329"/>
      <c r="SNY204" s="329"/>
      <c r="SNZ204" s="329"/>
      <c r="SOA204" s="329"/>
      <c r="SOB204" s="329"/>
      <c r="SOC204" s="329"/>
      <c r="SOD204" s="329"/>
      <c r="SOE204" s="329"/>
      <c r="SOF204" s="329"/>
      <c r="SOG204" s="329"/>
      <c r="SOH204" s="329"/>
      <c r="SOI204" s="329"/>
      <c r="SOJ204" s="329"/>
      <c r="SOK204" s="329"/>
      <c r="SOL204" s="329"/>
      <c r="SOM204" s="329"/>
      <c r="SON204" s="329"/>
      <c r="SOO204" s="329"/>
      <c r="SOP204" s="329"/>
      <c r="SOQ204" s="329"/>
      <c r="SOR204" s="329"/>
      <c r="SOS204" s="329"/>
      <c r="SOT204" s="329"/>
      <c r="SOU204" s="329"/>
      <c r="SOV204" s="329"/>
      <c r="SOW204" s="329"/>
      <c r="SOX204" s="329"/>
      <c r="SOY204" s="329"/>
      <c r="SOZ204" s="329"/>
      <c r="SPA204" s="329"/>
      <c r="SPB204" s="329"/>
      <c r="SPC204" s="329"/>
      <c r="SPD204" s="329"/>
      <c r="SPE204" s="329"/>
      <c r="SPF204" s="329"/>
      <c r="SPG204" s="329"/>
      <c r="SPH204" s="329"/>
      <c r="SPI204" s="329"/>
      <c r="SPJ204" s="329"/>
      <c r="SPK204" s="329"/>
      <c r="SPL204" s="329"/>
      <c r="SPM204" s="329"/>
      <c r="SPN204" s="329"/>
      <c r="SPO204" s="329"/>
      <c r="SPP204" s="329"/>
      <c r="SPQ204" s="329"/>
      <c r="SPR204" s="329"/>
      <c r="SPS204" s="329"/>
      <c r="SPT204" s="329"/>
      <c r="SPU204" s="329"/>
      <c r="SPV204" s="329"/>
      <c r="SPW204" s="329"/>
      <c r="SPX204" s="329"/>
      <c r="SPY204" s="329"/>
      <c r="SPZ204" s="329"/>
      <c r="SQA204" s="329"/>
      <c r="SQB204" s="329"/>
      <c r="SQC204" s="329"/>
      <c r="SQD204" s="329"/>
      <c r="SQE204" s="329"/>
      <c r="SQF204" s="329"/>
      <c r="SQG204" s="329"/>
      <c r="SQH204" s="329"/>
      <c r="SQI204" s="329"/>
      <c r="SQJ204" s="329"/>
      <c r="SQK204" s="329"/>
      <c r="SQL204" s="329"/>
      <c r="SQM204" s="329"/>
      <c r="SQN204" s="329"/>
      <c r="SQO204" s="329"/>
      <c r="SQP204" s="329"/>
      <c r="SQQ204" s="329"/>
      <c r="SQR204" s="329"/>
      <c r="SQS204" s="329"/>
      <c r="SQT204" s="329"/>
      <c r="SQU204" s="329"/>
      <c r="SQV204" s="329"/>
      <c r="SQW204" s="329"/>
      <c r="SQX204" s="329"/>
      <c r="SQY204" s="329"/>
      <c r="SQZ204" s="329"/>
      <c r="SRA204" s="329"/>
      <c r="SRB204" s="329"/>
      <c r="SRC204" s="329"/>
      <c r="SRD204" s="329"/>
      <c r="SRE204" s="329"/>
      <c r="SRF204" s="329"/>
      <c r="SRG204" s="329"/>
      <c r="SRH204" s="329"/>
      <c r="SRI204" s="329"/>
      <c r="SRJ204" s="329"/>
      <c r="SRK204" s="329"/>
      <c r="SRL204" s="329"/>
      <c r="SRM204" s="329"/>
      <c r="SRN204" s="329"/>
      <c r="SRO204" s="329"/>
      <c r="SRP204" s="329"/>
      <c r="SRQ204" s="329"/>
      <c r="SRR204" s="329"/>
      <c r="SRS204" s="329"/>
      <c r="SRT204" s="329"/>
      <c r="SRU204" s="329"/>
      <c r="SRV204" s="329"/>
      <c r="SRW204" s="329"/>
      <c r="SRX204" s="329"/>
      <c r="SRY204" s="329"/>
      <c r="SRZ204" s="329"/>
      <c r="SSA204" s="329"/>
      <c r="SSB204" s="329"/>
      <c r="SSC204" s="329"/>
      <c r="SSD204" s="329"/>
      <c r="SSE204" s="329"/>
      <c r="SSF204" s="329"/>
      <c r="SSG204" s="329"/>
      <c r="SSH204" s="329"/>
      <c r="SSI204" s="329"/>
      <c r="SSJ204" s="329"/>
      <c r="SSK204" s="329"/>
      <c r="SSL204" s="329"/>
      <c r="SSM204" s="329"/>
      <c r="SSN204" s="329"/>
      <c r="SSO204" s="329"/>
      <c r="SSP204" s="329"/>
      <c r="SSQ204" s="329"/>
      <c r="SSR204" s="329"/>
      <c r="SSS204" s="329"/>
      <c r="SST204" s="329"/>
      <c r="SSU204" s="329"/>
      <c r="SSV204" s="329"/>
      <c r="SSW204" s="329"/>
      <c r="SSX204" s="329"/>
      <c r="SSY204" s="329"/>
      <c r="SSZ204" s="329"/>
      <c r="STA204" s="329"/>
      <c r="STB204" s="329"/>
      <c r="STC204" s="329"/>
      <c r="STD204" s="329"/>
      <c r="STE204" s="329"/>
      <c r="STF204" s="329"/>
      <c r="STG204" s="329"/>
      <c r="STH204" s="329"/>
      <c r="STI204" s="329"/>
      <c r="STJ204" s="329"/>
      <c r="STK204" s="329"/>
      <c r="STL204" s="329"/>
      <c r="STM204" s="329"/>
      <c r="STN204" s="329"/>
      <c r="STO204" s="329"/>
      <c r="STP204" s="329"/>
      <c r="STQ204" s="329"/>
      <c r="STR204" s="329"/>
      <c r="STS204" s="329"/>
      <c r="STT204" s="329"/>
      <c r="STU204" s="329"/>
      <c r="STV204" s="329"/>
      <c r="STW204" s="329"/>
      <c r="STX204" s="329"/>
      <c r="STY204" s="329"/>
      <c r="STZ204" s="329"/>
      <c r="SUA204" s="329"/>
      <c r="SUB204" s="329"/>
      <c r="SUC204" s="329"/>
      <c r="SUD204" s="329"/>
      <c r="SUE204" s="329"/>
      <c r="SUF204" s="329"/>
      <c r="SUG204" s="329"/>
      <c r="SUH204" s="329"/>
      <c r="SUI204" s="329"/>
      <c r="SUJ204" s="329"/>
      <c r="SUK204" s="329"/>
      <c r="SUL204" s="329"/>
      <c r="SUM204" s="329"/>
      <c r="SUN204" s="329"/>
      <c r="SUO204" s="329"/>
      <c r="SUP204" s="329"/>
      <c r="SUQ204" s="329"/>
      <c r="SUR204" s="329"/>
      <c r="SUS204" s="329"/>
      <c r="SUT204" s="329"/>
      <c r="SUU204" s="329"/>
      <c r="SUV204" s="329"/>
      <c r="SUW204" s="329"/>
      <c r="SUX204" s="329"/>
      <c r="SUY204" s="329"/>
      <c r="SUZ204" s="329"/>
      <c r="SVA204" s="329"/>
      <c r="SVB204" s="329"/>
      <c r="SVC204" s="329"/>
      <c r="SVD204" s="329"/>
      <c r="SVE204" s="329"/>
      <c r="SVF204" s="329"/>
      <c r="SVG204" s="329"/>
      <c r="SVH204" s="329"/>
      <c r="SVI204" s="329"/>
      <c r="SVJ204" s="329"/>
      <c r="SVK204" s="329"/>
      <c r="SVL204" s="329"/>
      <c r="SVM204" s="329"/>
      <c r="SVN204" s="329"/>
      <c r="SVO204" s="329"/>
      <c r="SVP204" s="329"/>
      <c r="SVQ204" s="329"/>
      <c r="SVR204" s="329"/>
      <c r="SVS204" s="329"/>
      <c r="SVT204" s="329"/>
      <c r="SVU204" s="329"/>
      <c r="SVV204" s="329"/>
      <c r="SVW204" s="329"/>
      <c r="SVX204" s="329"/>
      <c r="SVY204" s="329"/>
      <c r="SVZ204" s="329"/>
      <c r="SWA204" s="329"/>
      <c r="SWB204" s="329"/>
      <c r="SWC204" s="329"/>
      <c r="SWD204" s="329"/>
      <c r="SWE204" s="329"/>
      <c r="SWF204" s="329"/>
      <c r="SWG204" s="329"/>
      <c r="SWH204" s="329"/>
      <c r="SWI204" s="329"/>
      <c r="SWJ204" s="329"/>
      <c r="SWK204" s="329"/>
      <c r="SWL204" s="329"/>
      <c r="SWM204" s="329"/>
      <c r="SWN204" s="329"/>
      <c r="SWO204" s="329"/>
      <c r="SWP204" s="329"/>
      <c r="SWQ204" s="329"/>
      <c r="SWR204" s="329"/>
      <c r="SWS204" s="329"/>
      <c r="SWT204" s="329"/>
      <c r="SWU204" s="329"/>
      <c r="SWV204" s="329"/>
      <c r="SWW204" s="329"/>
      <c r="SWX204" s="329"/>
      <c r="SWY204" s="329"/>
      <c r="SWZ204" s="329"/>
      <c r="SXA204" s="329"/>
      <c r="SXB204" s="329"/>
      <c r="SXC204" s="329"/>
      <c r="SXD204" s="329"/>
      <c r="SXE204" s="329"/>
      <c r="SXF204" s="329"/>
      <c r="SXG204" s="329"/>
      <c r="SXH204" s="329"/>
      <c r="SXI204" s="329"/>
      <c r="SXJ204" s="329"/>
      <c r="SXK204" s="329"/>
      <c r="SXL204" s="329"/>
      <c r="SXM204" s="329"/>
      <c r="SXN204" s="329"/>
      <c r="SXO204" s="329"/>
      <c r="SXP204" s="329"/>
      <c r="SXQ204" s="329"/>
      <c r="SXR204" s="329"/>
      <c r="SXS204" s="329"/>
      <c r="SXT204" s="329"/>
      <c r="SXU204" s="329"/>
      <c r="SXV204" s="329"/>
      <c r="SXW204" s="329"/>
      <c r="SXX204" s="329"/>
      <c r="SXY204" s="329"/>
      <c r="SXZ204" s="329"/>
      <c r="SYA204" s="329"/>
      <c r="SYB204" s="329"/>
      <c r="SYC204" s="329"/>
      <c r="SYD204" s="329"/>
      <c r="SYE204" s="329"/>
      <c r="SYF204" s="329"/>
      <c r="SYG204" s="329"/>
      <c r="SYH204" s="329"/>
      <c r="SYI204" s="329"/>
      <c r="SYJ204" s="329"/>
      <c r="SYK204" s="329"/>
      <c r="SYL204" s="329"/>
      <c r="SYM204" s="329"/>
      <c r="SYN204" s="329"/>
      <c r="SYO204" s="329"/>
      <c r="SYP204" s="329"/>
      <c r="SYQ204" s="329"/>
      <c r="SYR204" s="329"/>
      <c r="SYS204" s="329"/>
      <c r="SYT204" s="329"/>
      <c r="SYU204" s="329"/>
      <c r="SYV204" s="329"/>
      <c r="SYW204" s="329"/>
      <c r="SYX204" s="329"/>
      <c r="SYY204" s="329"/>
      <c r="SYZ204" s="329"/>
      <c r="SZA204" s="329"/>
      <c r="SZB204" s="329"/>
      <c r="SZC204" s="329"/>
      <c r="SZD204" s="329"/>
      <c r="SZE204" s="329"/>
      <c r="SZF204" s="329"/>
      <c r="SZG204" s="329"/>
      <c r="SZH204" s="329"/>
      <c r="SZI204" s="329"/>
      <c r="SZJ204" s="329"/>
      <c r="SZK204" s="329"/>
      <c r="SZL204" s="329"/>
      <c r="SZM204" s="329"/>
      <c r="SZN204" s="329"/>
      <c r="SZO204" s="329"/>
      <c r="SZP204" s="329"/>
      <c r="SZQ204" s="329"/>
      <c r="SZR204" s="329"/>
      <c r="SZS204" s="329"/>
      <c r="SZT204" s="329"/>
      <c r="SZU204" s="329"/>
      <c r="SZV204" s="329"/>
      <c r="SZW204" s="329"/>
      <c r="SZX204" s="329"/>
      <c r="SZY204" s="329"/>
      <c r="SZZ204" s="329"/>
      <c r="TAA204" s="329"/>
      <c r="TAB204" s="329"/>
      <c r="TAC204" s="329"/>
      <c r="TAD204" s="329"/>
      <c r="TAE204" s="329"/>
      <c r="TAF204" s="329"/>
      <c r="TAG204" s="329"/>
      <c r="TAH204" s="329"/>
      <c r="TAI204" s="329"/>
      <c r="TAJ204" s="329"/>
      <c r="TAK204" s="329"/>
      <c r="TAL204" s="329"/>
      <c r="TAM204" s="329"/>
      <c r="TAN204" s="329"/>
      <c r="TAO204" s="329"/>
      <c r="TAP204" s="329"/>
      <c r="TAQ204" s="329"/>
      <c r="TAR204" s="329"/>
      <c r="TAS204" s="329"/>
      <c r="TAT204" s="329"/>
      <c r="TAU204" s="329"/>
      <c r="TAV204" s="329"/>
      <c r="TAW204" s="329"/>
      <c r="TAX204" s="329"/>
      <c r="TAY204" s="329"/>
      <c r="TAZ204" s="329"/>
      <c r="TBA204" s="329"/>
      <c r="TBB204" s="329"/>
      <c r="TBC204" s="329"/>
      <c r="TBD204" s="329"/>
      <c r="TBE204" s="329"/>
      <c r="TBF204" s="329"/>
      <c r="TBG204" s="329"/>
      <c r="TBH204" s="329"/>
      <c r="TBI204" s="329"/>
      <c r="TBJ204" s="329"/>
      <c r="TBK204" s="329"/>
      <c r="TBL204" s="329"/>
      <c r="TBM204" s="329"/>
      <c r="TBN204" s="329"/>
      <c r="TBO204" s="329"/>
      <c r="TBP204" s="329"/>
      <c r="TBQ204" s="329"/>
      <c r="TBR204" s="329"/>
      <c r="TBS204" s="329"/>
      <c r="TBT204" s="329"/>
      <c r="TBU204" s="329"/>
      <c r="TBV204" s="329"/>
      <c r="TBW204" s="329"/>
      <c r="TBX204" s="329"/>
      <c r="TBY204" s="329"/>
      <c r="TBZ204" s="329"/>
      <c r="TCA204" s="329"/>
      <c r="TCB204" s="329"/>
      <c r="TCC204" s="329"/>
      <c r="TCD204" s="329"/>
      <c r="TCE204" s="329"/>
      <c r="TCF204" s="329"/>
      <c r="TCG204" s="329"/>
      <c r="TCH204" s="329"/>
      <c r="TCI204" s="329"/>
      <c r="TCJ204" s="329"/>
      <c r="TCK204" s="329"/>
      <c r="TCL204" s="329"/>
      <c r="TCM204" s="329"/>
      <c r="TCN204" s="329"/>
      <c r="TCO204" s="329"/>
      <c r="TCP204" s="329"/>
      <c r="TCQ204" s="329"/>
      <c r="TCR204" s="329"/>
      <c r="TCS204" s="329"/>
      <c r="TCT204" s="329"/>
      <c r="TCU204" s="329"/>
      <c r="TCV204" s="329"/>
      <c r="TCW204" s="329"/>
      <c r="TCX204" s="329"/>
      <c r="TCY204" s="329"/>
      <c r="TCZ204" s="329"/>
      <c r="TDA204" s="329"/>
      <c r="TDB204" s="329"/>
      <c r="TDC204" s="329"/>
      <c r="TDD204" s="329"/>
      <c r="TDE204" s="329"/>
      <c r="TDF204" s="329"/>
      <c r="TDG204" s="329"/>
      <c r="TDH204" s="329"/>
      <c r="TDI204" s="329"/>
      <c r="TDJ204" s="329"/>
      <c r="TDK204" s="329"/>
      <c r="TDL204" s="329"/>
      <c r="TDM204" s="329"/>
      <c r="TDN204" s="329"/>
      <c r="TDO204" s="329"/>
      <c r="TDP204" s="329"/>
      <c r="TDQ204" s="329"/>
      <c r="TDR204" s="329"/>
      <c r="TDS204" s="329"/>
      <c r="TDT204" s="329"/>
      <c r="TDU204" s="329"/>
      <c r="TDV204" s="329"/>
      <c r="TDW204" s="329"/>
      <c r="TDX204" s="329"/>
      <c r="TDY204" s="329"/>
      <c r="TDZ204" s="329"/>
      <c r="TEA204" s="329"/>
      <c r="TEB204" s="329"/>
      <c r="TEC204" s="329"/>
      <c r="TED204" s="329"/>
      <c r="TEE204" s="329"/>
      <c r="TEF204" s="329"/>
      <c r="TEG204" s="329"/>
      <c r="TEH204" s="329"/>
      <c r="TEI204" s="329"/>
      <c r="TEJ204" s="329"/>
      <c r="TEK204" s="329"/>
      <c r="TEL204" s="329"/>
      <c r="TEM204" s="329"/>
      <c r="TEN204" s="329"/>
      <c r="TEO204" s="329"/>
      <c r="TEP204" s="329"/>
      <c r="TEQ204" s="329"/>
      <c r="TER204" s="329"/>
      <c r="TES204" s="329"/>
      <c r="TET204" s="329"/>
      <c r="TEU204" s="329"/>
      <c r="TEV204" s="329"/>
      <c r="TEW204" s="329"/>
      <c r="TEX204" s="329"/>
      <c r="TEY204" s="329"/>
      <c r="TEZ204" s="329"/>
      <c r="TFA204" s="329"/>
      <c r="TFB204" s="329"/>
      <c r="TFC204" s="329"/>
      <c r="TFD204" s="329"/>
      <c r="TFE204" s="329"/>
      <c r="TFF204" s="329"/>
      <c r="TFG204" s="329"/>
      <c r="TFH204" s="329"/>
      <c r="TFI204" s="329"/>
      <c r="TFJ204" s="329"/>
      <c r="TFK204" s="329"/>
      <c r="TFL204" s="329"/>
      <c r="TFM204" s="329"/>
      <c r="TFN204" s="329"/>
      <c r="TFO204" s="329"/>
      <c r="TFP204" s="329"/>
      <c r="TFQ204" s="329"/>
      <c r="TFR204" s="329"/>
      <c r="TFS204" s="329"/>
      <c r="TFT204" s="329"/>
      <c r="TFU204" s="329"/>
      <c r="TFV204" s="329"/>
      <c r="TFW204" s="329"/>
      <c r="TFX204" s="329"/>
      <c r="TFY204" s="329"/>
      <c r="TFZ204" s="329"/>
      <c r="TGA204" s="329"/>
      <c r="TGB204" s="329"/>
      <c r="TGC204" s="329"/>
      <c r="TGD204" s="329"/>
      <c r="TGE204" s="329"/>
      <c r="TGF204" s="329"/>
      <c r="TGG204" s="329"/>
      <c r="TGH204" s="329"/>
      <c r="TGI204" s="329"/>
      <c r="TGJ204" s="329"/>
      <c r="TGK204" s="329"/>
      <c r="TGL204" s="329"/>
      <c r="TGM204" s="329"/>
      <c r="TGN204" s="329"/>
      <c r="TGO204" s="329"/>
      <c r="TGP204" s="329"/>
      <c r="TGQ204" s="329"/>
      <c r="TGR204" s="329"/>
      <c r="TGS204" s="329"/>
      <c r="TGT204" s="329"/>
      <c r="TGU204" s="329"/>
      <c r="TGV204" s="329"/>
      <c r="TGW204" s="329"/>
      <c r="TGX204" s="329"/>
      <c r="TGY204" s="329"/>
      <c r="TGZ204" s="329"/>
      <c r="THA204" s="329"/>
      <c r="THB204" s="329"/>
      <c r="THC204" s="329"/>
      <c r="THD204" s="329"/>
      <c r="THE204" s="329"/>
      <c r="THF204" s="329"/>
      <c r="THG204" s="329"/>
      <c r="THH204" s="329"/>
      <c r="THI204" s="329"/>
      <c r="THJ204" s="329"/>
      <c r="THK204" s="329"/>
      <c r="THL204" s="329"/>
      <c r="THM204" s="329"/>
      <c r="THN204" s="329"/>
      <c r="THO204" s="329"/>
      <c r="THP204" s="329"/>
      <c r="THQ204" s="329"/>
      <c r="THR204" s="329"/>
      <c r="THS204" s="329"/>
      <c r="THT204" s="329"/>
      <c r="THU204" s="329"/>
      <c r="THV204" s="329"/>
      <c r="THW204" s="329"/>
      <c r="THX204" s="329"/>
      <c r="THY204" s="329"/>
      <c r="THZ204" s="329"/>
      <c r="TIA204" s="329"/>
      <c r="TIB204" s="329"/>
      <c r="TIC204" s="329"/>
      <c r="TID204" s="329"/>
      <c r="TIE204" s="329"/>
      <c r="TIF204" s="329"/>
      <c r="TIG204" s="329"/>
      <c r="TIH204" s="329"/>
      <c r="TII204" s="329"/>
      <c r="TIJ204" s="329"/>
      <c r="TIK204" s="329"/>
      <c r="TIL204" s="329"/>
      <c r="TIM204" s="329"/>
      <c r="TIN204" s="329"/>
      <c r="TIO204" s="329"/>
      <c r="TIP204" s="329"/>
      <c r="TIQ204" s="329"/>
      <c r="TIR204" s="329"/>
      <c r="TIS204" s="329"/>
      <c r="TIT204" s="329"/>
      <c r="TIU204" s="329"/>
      <c r="TIV204" s="329"/>
      <c r="TIW204" s="329"/>
      <c r="TIX204" s="329"/>
      <c r="TIY204" s="329"/>
      <c r="TIZ204" s="329"/>
      <c r="TJA204" s="329"/>
      <c r="TJB204" s="329"/>
      <c r="TJC204" s="329"/>
      <c r="TJD204" s="329"/>
      <c r="TJE204" s="329"/>
      <c r="TJF204" s="329"/>
      <c r="TJG204" s="329"/>
      <c r="TJH204" s="329"/>
      <c r="TJI204" s="329"/>
      <c r="TJJ204" s="329"/>
      <c r="TJK204" s="329"/>
      <c r="TJL204" s="329"/>
      <c r="TJM204" s="329"/>
      <c r="TJN204" s="329"/>
      <c r="TJO204" s="329"/>
      <c r="TJP204" s="329"/>
      <c r="TJQ204" s="329"/>
      <c r="TJR204" s="329"/>
      <c r="TJS204" s="329"/>
      <c r="TJT204" s="329"/>
      <c r="TJU204" s="329"/>
      <c r="TJV204" s="329"/>
      <c r="TJW204" s="329"/>
      <c r="TJX204" s="329"/>
      <c r="TJY204" s="329"/>
      <c r="TJZ204" s="329"/>
      <c r="TKA204" s="329"/>
      <c r="TKB204" s="329"/>
      <c r="TKC204" s="329"/>
      <c r="TKD204" s="329"/>
      <c r="TKE204" s="329"/>
      <c r="TKF204" s="329"/>
      <c r="TKG204" s="329"/>
      <c r="TKH204" s="329"/>
      <c r="TKI204" s="329"/>
      <c r="TKJ204" s="329"/>
      <c r="TKK204" s="329"/>
      <c r="TKL204" s="329"/>
      <c r="TKM204" s="329"/>
      <c r="TKN204" s="329"/>
      <c r="TKO204" s="329"/>
      <c r="TKP204" s="329"/>
      <c r="TKQ204" s="329"/>
      <c r="TKR204" s="329"/>
      <c r="TKS204" s="329"/>
      <c r="TKT204" s="329"/>
      <c r="TKU204" s="329"/>
      <c r="TKV204" s="329"/>
      <c r="TKW204" s="329"/>
      <c r="TKX204" s="329"/>
      <c r="TKY204" s="329"/>
      <c r="TKZ204" s="329"/>
      <c r="TLA204" s="329"/>
      <c r="TLB204" s="329"/>
      <c r="TLC204" s="329"/>
      <c r="TLD204" s="329"/>
      <c r="TLE204" s="329"/>
      <c r="TLF204" s="329"/>
      <c r="TLG204" s="329"/>
      <c r="TLH204" s="329"/>
      <c r="TLI204" s="329"/>
      <c r="TLJ204" s="329"/>
      <c r="TLK204" s="329"/>
      <c r="TLL204" s="329"/>
      <c r="TLM204" s="329"/>
      <c r="TLN204" s="329"/>
      <c r="TLO204" s="329"/>
      <c r="TLP204" s="329"/>
      <c r="TLQ204" s="329"/>
      <c r="TLR204" s="329"/>
      <c r="TLS204" s="329"/>
      <c r="TLT204" s="329"/>
      <c r="TLU204" s="329"/>
      <c r="TLV204" s="329"/>
      <c r="TLW204" s="329"/>
      <c r="TLX204" s="329"/>
      <c r="TLY204" s="329"/>
      <c r="TLZ204" s="329"/>
      <c r="TMA204" s="329"/>
      <c r="TMB204" s="329"/>
      <c r="TMC204" s="329"/>
      <c r="TMD204" s="329"/>
      <c r="TME204" s="329"/>
      <c r="TMF204" s="329"/>
      <c r="TMG204" s="329"/>
      <c r="TMH204" s="329"/>
      <c r="TMI204" s="329"/>
      <c r="TMJ204" s="329"/>
      <c r="TMK204" s="329"/>
      <c r="TML204" s="329"/>
      <c r="TMM204" s="329"/>
      <c r="TMN204" s="329"/>
      <c r="TMO204" s="329"/>
      <c r="TMP204" s="329"/>
      <c r="TMQ204" s="329"/>
      <c r="TMR204" s="329"/>
      <c r="TMS204" s="329"/>
      <c r="TMT204" s="329"/>
      <c r="TMU204" s="329"/>
      <c r="TMV204" s="329"/>
      <c r="TMW204" s="329"/>
      <c r="TMX204" s="329"/>
      <c r="TMY204" s="329"/>
      <c r="TMZ204" s="329"/>
      <c r="TNA204" s="329"/>
      <c r="TNB204" s="329"/>
      <c r="TNC204" s="329"/>
      <c r="TND204" s="329"/>
      <c r="TNE204" s="329"/>
      <c r="TNF204" s="329"/>
      <c r="TNG204" s="329"/>
      <c r="TNH204" s="329"/>
      <c r="TNI204" s="329"/>
      <c r="TNJ204" s="329"/>
      <c r="TNK204" s="329"/>
      <c r="TNL204" s="329"/>
      <c r="TNM204" s="329"/>
      <c r="TNN204" s="329"/>
      <c r="TNO204" s="329"/>
      <c r="TNP204" s="329"/>
      <c r="TNQ204" s="329"/>
      <c r="TNR204" s="329"/>
      <c r="TNS204" s="329"/>
      <c r="TNT204" s="329"/>
      <c r="TNU204" s="329"/>
      <c r="TNV204" s="329"/>
      <c r="TNW204" s="329"/>
      <c r="TNX204" s="329"/>
      <c r="TNY204" s="329"/>
      <c r="TNZ204" s="329"/>
      <c r="TOA204" s="329"/>
      <c r="TOB204" s="329"/>
      <c r="TOC204" s="329"/>
      <c r="TOD204" s="329"/>
      <c r="TOE204" s="329"/>
      <c r="TOF204" s="329"/>
      <c r="TOG204" s="329"/>
      <c r="TOH204" s="329"/>
      <c r="TOI204" s="329"/>
      <c r="TOJ204" s="329"/>
      <c r="TOK204" s="329"/>
      <c r="TOL204" s="329"/>
      <c r="TOM204" s="329"/>
      <c r="TON204" s="329"/>
      <c r="TOO204" s="329"/>
      <c r="TOP204" s="329"/>
      <c r="TOQ204" s="329"/>
      <c r="TOR204" s="329"/>
      <c r="TOS204" s="329"/>
      <c r="TOT204" s="329"/>
      <c r="TOU204" s="329"/>
      <c r="TOV204" s="329"/>
      <c r="TOW204" s="329"/>
      <c r="TOX204" s="329"/>
      <c r="TOY204" s="329"/>
      <c r="TOZ204" s="329"/>
      <c r="TPA204" s="329"/>
      <c r="TPB204" s="329"/>
      <c r="TPC204" s="329"/>
      <c r="TPD204" s="329"/>
      <c r="TPE204" s="329"/>
      <c r="TPF204" s="329"/>
      <c r="TPG204" s="329"/>
      <c r="TPH204" s="329"/>
      <c r="TPI204" s="329"/>
      <c r="TPJ204" s="329"/>
      <c r="TPK204" s="329"/>
      <c r="TPL204" s="329"/>
      <c r="TPM204" s="329"/>
      <c r="TPN204" s="329"/>
      <c r="TPO204" s="329"/>
      <c r="TPP204" s="329"/>
      <c r="TPQ204" s="329"/>
      <c r="TPR204" s="329"/>
      <c r="TPS204" s="329"/>
      <c r="TPT204" s="329"/>
      <c r="TPU204" s="329"/>
      <c r="TPV204" s="329"/>
      <c r="TPW204" s="329"/>
      <c r="TPX204" s="329"/>
      <c r="TPY204" s="329"/>
      <c r="TPZ204" s="329"/>
      <c r="TQA204" s="329"/>
      <c r="TQB204" s="329"/>
      <c r="TQC204" s="329"/>
      <c r="TQD204" s="329"/>
      <c r="TQE204" s="329"/>
      <c r="TQF204" s="329"/>
      <c r="TQG204" s="329"/>
      <c r="TQH204" s="329"/>
      <c r="TQI204" s="329"/>
      <c r="TQJ204" s="329"/>
      <c r="TQK204" s="329"/>
      <c r="TQL204" s="329"/>
      <c r="TQM204" s="329"/>
      <c r="TQN204" s="329"/>
      <c r="TQO204" s="329"/>
      <c r="TQP204" s="329"/>
      <c r="TQQ204" s="329"/>
      <c r="TQR204" s="329"/>
      <c r="TQS204" s="329"/>
      <c r="TQT204" s="329"/>
      <c r="TQU204" s="329"/>
      <c r="TQV204" s="329"/>
      <c r="TQW204" s="329"/>
      <c r="TQX204" s="329"/>
      <c r="TQY204" s="329"/>
      <c r="TQZ204" s="329"/>
      <c r="TRA204" s="329"/>
      <c r="TRB204" s="329"/>
      <c r="TRC204" s="329"/>
      <c r="TRD204" s="329"/>
      <c r="TRE204" s="329"/>
      <c r="TRF204" s="329"/>
      <c r="TRG204" s="329"/>
      <c r="TRH204" s="329"/>
      <c r="TRI204" s="329"/>
      <c r="TRJ204" s="329"/>
      <c r="TRK204" s="329"/>
      <c r="TRL204" s="329"/>
      <c r="TRM204" s="329"/>
      <c r="TRN204" s="329"/>
      <c r="TRO204" s="329"/>
      <c r="TRP204" s="329"/>
      <c r="TRQ204" s="329"/>
      <c r="TRR204" s="329"/>
      <c r="TRS204" s="329"/>
      <c r="TRT204" s="329"/>
      <c r="TRU204" s="329"/>
      <c r="TRV204" s="329"/>
      <c r="TRW204" s="329"/>
      <c r="TRX204" s="329"/>
      <c r="TRY204" s="329"/>
      <c r="TRZ204" s="329"/>
      <c r="TSA204" s="329"/>
      <c r="TSB204" s="329"/>
      <c r="TSC204" s="329"/>
      <c r="TSD204" s="329"/>
      <c r="TSE204" s="329"/>
      <c r="TSF204" s="329"/>
      <c r="TSG204" s="329"/>
      <c r="TSH204" s="329"/>
      <c r="TSI204" s="329"/>
      <c r="TSJ204" s="329"/>
      <c r="TSK204" s="329"/>
      <c r="TSL204" s="329"/>
      <c r="TSM204" s="329"/>
      <c r="TSN204" s="329"/>
      <c r="TSO204" s="329"/>
      <c r="TSP204" s="329"/>
      <c r="TSQ204" s="329"/>
      <c r="TSR204" s="329"/>
      <c r="TSS204" s="329"/>
      <c r="TST204" s="329"/>
      <c r="TSU204" s="329"/>
      <c r="TSV204" s="329"/>
      <c r="TSW204" s="329"/>
      <c r="TSX204" s="329"/>
      <c r="TSY204" s="329"/>
      <c r="TSZ204" s="329"/>
      <c r="TTA204" s="329"/>
      <c r="TTB204" s="329"/>
      <c r="TTC204" s="329"/>
      <c r="TTD204" s="329"/>
      <c r="TTE204" s="329"/>
      <c r="TTF204" s="329"/>
      <c r="TTG204" s="329"/>
      <c r="TTH204" s="329"/>
      <c r="TTI204" s="329"/>
      <c r="TTJ204" s="329"/>
      <c r="TTK204" s="329"/>
      <c r="TTL204" s="329"/>
      <c r="TTM204" s="329"/>
      <c r="TTN204" s="329"/>
      <c r="TTO204" s="329"/>
      <c r="TTP204" s="329"/>
      <c r="TTQ204" s="329"/>
      <c r="TTR204" s="329"/>
      <c r="TTS204" s="329"/>
      <c r="TTT204" s="329"/>
      <c r="TTU204" s="329"/>
      <c r="TTV204" s="329"/>
      <c r="TTW204" s="329"/>
      <c r="TTX204" s="329"/>
      <c r="TTY204" s="329"/>
      <c r="TTZ204" s="329"/>
      <c r="TUA204" s="329"/>
      <c r="TUB204" s="329"/>
      <c r="TUC204" s="329"/>
      <c r="TUD204" s="329"/>
      <c r="TUE204" s="329"/>
      <c r="TUF204" s="329"/>
      <c r="TUG204" s="329"/>
      <c r="TUH204" s="329"/>
      <c r="TUI204" s="329"/>
      <c r="TUJ204" s="329"/>
      <c r="TUK204" s="329"/>
      <c r="TUL204" s="329"/>
      <c r="TUM204" s="329"/>
      <c r="TUN204" s="329"/>
      <c r="TUO204" s="329"/>
      <c r="TUP204" s="329"/>
      <c r="TUQ204" s="329"/>
      <c r="TUR204" s="329"/>
      <c r="TUS204" s="329"/>
      <c r="TUT204" s="329"/>
      <c r="TUU204" s="329"/>
      <c r="TUV204" s="329"/>
      <c r="TUW204" s="329"/>
      <c r="TUX204" s="329"/>
      <c r="TUY204" s="329"/>
      <c r="TUZ204" s="329"/>
      <c r="TVA204" s="329"/>
      <c r="TVB204" s="329"/>
      <c r="TVC204" s="329"/>
      <c r="TVD204" s="329"/>
      <c r="TVE204" s="329"/>
      <c r="TVF204" s="329"/>
      <c r="TVG204" s="329"/>
      <c r="TVH204" s="329"/>
      <c r="TVI204" s="329"/>
      <c r="TVJ204" s="329"/>
      <c r="TVK204" s="329"/>
      <c r="TVL204" s="329"/>
      <c r="TVM204" s="329"/>
      <c r="TVN204" s="329"/>
      <c r="TVO204" s="329"/>
      <c r="TVP204" s="329"/>
      <c r="TVQ204" s="329"/>
      <c r="TVR204" s="329"/>
      <c r="TVS204" s="329"/>
      <c r="TVT204" s="329"/>
      <c r="TVU204" s="329"/>
      <c r="TVV204" s="329"/>
      <c r="TVW204" s="329"/>
      <c r="TVX204" s="329"/>
      <c r="TVY204" s="329"/>
      <c r="TVZ204" s="329"/>
      <c r="TWA204" s="329"/>
      <c r="TWB204" s="329"/>
      <c r="TWC204" s="329"/>
      <c r="TWD204" s="329"/>
      <c r="TWE204" s="329"/>
      <c r="TWF204" s="329"/>
      <c r="TWG204" s="329"/>
      <c r="TWH204" s="329"/>
      <c r="TWI204" s="329"/>
      <c r="TWJ204" s="329"/>
      <c r="TWK204" s="329"/>
      <c r="TWL204" s="329"/>
      <c r="TWM204" s="329"/>
      <c r="TWN204" s="329"/>
      <c r="TWO204" s="329"/>
      <c r="TWP204" s="329"/>
      <c r="TWQ204" s="329"/>
      <c r="TWR204" s="329"/>
      <c r="TWS204" s="329"/>
      <c r="TWT204" s="329"/>
      <c r="TWU204" s="329"/>
      <c r="TWV204" s="329"/>
      <c r="TWW204" s="329"/>
      <c r="TWX204" s="329"/>
      <c r="TWY204" s="329"/>
      <c r="TWZ204" s="329"/>
      <c r="TXA204" s="329"/>
      <c r="TXB204" s="329"/>
      <c r="TXC204" s="329"/>
      <c r="TXD204" s="329"/>
      <c r="TXE204" s="329"/>
      <c r="TXF204" s="329"/>
      <c r="TXG204" s="329"/>
      <c r="TXH204" s="329"/>
      <c r="TXI204" s="329"/>
      <c r="TXJ204" s="329"/>
      <c r="TXK204" s="329"/>
      <c r="TXL204" s="329"/>
      <c r="TXM204" s="329"/>
      <c r="TXN204" s="329"/>
      <c r="TXO204" s="329"/>
      <c r="TXP204" s="329"/>
      <c r="TXQ204" s="329"/>
      <c r="TXR204" s="329"/>
      <c r="TXS204" s="329"/>
      <c r="TXT204" s="329"/>
      <c r="TXU204" s="329"/>
      <c r="TXV204" s="329"/>
      <c r="TXW204" s="329"/>
      <c r="TXX204" s="329"/>
      <c r="TXY204" s="329"/>
      <c r="TXZ204" s="329"/>
      <c r="TYA204" s="329"/>
      <c r="TYB204" s="329"/>
      <c r="TYC204" s="329"/>
      <c r="TYD204" s="329"/>
      <c r="TYE204" s="329"/>
      <c r="TYF204" s="329"/>
      <c r="TYG204" s="329"/>
      <c r="TYH204" s="329"/>
      <c r="TYI204" s="329"/>
      <c r="TYJ204" s="329"/>
      <c r="TYK204" s="329"/>
      <c r="TYL204" s="329"/>
      <c r="TYM204" s="329"/>
      <c r="TYN204" s="329"/>
      <c r="TYO204" s="329"/>
      <c r="TYP204" s="329"/>
      <c r="TYQ204" s="329"/>
      <c r="TYR204" s="329"/>
      <c r="TYS204" s="329"/>
      <c r="TYT204" s="329"/>
      <c r="TYU204" s="329"/>
      <c r="TYV204" s="329"/>
      <c r="TYW204" s="329"/>
      <c r="TYX204" s="329"/>
      <c r="TYY204" s="329"/>
      <c r="TYZ204" s="329"/>
      <c r="TZA204" s="329"/>
      <c r="TZB204" s="329"/>
      <c r="TZC204" s="329"/>
      <c r="TZD204" s="329"/>
      <c r="TZE204" s="329"/>
      <c r="TZF204" s="329"/>
      <c r="TZG204" s="329"/>
      <c r="TZH204" s="329"/>
      <c r="TZI204" s="329"/>
      <c r="TZJ204" s="329"/>
      <c r="TZK204" s="329"/>
      <c r="TZL204" s="329"/>
      <c r="TZM204" s="329"/>
      <c r="TZN204" s="329"/>
      <c r="TZO204" s="329"/>
      <c r="TZP204" s="329"/>
      <c r="TZQ204" s="329"/>
      <c r="TZR204" s="329"/>
      <c r="TZS204" s="329"/>
      <c r="TZT204" s="329"/>
      <c r="TZU204" s="329"/>
      <c r="TZV204" s="329"/>
      <c r="TZW204" s="329"/>
      <c r="TZX204" s="329"/>
      <c r="TZY204" s="329"/>
      <c r="TZZ204" s="329"/>
      <c r="UAA204" s="329"/>
      <c r="UAB204" s="329"/>
      <c r="UAC204" s="329"/>
      <c r="UAD204" s="329"/>
      <c r="UAE204" s="329"/>
      <c r="UAF204" s="329"/>
      <c r="UAG204" s="329"/>
      <c r="UAH204" s="329"/>
      <c r="UAI204" s="329"/>
      <c r="UAJ204" s="329"/>
      <c r="UAK204" s="329"/>
      <c r="UAL204" s="329"/>
      <c r="UAM204" s="329"/>
      <c r="UAN204" s="329"/>
      <c r="UAO204" s="329"/>
      <c r="UAP204" s="329"/>
      <c r="UAQ204" s="329"/>
      <c r="UAR204" s="329"/>
      <c r="UAS204" s="329"/>
      <c r="UAT204" s="329"/>
      <c r="UAU204" s="329"/>
      <c r="UAV204" s="329"/>
      <c r="UAW204" s="329"/>
      <c r="UAX204" s="329"/>
      <c r="UAY204" s="329"/>
      <c r="UAZ204" s="329"/>
      <c r="UBA204" s="329"/>
      <c r="UBB204" s="329"/>
      <c r="UBC204" s="329"/>
      <c r="UBD204" s="329"/>
      <c r="UBE204" s="329"/>
      <c r="UBF204" s="329"/>
      <c r="UBG204" s="329"/>
      <c r="UBH204" s="329"/>
      <c r="UBI204" s="329"/>
      <c r="UBJ204" s="329"/>
      <c r="UBK204" s="329"/>
      <c r="UBL204" s="329"/>
      <c r="UBM204" s="329"/>
      <c r="UBN204" s="329"/>
      <c r="UBO204" s="329"/>
      <c r="UBP204" s="329"/>
      <c r="UBQ204" s="329"/>
      <c r="UBR204" s="329"/>
      <c r="UBS204" s="329"/>
      <c r="UBT204" s="329"/>
      <c r="UBU204" s="329"/>
      <c r="UBV204" s="329"/>
      <c r="UBW204" s="329"/>
      <c r="UBX204" s="329"/>
      <c r="UBY204" s="329"/>
      <c r="UBZ204" s="329"/>
      <c r="UCA204" s="329"/>
      <c r="UCB204" s="329"/>
      <c r="UCC204" s="329"/>
      <c r="UCD204" s="329"/>
      <c r="UCE204" s="329"/>
      <c r="UCF204" s="329"/>
      <c r="UCG204" s="329"/>
      <c r="UCH204" s="329"/>
      <c r="UCI204" s="329"/>
      <c r="UCJ204" s="329"/>
      <c r="UCK204" s="329"/>
      <c r="UCL204" s="329"/>
      <c r="UCM204" s="329"/>
      <c r="UCN204" s="329"/>
      <c r="UCO204" s="329"/>
      <c r="UCP204" s="329"/>
      <c r="UCQ204" s="329"/>
      <c r="UCR204" s="329"/>
      <c r="UCS204" s="329"/>
      <c r="UCT204" s="329"/>
      <c r="UCU204" s="329"/>
      <c r="UCV204" s="329"/>
      <c r="UCW204" s="329"/>
      <c r="UCX204" s="329"/>
      <c r="UCY204" s="329"/>
      <c r="UCZ204" s="329"/>
      <c r="UDA204" s="329"/>
      <c r="UDB204" s="329"/>
      <c r="UDC204" s="329"/>
      <c r="UDD204" s="329"/>
      <c r="UDE204" s="329"/>
      <c r="UDF204" s="329"/>
      <c r="UDG204" s="329"/>
      <c r="UDH204" s="329"/>
      <c r="UDI204" s="329"/>
      <c r="UDJ204" s="329"/>
      <c r="UDK204" s="329"/>
      <c r="UDL204" s="329"/>
      <c r="UDM204" s="329"/>
      <c r="UDN204" s="329"/>
      <c r="UDO204" s="329"/>
      <c r="UDP204" s="329"/>
      <c r="UDQ204" s="329"/>
      <c r="UDR204" s="329"/>
      <c r="UDS204" s="329"/>
      <c r="UDT204" s="329"/>
      <c r="UDU204" s="329"/>
      <c r="UDV204" s="329"/>
      <c r="UDW204" s="329"/>
      <c r="UDX204" s="329"/>
      <c r="UDY204" s="329"/>
      <c r="UDZ204" s="329"/>
      <c r="UEA204" s="329"/>
      <c r="UEB204" s="329"/>
      <c r="UEC204" s="329"/>
      <c r="UED204" s="329"/>
      <c r="UEE204" s="329"/>
      <c r="UEF204" s="329"/>
      <c r="UEG204" s="329"/>
      <c r="UEH204" s="329"/>
      <c r="UEI204" s="329"/>
      <c r="UEJ204" s="329"/>
      <c r="UEK204" s="329"/>
      <c r="UEL204" s="329"/>
      <c r="UEM204" s="329"/>
      <c r="UEN204" s="329"/>
      <c r="UEO204" s="329"/>
      <c r="UEP204" s="329"/>
      <c r="UEQ204" s="329"/>
      <c r="UER204" s="329"/>
      <c r="UES204" s="329"/>
      <c r="UET204" s="329"/>
      <c r="UEU204" s="329"/>
      <c r="UEV204" s="329"/>
      <c r="UEW204" s="329"/>
      <c r="UEX204" s="329"/>
      <c r="UEY204" s="329"/>
      <c r="UEZ204" s="329"/>
      <c r="UFA204" s="329"/>
      <c r="UFB204" s="329"/>
      <c r="UFC204" s="329"/>
      <c r="UFD204" s="329"/>
      <c r="UFE204" s="329"/>
      <c r="UFF204" s="329"/>
      <c r="UFG204" s="329"/>
      <c r="UFH204" s="329"/>
      <c r="UFI204" s="329"/>
      <c r="UFJ204" s="329"/>
      <c r="UFK204" s="329"/>
      <c r="UFL204" s="329"/>
      <c r="UFM204" s="329"/>
      <c r="UFN204" s="329"/>
      <c r="UFO204" s="329"/>
      <c r="UFP204" s="329"/>
      <c r="UFQ204" s="329"/>
      <c r="UFR204" s="329"/>
      <c r="UFS204" s="329"/>
      <c r="UFT204" s="329"/>
      <c r="UFU204" s="329"/>
      <c r="UFV204" s="329"/>
      <c r="UFW204" s="329"/>
      <c r="UFX204" s="329"/>
      <c r="UFY204" s="329"/>
      <c r="UFZ204" s="329"/>
      <c r="UGA204" s="329"/>
      <c r="UGB204" s="329"/>
      <c r="UGC204" s="329"/>
      <c r="UGD204" s="329"/>
      <c r="UGE204" s="329"/>
      <c r="UGF204" s="329"/>
      <c r="UGG204" s="329"/>
      <c r="UGH204" s="329"/>
      <c r="UGI204" s="329"/>
      <c r="UGJ204" s="329"/>
      <c r="UGK204" s="329"/>
      <c r="UGL204" s="329"/>
      <c r="UGM204" s="329"/>
      <c r="UGN204" s="329"/>
      <c r="UGO204" s="329"/>
      <c r="UGP204" s="329"/>
      <c r="UGQ204" s="329"/>
      <c r="UGR204" s="329"/>
      <c r="UGS204" s="329"/>
      <c r="UGT204" s="329"/>
      <c r="UGU204" s="329"/>
      <c r="UGV204" s="329"/>
      <c r="UGW204" s="329"/>
      <c r="UGX204" s="329"/>
      <c r="UGY204" s="329"/>
      <c r="UGZ204" s="329"/>
      <c r="UHA204" s="329"/>
      <c r="UHB204" s="329"/>
      <c r="UHC204" s="329"/>
      <c r="UHD204" s="329"/>
      <c r="UHE204" s="329"/>
      <c r="UHF204" s="329"/>
      <c r="UHG204" s="329"/>
      <c r="UHH204" s="329"/>
      <c r="UHI204" s="329"/>
      <c r="UHJ204" s="329"/>
      <c r="UHK204" s="329"/>
      <c r="UHL204" s="329"/>
      <c r="UHM204" s="329"/>
      <c r="UHN204" s="329"/>
      <c r="UHO204" s="329"/>
      <c r="UHP204" s="329"/>
      <c r="UHQ204" s="329"/>
      <c r="UHR204" s="329"/>
      <c r="UHS204" s="329"/>
      <c r="UHT204" s="329"/>
      <c r="UHU204" s="329"/>
      <c r="UHV204" s="329"/>
      <c r="UHW204" s="329"/>
      <c r="UHX204" s="329"/>
      <c r="UHY204" s="329"/>
      <c r="UHZ204" s="329"/>
      <c r="UIA204" s="329"/>
      <c r="UIB204" s="329"/>
      <c r="UIC204" s="329"/>
      <c r="UID204" s="329"/>
      <c r="UIE204" s="329"/>
      <c r="UIF204" s="329"/>
      <c r="UIG204" s="329"/>
      <c r="UIH204" s="329"/>
      <c r="UII204" s="329"/>
      <c r="UIJ204" s="329"/>
      <c r="UIK204" s="329"/>
      <c r="UIL204" s="329"/>
      <c r="UIM204" s="329"/>
      <c r="UIN204" s="329"/>
      <c r="UIO204" s="329"/>
      <c r="UIP204" s="329"/>
      <c r="UIQ204" s="329"/>
      <c r="UIR204" s="329"/>
      <c r="UIS204" s="329"/>
      <c r="UIT204" s="329"/>
      <c r="UIU204" s="329"/>
      <c r="UIV204" s="329"/>
      <c r="UIW204" s="329"/>
      <c r="UIX204" s="329"/>
      <c r="UIY204" s="329"/>
      <c r="UIZ204" s="329"/>
      <c r="UJA204" s="329"/>
      <c r="UJB204" s="329"/>
      <c r="UJC204" s="329"/>
      <c r="UJD204" s="329"/>
      <c r="UJE204" s="329"/>
      <c r="UJF204" s="329"/>
      <c r="UJG204" s="329"/>
      <c r="UJH204" s="329"/>
      <c r="UJI204" s="329"/>
      <c r="UJJ204" s="329"/>
      <c r="UJK204" s="329"/>
      <c r="UJL204" s="329"/>
      <c r="UJM204" s="329"/>
      <c r="UJN204" s="329"/>
      <c r="UJO204" s="329"/>
      <c r="UJP204" s="329"/>
      <c r="UJQ204" s="329"/>
      <c r="UJR204" s="329"/>
      <c r="UJS204" s="329"/>
      <c r="UJT204" s="329"/>
      <c r="UJU204" s="329"/>
      <c r="UJV204" s="329"/>
      <c r="UJW204" s="329"/>
      <c r="UJX204" s="329"/>
      <c r="UJY204" s="329"/>
      <c r="UJZ204" s="329"/>
      <c r="UKA204" s="329"/>
      <c r="UKB204" s="329"/>
      <c r="UKC204" s="329"/>
      <c r="UKD204" s="329"/>
      <c r="UKE204" s="329"/>
      <c r="UKF204" s="329"/>
      <c r="UKG204" s="329"/>
      <c r="UKH204" s="329"/>
      <c r="UKI204" s="329"/>
      <c r="UKJ204" s="329"/>
      <c r="UKK204" s="329"/>
      <c r="UKL204" s="329"/>
      <c r="UKM204" s="329"/>
      <c r="UKN204" s="329"/>
      <c r="UKO204" s="329"/>
      <c r="UKP204" s="329"/>
      <c r="UKQ204" s="329"/>
      <c r="UKR204" s="329"/>
      <c r="UKS204" s="329"/>
      <c r="UKT204" s="329"/>
      <c r="UKU204" s="329"/>
      <c r="UKV204" s="329"/>
      <c r="UKW204" s="329"/>
      <c r="UKX204" s="329"/>
      <c r="UKY204" s="329"/>
      <c r="UKZ204" s="329"/>
      <c r="ULA204" s="329"/>
      <c r="ULB204" s="329"/>
      <c r="ULC204" s="329"/>
      <c r="ULD204" s="329"/>
      <c r="ULE204" s="329"/>
      <c r="ULF204" s="329"/>
      <c r="ULG204" s="329"/>
      <c r="ULH204" s="329"/>
      <c r="ULI204" s="329"/>
      <c r="ULJ204" s="329"/>
      <c r="ULK204" s="329"/>
      <c r="ULL204" s="329"/>
      <c r="ULM204" s="329"/>
      <c r="ULN204" s="329"/>
      <c r="ULO204" s="329"/>
      <c r="ULP204" s="329"/>
      <c r="ULQ204" s="329"/>
      <c r="ULR204" s="329"/>
      <c r="ULS204" s="329"/>
      <c r="ULT204" s="329"/>
      <c r="ULU204" s="329"/>
      <c r="ULV204" s="329"/>
      <c r="ULW204" s="329"/>
      <c r="ULX204" s="329"/>
      <c r="ULY204" s="329"/>
      <c r="ULZ204" s="329"/>
      <c r="UMA204" s="329"/>
      <c r="UMB204" s="329"/>
      <c r="UMC204" s="329"/>
      <c r="UMD204" s="329"/>
      <c r="UME204" s="329"/>
      <c r="UMF204" s="329"/>
      <c r="UMG204" s="329"/>
      <c r="UMH204" s="329"/>
      <c r="UMI204" s="329"/>
      <c r="UMJ204" s="329"/>
      <c r="UMK204" s="329"/>
      <c r="UML204" s="329"/>
      <c r="UMM204" s="329"/>
      <c r="UMN204" s="329"/>
      <c r="UMO204" s="329"/>
      <c r="UMP204" s="329"/>
      <c r="UMQ204" s="329"/>
      <c r="UMR204" s="329"/>
      <c r="UMS204" s="329"/>
      <c r="UMT204" s="329"/>
      <c r="UMU204" s="329"/>
      <c r="UMV204" s="329"/>
      <c r="UMW204" s="329"/>
      <c r="UMX204" s="329"/>
      <c r="UMY204" s="329"/>
      <c r="UMZ204" s="329"/>
      <c r="UNA204" s="329"/>
      <c r="UNB204" s="329"/>
      <c r="UNC204" s="329"/>
      <c r="UND204" s="329"/>
      <c r="UNE204" s="329"/>
      <c r="UNF204" s="329"/>
      <c r="UNG204" s="329"/>
      <c r="UNH204" s="329"/>
      <c r="UNI204" s="329"/>
      <c r="UNJ204" s="329"/>
      <c r="UNK204" s="329"/>
      <c r="UNL204" s="329"/>
      <c r="UNM204" s="329"/>
      <c r="UNN204" s="329"/>
      <c r="UNO204" s="329"/>
      <c r="UNP204" s="329"/>
      <c r="UNQ204" s="329"/>
      <c r="UNR204" s="329"/>
      <c r="UNS204" s="329"/>
      <c r="UNT204" s="329"/>
      <c r="UNU204" s="329"/>
      <c r="UNV204" s="329"/>
      <c r="UNW204" s="329"/>
      <c r="UNX204" s="329"/>
      <c r="UNY204" s="329"/>
      <c r="UNZ204" s="329"/>
      <c r="UOA204" s="329"/>
      <c r="UOB204" s="329"/>
      <c r="UOC204" s="329"/>
      <c r="UOD204" s="329"/>
      <c r="UOE204" s="329"/>
      <c r="UOF204" s="329"/>
      <c r="UOG204" s="329"/>
      <c r="UOH204" s="329"/>
      <c r="UOI204" s="329"/>
      <c r="UOJ204" s="329"/>
      <c r="UOK204" s="329"/>
      <c r="UOL204" s="329"/>
      <c r="UOM204" s="329"/>
      <c r="UON204" s="329"/>
      <c r="UOO204" s="329"/>
      <c r="UOP204" s="329"/>
      <c r="UOQ204" s="329"/>
      <c r="UOR204" s="329"/>
      <c r="UOS204" s="329"/>
      <c r="UOT204" s="329"/>
      <c r="UOU204" s="329"/>
      <c r="UOV204" s="329"/>
      <c r="UOW204" s="329"/>
      <c r="UOX204" s="329"/>
      <c r="UOY204" s="329"/>
      <c r="UOZ204" s="329"/>
      <c r="UPA204" s="329"/>
      <c r="UPB204" s="329"/>
      <c r="UPC204" s="329"/>
      <c r="UPD204" s="329"/>
      <c r="UPE204" s="329"/>
      <c r="UPF204" s="329"/>
      <c r="UPG204" s="329"/>
      <c r="UPH204" s="329"/>
      <c r="UPI204" s="329"/>
      <c r="UPJ204" s="329"/>
      <c r="UPK204" s="329"/>
      <c r="UPL204" s="329"/>
      <c r="UPM204" s="329"/>
      <c r="UPN204" s="329"/>
      <c r="UPO204" s="329"/>
      <c r="UPP204" s="329"/>
      <c r="UPQ204" s="329"/>
      <c r="UPR204" s="329"/>
      <c r="UPS204" s="329"/>
      <c r="UPT204" s="329"/>
      <c r="UPU204" s="329"/>
      <c r="UPV204" s="329"/>
      <c r="UPW204" s="329"/>
      <c r="UPX204" s="329"/>
      <c r="UPY204" s="329"/>
      <c r="UPZ204" s="329"/>
      <c r="UQA204" s="329"/>
      <c r="UQB204" s="329"/>
      <c r="UQC204" s="329"/>
      <c r="UQD204" s="329"/>
      <c r="UQE204" s="329"/>
      <c r="UQF204" s="329"/>
      <c r="UQG204" s="329"/>
      <c r="UQH204" s="329"/>
      <c r="UQI204" s="329"/>
      <c r="UQJ204" s="329"/>
      <c r="UQK204" s="329"/>
      <c r="UQL204" s="329"/>
      <c r="UQM204" s="329"/>
      <c r="UQN204" s="329"/>
      <c r="UQO204" s="329"/>
      <c r="UQP204" s="329"/>
      <c r="UQQ204" s="329"/>
      <c r="UQR204" s="329"/>
      <c r="UQS204" s="329"/>
      <c r="UQT204" s="329"/>
      <c r="UQU204" s="329"/>
      <c r="UQV204" s="329"/>
      <c r="UQW204" s="329"/>
      <c r="UQX204" s="329"/>
      <c r="UQY204" s="329"/>
      <c r="UQZ204" s="329"/>
      <c r="URA204" s="329"/>
      <c r="URB204" s="329"/>
      <c r="URC204" s="329"/>
      <c r="URD204" s="329"/>
      <c r="URE204" s="329"/>
      <c r="URF204" s="329"/>
      <c r="URG204" s="329"/>
      <c r="URH204" s="329"/>
      <c r="URI204" s="329"/>
      <c r="URJ204" s="329"/>
      <c r="URK204" s="329"/>
      <c r="URL204" s="329"/>
      <c r="URM204" s="329"/>
      <c r="URN204" s="329"/>
      <c r="URO204" s="329"/>
      <c r="URP204" s="329"/>
      <c r="URQ204" s="329"/>
      <c r="URR204" s="329"/>
      <c r="URS204" s="329"/>
      <c r="URT204" s="329"/>
      <c r="URU204" s="329"/>
      <c r="URV204" s="329"/>
      <c r="URW204" s="329"/>
      <c r="URX204" s="329"/>
      <c r="URY204" s="329"/>
      <c r="URZ204" s="329"/>
      <c r="USA204" s="329"/>
      <c r="USB204" s="329"/>
      <c r="USC204" s="329"/>
      <c r="USD204" s="329"/>
      <c r="USE204" s="329"/>
      <c r="USF204" s="329"/>
      <c r="USG204" s="329"/>
      <c r="USH204" s="329"/>
      <c r="USI204" s="329"/>
      <c r="USJ204" s="329"/>
      <c r="USK204" s="329"/>
      <c r="USL204" s="329"/>
      <c r="USM204" s="329"/>
      <c r="USN204" s="329"/>
      <c r="USO204" s="329"/>
      <c r="USP204" s="329"/>
      <c r="USQ204" s="329"/>
      <c r="USR204" s="329"/>
      <c r="USS204" s="329"/>
      <c r="UST204" s="329"/>
      <c r="USU204" s="329"/>
      <c r="USV204" s="329"/>
      <c r="USW204" s="329"/>
      <c r="USX204" s="329"/>
      <c r="USY204" s="329"/>
      <c r="USZ204" s="329"/>
      <c r="UTA204" s="329"/>
      <c r="UTB204" s="329"/>
      <c r="UTC204" s="329"/>
      <c r="UTD204" s="329"/>
      <c r="UTE204" s="329"/>
      <c r="UTF204" s="329"/>
      <c r="UTG204" s="329"/>
      <c r="UTH204" s="329"/>
      <c r="UTI204" s="329"/>
      <c r="UTJ204" s="329"/>
      <c r="UTK204" s="329"/>
      <c r="UTL204" s="329"/>
      <c r="UTM204" s="329"/>
      <c r="UTN204" s="329"/>
      <c r="UTO204" s="329"/>
      <c r="UTP204" s="329"/>
      <c r="UTQ204" s="329"/>
      <c r="UTR204" s="329"/>
      <c r="UTS204" s="329"/>
      <c r="UTT204" s="329"/>
      <c r="UTU204" s="329"/>
      <c r="UTV204" s="329"/>
      <c r="UTW204" s="329"/>
      <c r="UTX204" s="329"/>
      <c r="UTY204" s="329"/>
      <c r="UTZ204" s="329"/>
      <c r="UUA204" s="329"/>
      <c r="UUB204" s="329"/>
      <c r="UUC204" s="329"/>
      <c r="UUD204" s="329"/>
      <c r="UUE204" s="329"/>
      <c r="UUF204" s="329"/>
      <c r="UUG204" s="329"/>
      <c r="UUH204" s="329"/>
      <c r="UUI204" s="329"/>
      <c r="UUJ204" s="329"/>
      <c r="UUK204" s="329"/>
      <c r="UUL204" s="329"/>
      <c r="UUM204" s="329"/>
      <c r="UUN204" s="329"/>
      <c r="UUO204" s="329"/>
      <c r="UUP204" s="329"/>
      <c r="UUQ204" s="329"/>
      <c r="UUR204" s="329"/>
      <c r="UUS204" s="329"/>
      <c r="UUT204" s="329"/>
      <c r="UUU204" s="329"/>
      <c r="UUV204" s="329"/>
      <c r="UUW204" s="329"/>
      <c r="UUX204" s="329"/>
      <c r="UUY204" s="329"/>
      <c r="UUZ204" s="329"/>
      <c r="UVA204" s="329"/>
      <c r="UVB204" s="329"/>
      <c r="UVC204" s="329"/>
      <c r="UVD204" s="329"/>
      <c r="UVE204" s="329"/>
      <c r="UVF204" s="329"/>
      <c r="UVG204" s="329"/>
      <c r="UVH204" s="329"/>
      <c r="UVI204" s="329"/>
      <c r="UVJ204" s="329"/>
      <c r="UVK204" s="329"/>
      <c r="UVL204" s="329"/>
      <c r="UVM204" s="329"/>
      <c r="UVN204" s="329"/>
      <c r="UVO204" s="329"/>
      <c r="UVP204" s="329"/>
      <c r="UVQ204" s="329"/>
      <c r="UVR204" s="329"/>
      <c r="UVS204" s="329"/>
      <c r="UVT204" s="329"/>
      <c r="UVU204" s="329"/>
      <c r="UVV204" s="329"/>
      <c r="UVW204" s="329"/>
      <c r="UVX204" s="329"/>
      <c r="UVY204" s="329"/>
      <c r="UVZ204" s="329"/>
      <c r="UWA204" s="329"/>
      <c r="UWB204" s="329"/>
      <c r="UWC204" s="329"/>
      <c r="UWD204" s="329"/>
      <c r="UWE204" s="329"/>
      <c r="UWF204" s="329"/>
      <c r="UWG204" s="329"/>
      <c r="UWH204" s="329"/>
      <c r="UWI204" s="329"/>
      <c r="UWJ204" s="329"/>
      <c r="UWK204" s="329"/>
      <c r="UWL204" s="329"/>
      <c r="UWM204" s="329"/>
      <c r="UWN204" s="329"/>
      <c r="UWO204" s="329"/>
      <c r="UWP204" s="329"/>
      <c r="UWQ204" s="329"/>
      <c r="UWR204" s="329"/>
      <c r="UWS204" s="329"/>
      <c r="UWT204" s="329"/>
      <c r="UWU204" s="329"/>
      <c r="UWV204" s="329"/>
      <c r="UWW204" s="329"/>
      <c r="UWX204" s="329"/>
      <c r="UWY204" s="329"/>
      <c r="UWZ204" s="329"/>
      <c r="UXA204" s="329"/>
      <c r="UXB204" s="329"/>
      <c r="UXC204" s="329"/>
      <c r="UXD204" s="329"/>
      <c r="UXE204" s="329"/>
      <c r="UXF204" s="329"/>
      <c r="UXG204" s="329"/>
      <c r="UXH204" s="329"/>
      <c r="UXI204" s="329"/>
      <c r="UXJ204" s="329"/>
      <c r="UXK204" s="329"/>
      <c r="UXL204" s="329"/>
      <c r="UXM204" s="329"/>
      <c r="UXN204" s="329"/>
      <c r="UXO204" s="329"/>
      <c r="UXP204" s="329"/>
      <c r="UXQ204" s="329"/>
      <c r="UXR204" s="329"/>
      <c r="UXS204" s="329"/>
      <c r="UXT204" s="329"/>
      <c r="UXU204" s="329"/>
      <c r="UXV204" s="329"/>
      <c r="UXW204" s="329"/>
      <c r="UXX204" s="329"/>
      <c r="UXY204" s="329"/>
      <c r="UXZ204" s="329"/>
      <c r="UYA204" s="329"/>
      <c r="UYB204" s="329"/>
      <c r="UYC204" s="329"/>
      <c r="UYD204" s="329"/>
      <c r="UYE204" s="329"/>
      <c r="UYF204" s="329"/>
      <c r="UYG204" s="329"/>
      <c r="UYH204" s="329"/>
      <c r="UYI204" s="329"/>
      <c r="UYJ204" s="329"/>
      <c r="UYK204" s="329"/>
      <c r="UYL204" s="329"/>
      <c r="UYM204" s="329"/>
      <c r="UYN204" s="329"/>
      <c r="UYO204" s="329"/>
      <c r="UYP204" s="329"/>
      <c r="UYQ204" s="329"/>
      <c r="UYR204" s="329"/>
      <c r="UYS204" s="329"/>
      <c r="UYT204" s="329"/>
      <c r="UYU204" s="329"/>
      <c r="UYV204" s="329"/>
      <c r="UYW204" s="329"/>
      <c r="UYX204" s="329"/>
      <c r="UYY204" s="329"/>
      <c r="UYZ204" s="329"/>
      <c r="UZA204" s="329"/>
      <c r="UZB204" s="329"/>
      <c r="UZC204" s="329"/>
      <c r="UZD204" s="329"/>
      <c r="UZE204" s="329"/>
      <c r="UZF204" s="329"/>
      <c r="UZG204" s="329"/>
      <c r="UZH204" s="329"/>
      <c r="UZI204" s="329"/>
      <c r="UZJ204" s="329"/>
      <c r="UZK204" s="329"/>
      <c r="UZL204" s="329"/>
      <c r="UZM204" s="329"/>
      <c r="UZN204" s="329"/>
      <c r="UZO204" s="329"/>
      <c r="UZP204" s="329"/>
      <c r="UZQ204" s="329"/>
      <c r="UZR204" s="329"/>
      <c r="UZS204" s="329"/>
      <c r="UZT204" s="329"/>
      <c r="UZU204" s="329"/>
      <c r="UZV204" s="329"/>
      <c r="UZW204" s="329"/>
      <c r="UZX204" s="329"/>
      <c r="UZY204" s="329"/>
      <c r="UZZ204" s="329"/>
      <c r="VAA204" s="329"/>
      <c r="VAB204" s="329"/>
      <c r="VAC204" s="329"/>
      <c r="VAD204" s="329"/>
      <c r="VAE204" s="329"/>
      <c r="VAF204" s="329"/>
      <c r="VAG204" s="329"/>
      <c r="VAH204" s="329"/>
      <c r="VAI204" s="329"/>
      <c r="VAJ204" s="329"/>
      <c r="VAK204" s="329"/>
      <c r="VAL204" s="329"/>
      <c r="VAM204" s="329"/>
      <c r="VAN204" s="329"/>
      <c r="VAO204" s="329"/>
      <c r="VAP204" s="329"/>
      <c r="VAQ204" s="329"/>
      <c r="VAR204" s="329"/>
      <c r="VAS204" s="329"/>
      <c r="VAT204" s="329"/>
      <c r="VAU204" s="329"/>
      <c r="VAV204" s="329"/>
      <c r="VAW204" s="329"/>
      <c r="VAX204" s="329"/>
      <c r="VAY204" s="329"/>
      <c r="VAZ204" s="329"/>
      <c r="VBA204" s="329"/>
      <c r="VBB204" s="329"/>
      <c r="VBC204" s="329"/>
      <c r="VBD204" s="329"/>
      <c r="VBE204" s="329"/>
      <c r="VBF204" s="329"/>
      <c r="VBG204" s="329"/>
      <c r="VBH204" s="329"/>
      <c r="VBI204" s="329"/>
      <c r="VBJ204" s="329"/>
      <c r="VBK204" s="329"/>
      <c r="VBL204" s="329"/>
      <c r="VBM204" s="329"/>
      <c r="VBN204" s="329"/>
      <c r="VBO204" s="329"/>
      <c r="VBP204" s="329"/>
      <c r="VBQ204" s="329"/>
      <c r="VBR204" s="329"/>
      <c r="VBS204" s="329"/>
      <c r="VBT204" s="329"/>
      <c r="VBU204" s="329"/>
      <c r="VBV204" s="329"/>
      <c r="VBW204" s="329"/>
      <c r="VBX204" s="329"/>
      <c r="VBY204" s="329"/>
      <c r="VBZ204" s="329"/>
      <c r="VCA204" s="329"/>
      <c r="VCB204" s="329"/>
      <c r="VCC204" s="329"/>
      <c r="VCD204" s="329"/>
      <c r="VCE204" s="329"/>
      <c r="VCF204" s="329"/>
      <c r="VCG204" s="329"/>
      <c r="VCH204" s="329"/>
      <c r="VCI204" s="329"/>
      <c r="VCJ204" s="329"/>
      <c r="VCK204" s="329"/>
      <c r="VCL204" s="329"/>
      <c r="VCM204" s="329"/>
      <c r="VCN204" s="329"/>
      <c r="VCO204" s="329"/>
      <c r="VCP204" s="329"/>
      <c r="VCQ204" s="329"/>
      <c r="VCR204" s="329"/>
      <c r="VCS204" s="329"/>
      <c r="VCT204" s="329"/>
      <c r="VCU204" s="329"/>
      <c r="VCV204" s="329"/>
      <c r="VCW204" s="329"/>
      <c r="VCX204" s="329"/>
      <c r="VCY204" s="329"/>
      <c r="VCZ204" s="329"/>
      <c r="VDA204" s="329"/>
      <c r="VDB204" s="329"/>
      <c r="VDC204" s="329"/>
      <c r="VDD204" s="329"/>
      <c r="VDE204" s="329"/>
      <c r="VDF204" s="329"/>
      <c r="VDG204" s="329"/>
      <c r="VDH204" s="329"/>
      <c r="VDI204" s="329"/>
      <c r="VDJ204" s="329"/>
      <c r="VDK204" s="329"/>
      <c r="VDL204" s="329"/>
      <c r="VDM204" s="329"/>
      <c r="VDN204" s="329"/>
      <c r="VDO204" s="329"/>
      <c r="VDP204" s="329"/>
      <c r="VDQ204" s="329"/>
      <c r="VDR204" s="329"/>
      <c r="VDS204" s="329"/>
      <c r="VDT204" s="329"/>
      <c r="VDU204" s="329"/>
      <c r="VDV204" s="329"/>
      <c r="VDW204" s="329"/>
      <c r="VDX204" s="329"/>
      <c r="VDY204" s="329"/>
      <c r="VDZ204" s="329"/>
      <c r="VEA204" s="329"/>
      <c r="VEB204" s="329"/>
      <c r="VEC204" s="329"/>
      <c r="VED204" s="329"/>
      <c r="VEE204" s="329"/>
      <c r="VEF204" s="329"/>
      <c r="VEG204" s="329"/>
      <c r="VEH204" s="329"/>
      <c r="VEI204" s="329"/>
      <c r="VEJ204" s="329"/>
      <c r="VEK204" s="329"/>
      <c r="VEL204" s="329"/>
      <c r="VEM204" s="329"/>
      <c r="VEN204" s="329"/>
      <c r="VEO204" s="329"/>
      <c r="VEP204" s="329"/>
      <c r="VEQ204" s="329"/>
      <c r="VER204" s="329"/>
      <c r="VES204" s="329"/>
      <c r="VET204" s="329"/>
      <c r="VEU204" s="329"/>
      <c r="VEV204" s="329"/>
      <c r="VEW204" s="329"/>
      <c r="VEX204" s="329"/>
      <c r="VEY204" s="329"/>
      <c r="VEZ204" s="329"/>
      <c r="VFA204" s="329"/>
      <c r="VFB204" s="329"/>
      <c r="VFC204" s="329"/>
      <c r="VFD204" s="329"/>
      <c r="VFE204" s="329"/>
      <c r="VFF204" s="329"/>
      <c r="VFG204" s="329"/>
      <c r="VFH204" s="329"/>
      <c r="VFI204" s="329"/>
      <c r="VFJ204" s="329"/>
      <c r="VFK204" s="329"/>
      <c r="VFL204" s="329"/>
      <c r="VFM204" s="329"/>
      <c r="VFN204" s="329"/>
      <c r="VFO204" s="329"/>
      <c r="VFP204" s="329"/>
      <c r="VFQ204" s="329"/>
      <c r="VFR204" s="329"/>
      <c r="VFS204" s="329"/>
      <c r="VFT204" s="329"/>
      <c r="VFU204" s="329"/>
      <c r="VFV204" s="329"/>
      <c r="VFW204" s="329"/>
      <c r="VFX204" s="329"/>
      <c r="VFY204" s="329"/>
      <c r="VFZ204" s="329"/>
      <c r="VGA204" s="329"/>
      <c r="VGB204" s="329"/>
      <c r="VGC204" s="329"/>
      <c r="VGD204" s="329"/>
      <c r="VGE204" s="329"/>
      <c r="VGF204" s="329"/>
      <c r="VGG204" s="329"/>
      <c r="VGH204" s="329"/>
      <c r="VGI204" s="329"/>
      <c r="VGJ204" s="329"/>
      <c r="VGK204" s="329"/>
      <c r="VGL204" s="329"/>
      <c r="VGM204" s="329"/>
      <c r="VGN204" s="329"/>
      <c r="VGO204" s="329"/>
      <c r="VGP204" s="329"/>
      <c r="VGQ204" s="329"/>
      <c r="VGR204" s="329"/>
      <c r="VGS204" s="329"/>
      <c r="VGT204" s="329"/>
      <c r="VGU204" s="329"/>
      <c r="VGV204" s="329"/>
      <c r="VGW204" s="329"/>
      <c r="VGX204" s="329"/>
      <c r="VGY204" s="329"/>
      <c r="VGZ204" s="329"/>
      <c r="VHA204" s="329"/>
      <c r="VHB204" s="329"/>
      <c r="VHC204" s="329"/>
      <c r="VHD204" s="329"/>
      <c r="VHE204" s="329"/>
      <c r="VHF204" s="329"/>
      <c r="VHG204" s="329"/>
      <c r="VHH204" s="329"/>
      <c r="VHI204" s="329"/>
      <c r="VHJ204" s="329"/>
      <c r="VHK204" s="329"/>
      <c r="VHL204" s="329"/>
      <c r="VHM204" s="329"/>
      <c r="VHN204" s="329"/>
      <c r="VHO204" s="329"/>
      <c r="VHP204" s="329"/>
      <c r="VHQ204" s="329"/>
      <c r="VHR204" s="329"/>
      <c r="VHS204" s="329"/>
      <c r="VHT204" s="329"/>
      <c r="VHU204" s="329"/>
      <c r="VHV204" s="329"/>
      <c r="VHW204" s="329"/>
      <c r="VHX204" s="329"/>
      <c r="VHY204" s="329"/>
      <c r="VHZ204" s="329"/>
      <c r="VIA204" s="329"/>
      <c r="VIB204" s="329"/>
      <c r="VIC204" s="329"/>
      <c r="VID204" s="329"/>
      <c r="VIE204" s="329"/>
      <c r="VIF204" s="329"/>
      <c r="VIG204" s="329"/>
      <c r="VIH204" s="329"/>
      <c r="VII204" s="329"/>
      <c r="VIJ204" s="329"/>
      <c r="VIK204" s="329"/>
      <c r="VIL204" s="329"/>
      <c r="VIM204" s="329"/>
      <c r="VIN204" s="329"/>
      <c r="VIO204" s="329"/>
      <c r="VIP204" s="329"/>
      <c r="VIQ204" s="329"/>
      <c r="VIR204" s="329"/>
      <c r="VIS204" s="329"/>
      <c r="VIT204" s="329"/>
      <c r="VIU204" s="329"/>
      <c r="VIV204" s="329"/>
      <c r="VIW204" s="329"/>
      <c r="VIX204" s="329"/>
      <c r="VIY204" s="329"/>
      <c r="VIZ204" s="329"/>
      <c r="VJA204" s="329"/>
      <c r="VJB204" s="329"/>
      <c r="VJC204" s="329"/>
      <c r="VJD204" s="329"/>
      <c r="VJE204" s="329"/>
      <c r="VJF204" s="329"/>
      <c r="VJG204" s="329"/>
      <c r="VJH204" s="329"/>
      <c r="VJI204" s="329"/>
      <c r="VJJ204" s="329"/>
      <c r="VJK204" s="329"/>
      <c r="VJL204" s="329"/>
      <c r="VJM204" s="329"/>
      <c r="VJN204" s="329"/>
      <c r="VJO204" s="329"/>
      <c r="VJP204" s="329"/>
      <c r="VJQ204" s="329"/>
      <c r="VJR204" s="329"/>
      <c r="VJS204" s="329"/>
      <c r="VJT204" s="329"/>
      <c r="VJU204" s="329"/>
      <c r="VJV204" s="329"/>
      <c r="VJW204" s="329"/>
      <c r="VJX204" s="329"/>
      <c r="VJY204" s="329"/>
      <c r="VJZ204" s="329"/>
      <c r="VKA204" s="329"/>
      <c r="VKB204" s="329"/>
      <c r="VKC204" s="329"/>
      <c r="VKD204" s="329"/>
      <c r="VKE204" s="329"/>
      <c r="VKF204" s="329"/>
      <c r="VKG204" s="329"/>
      <c r="VKH204" s="329"/>
      <c r="VKI204" s="329"/>
      <c r="VKJ204" s="329"/>
      <c r="VKK204" s="329"/>
      <c r="VKL204" s="329"/>
      <c r="VKM204" s="329"/>
      <c r="VKN204" s="329"/>
      <c r="VKO204" s="329"/>
      <c r="VKP204" s="329"/>
      <c r="VKQ204" s="329"/>
      <c r="VKR204" s="329"/>
      <c r="VKS204" s="329"/>
      <c r="VKT204" s="329"/>
      <c r="VKU204" s="329"/>
      <c r="VKV204" s="329"/>
      <c r="VKW204" s="329"/>
      <c r="VKX204" s="329"/>
      <c r="VKY204" s="329"/>
      <c r="VKZ204" s="329"/>
      <c r="VLA204" s="329"/>
      <c r="VLB204" s="329"/>
      <c r="VLC204" s="329"/>
      <c r="VLD204" s="329"/>
      <c r="VLE204" s="329"/>
      <c r="VLF204" s="329"/>
      <c r="VLG204" s="329"/>
      <c r="VLH204" s="329"/>
      <c r="VLI204" s="329"/>
      <c r="VLJ204" s="329"/>
      <c r="VLK204" s="329"/>
      <c r="VLL204" s="329"/>
      <c r="VLM204" s="329"/>
      <c r="VLN204" s="329"/>
      <c r="VLO204" s="329"/>
      <c r="VLP204" s="329"/>
      <c r="VLQ204" s="329"/>
      <c r="VLR204" s="329"/>
      <c r="VLS204" s="329"/>
      <c r="VLT204" s="329"/>
      <c r="VLU204" s="329"/>
      <c r="VLV204" s="329"/>
      <c r="VLW204" s="329"/>
      <c r="VLX204" s="329"/>
      <c r="VLY204" s="329"/>
      <c r="VLZ204" s="329"/>
      <c r="VMA204" s="329"/>
      <c r="VMB204" s="329"/>
      <c r="VMC204" s="329"/>
      <c r="VMD204" s="329"/>
      <c r="VME204" s="329"/>
      <c r="VMF204" s="329"/>
      <c r="VMG204" s="329"/>
      <c r="VMH204" s="329"/>
      <c r="VMI204" s="329"/>
      <c r="VMJ204" s="329"/>
      <c r="VMK204" s="329"/>
      <c r="VML204" s="329"/>
      <c r="VMM204" s="329"/>
      <c r="VMN204" s="329"/>
      <c r="VMO204" s="329"/>
      <c r="VMP204" s="329"/>
      <c r="VMQ204" s="329"/>
      <c r="VMR204" s="329"/>
      <c r="VMS204" s="329"/>
      <c r="VMT204" s="329"/>
      <c r="VMU204" s="329"/>
      <c r="VMV204" s="329"/>
      <c r="VMW204" s="329"/>
      <c r="VMX204" s="329"/>
      <c r="VMY204" s="329"/>
      <c r="VMZ204" s="329"/>
      <c r="VNA204" s="329"/>
      <c r="VNB204" s="329"/>
      <c r="VNC204" s="329"/>
      <c r="VND204" s="329"/>
      <c r="VNE204" s="329"/>
      <c r="VNF204" s="329"/>
      <c r="VNG204" s="329"/>
      <c r="VNH204" s="329"/>
      <c r="VNI204" s="329"/>
      <c r="VNJ204" s="329"/>
      <c r="VNK204" s="329"/>
      <c r="VNL204" s="329"/>
      <c r="VNM204" s="329"/>
      <c r="VNN204" s="329"/>
      <c r="VNO204" s="329"/>
      <c r="VNP204" s="329"/>
      <c r="VNQ204" s="329"/>
      <c r="VNR204" s="329"/>
      <c r="VNS204" s="329"/>
      <c r="VNT204" s="329"/>
      <c r="VNU204" s="329"/>
      <c r="VNV204" s="329"/>
      <c r="VNW204" s="329"/>
      <c r="VNX204" s="329"/>
      <c r="VNY204" s="329"/>
      <c r="VNZ204" s="329"/>
      <c r="VOA204" s="329"/>
      <c r="VOB204" s="329"/>
      <c r="VOC204" s="329"/>
      <c r="VOD204" s="329"/>
      <c r="VOE204" s="329"/>
      <c r="VOF204" s="329"/>
      <c r="VOG204" s="329"/>
      <c r="VOH204" s="329"/>
      <c r="VOI204" s="329"/>
      <c r="VOJ204" s="329"/>
      <c r="VOK204" s="329"/>
      <c r="VOL204" s="329"/>
      <c r="VOM204" s="329"/>
      <c r="VON204" s="329"/>
      <c r="VOO204" s="329"/>
      <c r="VOP204" s="329"/>
      <c r="VOQ204" s="329"/>
      <c r="VOR204" s="329"/>
      <c r="VOS204" s="329"/>
      <c r="VOT204" s="329"/>
      <c r="VOU204" s="329"/>
      <c r="VOV204" s="329"/>
      <c r="VOW204" s="329"/>
      <c r="VOX204" s="329"/>
      <c r="VOY204" s="329"/>
      <c r="VOZ204" s="329"/>
      <c r="VPA204" s="329"/>
      <c r="VPB204" s="329"/>
      <c r="VPC204" s="329"/>
      <c r="VPD204" s="329"/>
      <c r="VPE204" s="329"/>
      <c r="VPF204" s="329"/>
      <c r="VPG204" s="329"/>
      <c r="VPH204" s="329"/>
      <c r="VPI204" s="329"/>
      <c r="VPJ204" s="329"/>
      <c r="VPK204" s="329"/>
      <c r="VPL204" s="329"/>
      <c r="VPM204" s="329"/>
      <c r="VPN204" s="329"/>
      <c r="VPO204" s="329"/>
      <c r="VPP204" s="329"/>
      <c r="VPQ204" s="329"/>
      <c r="VPR204" s="329"/>
      <c r="VPS204" s="329"/>
      <c r="VPT204" s="329"/>
      <c r="VPU204" s="329"/>
      <c r="VPV204" s="329"/>
      <c r="VPW204" s="329"/>
      <c r="VPX204" s="329"/>
      <c r="VPY204" s="329"/>
      <c r="VPZ204" s="329"/>
      <c r="VQA204" s="329"/>
      <c r="VQB204" s="329"/>
      <c r="VQC204" s="329"/>
      <c r="VQD204" s="329"/>
      <c r="VQE204" s="329"/>
      <c r="VQF204" s="329"/>
      <c r="VQG204" s="329"/>
      <c r="VQH204" s="329"/>
      <c r="VQI204" s="329"/>
      <c r="VQJ204" s="329"/>
      <c r="VQK204" s="329"/>
      <c r="VQL204" s="329"/>
      <c r="VQM204" s="329"/>
      <c r="VQN204" s="329"/>
      <c r="VQO204" s="329"/>
      <c r="VQP204" s="329"/>
      <c r="VQQ204" s="329"/>
      <c r="VQR204" s="329"/>
      <c r="VQS204" s="329"/>
      <c r="VQT204" s="329"/>
      <c r="VQU204" s="329"/>
      <c r="VQV204" s="329"/>
      <c r="VQW204" s="329"/>
      <c r="VQX204" s="329"/>
      <c r="VQY204" s="329"/>
      <c r="VQZ204" s="329"/>
      <c r="VRA204" s="329"/>
      <c r="VRB204" s="329"/>
      <c r="VRC204" s="329"/>
      <c r="VRD204" s="329"/>
      <c r="VRE204" s="329"/>
      <c r="VRF204" s="329"/>
      <c r="VRG204" s="329"/>
      <c r="VRH204" s="329"/>
      <c r="VRI204" s="329"/>
      <c r="VRJ204" s="329"/>
      <c r="VRK204" s="329"/>
      <c r="VRL204" s="329"/>
      <c r="VRM204" s="329"/>
      <c r="VRN204" s="329"/>
      <c r="VRO204" s="329"/>
      <c r="VRP204" s="329"/>
      <c r="VRQ204" s="329"/>
      <c r="VRR204" s="329"/>
      <c r="VRS204" s="329"/>
      <c r="VRT204" s="329"/>
      <c r="VRU204" s="329"/>
      <c r="VRV204" s="329"/>
      <c r="VRW204" s="329"/>
      <c r="VRX204" s="329"/>
      <c r="VRY204" s="329"/>
      <c r="VRZ204" s="329"/>
      <c r="VSA204" s="329"/>
      <c r="VSB204" s="329"/>
      <c r="VSC204" s="329"/>
      <c r="VSD204" s="329"/>
      <c r="VSE204" s="329"/>
      <c r="VSF204" s="329"/>
      <c r="VSG204" s="329"/>
      <c r="VSH204" s="329"/>
      <c r="VSI204" s="329"/>
      <c r="VSJ204" s="329"/>
      <c r="VSK204" s="329"/>
      <c r="VSL204" s="329"/>
      <c r="VSM204" s="329"/>
      <c r="VSN204" s="329"/>
      <c r="VSO204" s="329"/>
      <c r="VSP204" s="329"/>
      <c r="VSQ204" s="329"/>
      <c r="VSR204" s="329"/>
      <c r="VSS204" s="329"/>
      <c r="VST204" s="329"/>
      <c r="VSU204" s="329"/>
      <c r="VSV204" s="329"/>
      <c r="VSW204" s="329"/>
      <c r="VSX204" s="329"/>
      <c r="VSY204" s="329"/>
      <c r="VSZ204" s="329"/>
      <c r="VTA204" s="329"/>
      <c r="VTB204" s="329"/>
      <c r="VTC204" s="329"/>
      <c r="VTD204" s="329"/>
      <c r="VTE204" s="329"/>
      <c r="VTF204" s="329"/>
      <c r="VTG204" s="329"/>
      <c r="VTH204" s="329"/>
      <c r="VTI204" s="329"/>
      <c r="VTJ204" s="329"/>
      <c r="VTK204" s="329"/>
      <c r="VTL204" s="329"/>
      <c r="VTM204" s="329"/>
      <c r="VTN204" s="329"/>
      <c r="VTO204" s="329"/>
      <c r="VTP204" s="329"/>
      <c r="VTQ204" s="329"/>
      <c r="VTR204" s="329"/>
      <c r="VTS204" s="329"/>
      <c r="VTT204" s="329"/>
      <c r="VTU204" s="329"/>
      <c r="VTV204" s="329"/>
      <c r="VTW204" s="329"/>
      <c r="VTX204" s="329"/>
      <c r="VTY204" s="329"/>
      <c r="VTZ204" s="329"/>
      <c r="VUA204" s="329"/>
      <c r="VUB204" s="329"/>
      <c r="VUC204" s="329"/>
      <c r="VUD204" s="329"/>
      <c r="VUE204" s="329"/>
      <c r="VUF204" s="329"/>
      <c r="VUG204" s="329"/>
      <c r="VUH204" s="329"/>
      <c r="VUI204" s="329"/>
      <c r="VUJ204" s="329"/>
      <c r="VUK204" s="329"/>
      <c r="VUL204" s="329"/>
      <c r="VUM204" s="329"/>
      <c r="VUN204" s="329"/>
      <c r="VUO204" s="329"/>
      <c r="VUP204" s="329"/>
      <c r="VUQ204" s="329"/>
      <c r="VUR204" s="329"/>
      <c r="VUS204" s="329"/>
      <c r="VUT204" s="329"/>
      <c r="VUU204" s="329"/>
      <c r="VUV204" s="329"/>
      <c r="VUW204" s="329"/>
      <c r="VUX204" s="329"/>
      <c r="VUY204" s="329"/>
      <c r="VUZ204" s="329"/>
      <c r="VVA204" s="329"/>
      <c r="VVB204" s="329"/>
      <c r="VVC204" s="329"/>
      <c r="VVD204" s="329"/>
      <c r="VVE204" s="329"/>
      <c r="VVF204" s="329"/>
      <c r="VVG204" s="329"/>
      <c r="VVH204" s="329"/>
      <c r="VVI204" s="329"/>
      <c r="VVJ204" s="329"/>
      <c r="VVK204" s="329"/>
      <c r="VVL204" s="329"/>
      <c r="VVM204" s="329"/>
      <c r="VVN204" s="329"/>
      <c r="VVO204" s="329"/>
      <c r="VVP204" s="329"/>
      <c r="VVQ204" s="329"/>
      <c r="VVR204" s="329"/>
      <c r="VVS204" s="329"/>
      <c r="VVT204" s="329"/>
      <c r="VVU204" s="329"/>
      <c r="VVV204" s="329"/>
      <c r="VVW204" s="329"/>
      <c r="VVX204" s="329"/>
      <c r="VVY204" s="329"/>
      <c r="VVZ204" s="329"/>
      <c r="VWA204" s="329"/>
      <c r="VWB204" s="329"/>
      <c r="VWC204" s="329"/>
      <c r="VWD204" s="329"/>
      <c r="VWE204" s="329"/>
      <c r="VWF204" s="329"/>
      <c r="VWG204" s="329"/>
      <c r="VWH204" s="329"/>
      <c r="VWI204" s="329"/>
      <c r="VWJ204" s="329"/>
      <c r="VWK204" s="329"/>
      <c r="VWL204" s="329"/>
      <c r="VWM204" s="329"/>
      <c r="VWN204" s="329"/>
      <c r="VWO204" s="329"/>
      <c r="VWP204" s="329"/>
      <c r="VWQ204" s="329"/>
      <c r="VWR204" s="329"/>
      <c r="VWS204" s="329"/>
      <c r="VWT204" s="329"/>
      <c r="VWU204" s="329"/>
      <c r="VWV204" s="329"/>
      <c r="VWW204" s="329"/>
      <c r="VWX204" s="329"/>
      <c r="VWY204" s="329"/>
      <c r="VWZ204" s="329"/>
      <c r="VXA204" s="329"/>
      <c r="VXB204" s="329"/>
      <c r="VXC204" s="329"/>
      <c r="VXD204" s="329"/>
      <c r="VXE204" s="329"/>
      <c r="VXF204" s="329"/>
      <c r="VXG204" s="329"/>
      <c r="VXH204" s="329"/>
      <c r="VXI204" s="329"/>
      <c r="VXJ204" s="329"/>
      <c r="VXK204" s="329"/>
      <c r="VXL204" s="329"/>
      <c r="VXM204" s="329"/>
      <c r="VXN204" s="329"/>
      <c r="VXO204" s="329"/>
      <c r="VXP204" s="329"/>
      <c r="VXQ204" s="329"/>
      <c r="VXR204" s="329"/>
      <c r="VXS204" s="329"/>
      <c r="VXT204" s="329"/>
      <c r="VXU204" s="329"/>
      <c r="VXV204" s="329"/>
      <c r="VXW204" s="329"/>
      <c r="VXX204" s="329"/>
      <c r="VXY204" s="329"/>
      <c r="VXZ204" s="329"/>
      <c r="VYA204" s="329"/>
      <c r="VYB204" s="329"/>
      <c r="VYC204" s="329"/>
      <c r="VYD204" s="329"/>
      <c r="VYE204" s="329"/>
      <c r="VYF204" s="329"/>
      <c r="VYG204" s="329"/>
      <c r="VYH204" s="329"/>
      <c r="VYI204" s="329"/>
      <c r="VYJ204" s="329"/>
      <c r="VYK204" s="329"/>
      <c r="VYL204" s="329"/>
      <c r="VYM204" s="329"/>
      <c r="VYN204" s="329"/>
      <c r="VYO204" s="329"/>
      <c r="VYP204" s="329"/>
      <c r="VYQ204" s="329"/>
      <c r="VYR204" s="329"/>
      <c r="VYS204" s="329"/>
      <c r="VYT204" s="329"/>
      <c r="VYU204" s="329"/>
      <c r="VYV204" s="329"/>
      <c r="VYW204" s="329"/>
      <c r="VYX204" s="329"/>
      <c r="VYY204" s="329"/>
      <c r="VYZ204" s="329"/>
      <c r="VZA204" s="329"/>
      <c r="VZB204" s="329"/>
      <c r="VZC204" s="329"/>
      <c r="VZD204" s="329"/>
      <c r="VZE204" s="329"/>
      <c r="VZF204" s="329"/>
      <c r="VZG204" s="329"/>
      <c r="VZH204" s="329"/>
      <c r="VZI204" s="329"/>
      <c r="VZJ204" s="329"/>
      <c r="VZK204" s="329"/>
      <c r="VZL204" s="329"/>
      <c r="VZM204" s="329"/>
      <c r="VZN204" s="329"/>
      <c r="VZO204" s="329"/>
      <c r="VZP204" s="329"/>
      <c r="VZQ204" s="329"/>
      <c r="VZR204" s="329"/>
      <c r="VZS204" s="329"/>
      <c r="VZT204" s="329"/>
      <c r="VZU204" s="329"/>
      <c r="VZV204" s="329"/>
      <c r="VZW204" s="329"/>
      <c r="VZX204" s="329"/>
      <c r="VZY204" s="329"/>
      <c r="VZZ204" s="329"/>
      <c r="WAA204" s="329"/>
      <c r="WAB204" s="329"/>
      <c r="WAC204" s="329"/>
      <c r="WAD204" s="329"/>
      <c r="WAE204" s="329"/>
      <c r="WAF204" s="329"/>
      <c r="WAG204" s="329"/>
      <c r="WAH204" s="329"/>
      <c r="WAI204" s="329"/>
      <c r="WAJ204" s="329"/>
      <c r="WAK204" s="329"/>
      <c r="WAL204" s="329"/>
      <c r="WAM204" s="329"/>
      <c r="WAN204" s="329"/>
      <c r="WAO204" s="329"/>
      <c r="WAP204" s="329"/>
      <c r="WAQ204" s="329"/>
      <c r="WAR204" s="329"/>
      <c r="WAS204" s="329"/>
      <c r="WAT204" s="329"/>
      <c r="WAU204" s="329"/>
      <c r="WAV204" s="329"/>
      <c r="WAW204" s="329"/>
      <c r="WAX204" s="329"/>
      <c r="WAY204" s="329"/>
      <c r="WAZ204" s="329"/>
      <c r="WBA204" s="329"/>
      <c r="WBB204" s="329"/>
      <c r="WBC204" s="329"/>
      <c r="WBD204" s="329"/>
      <c r="WBE204" s="329"/>
      <c r="WBF204" s="329"/>
      <c r="WBG204" s="329"/>
      <c r="WBH204" s="329"/>
      <c r="WBI204" s="329"/>
      <c r="WBJ204" s="329"/>
      <c r="WBK204" s="329"/>
      <c r="WBL204" s="329"/>
      <c r="WBM204" s="329"/>
      <c r="WBN204" s="329"/>
      <c r="WBO204" s="329"/>
      <c r="WBP204" s="329"/>
      <c r="WBQ204" s="329"/>
      <c r="WBR204" s="329"/>
      <c r="WBS204" s="329"/>
      <c r="WBT204" s="329"/>
      <c r="WBU204" s="329"/>
      <c r="WBV204" s="329"/>
      <c r="WBW204" s="329"/>
      <c r="WBX204" s="329"/>
      <c r="WBY204" s="329"/>
      <c r="WBZ204" s="329"/>
      <c r="WCA204" s="329"/>
      <c r="WCB204" s="329"/>
      <c r="WCC204" s="329"/>
      <c r="WCD204" s="329"/>
      <c r="WCE204" s="329"/>
      <c r="WCF204" s="329"/>
      <c r="WCG204" s="329"/>
      <c r="WCH204" s="329"/>
      <c r="WCI204" s="329"/>
      <c r="WCJ204" s="329"/>
      <c r="WCK204" s="329"/>
      <c r="WCL204" s="329"/>
      <c r="WCM204" s="329"/>
      <c r="WCN204" s="329"/>
      <c r="WCO204" s="329"/>
      <c r="WCP204" s="329"/>
      <c r="WCQ204" s="329"/>
      <c r="WCR204" s="329"/>
      <c r="WCS204" s="329"/>
      <c r="WCT204" s="329"/>
      <c r="WCU204" s="329"/>
      <c r="WCV204" s="329"/>
      <c r="WCW204" s="329"/>
      <c r="WCX204" s="329"/>
      <c r="WCY204" s="329"/>
      <c r="WCZ204" s="329"/>
      <c r="WDA204" s="329"/>
      <c r="WDB204" s="329"/>
      <c r="WDC204" s="329"/>
      <c r="WDD204" s="329"/>
      <c r="WDE204" s="329"/>
      <c r="WDF204" s="329"/>
      <c r="WDG204" s="329"/>
      <c r="WDH204" s="329"/>
      <c r="WDI204" s="329"/>
      <c r="WDJ204" s="329"/>
      <c r="WDK204" s="329"/>
      <c r="WDL204" s="329"/>
      <c r="WDM204" s="329"/>
      <c r="WDN204" s="329"/>
      <c r="WDO204" s="329"/>
      <c r="WDP204" s="329"/>
      <c r="WDQ204" s="329"/>
      <c r="WDR204" s="329"/>
      <c r="WDS204" s="329"/>
      <c r="WDT204" s="329"/>
      <c r="WDU204" s="329"/>
      <c r="WDV204" s="329"/>
      <c r="WDW204" s="329"/>
      <c r="WDX204" s="329"/>
      <c r="WDY204" s="329"/>
      <c r="WDZ204" s="329"/>
      <c r="WEA204" s="329"/>
      <c r="WEB204" s="329"/>
      <c r="WEC204" s="329"/>
      <c r="WED204" s="329"/>
      <c r="WEE204" s="329"/>
      <c r="WEF204" s="329"/>
      <c r="WEG204" s="329"/>
      <c r="WEH204" s="329"/>
      <c r="WEI204" s="329"/>
      <c r="WEJ204" s="329"/>
      <c r="WEK204" s="329"/>
      <c r="WEL204" s="329"/>
      <c r="WEM204" s="329"/>
      <c r="WEN204" s="329"/>
      <c r="WEO204" s="329"/>
      <c r="WEP204" s="329"/>
      <c r="WEQ204" s="329"/>
      <c r="WER204" s="329"/>
      <c r="WES204" s="329"/>
      <c r="WET204" s="329"/>
      <c r="WEU204" s="329"/>
      <c r="WEV204" s="329"/>
      <c r="WEW204" s="329"/>
      <c r="WEX204" s="329"/>
      <c r="WEY204" s="329"/>
      <c r="WEZ204" s="329"/>
      <c r="WFA204" s="329"/>
      <c r="WFB204" s="329"/>
      <c r="WFC204" s="329"/>
      <c r="WFD204" s="329"/>
      <c r="WFE204" s="329"/>
      <c r="WFF204" s="329"/>
      <c r="WFG204" s="329"/>
      <c r="WFH204" s="329"/>
      <c r="WFI204" s="329"/>
      <c r="WFJ204" s="329"/>
      <c r="WFK204" s="329"/>
      <c r="WFL204" s="329"/>
      <c r="WFM204" s="329"/>
      <c r="WFN204" s="329"/>
      <c r="WFO204" s="329"/>
      <c r="WFP204" s="329"/>
      <c r="WFQ204" s="329"/>
      <c r="WFR204" s="329"/>
      <c r="WFS204" s="329"/>
      <c r="WFT204" s="329"/>
      <c r="WFU204" s="329"/>
      <c r="WFV204" s="329"/>
      <c r="WFW204" s="329"/>
      <c r="WFX204" s="329"/>
      <c r="WFY204" s="329"/>
      <c r="WFZ204" s="329"/>
      <c r="WGA204" s="329"/>
      <c r="WGB204" s="329"/>
      <c r="WGC204" s="329"/>
      <c r="WGD204" s="329"/>
      <c r="WGE204" s="329"/>
      <c r="WGF204" s="329"/>
      <c r="WGG204" s="329"/>
      <c r="WGH204" s="329"/>
      <c r="WGI204" s="329"/>
      <c r="WGJ204" s="329"/>
      <c r="WGK204" s="329"/>
      <c r="WGL204" s="329"/>
      <c r="WGM204" s="329"/>
      <c r="WGN204" s="329"/>
      <c r="WGO204" s="329"/>
      <c r="WGP204" s="329"/>
      <c r="WGQ204" s="329"/>
      <c r="WGR204" s="329"/>
      <c r="WGS204" s="329"/>
      <c r="WGT204" s="329"/>
      <c r="WGU204" s="329"/>
      <c r="WGV204" s="329"/>
      <c r="WGW204" s="329"/>
      <c r="WGX204" s="329"/>
      <c r="WGY204" s="329"/>
      <c r="WGZ204" s="329"/>
      <c r="WHA204" s="329"/>
      <c r="WHB204" s="329"/>
      <c r="WHC204" s="329"/>
      <c r="WHD204" s="329"/>
      <c r="WHE204" s="329"/>
      <c r="WHF204" s="329"/>
      <c r="WHG204" s="329"/>
      <c r="WHH204" s="329"/>
      <c r="WHI204" s="329"/>
      <c r="WHJ204" s="329"/>
      <c r="WHK204" s="329"/>
      <c r="WHL204" s="329"/>
      <c r="WHM204" s="329"/>
      <c r="WHN204" s="329"/>
      <c r="WHO204" s="329"/>
      <c r="WHP204" s="329"/>
      <c r="WHQ204" s="329"/>
      <c r="WHR204" s="329"/>
      <c r="WHS204" s="329"/>
      <c r="WHT204" s="329"/>
      <c r="WHU204" s="329"/>
      <c r="WHV204" s="329"/>
      <c r="WHW204" s="329"/>
      <c r="WHX204" s="329"/>
      <c r="WHY204" s="329"/>
      <c r="WHZ204" s="329"/>
      <c r="WIA204" s="329"/>
      <c r="WIB204" s="329"/>
      <c r="WIC204" s="329"/>
      <c r="WID204" s="329"/>
      <c r="WIE204" s="329"/>
      <c r="WIF204" s="329"/>
      <c r="WIG204" s="329"/>
      <c r="WIH204" s="329"/>
      <c r="WII204" s="329"/>
      <c r="WIJ204" s="329"/>
      <c r="WIK204" s="329"/>
      <c r="WIL204" s="329"/>
      <c r="WIM204" s="329"/>
      <c r="WIN204" s="329"/>
      <c r="WIO204" s="329"/>
      <c r="WIP204" s="329"/>
      <c r="WIQ204" s="329"/>
      <c r="WIR204" s="329"/>
      <c r="WIS204" s="329"/>
      <c r="WIT204" s="329"/>
      <c r="WIU204" s="329"/>
      <c r="WIV204" s="329"/>
      <c r="WIW204" s="329"/>
      <c r="WIX204" s="329"/>
      <c r="WIY204" s="329"/>
      <c r="WIZ204" s="329"/>
      <c r="WJA204" s="329"/>
      <c r="WJB204" s="329"/>
      <c r="WJC204" s="329"/>
      <c r="WJD204" s="329"/>
      <c r="WJE204" s="329"/>
      <c r="WJF204" s="329"/>
      <c r="WJG204" s="329"/>
      <c r="WJH204" s="329"/>
      <c r="WJI204" s="329"/>
      <c r="WJJ204" s="329"/>
      <c r="WJK204" s="329"/>
      <c r="WJL204" s="329"/>
      <c r="WJM204" s="329"/>
      <c r="WJN204" s="329"/>
      <c r="WJO204" s="329"/>
      <c r="WJP204" s="329"/>
      <c r="WJQ204" s="329"/>
      <c r="WJR204" s="329"/>
      <c r="WJS204" s="329"/>
      <c r="WJT204" s="329"/>
      <c r="WJU204" s="329"/>
      <c r="WJV204" s="329"/>
      <c r="WJW204" s="329"/>
      <c r="WJX204" s="329"/>
      <c r="WJY204" s="329"/>
      <c r="WJZ204" s="329"/>
      <c r="WKA204" s="329"/>
      <c r="WKB204" s="329"/>
      <c r="WKC204" s="329"/>
      <c r="WKD204" s="329"/>
      <c r="WKE204" s="329"/>
      <c r="WKF204" s="329"/>
      <c r="WKG204" s="329"/>
      <c r="WKH204" s="329"/>
      <c r="WKI204" s="329"/>
      <c r="WKJ204" s="329"/>
      <c r="WKK204" s="329"/>
      <c r="WKL204" s="329"/>
      <c r="WKM204" s="329"/>
      <c r="WKN204" s="329"/>
      <c r="WKO204" s="329"/>
      <c r="WKP204" s="329"/>
      <c r="WKQ204" s="329"/>
      <c r="WKR204" s="329"/>
      <c r="WKS204" s="329"/>
      <c r="WKT204" s="329"/>
      <c r="WKU204" s="329"/>
      <c r="WKV204" s="329"/>
      <c r="WKW204" s="329"/>
      <c r="WKX204" s="329"/>
      <c r="WKY204" s="329"/>
      <c r="WKZ204" s="329"/>
      <c r="WLA204" s="329"/>
      <c r="WLB204" s="329"/>
      <c r="WLC204" s="329"/>
      <c r="WLD204" s="329"/>
      <c r="WLE204" s="329"/>
      <c r="WLF204" s="329"/>
      <c r="WLG204" s="329"/>
      <c r="WLH204" s="329"/>
      <c r="WLI204" s="329"/>
      <c r="WLJ204" s="329"/>
      <c r="WLK204" s="329"/>
      <c r="WLL204" s="329"/>
      <c r="WLM204" s="329"/>
      <c r="WLN204" s="329"/>
      <c r="WLO204" s="329"/>
      <c r="WLP204" s="329"/>
      <c r="WLQ204" s="329"/>
      <c r="WLR204" s="329"/>
      <c r="WLS204" s="329"/>
      <c r="WLT204" s="329"/>
      <c r="WLU204" s="329"/>
      <c r="WLV204" s="329"/>
      <c r="WLW204" s="329"/>
      <c r="WLX204" s="329"/>
      <c r="WLY204" s="329"/>
      <c r="WLZ204" s="329"/>
      <c r="WMA204" s="329"/>
      <c r="WMB204" s="329"/>
      <c r="WMC204" s="329"/>
      <c r="WMD204" s="329"/>
      <c r="WME204" s="329"/>
      <c r="WMF204" s="329"/>
      <c r="WMG204" s="329"/>
      <c r="WMH204" s="329"/>
      <c r="WMI204" s="329"/>
      <c r="WMJ204" s="329"/>
      <c r="WMK204" s="329"/>
      <c r="WML204" s="329"/>
      <c r="WMM204" s="329"/>
      <c r="WMN204" s="329"/>
      <c r="WMO204" s="329"/>
      <c r="WMP204" s="329"/>
      <c r="WMQ204" s="329"/>
      <c r="WMR204" s="329"/>
      <c r="WMS204" s="329"/>
      <c r="WMT204" s="329"/>
      <c r="WMU204" s="329"/>
      <c r="WMV204" s="329"/>
      <c r="WMW204" s="329"/>
      <c r="WMX204" s="329"/>
      <c r="WMY204" s="329"/>
      <c r="WMZ204" s="329"/>
      <c r="WNA204" s="329"/>
      <c r="WNB204" s="329"/>
      <c r="WNC204" s="329"/>
      <c r="WND204" s="329"/>
      <c r="WNE204" s="329"/>
      <c r="WNF204" s="329"/>
      <c r="WNG204" s="329"/>
      <c r="WNH204" s="329"/>
      <c r="WNI204" s="329"/>
      <c r="WNJ204" s="329"/>
      <c r="WNK204" s="329"/>
      <c r="WNL204" s="329"/>
      <c r="WNM204" s="329"/>
      <c r="WNN204" s="329"/>
      <c r="WNO204" s="329"/>
      <c r="WNP204" s="329"/>
      <c r="WNQ204" s="329"/>
      <c r="WNR204" s="329"/>
      <c r="WNS204" s="329"/>
      <c r="WNT204" s="329"/>
      <c r="WNU204" s="329"/>
      <c r="WNV204" s="329"/>
      <c r="WNW204" s="329"/>
      <c r="WNX204" s="329"/>
      <c r="WNY204" s="329"/>
      <c r="WNZ204" s="329"/>
      <c r="WOA204" s="329"/>
      <c r="WOB204" s="329"/>
      <c r="WOC204" s="329"/>
      <c r="WOD204" s="329"/>
      <c r="WOE204" s="329"/>
      <c r="WOF204" s="329"/>
      <c r="WOG204" s="329"/>
      <c r="WOH204" s="329"/>
      <c r="WOI204" s="329"/>
      <c r="WOJ204" s="329"/>
      <c r="WOK204" s="329"/>
      <c r="WOL204" s="329"/>
      <c r="WOM204" s="329"/>
      <c r="WON204" s="329"/>
      <c r="WOO204" s="329"/>
      <c r="WOP204" s="329"/>
      <c r="WOQ204" s="329"/>
      <c r="WOR204" s="329"/>
      <c r="WOS204" s="329"/>
      <c r="WOT204" s="329"/>
      <c r="WOU204" s="329"/>
      <c r="WOV204" s="329"/>
      <c r="WOW204" s="329"/>
      <c r="WOX204" s="329"/>
      <c r="WOY204" s="329"/>
      <c r="WOZ204" s="329"/>
      <c r="WPA204" s="329"/>
      <c r="WPB204" s="329"/>
      <c r="WPC204" s="329"/>
      <c r="WPD204" s="329"/>
      <c r="WPE204" s="329"/>
      <c r="WPF204" s="329"/>
      <c r="WPG204" s="329"/>
      <c r="WPH204" s="329"/>
      <c r="WPI204" s="329"/>
      <c r="WPJ204" s="329"/>
      <c r="WPK204" s="329"/>
      <c r="WPL204" s="329"/>
      <c r="WPM204" s="329"/>
      <c r="WPN204" s="329"/>
      <c r="WPO204" s="329"/>
      <c r="WPP204" s="329"/>
      <c r="WPQ204" s="329"/>
      <c r="WPR204" s="329"/>
      <c r="WPS204" s="329"/>
      <c r="WPT204" s="329"/>
      <c r="WPU204" s="329"/>
      <c r="WPV204" s="329"/>
      <c r="WPW204" s="329"/>
      <c r="WPX204" s="329"/>
      <c r="WPY204" s="329"/>
      <c r="WPZ204" s="329"/>
      <c r="WQA204" s="329"/>
      <c r="WQB204" s="329"/>
      <c r="WQC204" s="329"/>
      <c r="WQD204" s="329"/>
      <c r="WQE204" s="329"/>
      <c r="WQF204" s="329"/>
      <c r="WQG204" s="329"/>
      <c r="WQH204" s="329"/>
      <c r="WQI204" s="329"/>
      <c r="WQJ204" s="329"/>
      <c r="WQK204" s="329"/>
      <c r="WQL204" s="329"/>
      <c r="WQM204" s="329"/>
      <c r="WQN204" s="329"/>
      <c r="WQO204" s="329"/>
      <c r="WQP204" s="329"/>
      <c r="WQQ204" s="329"/>
      <c r="WQR204" s="329"/>
      <c r="WQS204" s="329"/>
      <c r="WQT204" s="329"/>
      <c r="WQU204" s="329"/>
      <c r="WQV204" s="329"/>
      <c r="WQW204" s="329"/>
      <c r="WQX204" s="329"/>
      <c r="WQY204" s="329"/>
      <c r="WQZ204" s="329"/>
      <c r="WRA204" s="329"/>
      <c r="WRB204" s="329"/>
      <c r="WRC204" s="329"/>
      <c r="WRD204" s="329"/>
      <c r="WRE204" s="329"/>
      <c r="WRF204" s="329"/>
      <c r="WRG204" s="329"/>
      <c r="WRH204" s="329"/>
      <c r="WRI204" s="329"/>
      <c r="WRJ204" s="329"/>
      <c r="WRK204" s="329"/>
      <c r="WRL204" s="329"/>
      <c r="WRM204" s="329"/>
      <c r="WRN204" s="329"/>
      <c r="WRO204" s="329"/>
      <c r="WRP204" s="329"/>
      <c r="WRQ204" s="329"/>
      <c r="WRR204" s="329"/>
      <c r="WRS204" s="329"/>
      <c r="WRT204" s="329"/>
      <c r="WRU204" s="329"/>
      <c r="WRV204" s="329"/>
      <c r="WRW204" s="329"/>
      <c r="WRX204" s="329"/>
      <c r="WRY204" s="329"/>
      <c r="WRZ204" s="329"/>
      <c r="WSA204" s="329"/>
      <c r="WSB204" s="329"/>
      <c r="WSC204" s="329"/>
      <c r="WSD204" s="329"/>
      <c r="WSE204" s="329"/>
      <c r="WSF204" s="329"/>
      <c r="WSG204" s="329"/>
      <c r="WSH204" s="329"/>
      <c r="WSI204" s="329"/>
      <c r="WSJ204" s="329"/>
      <c r="WSK204" s="329"/>
      <c r="WSL204" s="329"/>
      <c r="WSM204" s="329"/>
      <c r="WSN204" s="329"/>
      <c r="WSO204" s="329"/>
      <c r="WSP204" s="329"/>
      <c r="WSQ204" s="329"/>
      <c r="WSR204" s="329"/>
      <c r="WSS204" s="329"/>
      <c r="WST204" s="329"/>
      <c r="WSU204" s="329"/>
      <c r="WSV204" s="329"/>
      <c r="WSW204" s="329"/>
      <c r="WSX204" s="329"/>
      <c r="WSY204" s="329"/>
      <c r="WSZ204" s="329"/>
      <c r="WTA204" s="329"/>
      <c r="WTB204" s="329"/>
      <c r="WTC204" s="329"/>
      <c r="WTD204" s="329"/>
      <c r="WTE204" s="329"/>
      <c r="WTF204" s="329"/>
      <c r="WTG204" s="329"/>
      <c r="WTH204" s="329"/>
      <c r="WTI204" s="329"/>
      <c r="WTJ204" s="329"/>
      <c r="WTK204" s="329"/>
      <c r="WTL204" s="329"/>
      <c r="WTM204" s="329"/>
      <c r="WTN204" s="329"/>
      <c r="WTO204" s="329"/>
      <c r="WTP204" s="329"/>
      <c r="WTQ204" s="329"/>
      <c r="WTR204" s="329"/>
      <c r="WTS204" s="329"/>
      <c r="WTT204" s="329"/>
      <c r="WTU204" s="329"/>
      <c r="WTV204" s="329"/>
      <c r="WTW204" s="329"/>
      <c r="WTX204" s="329"/>
      <c r="WTY204" s="329"/>
      <c r="WTZ204" s="329"/>
      <c r="WUA204" s="329"/>
      <c r="WUB204" s="329"/>
      <c r="WUC204" s="329"/>
      <c r="WUD204" s="329"/>
      <c r="WUE204" s="329"/>
      <c r="WUF204" s="329"/>
      <c r="WUG204" s="329"/>
      <c r="WUH204" s="329"/>
      <c r="WUI204" s="329"/>
      <c r="WUJ204" s="329"/>
      <c r="WUK204" s="329"/>
      <c r="WUL204" s="329"/>
      <c r="WUM204" s="329"/>
      <c r="WUN204" s="329"/>
      <c r="WUO204" s="329"/>
      <c r="WUP204" s="329"/>
      <c r="WUQ204" s="329"/>
      <c r="WUR204" s="329"/>
      <c r="WUS204" s="329"/>
      <c r="WUT204" s="329"/>
      <c r="WUU204" s="329"/>
      <c r="WUV204" s="329"/>
      <c r="WUW204" s="329"/>
      <c r="WUX204" s="329"/>
      <c r="WUY204" s="329"/>
      <c r="WUZ204" s="329"/>
      <c r="WVA204" s="329"/>
      <c r="WVB204" s="329"/>
      <c r="WVC204" s="329"/>
      <c r="WVD204" s="329"/>
      <c r="WVE204" s="329"/>
      <c r="WVF204" s="329"/>
      <c r="WVG204" s="329"/>
      <c r="WVH204" s="329"/>
      <c r="WVI204" s="329"/>
      <c r="WVJ204" s="329"/>
      <c r="WVK204" s="329"/>
      <c r="WVL204" s="329"/>
      <c r="WVM204" s="329"/>
      <c r="WVN204" s="329"/>
      <c r="WVO204" s="329"/>
      <c r="WVP204" s="329"/>
      <c r="WVQ204" s="329"/>
      <c r="WVR204" s="329"/>
      <c r="WVS204" s="329"/>
      <c r="WVT204" s="329"/>
      <c r="WVU204" s="329"/>
      <c r="WVV204" s="329"/>
      <c r="WVW204" s="329"/>
      <c r="WVX204" s="329"/>
      <c r="WVY204" s="329"/>
      <c r="WVZ204" s="329"/>
      <c r="WWA204" s="329"/>
      <c r="WWB204" s="329"/>
      <c r="WWC204" s="329"/>
      <c r="WWD204" s="329"/>
      <c r="WWE204" s="329"/>
      <c r="WWF204" s="329"/>
      <c r="WWG204" s="329"/>
      <c r="WWH204" s="329"/>
      <c r="WWI204" s="329"/>
      <c r="WWJ204" s="329"/>
      <c r="WWK204" s="329"/>
      <c r="WWL204" s="329"/>
      <c r="WWM204" s="329"/>
      <c r="WWN204" s="329"/>
      <c r="WWO204" s="329"/>
      <c r="WWP204" s="329"/>
      <c r="WWQ204" s="329"/>
      <c r="WWR204" s="329"/>
      <c r="WWS204" s="329"/>
      <c r="WWT204" s="329"/>
      <c r="WWU204" s="329"/>
      <c r="WWV204" s="329"/>
      <c r="WWW204" s="329"/>
      <c r="WWX204" s="329"/>
      <c r="WWY204" s="329"/>
      <c r="WWZ204" s="329"/>
      <c r="WXA204" s="329"/>
      <c r="WXB204" s="329"/>
      <c r="WXC204" s="329"/>
      <c r="WXD204" s="329"/>
      <c r="WXE204" s="329"/>
      <c r="WXF204" s="329"/>
      <c r="WXG204" s="329"/>
      <c r="WXH204" s="329"/>
      <c r="WXI204" s="329"/>
      <c r="WXJ204" s="329"/>
      <c r="WXK204" s="329"/>
      <c r="WXL204" s="329"/>
      <c r="WXM204" s="329"/>
      <c r="WXN204" s="329"/>
      <c r="WXO204" s="329"/>
      <c r="WXP204" s="329"/>
      <c r="WXQ204" s="329"/>
      <c r="WXR204" s="329"/>
      <c r="WXS204" s="329"/>
      <c r="WXT204" s="329"/>
      <c r="WXU204" s="329"/>
      <c r="WXV204" s="329"/>
      <c r="WXW204" s="329"/>
      <c r="WXX204" s="329"/>
      <c r="WXY204" s="329"/>
      <c r="WXZ204" s="329"/>
      <c r="WYA204" s="329"/>
      <c r="WYB204" s="329"/>
      <c r="WYC204" s="329"/>
      <c r="WYD204" s="329"/>
      <c r="WYE204" s="329"/>
      <c r="WYF204" s="329"/>
      <c r="WYG204" s="329"/>
      <c r="WYH204" s="329"/>
      <c r="WYI204" s="329"/>
      <c r="WYJ204" s="329"/>
      <c r="WYK204" s="329"/>
      <c r="WYL204" s="329"/>
      <c r="WYM204" s="329"/>
      <c r="WYN204" s="329"/>
      <c r="WYO204" s="329"/>
      <c r="WYP204" s="329"/>
      <c r="WYQ204" s="329"/>
      <c r="WYR204" s="329"/>
      <c r="WYS204" s="329"/>
      <c r="WYT204" s="329"/>
      <c r="WYU204" s="329"/>
      <c r="WYV204" s="329"/>
      <c r="WYW204" s="329"/>
      <c r="WYX204" s="329"/>
      <c r="WYY204" s="329"/>
      <c r="WYZ204" s="329"/>
      <c r="WZA204" s="329"/>
      <c r="WZB204" s="329"/>
      <c r="WZC204" s="329"/>
      <c r="WZD204" s="329"/>
      <c r="WZE204" s="329"/>
      <c r="WZF204" s="329"/>
      <c r="WZG204" s="329"/>
      <c r="WZH204" s="329"/>
      <c r="WZI204" s="329"/>
      <c r="WZJ204" s="329"/>
      <c r="WZK204" s="329"/>
      <c r="WZL204" s="329"/>
      <c r="WZM204" s="329"/>
      <c r="WZN204" s="329"/>
      <c r="WZO204" s="329"/>
      <c r="WZP204" s="329"/>
      <c r="WZQ204" s="329"/>
      <c r="WZR204" s="329"/>
      <c r="WZS204" s="329"/>
      <c r="WZT204" s="329"/>
      <c r="WZU204" s="329"/>
      <c r="WZV204" s="329"/>
      <c r="WZW204" s="329"/>
      <c r="WZX204" s="329"/>
      <c r="WZY204" s="329"/>
      <c r="WZZ204" s="329"/>
      <c r="XAA204" s="329"/>
      <c r="XAB204" s="329"/>
      <c r="XAC204" s="329"/>
      <c r="XAD204" s="329"/>
      <c r="XAE204" s="329"/>
      <c r="XAF204" s="329"/>
      <c r="XAG204" s="329"/>
      <c r="XAH204" s="329"/>
      <c r="XAI204" s="329"/>
      <c r="XAJ204" s="329"/>
      <c r="XAK204" s="329"/>
      <c r="XAL204" s="329"/>
      <c r="XAM204" s="329"/>
      <c r="XAN204" s="329"/>
      <c r="XAO204" s="329"/>
      <c r="XAP204" s="329"/>
      <c r="XAQ204" s="329"/>
      <c r="XAR204" s="329"/>
      <c r="XAS204" s="329"/>
      <c r="XAT204" s="329"/>
      <c r="XAU204" s="329"/>
      <c r="XAV204" s="329"/>
      <c r="XAW204" s="329"/>
      <c r="XAX204" s="329"/>
      <c r="XAY204" s="329"/>
      <c r="XAZ204" s="329"/>
      <c r="XBA204" s="329"/>
      <c r="XBB204" s="329"/>
      <c r="XBC204" s="329"/>
      <c r="XBD204" s="329"/>
      <c r="XBE204" s="329"/>
      <c r="XBF204" s="329"/>
      <c r="XBG204" s="329"/>
      <c r="XBH204" s="329"/>
      <c r="XBI204" s="329"/>
      <c r="XBJ204" s="329"/>
      <c r="XBK204" s="329"/>
      <c r="XBL204" s="329"/>
      <c r="XBM204" s="329"/>
      <c r="XBN204" s="329"/>
      <c r="XBO204" s="329"/>
      <c r="XBP204" s="329"/>
      <c r="XBQ204" s="329"/>
      <c r="XBR204" s="329"/>
      <c r="XBS204" s="329"/>
      <c r="XBT204" s="329"/>
      <c r="XBU204" s="329"/>
      <c r="XBV204" s="329"/>
      <c r="XBW204" s="329"/>
      <c r="XBX204" s="329"/>
      <c r="XBY204" s="329"/>
      <c r="XBZ204" s="329"/>
      <c r="XCA204" s="329"/>
      <c r="XCB204" s="329"/>
      <c r="XCC204" s="329"/>
      <c r="XCD204" s="329"/>
      <c r="XCE204" s="329"/>
      <c r="XCF204" s="329"/>
      <c r="XCG204" s="329"/>
      <c r="XCH204" s="329"/>
      <c r="XCI204" s="329"/>
      <c r="XCJ204" s="329"/>
      <c r="XCK204" s="329"/>
      <c r="XCL204" s="329"/>
      <c r="XCM204" s="329"/>
      <c r="XCN204" s="329"/>
      <c r="XCO204" s="329"/>
      <c r="XCP204" s="329"/>
      <c r="XCQ204" s="329"/>
      <c r="XCR204" s="329"/>
      <c r="XCS204" s="329"/>
      <c r="XCT204" s="329"/>
      <c r="XCU204" s="329"/>
      <c r="XCV204" s="329"/>
      <c r="XCW204" s="329"/>
      <c r="XCX204" s="329"/>
      <c r="XCY204" s="329"/>
      <c r="XCZ204" s="329"/>
      <c r="XDA204" s="329"/>
      <c r="XDB204" s="329"/>
      <c r="XDC204" s="329"/>
      <c r="XDD204" s="329"/>
      <c r="XDE204" s="329"/>
      <c r="XDF204" s="329"/>
      <c r="XDG204" s="329"/>
      <c r="XDH204" s="329"/>
      <c r="XDI204" s="329"/>
      <c r="XDJ204" s="329"/>
      <c r="XDK204" s="329"/>
      <c r="XDL204" s="329"/>
      <c r="XDM204" s="329"/>
      <c r="XDN204" s="329"/>
      <c r="XDO204" s="329"/>
      <c r="XDP204" s="329"/>
      <c r="XDQ204" s="329"/>
      <c r="XDR204" s="329"/>
      <c r="XDS204" s="329"/>
      <c r="XDT204" s="329"/>
      <c r="XDU204" s="329"/>
      <c r="XDV204" s="329"/>
      <c r="XDW204" s="329"/>
      <c r="XDX204" s="329"/>
      <c r="XDY204" s="329"/>
      <c r="XDZ204" s="329"/>
      <c r="XEA204" s="329"/>
      <c r="XEB204" s="329"/>
      <c r="XEC204" s="329"/>
      <c r="XED204" s="329"/>
      <c r="XEE204" s="329"/>
      <c r="XEF204" s="329"/>
      <c r="XEG204" s="329"/>
      <c r="XEH204" s="329"/>
      <c r="XEI204" s="329"/>
      <c r="XEJ204" s="329"/>
      <c r="XEK204" s="329"/>
      <c r="XEL204" s="329"/>
      <c r="XEM204" s="329"/>
      <c r="XEN204" s="329"/>
      <c r="XEO204" s="329"/>
      <c r="XEP204" s="329"/>
      <c r="XEQ204" s="329"/>
      <c r="XER204" s="329"/>
      <c r="XES204" s="329"/>
      <c r="XET204" s="329"/>
      <c r="XEU204" s="329"/>
      <c r="XEV204" s="329"/>
      <c r="XEW204" s="329"/>
      <c r="XEX204" s="329"/>
      <c r="XEY204" s="329"/>
      <c r="XEZ204" s="329"/>
      <c r="XFA204" s="329"/>
      <c r="XFB204" s="329"/>
      <c r="XFC204" s="329"/>
      <c r="XFD204" s="329"/>
    </row>
    <row r="205" spans="1:16384" ht="186" customHeight="1" x14ac:dyDescent="0.2">
      <c r="A205"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339"/>
      <c r="C205" s="339"/>
      <c r="D205" s="339"/>
      <c r="E205" s="339"/>
      <c r="F205" s="339"/>
      <c r="G205" s="339"/>
      <c r="H205" s="339"/>
    </row>
    <row r="206" spans="1:16384" ht="71.25" customHeight="1" x14ac:dyDescent="0.2">
      <c r="A206" s="339" t="s">
        <v>167</v>
      </c>
      <c r="B206" s="339"/>
      <c r="C206" s="339"/>
      <c r="D206" s="339"/>
      <c r="E206" s="339"/>
      <c r="F206" s="339"/>
      <c r="G206" s="339"/>
      <c r="H206" s="339"/>
    </row>
    <row r="207" spans="1:16384" ht="23.25" x14ac:dyDescent="0.2">
      <c r="A207" s="329" t="s">
        <v>168</v>
      </c>
      <c r="B207" s="329"/>
      <c r="C207" s="329"/>
      <c r="D207" s="329"/>
      <c r="E207" s="329"/>
      <c r="F207" s="329"/>
      <c r="G207" s="329"/>
      <c r="H207" s="329"/>
    </row>
    <row r="208" spans="1:16384" s="109" customFormat="1" ht="114.75" customHeight="1" x14ac:dyDescent="0.2">
      <c r="A208" s="339" t="s">
        <v>169</v>
      </c>
      <c r="B208" s="339"/>
      <c r="C208" s="339"/>
      <c r="D208" s="339"/>
      <c r="E208" s="339"/>
      <c r="F208" s="339"/>
      <c r="G208" s="339"/>
      <c r="H208" s="339"/>
    </row>
  </sheetData>
  <sheetProtection selectLockedCells="1" selectUnlockedCells="1"/>
  <mergeCells count="2384">
    <mergeCell ref="D11:H11"/>
    <mergeCell ref="A12:A16"/>
    <mergeCell ref="B12:B13"/>
    <mergeCell ref="C12:C13"/>
    <mergeCell ref="D12:D16"/>
    <mergeCell ref="E12:E16"/>
    <mergeCell ref="F12:F16"/>
    <mergeCell ref="G12:G16"/>
    <mergeCell ref="H12:H16"/>
    <mergeCell ref="D4:H4"/>
    <mergeCell ref="A5:B5"/>
    <mergeCell ref="A7:A10"/>
    <mergeCell ref="B7:B8"/>
    <mergeCell ref="C7:C8"/>
    <mergeCell ref="D7:D10"/>
    <mergeCell ref="E7:E10"/>
    <mergeCell ref="F7:F10"/>
    <mergeCell ref="G7:G10"/>
    <mergeCell ref="H7:H10"/>
    <mergeCell ref="D26:H26"/>
    <mergeCell ref="A27:A30"/>
    <mergeCell ref="B27:B28"/>
    <mergeCell ref="C27:C28"/>
    <mergeCell ref="D27:D30"/>
    <mergeCell ref="E27:E30"/>
    <mergeCell ref="F27:F30"/>
    <mergeCell ref="G27:G30"/>
    <mergeCell ref="H27:H30"/>
    <mergeCell ref="A18:A21"/>
    <mergeCell ref="D18:H21"/>
    <mergeCell ref="C19:C20"/>
    <mergeCell ref="D22:H22"/>
    <mergeCell ref="A23:A25"/>
    <mergeCell ref="B23:B24"/>
    <mergeCell ref="C23:C24"/>
    <mergeCell ref="D23:H25"/>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A53:A54"/>
    <mergeCell ref="D53:H54"/>
    <mergeCell ref="D55:H55"/>
    <mergeCell ref="A56:A60"/>
    <mergeCell ref="B56:B57"/>
    <mergeCell ref="C56:C57"/>
    <mergeCell ref="D56:D60"/>
    <mergeCell ref="E56:E60"/>
    <mergeCell ref="F56:F60"/>
    <mergeCell ref="G56:G60"/>
    <mergeCell ref="D47:H47"/>
    <mergeCell ref="A48:A50"/>
    <mergeCell ref="D48:D50"/>
    <mergeCell ref="E48:E50"/>
    <mergeCell ref="F48:F50"/>
    <mergeCell ref="G48:G50"/>
    <mergeCell ref="H48:H50"/>
    <mergeCell ref="A72:C72"/>
    <mergeCell ref="D72:H72"/>
    <mergeCell ref="A73:B73"/>
    <mergeCell ref="C73:C92"/>
    <mergeCell ref="D73:H73"/>
    <mergeCell ref="A74:B74"/>
    <mergeCell ref="D74:H74"/>
    <mergeCell ref="A75:B75"/>
    <mergeCell ref="D75:H75"/>
    <mergeCell ref="A76:B76"/>
    <mergeCell ref="D67:H67"/>
    <mergeCell ref="A68:A70"/>
    <mergeCell ref="B68:B69"/>
    <mergeCell ref="C68:C69"/>
    <mergeCell ref="D68:H70"/>
    <mergeCell ref="D71:H71"/>
    <mergeCell ref="H56:H60"/>
    <mergeCell ref="D61:H61"/>
    <mergeCell ref="A62:A66"/>
    <mergeCell ref="B62:B63"/>
    <mergeCell ref="C62:C63"/>
    <mergeCell ref="D62:D66"/>
    <mergeCell ref="E62:E66"/>
    <mergeCell ref="F62:F66"/>
    <mergeCell ref="G62:G66"/>
    <mergeCell ref="H62:H66"/>
    <mergeCell ref="A83:B83"/>
    <mergeCell ref="D83:H83"/>
    <mergeCell ref="A84:B84"/>
    <mergeCell ref="D84:H84"/>
    <mergeCell ref="A85:B85"/>
    <mergeCell ref="D85:H85"/>
    <mergeCell ref="A80:B80"/>
    <mergeCell ref="D80:H80"/>
    <mergeCell ref="A81:B81"/>
    <mergeCell ref="D81:H81"/>
    <mergeCell ref="A82:B82"/>
    <mergeCell ref="D82:H82"/>
    <mergeCell ref="D76:H76"/>
    <mergeCell ref="A77:B77"/>
    <mergeCell ref="D77:H77"/>
    <mergeCell ref="A78:B78"/>
    <mergeCell ref="D78:H78"/>
    <mergeCell ref="A79:B79"/>
    <mergeCell ref="D79:H79"/>
    <mergeCell ref="A92:B92"/>
    <mergeCell ref="D92:H92"/>
    <mergeCell ref="A93:C93"/>
    <mergeCell ref="D93:H93"/>
    <mergeCell ref="D94:H94"/>
    <mergeCell ref="A95:B95"/>
    <mergeCell ref="C95:C103"/>
    <mergeCell ref="D95:H95"/>
    <mergeCell ref="A96:B96"/>
    <mergeCell ref="D96:H96"/>
    <mergeCell ref="A89:B89"/>
    <mergeCell ref="D89:H89"/>
    <mergeCell ref="A90:B90"/>
    <mergeCell ref="D90:H90"/>
    <mergeCell ref="A91:B91"/>
    <mergeCell ref="D91:H91"/>
    <mergeCell ref="A86:B86"/>
    <mergeCell ref="D86:H86"/>
    <mergeCell ref="A87:B87"/>
    <mergeCell ref="D87:H87"/>
    <mergeCell ref="A88:B88"/>
    <mergeCell ref="D88:H8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D110:H110"/>
    <mergeCell ref="A111:B111"/>
    <mergeCell ref="D111:H111"/>
    <mergeCell ref="A112:B112"/>
    <mergeCell ref="D112:H112"/>
    <mergeCell ref="A113:B113"/>
    <mergeCell ref="D113:H113"/>
    <mergeCell ref="A106:B106"/>
    <mergeCell ref="D106:H106"/>
    <mergeCell ref="A107:B107"/>
    <mergeCell ref="C107:C124"/>
    <mergeCell ref="D107:H107"/>
    <mergeCell ref="A108:B108"/>
    <mergeCell ref="D108:H108"/>
    <mergeCell ref="A109:B109"/>
    <mergeCell ref="D109:H109"/>
    <mergeCell ref="A110:B110"/>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50:B150"/>
    <mergeCell ref="D150:H150"/>
    <mergeCell ref="A151:B151"/>
    <mergeCell ref="D151:H151"/>
    <mergeCell ref="A152:B152"/>
    <mergeCell ref="D152:H152"/>
    <mergeCell ref="D163:H163"/>
    <mergeCell ref="A164:B164"/>
    <mergeCell ref="D164:H164"/>
    <mergeCell ref="A165:B165"/>
    <mergeCell ref="D165:H165"/>
    <mergeCell ref="A166:B166"/>
    <mergeCell ref="D166:H166"/>
    <mergeCell ref="A159:B159"/>
    <mergeCell ref="D159:H159"/>
    <mergeCell ref="A160:B160"/>
    <mergeCell ref="D160:H160"/>
    <mergeCell ref="A161:B161"/>
    <mergeCell ref="C161:C165"/>
    <mergeCell ref="D161:H161"/>
    <mergeCell ref="A162:B162"/>
    <mergeCell ref="D162:H162"/>
    <mergeCell ref="A163:B163"/>
    <mergeCell ref="A174:B174"/>
    <mergeCell ref="D174:H174"/>
    <mergeCell ref="A175:C175"/>
    <mergeCell ref="D175:H175"/>
    <mergeCell ref="A176:B176"/>
    <mergeCell ref="C176:C177"/>
    <mergeCell ref="D176:H176"/>
    <mergeCell ref="A177:B177"/>
    <mergeCell ref="D177:H177"/>
    <mergeCell ref="A171:B171"/>
    <mergeCell ref="D171:H171"/>
    <mergeCell ref="A172:B172"/>
    <mergeCell ref="D172:H172"/>
    <mergeCell ref="A173:B173"/>
    <mergeCell ref="D173:H173"/>
    <mergeCell ref="A167:B167"/>
    <mergeCell ref="A168:B168"/>
    <mergeCell ref="D168:H168"/>
    <mergeCell ref="A169:B169"/>
    <mergeCell ref="D169:H169"/>
    <mergeCell ref="A170:B170"/>
    <mergeCell ref="A189:C189"/>
    <mergeCell ref="A190:C190"/>
    <mergeCell ref="A192:H192"/>
    <mergeCell ref="A193:H193"/>
    <mergeCell ref="A195:E195"/>
    <mergeCell ref="A196:E196"/>
    <mergeCell ref="A184:C184"/>
    <mergeCell ref="G184:H184"/>
    <mergeCell ref="A185:C185"/>
    <mergeCell ref="A186:C186"/>
    <mergeCell ref="A187:C187"/>
    <mergeCell ref="A188:C188"/>
    <mergeCell ref="A178:B178"/>
    <mergeCell ref="D178:H178"/>
    <mergeCell ref="C180:D180"/>
    <mergeCell ref="C181:D181"/>
    <mergeCell ref="C182:D182"/>
    <mergeCell ref="C183:D183"/>
    <mergeCell ref="A203:H203"/>
    <mergeCell ref="A204:H204"/>
    <mergeCell ref="I204:P204"/>
    <mergeCell ref="Q204:X204"/>
    <mergeCell ref="Y204:AF204"/>
    <mergeCell ref="AG204:AN204"/>
    <mergeCell ref="A200:B200"/>
    <mergeCell ref="D200:E200"/>
    <mergeCell ref="A201:B201"/>
    <mergeCell ref="D201:E201"/>
    <mergeCell ref="A202:B202"/>
    <mergeCell ref="D202:E202"/>
    <mergeCell ref="A197:B197"/>
    <mergeCell ref="D197:E197"/>
    <mergeCell ref="A198:B198"/>
    <mergeCell ref="D198:E198"/>
    <mergeCell ref="A199:B199"/>
    <mergeCell ref="D199:E199"/>
    <mergeCell ref="EG204:EN204"/>
    <mergeCell ref="EO204:EV204"/>
    <mergeCell ref="EW204:FD204"/>
    <mergeCell ref="FE204:FL204"/>
    <mergeCell ref="FM204:FT204"/>
    <mergeCell ref="FU204:GB204"/>
    <mergeCell ref="CK204:CR204"/>
    <mergeCell ref="CS204:CZ204"/>
    <mergeCell ref="DA204:DH204"/>
    <mergeCell ref="DI204:DP204"/>
    <mergeCell ref="DQ204:DX204"/>
    <mergeCell ref="DY204:EF204"/>
    <mergeCell ref="AO204:AV204"/>
    <mergeCell ref="AW204:BD204"/>
    <mergeCell ref="BE204:BL204"/>
    <mergeCell ref="BM204:BT204"/>
    <mergeCell ref="BU204:CB204"/>
    <mergeCell ref="CC204:CJ204"/>
    <mergeCell ref="JU204:KB204"/>
    <mergeCell ref="KC204:KJ204"/>
    <mergeCell ref="KK204:KR204"/>
    <mergeCell ref="KS204:KZ204"/>
    <mergeCell ref="LA204:LH204"/>
    <mergeCell ref="LI204:LP204"/>
    <mergeCell ref="HY204:IF204"/>
    <mergeCell ref="IG204:IN204"/>
    <mergeCell ref="IO204:IV204"/>
    <mergeCell ref="IW204:JD204"/>
    <mergeCell ref="JE204:JL204"/>
    <mergeCell ref="JM204:JT204"/>
    <mergeCell ref="GC204:GJ204"/>
    <mergeCell ref="GK204:GR204"/>
    <mergeCell ref="GS204:GZ204"/>
    <mergeCell ref="HA204:HH204"/>
    <mergeCell ref="HI204:HP204"/>
    <mergeCell ref="HQ204:HX204"/>
    <mergeCell ref="PI204:PP204"/>
    <mergeCell ref="PQ204:PX204"/>
    <mergeCell ref="PY204:QF204"/>
    <mergeCell ref="QG204:QN204"/>
    <mergeCell ref="QO204:QV204"/>
    <mergeCell ref="QW204:RD204"/>
    <mergeCell ref="NM204:NT204"/>
    <mergeCell ref="NU204:OB204"/>
    <mergeCell ref="OC204:OJ204"/>
    <mergeCell ref="OK204:OR204"/>
    <mergeCell ref="OS204:OZ204"/>
    <mergeCell ref="PA204:PH204"/>
    <mergeCell ref="LQ204:LX204"/>
    <mergeCell ref="LY204:MF204"/>
    <mergeCell ref="MG204:MN204"/>
    <mergeCell ref="MO204:MV204"/>
    <mergeCell ref="MW204:ND204"/>
    <mergeCell ref="NE204:NL204"/>
    <mergeCell ref="UW204:VD204"/>
    <mergeCell ref="VE204:VL204"/>
    <mergeCell ref="VM204:VT204"/>
    <mergeCell ref="VU204:WB204"/>
    <mergeCell ref="WC204:WJ204"/>
    <mergeCell ref="WK204:WR204"/>
    <mergeCell ref="TA204:TH204"/>
    <mergeCell ref="TI204:TP204"/>
    <mergeCell ref="TQ204:TX204"/>
    <mergeCell ref="TY204:UF204"/>
    <mergeCell ref="UG204:UN204"/>
    <mergeCell ref="UO204:UV204"/>
    <mergeCell ref="RE204:RL204"/>
    <mergeCell ref="RM204:RT204"/>
    <mergeCell ref="RU204:SB204"/>
    <mergeCell ref="SC204:SJ204"/>
    <mergeCell ref="SK204:SR204"/>
    <mergeCell ref="SS204:SZ204"/>
    <mergeCell ref="AAK204:AAR204"/>
    <mergeCell ref="AAS204:AAZ204"/>
    <mergeCell ref="ABA204:ABH204"/>
    <mergeCell ref="ABI204:ABP204"/>
    <mergeCell ref="ABQ204:ABX204"/>
    <mergeCell ref="ABY204:ACF204"/>
    <mergeCell ref="YO204:YV204"/>
    <mergeCell ref="YW204:ZD204"/>
    <mergeCell ref="ZE204:ZL204"/>
    <mergeCell ref="ZM204:ZT204"/>
    <mergeCell ref="ZU204:AAB204"/>
    <mergeCell ref="AAC204:AAJ204"/>
    <mergeCell ref="WS204:WZ204"/>
    <mergeCell ref="XA204:XH204"/>
    <mergeCell ref="XI204:XP204"/>
    <mergeCell ref="XQ204:XX204"/>
    <mergeCell ref="XY204:YF204"/>
    <mergeCell ref="YG204:YN204"/>
    <mergeCell ref="AFY204:AGF204"/>
    <mergeCell ref="AGG204:AGN204"/>
    <mergeCell ref="AGO204:AGV204"/>
    <mergeCell ref="AGW204:AHD204"/>
    <mergeCell ref="AHE204:AHL204"/>
    <mergeCell ref="AHM204:AHT204"/>
    <mergeCell ref="AEC204:AEJ204"/>
    <mergeCell ref="AEK204:AER204"/>
    <mergeCell ref="AES204:AEZ204"/>
    <mergeCell ref="AFA204:AFH204"/>
    <mergeCell ref="AFI204:AFP204"/>
    <mergeCell ref="AFQ204:AFX204"/>
    <mergeCell ref="ACG204:ACN204"/>
    <mergeCell ref="ACO204:ACV204"/>
    <mergeCell ref="ACW204:ADD204"/>
    <mergeCell ref="ADE204:ADL204"/>
    <mergeCell ref="ADM204:ADT204"/>
    <mergeCell ref="ADU204:AEB204"/>
    <mergeCell ref="ALM204:ALT204"/>
    <mergeCell ref="ALU204:AMB204"/>
    <mergeCell ref="AMC204:AMJ204"/>
    <mergeCell ref="AMK204:AMR204"/>
    <mergeCell ref="AMS204:AMZ204"/>
    <mergeCell ref="ANA204:ANH204"/>
    <mergeCell ref="AJQ204:AJX204"/>
    <mergeCell ref="AJY204:AKF204"/>
    <mergeCell ref="AKG204:AKN204"/>
    <mergeCell ref="AKO204:AKV204"/>
    <mergeCell ref="AKW204:ALD204"/>
    <mergeCell ref="ALE204:ALL204"/>
    <mergeCell ref="AHU204:AIB204"/>
    <mergeCell ref="AIC204:AIJ204"/>
    <mergeCell ref="AIK204:AIR204"/>
    <mergeCell ref="AIS204:AIZ204"/>
    <mergeCell ref="AJA204:AJH204"/>
    <mergeCell ref="AJI204:AJP204"/>
    <mergeCell ref="ARA204:ARH204"/>
    <mergeCell ref="ARI204:ARP204"/>
    <mergeCell ref="ARQ204:ARX204"/>
    <mergeCell ref="ARY204:ASF204"/>
    <mergeCell ref="ASG204:ASN204"/>
    <mergeCell ref="ASO204:ASV204"/>
    <mergeCell ref="APE204:APL204"/>
    <mergeCell ref="APM204:APT204"/>
    <mergeCell ref="APU204:AQB204"/>
    <mergeCell ref="AQC204:AQJ204"/>
    <mergeCell ref="AQK204:AQR204"/>
    <mergeCell ref="AQS204:AQZ204"/>
    <mergeCell ref="ANI204:ANP204"/>
    <mergeCell ref="ANQ204:ANX204"/>
    <mergeCell ref="ANY204:AOF204"/>
    <mergeCell ref="AOG204:AON204"/>
    <mergeCell ref="AOO204:AOV204"/>
    <mergeCell ref="AOW204:APD204"/>
    <mergeCell ref="AWO204:AWV204"/>
    <mergeCell ref="AWW204:AXD204"/>
    <mergeCell ref="AXE204:AXL204"/>
    <mergeCell ref="AXM204:AXT204"/>
    <mergeCell ref="AXU204:AYB204"/>
    <mergeCell ref="AYC204:AYJ204"/>
    <mergeCell ref="AUS204:AUZ204"/>
    <mergeCell ref="AVA204:AVH204"/>
    <mergeCell ref="AVI204:AVP204"/>
    <mergeCell ref="AVQ204:AVX204"/>
    <mergeCell ref="AVY204:AWF204"/>
    <mergeCell ref="AWG204:AWN204"/>
    <mergeCell ref="ASW204:ATD204"/>
    <mergeCell ref="ATE204:ATL204"/>
    <mergeCell ref="ATM204:ATT204"/>
    <mergeCell ref="ATU204:AUB204"/>
    <mergeCell ref="AUC204:AUJ204"/>
    <mergeCell ref="AUK204:AUR204"/>
    <mergeCell ref="BCC204:BCJ204"/>
    <mergeCell ref="BCK204:BCR204"/>
    <mergeCell ref="BCS204:BCZ204"/>
    <mergeCell ref="BDA204:BDH204"/>
    <mergeCell ref="BDI204:BDP204"/>
    <mergeCell ref="BDQ204:BDX204"/>
    <mergeCell ref="BAG204:BAN204"/>
    <mergeCell ref="BAO204:BAV204"/>
    <mergeCell ref="BAW204:BBD204"/>
    <mergeCell ref="BBE204:BBL204"/>
    <mergeCell ref="BBM204:BBT204"/>
    <mergeCell ref="BBU204:BCB204"/>
    <mergeCell ref="AYK204:AYR204"/>
    <mergeCell ref="AYS204:AYZ204"/>
    <mergeCell ref="AZA204:AZH204"/>
    <mergeCell ref="AZI204:AZP204"/>
    <mergeCell ref="AZQ204:AZX204"/>
    <mergeCell ref="AZY204:BAF204"/>
    <mergeCell ref="BHQ204:BHX204"/>
    <mergeCell ref="BHY204:BIF204"/>
    <mergeCell ref="BIG204:BIN204"/>
    <mergeCell ref="BIO204:BIV204"/>
    <mergeCell ref="BIW204:BJD204"/>
    <mergeCell ref="BJE204:BJL204"/>
    <mergeCell ref="BFU204:BGB204"/>
    <mergeCell ref="BGC204:BGJ204"/>
    <mergeCell ref="BGK204:BGR204"/>
    <mergeCell ref="BGS204:BGZ204"/>
    <mergeCell ref="BHA204:BHH204"/>
    <mergeCell ref="BHI204:BHP204"/>
    <mergeCell ref="BDY204:BEF204"/>
    <mergeCell ref="BEG204:BEN204"/>
    <mergeCell ref="BEO204:BEV204"/>
    <mergeCell ref="BEW204:BFD204"/>
    <mergeCell ref="BFE204:BFL204"/>
    <mergeCell ref="BFM204:BFT204"/>
    <mergeCell ref="BNE204:BNL204"/>
    <mergeCell ref="BNM204:BNT204"/>
    <mergeCell ref="BNU204:BOB204"/>
    <mergeCell ref="BOC204:BOJ204"/>
    <mergeCell ref="BOK204:BOR204"/>
    <mergeCell ref="BOS204:BOZ204"/>
    <mergeCell ref="BLI204:BLP204"/>
    <mergeCell ref="BLQ204:BLX204"/>
    <mergeCell ref="BLY204:BMF204"/>
    <mergeCell ref="BMG204:BMN204"/>
    <mergeCell ref="BMO204:BMV204"/>
    <mergeCell ref="BMW204:BND204"/>
    <mergeCell ref="BJM204:BJT204"/>
    <mergeCell ref="BJU204:BKB204"/>
    <mergeCell ref="BKC204:BKJ204"/>
    <mergeCell ref="BKK204:BKR204"/>
    <mergeCell ref="BKS204:BKZ204"/>
    <mergeCell ref="BLA204:BLH204"/>
    <mergeCell ref="BSS204:BSZ204"/>
    <mergeCell ref="BTA204:BTH204"/>
    <mergeCell ref="BTI204:BTP204"/>
    <mergeCell ref="BTQ204:BTX204"/>
    <mergeCell ref="BTY204:BUF204"/>
    <mergeCell ref="BUG204:BUN204"/>
    <mergeCell ref="BQW204:BRD204"/>
    <mergeCell ref="BRE204:BRL204"/>
    <mergeCell ref="BRM204:BRT204"/>
    <mergeCell ref="BRU204:BSB204"/>
    <mergeCell ref="BSC204:BSJ204"/>
    <mergeCell ref="BSK204:BSR204"/>
    <mergeCell ref="BPA204:BPH204"/>
    <mergeCell ref="BPI204:BPP204"/>
    <mergeCell ref="BPQ204:BPX204"/>
    <mergeCell ref="BPY204:BQF204"/>
    <mergeCell ref="BQG204:BQN204"/>
    <mergeCell ref="BQO204:BQV204"/>
    <mergeCell ref="BYG204:BYN204"/>
    <mergeCell ref="BYO204:BYV204"/>
    <mergeCell ref="BYW204:BZD204"/>
    <mergeCell ref="BZE204:BZL204"/>
    <mergeCell ref="BZM204:BZT204"/>
    <mergeCell ref="BZU204:CAB204"/>
    <mergeCell ref="BWK204:BWR204"/>
    <mergeCell ref="BWS204:BWZ204"/>
    <mergeCell ref="BXA204:BXH204"/>
    <mergeCell ref="BXI204:BXP204"/>
    <mergeCell ref="BXQ204:BXX204"/>
    <mergeCell ref="BXY204:BYF204"/>
    <mergeCell ref="BUO204:BUV204"/>
    <mergeCell ref="BUW204:BVD204"/>
    <mergeCell ref="BVE204:BVL204"/>
    <mergeCell ref="BVM204:BVT204"/>
    <mergeCell ref="BVU204:BWB204"/>
    <mergeCell ref="BWC204:BWJ204"/>
    <mergeCell ref="CDU204:CEB204"/>
    <mergeCell ref="CEC204:CEJ204"/>
    <mergeCell ref="CEK204:CER204"/>
    <mergeCell ref="CES204:CEZ204"/>
    <mergeCell ref="CFA204:CFH204"/>
    <mergeCell ref="CFI204:CFP204"/>
    <mergeCell ref="CBY204:CCF204"/>
    <mergeCell ref="CCG204:CCN204"/>
    <mergeCell ref="CCO204:CCV204"/>
    <mergeCell ref="CCW204:CDD204"/>
    <mergeCell ref="CDE204:CDL204"/>
    <mergeCell ref="CDM204:CDT204"/>
    <mergeCell ref="CAC204:CAJ204"/>
    <mergeCell ref="CAK204:CAR204"/>
    <mergeCell ref="CAS204:CAZ204"/>
    <mergeCell ref="CBA204:CBH204"/>
    <mergeCell ref="CBI204:CBP204"/>
    <mergeCell ref="CBQ204:CBX204"/>
    <mergeCell ref="CJI204:CJP204"/>
    <mergeCell ref="CJQ204:CJX204"/>
    <mergeCell ref="CJY204:CKF204"/>
    <mergeCell ref="CKG204:CKN204"/>
    <mergeCell ref="CKO204:CKV204"/>
    <mergeCell ref="CKW204:CLD204"/>
    <mergeCell ref="CHM204:CHT204"/>
    <mergeCell ref="CHU204:CIB204"/>
    <mergeCell ref="CIC204:CIJ204"/>
    <mergeCell ref="CIK204:CIR204"/>
    <mergeCell ref="CIS204:CIZ204"/>
    <mergeCell ref="CJA204:CJH204"/>
    <mergeCell ref="CFQ204:CFX204"/>
    <mergeCell ref="CFY204:CGF204"/>
    <mergeCell ref="CGG204:CGN204"/>
    <mergeCell ref="CGO204:CGV204"/>
    <mergeCell ref="CGW204:CHD204"/>
    <mergeCell ref="CHE204:CHL204"/>
    <mergeCell ref="COW204:CPD204"/>
    <mergeCell ref="CPE204:CPL204"/>
    <mergeCell ref="CPM204:CPT204"/>
    <mergeCell ref="CPU204:CQB204"/>
    <mergeCell ref="CQC204:CQJ204"/>
    <mergeCell ref="CQK204:CQR204"/>
    <mergeCell ref="CNA204:CNH204"/>
    <mergeCell ref="CNI204:CNP204"/>
    <mergeCell ref="CNQ204:CNX204"/>
    <mergeCell ref="CNY204:COF204"/>
    <mergeCell ref="COG204:CON204"/>
    <mergeCell ref="COO204:COV204"/>
    <mergeCell ref="CLE204:CLL204"/>
    <mergeCell ref="CLM204:CLT204"/>
    <mergeCell ref="CLU204:CMB204"/>
    <mergeCell ref="CMC204:CMJ204"/>
    <mergeCell ref="CMK204:CMR204"/>
    <mergeCell ref="CMS204:CMZ204"/>
    <mergeCell ref="CUK204:CUR204"/>
    <mergeCell ref="CUS204:CUZ204"/>
    <mergeCell ref="CVA204:CVH204"/>
    <mergeCell ref="CVI204:CVP204"/>
    <mergeCell ref="CVQ204:CVX204"/>
    <mergeCell ref="CVY204:CWF204"/>
    <mergeCell ref="CSO204:CSV204"/>
    <mergeCell ref="CSW204:CTD204"/>
    <mergeCell ref="CTE204:CTL204"/>
    <mergeCell ref="CTM204:CTT204"/>
    <mergeCell ref="CTU204:CUB204"/>
    <mergeCell ref="CUC204:CUJ204"/>
    <mergeCell ref="CQS204:CQZ204"/>
    <mergeCell ref="CRA204:CRH204"/>
    <mergeCell ref="CRI204:CRP204"/>
    <mergeCell ref="CRQ204:CRX204"/>
    <mergeCell ref="CRY204:CSF204"/>
    <mergeCell ref="CSG204:CSN204"/>
    <mergeCell ref="CZY204:DAF204"/>
    <mergeCell ref="DAG204:DAN204"/>
    <mergeCell ref="DAO204:DAV204"/>
    <mergeCell ref="DAW204:DBD204"/>
    <mergeCell ref="DBE204:DBL204"/>
    <mergeCell ref="DBM204:DBT204"/>
    <mergeCell ref="CYC204:CYJ204"/>
    <mergeCell ref="CYK204:CYR204"/>
    <mergeCell ref="CYS204:CYZ204"/>
    <mergeCell ref="CZA204:CZH204"/>
    <mergeCell ref="CZI204:CZP204"/>
    <mergeCell ref="CZQ204:CZX204"/>
    <mergeCell ref="CWG204:CWN204"/>
    <mergeCell ref="CWO204:CWV204"/>
    <mergeCell ref="CWW204:CXD204"/>
    <mergeCell ref="CXE204:CXL204"/>
    <mergeCell ref="CXM204:CXT204"/>
    <mergeCell ref="CXU204:CYB204"/>
    <mergeCell ref="DFM204:DFT204"/>
    <mergeCell ref="DFU204:DGB204"/>
    <mergeCell ref="DGC204:DGJ204"/>
    <mergeCell ref="DGK204:DGR204"/>
    <mergeCell ref="DGS204:DGZ204"/>
    <mergeCell ref="DHA204:DHH204"/>
    <mergeCell ref="DDQ204:DDX204"/>
    <mergeCell ref="DDY204:DEF204"/>
    <mergeCell ref="DEG204:DEN204"/>
    <mergeCell ref="DEO204:DEV204"/>
    <mergeCell ref="DEW204:DFD204"/>
    <mergeCell ref="DFE204:DFL204"/>
    <mergeCell ref="DBU204:DCB204"/>
    <mergeCell ref="DCC204:DCJ204"/>
    <mergeCell ref="DCK204:DCR204"/>
    <mergeCell ref="DCS204:DCZ204"/>
    <mergeCell ref="DDA204:DDH204"/>
    <mergeCell ref="DDI204:DDP204"/>
    <mergeCell ref="DLA204:DLH204"/>
    <mergeCell ref="DLI204:DLP204"/>
    <mergeCell ref="DLQ204:DLX204"/>
    <mergeCell ref="DLY204:DMF204"/>
    <mergeCell ref="DMG204:DMN204"/>
    <mergeCell ref="DMO204:DMV204"/>
    <mergeCell ref="DJE204:DJL204"/>
    <mergeCell ref="DJM204:DJT204"/>
    <mergeCell ref="DJU204:DKB204"/>
    <mergeCell ref="DKC204:DKJ204"/>
    <mergeCell ref="DKK204:DKR204"/>
    <mergeCell ref="DKS204:DKZ204"/>
    <mergeCell ref="DHI204:DHP204"/>
    <mergeCell ref="DHQ204:DHX204"/>
    <mergeCell ref="DHY204:DIF204"/>
    <mergeCell ref="DIG204:DIN204"/>
    <mergeCell ref="DIO204:DIV204"/>
    <mergeCell ref="DIW204:DJD204"/>
    <mergeCell ref="DQO204:DQV204"/>
    <mergeCell ref="DQW204:DRD204"/>
    <mergeCell ref="DRE204:DRL204"/>
    <mergeCell ref="DRM204:DRT204"/>
    <mergeCell ref="DRU204:DSB204"/>
    <mergeCell ref="DSC204:DSJ204"/>
    <mergeCell ref="DOS204:DOZ204"/>
    <mergeCell ref="DPA204:DPH204"/>
    <mergeCell ref="DPI204:DPP204"/>
    <mergeCell ref="DPQ204:DPX204"/>
    <mergeCell ref="DPY204:DQF204"/>
    <mergeCell ref="DQG204:DQN204"/>
    <mergeCell ref="DMW204:DND204"/>
    <mergeCell ref="DNE204:DNL204"/>
    <mergeCell ref="DNM204:DNT204"/>
    <mergeCell ref="DNU204:DOB204"/>
    <mergeCell ref="DOC204:DOJ204"/>
    <mergeCell ref="DOK204:DOR204"/>
    <mergeCell ref="DWC204:DWJ204"/>
    <mergeCell ref="DWK204:DWR204"/>
    <mergeCell ref="DWS204:DWZ204"/>
    <mergeCell ref="DXA204:DXH204"/>
    <mergeCell ref="DXI204:DXP204"/>
    <mergeCell ref="DXQ204:DXX204"/>
    <mergeCell ref="DUG204:DUN204"/>
    <mergeCell ref="DUO204:DUV204"/>
    <mergeCell ref="DUW204:DVD204"/>
    <mergeCell ref="DVE204:DVL204"/>
    <mergeCell ref="DVM204:DVT204"/>
    <mergeCell ref="DVU204:DWB204"/>
    <mergeCell ref="DSK204:DSR204"/>
    <mergeCell ref="DSS204:DSZ204"/>
    <mergeCell ref="DTA204:DTH204"/>
    <mergeCell ref="DTI204:DTP204"/>
    <mergeCell ref="DTQ204:DTX204"/>
    <mergeCell ref="DTY204:DUF204"/>
    <mergeCell ref="EBQ204:EBX204"/>
    <mergeCell ref="EBY204:ECF204"/>
    <mergeCell ref="ECG204:ECN204"/>
    <mergeCell ref="ECO204:ECV204"/>
    <mergeCell ref="ECW204:EDD204"/>
    <mergeCell ref="EDE204:EDL204"/>
    <mergeCell ref="DZU204:EAB204"/>
    <mergeCell ref="EAC204:EAJ204"/>
    <mergeCell ref="EAK204:EAR204"/>
    <mergeCell ref="EAS204:EAZ204"/>
    <mergeCell ref="EBA204:EBH204"/>
    <mergeCell ref="EBI204:EBP204"/>
    <mergeCell ref="DXY204:DYF204"/>
    <mergeCell ref="DYG204:DYN204"/>
    <mergeCell ref="DYO204:DYV204"/>
    <mergeCell ref="DYW204:DZD204"/>
    <mergeCell ref="DZE204:DZL204"/>
    <mergeCell ref="DZM204:DZT204"/>
    <mergeCell ref="EHE204:EHL204"/>
    <mergeCell ref="EHM204:EHT204"/>
    <mergeCell ref="EHU204:EIB204"/>
    <mergeCell ref="EIC204:EIJ204"/>
    <mergeCell ref="EIK204:EIR204"/>
    <mergeCell ref="EIS204:EIZ204"/>
    <mergeCell ref="EFI204:EFP204"/>
    <mergeCell ref="EFQ204:EFX204"/>
    <mergeCell ref="EFY204:EGF204"/>
    <mergeCell ref="EGG204:EGN204"/>
    <mergeCell ref="EGO204:EGV204"/>
    <mergeCell ref="EGW204:EHD204"/>
    <mergeCell ref="EDM204:EDT204"/>
    <mergeCell ref="EDU204:EEB204"/>
    <mergeCell ref="EEC204:EEJ204"/>
    <mergeCell ref="EEK204:EER204"/>
    <mergeCell ref="EES204:EEZ204"/>
    <mergeCell ref="EFA204:EFH204"/>
    <mergeCell ref="EMS204:EMZ204"/>
    <mergeCell ref="ENA204:ENH204"/>
    <mergeCell ref="ENI204:ENP204"/>
    <mergeCell ref="ENQ204:ENX204"/>
    <mergeCell ref="ENY204:EOF204"/>
    <mergeCell ref="EOG204:EON204"/>
    <mergeCell ref="EKW204:ELD204"/>
    <mergeCell ref="ELE204:ELL204"/>
    <mergeCell ref="ELM204:ELT204"/>
    <mergeCell ref="ELU204:EMB204"/>
    <mergeCell ref="EMC204:EMJ204"/>
    <mergeCell ref="EMK204:EMR204"/>
    <mergeCell ref="EJA204:EJH204"/>
    <mergeCell ref="EJI204:EJP204"/>
    <mergeCell ref="EJQ204:EJX204"/>
    <mergeCell ref="EJY204:EKF204"/>
    <mergeCell ref="EKG204:EKN204"/>
    <mergeCell ref="EKO204:EKV204"/>
    <mergeCell ref="ESG204:ESN204"/>
    <mergeCell ref="ESO204:ESV204"/>
    <mergeCell ref="ESW204:ETD204"/>
    <mergeCell ref="ETE204:ETL204"/>
    <mergeCell ref="ETM204:ETT204"/>
    <mergeCell ref="ETU204:EUB204"/>
    <mergeCell ref="EQK204:EQR204"/>
    <mergeCell ref="EQS204:EQZ204"/>
    <mergeCell ref="ERA204:ERH204"/>
    <mergeCell ref="ERI204:ERP204"/>
    <mergeCell ref="ERQ204:ERX204"/>
    <mergeCell ref="ERY204:ESF204"/>
    <mergeCell ref="EOO204:EOV204"/>
    <mergeCell ref="EOW204:EPD204"/>
    <mergeCell ref="EPE204:EPL204"/>
    <mergeCell ref="EPM204:EPT204"/>
    <mergeCell ref="EPU204:EQB204"/>
    <mergeCell ref="EQC204:EQJ204"/>
    <mergeCell ref="EXU204:EYB204"/>
    <mergeCell ref="EYC204:EYJ204"/>
    <mergeCell ref="EYK204:EYR204"/>
    <mergeCell ref="EYS204:EYZ204"/>
    <mergeCell ref="EZA204:EZH204"/>
    <mergeCell ref="EZI204:EZP204"/>
    <mergeCell ref="EVY204:EWF204"/>
    <mergeCell ref="EWG204:EWN204"/>
    <mergeCell ref="EWO204:EWV204"/>
    <mergeCell ref="EWW204:EXD204"/>
    <mergeCell ref="EXE204:EXL204"/>
    <mergeCell ref="EXM204:EXT204"/>
    <mergeCell ref="EUC204:EUJ204"/>
    <mergeCell ref="EUK204:EUR204"/>
    <mergeCell ref="EUS204:EUZ204"/>
    <mergeCell ref="EVA204:EVH204"/>
    <mergeCell ref="EVI204:EVP204"/>
    <mergeCell ref="EVQ204:EVX204"/>
    <mergeCell ref="FDI204:FDP204"/>
    <mergeCell ref="FDQ204:FDX204"/>
    <mergeCell ref="FDY204:FEF204"/>
    <mergeCell ref="FEG204:FEN204"/>
    <mergeCell ref="FEO204:FEV204"/>
    <mergeCell ref="FEW204:FFD204"/>
    <mergeCell ref="FBM204:FBT204"/>
    <mergeCell ref="FBU204:FCB204"/>
    <mergeCell ref="FCC204:FCJ204"/>
    <mergeCell ref="FCK204:FCR204"/>
    <mergeCell ref="FCS204:FCZ204"/>
    <mergeCell ref="FDA204:FDH204"/>
    <mergeCell ref="EZQ204:EZX204"/>
    <mergeCell ref="EZY204:FAF204"/>
    <mergeCell ref="FAG204:FAN204"/>
    <mergeCell ref="FAO204:FAV204"/>
    <mergeCell ref="FAW204:FBD204"/>
    <mergeCell ref="FBE204:FBL204"/>
    <mergeCell ref="FIW204:FJD204"/>
    <mergeCell ref="FJE204:FJL204"/>
    <mergeCell ref="FJM204:FJT204"/>
    <mergeCell ref="FJU204:FKB204"/>
    <mergeCell ref="FKC204:FKJ204"/>
    <mergeCell ref="FKK204:FKR204"/>
    <mergeCell ref="FHA204:FHH204"/>
    <mergeCell ref="FHI204:FHP204"/>
    <mergeCell ref="FHQ204:FHX204"/>
    <mergeCell ref="FHY204:FIF204"/>
    <mergeCell ref="FIG204:FIN204"/>
    <mergeCell ref="FIO204:FIV204"/>
    <mergeCell ref="FFE204:FFL204"/>
    <mergeCell ref="FFM204:FFT204"/>
    <mergeCell ref="FFU204:FGB204"/>
    <mergeCell ref="FGC204:FGJ204"/>
    <mergeCell ref="FGK204:FGR204"/>
    <mergeCell ref="FGS204:FGZ204"/>
    <mergeCell ref="FOK204:FOR204"/>
    <mergeCell ref="FOS204:FOZ204"/>
    <mergeCell ref="FPA204:FPH204"/>
    <mergeCell ref="FPI204:FPP204"/>
    <mergeCell ref="FPQ204:FPX204"/>
    <mergeCell ref="FPY204:FQF204"/>
    <mergeCell ref="FMO204:FMV204"/>
    <mergeCell ref="FMW204:FND204"/>
    <mergeCell ref="FNE204:FNL204"/>
    <mergeCell ref="FNM204:FNT204"/>
    <mergeCell ref="FNU204:FOB204"/>
    <mergeCell ref="FOC204:FOJ204"/>
    <mergeCell ref="FKS204:FKZ204"/>
    <mergeCell ref="FLA204:FLH204"/>
    <mergeCell ref="FLI204:FLP204"/>
    <mergeCell ref="FLQ204:FLX204"/>
    <mergeCell ref="FLY204:FMF204"/>
    <mergeCell ref="FMG204:FMN204"/>
    <mergeCell ref="FTY204:FUF204"/>
    <mergeCell ref="FUG204:FUN204"/>
    <mergeCell ref="FUO204:FUV204"/>
    <mergeCell ref="FUW204:FVD204"/>
    <mergeCell ref="FVE204:FVL204"/>
    <mergeCell ref="FVM204:FVT204"/>
    <mergeCell ref="FSC204:FSJ204"/>
    <mergeCell ref="FSK204:FSR204"/>
    <mergeCell ref="FSS204:FSZ204"/>
    <mergeCell ref="FTA204:FTH204"/>
    <mergeCell ref="FTI204:FTP204"/>
    <mergeCell ref="FTQ204:FTX204"/>
    <mergeCell ref="FQG204:FQN204"/>
    <mergeCell ref="FQO204:FQV204"/>
    <mergeCell ref="FQW204:FRD204"/>
    <mergeCell ref="FRE204:FRL204"/>
    <mergeCell ref="FRM204:FRT204"/>
    <mergeCell ref="FRU204:FSB204"/>
    <mergeCell ref="FZM204:FZT204"/>
    <mergeCell ref="FZU204:GAB204"/>
    <mergeCell ref="GAC204:GAJ204"/>
    <mergeCell ref="GAK204:GAR204"/>
    <mergeCell ref="GAS204:GAZ204"/>
    <mergeCell ref="GBA204:GBH204"/>
    <mergeCell ref="FXQ204:FXX204"/>
    <mergeCell ref="FXY204:FYF204"/>
    <mergeCell ref="FYG204:FYN204"/>
    <mergeCell ref="FYO204:FYV204"/>
    <mergeCell ref="FYW204:FZD204"/>
    <mergeCell ref="FZE204:FZL204"/>
    <mergeCell ref="FVU204:FWB204"/>
    <mergeCell ref="FWC204:FWJ204"/>
    <mergeCell ref="FWK204:FWR204"/>
    <mergeCell ref="FWS204:FWZ204"/>
    <mergeCell ref="FXA204:FXH204"/>
    <mergeCell ref="FXI204:FXP204"/>
    <mergeCell ref="GFA204:GFH204"/>
    <mergeCell ref="GFI204:GFP204"/>
    <mergeCell ref="GFQ204:GFX204"/>
    <mergeCell ref="GFY204:GGF204"/>
    <mergeCell ref="GGG204:GGN204"/>
    <mergeCell ref="GGO204:GGV204"/>
    <mergeCell ref="GDE204:GDL204"/>
    <mergeCell ref="GDM204:GDT204"/>
    <mergeCell ref="GDU204:GEB204"/>
    <mergeCell ref="GEC204:GEJ204"/>
    <mergeCell ref="GEK204:GER204"/>
    <mergeCell ref="GES204:GEZ204"/>
    <mergeCell ref="GBI204:GBP204"/>
    <mergeCell ref="GBQ204:GBX204"/>
    <mergeCell ref="GBY204:GCF204"/>
    <mergeCell ref="GCG204:GCN204"/>
    <mergeCell ref="GCO204:GCV204"/>
    <mergeCell ref="GCW204:GDD204"/>
    <mergeCell ref="GKO204:GKV204"/>
    <mergeCell ref="GKW204:GLD204"/>
    <mergeCell ref="GLE204:GLL204"/>
    <mergeCell ref="GLM204:GLT204"/>
    <mergeCell ref="GLU204:GMB204"/>
    <mergeCell ref="GMC204:GMJ204"/>
    <mergeCell ref="GIS204:GIZ204"/>
    <mergeCell ref="GJA204:GJH204"/>
    <mergeCell ref="GJI204:GJP204"/>
    <mergeCell ref="GJQ204:GJX204"/>
    <mergeCell ref="GJY204:GKF204"/>
    <mergeCell ref="GKG204:GKN204"/>
    <mergeCell ref="GGW204:GHD204"/>
    <mergeCell ref="GHE204:GHL204"/>
    <mergeCell ref="GHM204:GHT204"/>
    <mergeCell ref="GHU204:GIB204"/>
    <mergeCell ref="GIC204:GIJ204"/>
    <mergeCell ref="GIK204:GIR204"/>
    <mergeCell ref="GQC204:GQJ204"/>
    <mergeCell ref="GQK204:GQR204"/>
    <mergeCell ref="GQS204:GQZ204"/>
    <mergeCell ref="GRA204:GRH204"/>
    <mergeCell ref="GRI204:GRP204"/>
    <mergeCell ref="GRQ204:GRX204"/>
    <mergeCell ref="GOG204:GON204"/>
    <mergeCell ref="GOO204:GOV204"/>
    <mergeCell ref="GOW204:GPD204"/>
    <mergeCell ref="GPE204:GPL204"/>
    <mergeCell ref="GPM204:GPT204"/>
    <mergeCell ref="GPU204:GQB204"/>
    <mergeCell ref="GMK204:GMR204"/>
    <mergeCell ref="GMS204:GMZ204"/>
    <mergeCell ref="GNA204:GNH204"/>
    <mergeCell ref="GNI204:GNP204"/>
    <mergeCell ref="GNQ204:GNX204"/>
    <mergeCell ref="GNY204:GOF204"/>
    <mergeCell ref="GVQ204:GVX204"/>
    <mergeCell ref="GVY204:GWF204"/>
    <mergeCell ref="GWG204:GWN204"/>
    <mergeCell ref="GWO204:GWV204"/>
    <mergeCell ref="GWW204:GXD204"/>
    <mergeCell ref="GXE204:GXL204"/>
    <mergeCell ref="GTU204:GUB204"/>
    <mergeCell ref="GUC204:GUJ204"/>
    <mergeCell ref="GUK204:GUR204"/>
    <mergeCell ref="GUS204:GUZ204"/>
    <mergeCell ref="GVA204:GVH204"/>
    <mergeCell ref="GVI204:GVP204"/>
    <mergeCell ref="GRY204:GSF204"/>
    <mergeCell ref="GSG204:GSN204"/>
    <mergeCell ref="GSO204:GSV204"/>
    <mergeCell ref="GSW204:GTD204"/>
    <mergeCell ref="GTE204:GTL204"/>
    <mergeCell ref="GTM204:GTT204"/>
    <mergeCell ref="HBE204:HBL204"/>
    <mergeCell ref="HBM204:HBT204"/>
    <mergeCell ref="HBU204:HCB204"/>
    <mergeCell ref="HCC204:HCJ204"/>
    <mergeCell ref="HCK204:HCR204"/>
    <mergeCell ref="HCS204:HCZ204"/>
    <mergeCell ref="GZI204:GZP204"/>
    <mergeCell ref="GZQ204:GZX204"/>
    <mergeCell ref="GZY204:HAF204"/>
    <mergeCell ref="HAG204:HAN204"/>
    <mergeCell ref="HAO204:HAV204"/>
    <mergeCell ref="HAW204:HBD204"/>
    <mergeCell ref="GXM204:GXT204"/>
    <mergeCell ref="GXU204:GYB204"/>
    <mergeCell ref="GYC204:GYJ204"/>
    <mergeCell ref="GYK204:GYR204"/>
    <mergeCell ref="GYS204:GYZ204"/>
    <mergeCell ref="GZA204:GZH204"/>
    <mergeCell ref="HGS204:HGZ204"/>
    <mergeCell ref="HHA204:HHH204"/>
    <mergeCell ref="HHI204:HHP204"/>
    <mergeCell ref="HHQ204:HHX204"/>
    <mergeCell ref="HHY204:HIF204"/>
    <mergeCell ref="HIG204:HIN204"/>
    <mergeCell ref="HEW204:HFD204"/>
    <mergeCell ref="HFE204:HFL204"/>
    <mergeCell ref="HFM204:HFT204"/>
    <mergeCell ref="HFU204:HGB204"/>
    <mergeCell ref="HGC204:HGJ204"/>
    <mergeCell ref="HGK204:HGR204"/>
    <mergeCell ref="HDA204:HDH204"/>
    <mergeCell ref="HDI204:HDP204"/>
    <mergeCell ref="HDQ204:HDX204"/>
    <mergeCell ref="HDY204:HEF204"/>
    <mergeCell ref="HEG204:HEN204"/>
    <mergeCell ref="HEO204:HEV204"/>
    <mergeCell ref="HMG204:HMN204"/>
    <mergeCell ref="HMO204:HMV204"/>
    <mergeCell ref="HMW204:HND204"/>
    <mergeCell ref="HNE204:HNL204"/>
    <mergeCell ref="HNM204:HNT204"/>
    <mergeCell ref="HNU204:HOB204"/>
    <mergeCell ref="HKK204:HKR204"/>
    <mergeCell ref="HKS204:HKZ204"/>
    <mergeCell ref="HLA204:HLH204"/>
    <mergeCell ref="HLI204:HLP204"/>
    <mergeCell ref="HLQ204:HLX204"/>
    <mergeCell ref="HLY204:HMF204"/>
    <mergeCell ref="HIO204:HIV204"/>
    <mergeCell ref="HIW204:HJD204"/>
    <mergeCell ref="HJE204:HJL204"/>
    <mergeCell ref="HJM204:HJT204"/>
    <mergeCell ref="HJU204:HKB204"/>
    <mergeCell ref="HKC204:HKJ204"/>
    <mergeCell ref="HRU204:HSB204"/>
    <mergeCell ref="HSC204:HSJ204"/>
    <mergeCell ref="HSK204:HSR204"/>
    <mergeCell ref="HSS204:HSZ204"/>
    <mergeCell ref="HTA204:HTH204"/>
    <mergeCell ref="HTI204:HTP204"/>
    <mergeCell ref="HPY204:HQF204"/>
    <mergeCell ref="HQG204:HQN204"/>
    <mergeCell ref="HQO204:HQV204"/>
    <mergeCell ref="HQW204:HRD204"/>
    <mergeCell ref="HRE204:HRL204"/>
    <mergeCell ref="HRM204:HRT204"/>
    <mergeCell ref="HOC204:HOJ204"/>
    <mergeCell ref="HOK204:HOR204"/>
    <mergeCell ref="HOS204:HOZ204"/>
    <mergeCell ref="HPA204:HPH204"/>
    <mergeCell ref="HPI204:HPP204"/>
    <mergeCell ref="HPQ204:HPX204"/>
    <mergeCell ref="HXI204:HXP204"/>
    <mergeCell ref="HXQ204:HXX204"/>
    <mergeCell ref="HXY204:HYF204"/>
    <mergeCell ref="HYG204:HYN204"/>
    <mergeCell ref="HYO204:HYV204"/>
    <mergeCell ref="HYW204:HZD204"/>
    <mergeCell ref="HVM204:HVT204"/>
    <mergeCell ref="HVU204:HWB204"/>
    <mergeCell ref="HWC204:HWJ204"/>
    <mergeCell ref="HWK204:HWR204"/>
    <mergeCell ref="HWS204:HWZ204"/>
    <mergeCell ref="HXA204:HXH204"/>
    <mergeCell ref="HTQ204:HTX204"/>
    <mergeCell ref="HTY204:HUF204"/>
    <mergeCell ref="HUG204:HUN204"/>
    <mergeCell ref="HUO204:HUV204"/>
    <mergeCell ref="HUW204:HVD204"/>
    <mergeCell ref="HVE204:HVL204"/>
    <mergeCell ref="ICW204:IDD204"/>
    <mergeCell ref="IDE204:IDL204"/>
    <mergeCell ref="IDM204:IDT204"/>
    <mergeCell ref="IDU204:IEB204"/>
    <mergeCell ref="IEC204:IEJ204"/>
    <mergeCell ref="IEK204:IER204"/>
    <mergeCell ref="IBA204:IBH204"/>
    <mergeCell ref="IBI204:IBP204"/>
    <mergeCell ref="IBQ204:IBX204"/>
    <mergeCell ref="IBY204:ICF204"/>
    <mergeCell ref="ICG204:ICN204"/>
    <mergeCell ref="ICO204:ICV204"/>
    <mergeCell ref="HZE204:HZL204"/>
    <mergeCell ref="HZM204:HZT204"/>
    <mergeCell ref="HZU204:IAB204"/>
    <mergeCell ref="IAC204:IAJ204"/>
    <mergeCell ref="IAK204:IAR204"/>
    <mergeCell ref="IAS204:IAZ204"/>
    <mergeCell ref="IIK204:IIR204"/>
    <mergeCell ref="IIS204:IIZ204"/>
    <mergeCell ref="IJA204:IJH204"/>
    <mergeCell ref="IJI204:IJP204"/>
    <mergeCell ref="IJQ204:IJX204"/>
    <mergeCell ref="IJY204:IKF204"/>
    <mergeCell ref="IGO204:IGV204"/>
    <mergeCell ref="IGW204:IHD204"/>
    <mergeCell ref="IHE204:IHL204"/>
    <mergeCell ref="IHM204:IHT204"/>
    <mergeCell ref="IHU204:IIB204"/>
    <mergeCell ref="IIC204:IIJ204"/>
    <mergeCell ref="IES204:IEZ204"/>
    <mergeCell ref="IFA204:IFH204"/>
    <mergeCell ref="IFI204:IFP204"/>
    <mergeCell ref="IFQ204:IFX204"/>
    <mergeCell ref="IFY204:IGF204"/>
    <mergeCell ref="IGG204:IGN204"/>
    <mergeCell ref="INY204:IOF204"/>
    <mergeCell ref="IOG204:ION204"/>
    <mergeCell ref="IOO204:IOV204"/>
    <mergeCell ref="IOW204:IPD204"/>
    <mergeCell ref="IPE204:IPL204"/>
    <mergeCell ref="IPM204:IPT204"/>
    <mergeCell ref="IMC204:IMJ204"/>
    <mergeCell ref="IMK204:IMR204"/>
    <mergeCell ref="IMS204:IMZ204"/>
    <mergeCell ref="INA204:INH204"/>
    <mergeCell ref="INI204:INP204"/>
    <mergeCell ref="INQ204:INX204"/>
    <mergeCell ref="IKG204:IKN204"/>
    <mergeCell ref="IKO204:IKV204"/>
    <mergeCell ref="IKW204:ILD204"/>
    <mergeCell ref="ILE204:ILL204"/>
    <mergeCell ref="ILM204:ILT204"/>
    <mergeCell ref="ILU204:IMB204"/>
    <mergeCell ref="ITM204:ITT204"/>
    <mergeCell ref="ITU204:IUB204"/>
    <mergeCell ref="IUC204:IUJ204"/>
    <mergeCell ref="IUK204:IUR204"/>
    <mergeCell ref="IUS204:IUZ204"/>
    <mergeCell ref="IVA204:IVH204"/>
    <mergeCell ref="IRQ204:IRX204"/>
    <mergeCell ref="IRY204:ISF204"/>
    <mergeCell ref="ISG204:ISN204"/>
    <mergeCell ref="ISO204:ISV204"/>
    <mergeCell ref="ISW204:ITD204"/>
    <mergeCell ref="ITE204:ITL204"/>
    <mergeCell ref="IPU204:IQB204"/>
    <mergeCell ref="IQC204:IQJ204"/>
    <mergeCell ref="IQK204:IQR204"/>
    <mergeCell ref="IQS204:IQZ204"/>
    <mergeCell ref="IRA204:IRH204"/>
    <mergeCell ref="IRI204:IRP204"/>
    <mergeCell ref="IZA204:IZH204"/>
    <mergeCell ref="IZI204:IZP204"/>
    <mergeCell ref="IZQ204:IZX204"/>
    <mergeCell ref="IZY204:JAF204"/>
    <mergeCell ref="JAG204:JAN204"/>
    <mergeCell ref="JAO204:JAV204"/>
    <mergeCell ref="IXE204:IXL204"/>
    <mergeCell ref="IXM204:IXT204"/>
    <mergeCell ref="IXU204:IYB204"/>
    <mergeCell ref="IYC204:IYJ204"/>
    <mergeCell ref="IYK204:IYR204"/>
    <mergeCell ref="IYS204:IYZ204"/>
    <mergeCell ref="IVI204:IVP204"/>
    <mergeCell ref="IVQ204:IVX204"/>
    <mergeCell ref="IVY204:IWF204"/>
    <mergeCell ref="IWG204:IWN204"/>
    <mergeCell ref="IWO204:IWV204"/>
    <mergeCell ref="IWW204:IXD204"/>
    <mergeCell ref="JEO204:JEV204"/>
    <mergeCell ref="JEW204:JFD204"/>
    <mergeCell ref="JFE204:JFL204"/>
    <mergeCell ref="JFM204:JFT204"/>
    <mergeCell ref="JFU204:JGB204"/>
    <mergeCell ref="JGC204:JGJ204"/>
    <mergeCell ref="JCS204:JCZ204"/>
    <mergeCell ref="JDA204:JDH204"/>
    <mergeCell ref="JDI204:JDP204"/>
    <mergeCell ref="JDQ204:JDX204"/>
    <mergeCell ref="JDY204:JEF204"/>
    <mergeCell ref="JEG204:JEN204"/>
    <mergeCell ref="JAW204:JBD204"/>
    <mergeCell ref="JBE204:JBL204"/>
    <mergeCell ref="JBM204:JBT204"/>
    <mergeCell ref="JBU204:JCB204"/>
    <mergeCell ref="JCC204:JCJ204"/>
    <mergeCell ref="JCK204:JCR204"/>
    <mergeCell ref="JKC204:JKJ204"/>
    <mergeCell ref="JKK204:JKR204"/>
    <mergeCell ref="JKS204:JKZ204"/>
    <mergeCell ref="JLA204:JLH204"/>
    <mergeCell ref="JLI204:JLP204"/>
    <mergeCell ref="JLQ204:JLX204"/>
    <mergeCell ref="JIG204:JIN204"/>
    <mergeCell ref="JIO204:JIV204"/>
    <mergeCell ref="JIW204:JJD204"/>
    <mergeCell ref="JJE204:JJL204"/>
    <mergeCell ref="JJM204:JJT204"/>
    <mergeCell ref="JJU204:JKB204"/>
    <mergeCell ref="JGK204:JGR204"/>
    <mergeCell ref="JGS204:JGZ204"/>
    <mergeCell ref="JHA204:JHH204"/>
    <mergeCell ref="JHI204:JHP204"/>
    <mergeCell ref="JHQ204:JHX204"/>
    <mergeCell ref="JHY204:JIF204"/>
    <mergeCell ref="JPQ204:JPX204"/>
    <mergeCell ref="JPY204:JQF204"/>
    <mergeCell ref="JQG204:JQN204"/>
    <mergeCell ref="JQO204:JQV204"/>
    <mergeCell ref="JQW204:JRD204"/>
    <mergeCell ref="JRE204:JRL204"/>
    <mergeCell ref="JNU204:JOB204"/>
    <mergeCell ref="JOC204:JOJ204"/>
    <mergeCell ref="JOK204:JOR204"/>
    <mergeCell ref="JOS204:JOZ204"/>
    <mergeCell ref="JPA204:JPH204"/>
    <mergeCell ref="JPI204:JPP204"/>
    <mergeCell ref="JLY204:JMF204"/>
    <mergeCell ref="JMG204:JMN204"/>
    <mergeCell ref="JMO204:JMV204"/>
    <mergeCell ref="JMW204:JND204"/>
    <mergeCell ref="JNE204:JNL204"/>
    <mergeCell ref="JNM204:JNT204"/>
    <mergeCell ref="JVE204:JVL204"/>
    <mergeCell ref="JVM204:JVT204"/>
    <mergeCell ref="JVU204:JWB204"/>
    <mergeCell ref="JWC204:JWJ204"/>
    <mergeCell ref="JWK204:JWR204"/>
    <mergeCell ref="JWS204:JWZ204"/>
    <mergeCell ref="JTI204:JTP204"/>
    <mergeCell ref="JTQ204:JTX204"/>
    <mergeCell ref="JTY204:JUF204"/>
    <mergeCell ref="JUG204:JUN204"/>
    <mergeCell ref="JUO204:JUV204"/>
    <mergeCell ref="JUW204:JVD204"/>
    <mergeCell ref="JRM204:JRT204"/>
    <mergeCell ref="JRU204:JSB204"/>
    <mergeCell ref="JSC204:JSJ204"/>
    <mergeCell ref="JSK204:JSR204"/>
    <mergeCell ref="JSS204:JSZ204"/>
    <mergeCell ref="JTA204:JTH204"/>
    <mergeCell ref="KAS204:KAZ204"/>
    <mergeCell ref="KBA204:KBH204"/>
    <mergeCell ref="KBI204:KBP204"/>
    <mergeCell ref="KBQ204:KBX204"/>
    <mergeCell ref="KBY204:KCF204"/>
    <mergeCell ref="KCG204:KCN204"/>
    <mergeCell ref="JYW204:JZD204"/>
    <mergeCell ref="JZE204:JZL204"/>
    <mergeCell ref="JZM204:JZT204"/>
    <mergeCell ref="JZU204:KAB204"/>
    <mergeCell ref="KAC204:KAJ204"/>
    <mergeCell ref="KAK204:KAR204"/>
    <mergeCell ref="JXA204:JXH204"/>
    <mergeCell ref="JXI204:JXP204"/>
    <mergeCell ref="JXQ204:JXX204"/>
    <mergeCell ref="JXY204:JYF204"/>
    <mergeCell ref="JYG204:JYN204"/>
    <mergeCell ref="JYO204:JYV204"/>
    <mergeCell ref="KGG204:KGN204"/>
    <mergeCell ref="KGO204:KGV204"/>
    <mergeCell ref="KGW204:KHD204"/>
    <mergeCell ref="KHE204:KHL204"/>
    <mergeCell ref="KHM204:KHT204"/>
    <mergeCell ref="KHU204:KIB204"/>
    <mergeCell ref="KEK204:KER204"/>
    <mergeCell ref="KES204:KEZ204"/>
    <mergeCell ref="KFA204:KFH204"/>
    <mergeCell ref="KFI204:KFP204"/>
    <mergeCell ref="KFQ204:KFX204"/>
    <mergeCell ref="KFY204:KGF204"/>
    <mergeCell ref="KCO204:KCV204"/>
    <mergeCell ref="KCW204:KDD204"/>
    <mergeCell ref="KDE204:KDL204"/>
    <mergeCell ref="KDM204:KDT204"/>
    <mergeCell ref="KDU204:KEB204"/>
    <mergeCell ref="KEC204:KEJ204"/>
    <mergeCell ref="KLU204:KMB204"/>
    <mergeCell ref="KMC204:KMJ204"/>
    <mergeCell ref="KMK204:KMR204"/>
    <mergeCell ref="KMS204:KMZ204"/>
    <mergeCell ref="KNA204:KNH204"/>
    <mergeCell ref="KNI204:KNP204"/>
    <mergeCell ref="KJY204:KKF204"/>
    <mergeCell ref="KKG204:KKN204"/>
    <mergeCell ref="KKO204:KKV204"/>
    <mergeCell ref="KKW204:KLD204"/>
    <mergeCell ref="KLE204:KLL204"/>
    <mergeCell ref="KLM204:KLT204"/>
    <mergeCell ref="KIC204:KIJ204"/>
    <mergeCell ref="KIK204:KIR204"/>
    <mergeCell ref="KIS204:KIZ204"/>
    <mergeCell ref="KJA204:KJH204"/>
    <mergeCell ref="KJI204:KJP204"/>
    <mergeCell ref="KJQ204:KJX204"/>
    <mergeCell ref="KRI204:KRP204"/>
    <mergeCell ref="KRQ204:KRX204"/>
    <mergeCell ref="KRY204:KSF204"/>
    <mergeCell ref="KSG204:KSN204"/>
    <mergeCell ref="KSO204:KSV204"/>
    <mergeCell ref="KSW204:KTD204"/>
    <mergeCell ref="KPM204:KPT204"/>
    <mergeCell ref="KPU204:KQB204"/>
    <mergeCell ref="KQC204:KQJ204"/>
    <mergeCell ref="KQK204:KQR204"/>
    <mergeCell ref="KQS204:KQZ204"/>
    <mergeCell ref="KRA204:KRH204"/>
    <mergeCell ref="KNQ204:KNX204"/>
    <mergeCell ref="KNY204:KOF204"/>
    <mergeCell ref="KOG204:KON204"/>
    <mergeCell ref="KOO204:KOV204"/>
    <mergeCell ref="KOW204:KPD204"/>
    <mergeCell ref="KPE204:KPL204"/>
    <mergeCell ref="KWW204:KXD204"/>
    <mergeCell ref="KXE204:KXL204"/>
    <mergeCell ref="KXM204:KXT204"/>
    <mergeCell ref="KXU204:KYB204"/>
    <mergeCell ref="KYC204:KYJ204"/>
    <mergeCell ref="KYK204:KYR204"/>
    <mergeCell ref="KVA204:KVH204"/>
    <mergeCell ref="KVI204:KVP204"/>
    <mergeCell ref="KVQ204:KVX204"/>
    <mergeCell ref="KVY204:KWF204"/>
    <mergeCell ref="KWG204:KWN204"/>
    <mergeCell ref="KWO204:KWV204"/>
    <mergeCell ref="KTE204:KTL204"/>
    <mergeCell ref="KTM204:KTT204"/>
    <mergeCell ref="KTU204:KUB204"/>
    <mergeCell ref="KUC204:KUJ204"/>
    <mergeCell ref="KUK204:KUR204"/>
    <mergeCell ref="KUS204:KUZ204"/>
    <mergeCell ref="LCK204:LCR204"/>
    <mergeCell ref="LCS204:LCZ204"/>
    <mergeCell ref="LDA204:LDH204"/>
    <mergeCell ref="LDI204:LDP204"/>
    <mergeCell ref="LDQ204:LDX204"/>
    <mergeCell ref="LDY204:LEF204"/>
    <mergeCell ref="LAO204:LAV204"/>
    <mergeCell ref="LAW204:LBD204"/>
    <mergeCell ref="LBE204:LBL204"/>
    <mergeCell ref="LBM204:LBT204"/>
    <mergeCell ref="LBU204:LCB204"/>
    <mergeCell ref="LCC204:LCJ204"/>
    <mergeCell ref="KYS204:KYZ204"/>
    <mergeCell ref="KZA204:KZH204"/>
    <mergeCell ref="KZI204:KZP204"/>
    <mergeCell ref="KZQ204:KZX204"/>
    <mergeCell ref="KZY204:LAF204"/>
    <mergeCell ref="LAG204:LAN204"/>
    <mergeCell ref="LHY204:LIF204"/>
    <mergeCell ref="LIG204:LIN204"/>
    <mergeCell ref="LIO204:LIV204"/>
    <mergeCell ref="LIW204:LJD204"/>
    <mergeCell ref="LJE204:LJL204"/>
    <mergeCell ref="LJM204:LJT204"/>
    <mergeCell ref="LGC204:LGJ204"/>
    <mergeCell ref="LGK204:LGR204"/>
    <mergeCell ref="LGS204:LGZ204"/>
    <mergeCell ref="LHA204:LHH204"/>
    <mergeCell ref="LHI204:LHP204"/>
    <mergeCell ref="LHQ204:LHX204"/>
    <mergeCell ref="LEG204:LEN204"/>
    <mergeCell ref="LEO204:LEV204"/>
    <mergeCell ref="LEW204:LFD204"/>
    <mergeCell ref="LFE204:LFL204"/>
    <mergeCell ref="LFM204:LFT204"/>
    <mergeCell ref="LFU204:LGB204"/>
    <mergeCell ref="LNM204:LNT204"/>
    <mergeCell ref="LNU204:LOB204"/>
    <mergeCell ref="LOC204:LOJ204"/>
    <mergeCell ref="LOK204:LOR204"/>
    <mergeCell ref="LOS204:LOZ204"/>
    <mergeCell ref="LPA204:LPH204"/>
    <mergeCell ref="LLQ204:LLX204"/>
    <mergeCell ref="LLY204:LMF204"/>
    <mergeCell ref="LMG204:LMN204"/>
    <mergeCell ref="LMO204:LMV204"/>
    <mergeCell ref="LMW204:LND204"/>
    <mergeCell ref="LNE204:LNL204"/>
    <mergeCell ref="LJU204:LKB204"/>
    <mergeCell ref="LKC204:LKJ204"/>
    <mergeCell ref="LKK204:LKR204"/>
    <mergeCell ref="LKS204:LKZ204"/>
    <mergeCell ref="LLA204:LLH204"/>
    <mergeCell ref="LLI204:LLP204"/>
    <mergeCell ref="LTA204:LTH204"/>
    <mergeCell ref="LTI204:LTP204"/>
    <mergeCell ref="LTQ204:LTX204"/>
    <mergeCell ref="LTY204:LUF204"/>
    <mergeCell ref="LUG204:LUN204"/>
    <mergeCell ref="LUO204:LUV204"/>
    <mergeCell ref="LRE204:LRL204"/>
    <mergeCell ref="LRM204:LRT204"/>
    <mergeCell ref="LRU204:LSB204"/>
    <mergeCell ref="LSC204:LSJ204"/>
    <mergeCell ref="LSK204:LSR204"/>
    <mergeCell ref="LSS204:LSZ204"/>
    <mergeCell ref="LPI204:LPP204"/>
    <mergeCell ref="LPQ204:LPX204"/>
    <mergeCell ref="LPY204:LQF204"/>
    <mergeCell ref="LQG204:LQN204"/>
    <mergeCell ref="LQO204:LQV204"/>
    <mergeCell ref="LQW204:LRD204"/>
    <mergeCell ref="LYO204:LYV204"/>
    <mergeCell ref="LYW204:LZD204"/>
    <mergeCell ref="LZE204:LZL204"/>
    <mergeCell ref="LZM204:LZT204"/>
    <mergeCell ref="LZU204:MAB204"/>
    <mergeCell ref="MAC204:MAJ204"/>
    <mergeCell ref="LWS204:LWZ204"/>
    <mergeCell ref="LXA204:LXH204"/>
    <mergeCell ref="LXI204:LXP204"/>
    <mergeCell ref="LXQ204:LXX204"/>
    <mergeCell ref="LXY204:LYF204"/>
    <mergeCell ref="LYG204:LYN204"/>
    <mergeCell ref="LUW204:LVD204"/>
    <mergeCell ref="LVE204:LVL204"/>
    <mergeCell ref="LVM204:LVT204"/>
    <mergeCell ref="LVU204:LWB204"/>
    <mergeCell ref="LWC204:LWJ204"/>
    <mergeCell ref="LWK204:LWR204"/>
    <mergeCell ref="MEC204:MEJ204"/>
    <mergeCell ref="MEK204:MER204"/>
    <mergeCell ref="MES204:MEZ204"/>
    <mergeCell ref="MFA204:MFH204"/>
    <mergeCell ref="MFI204:MFP204"/>
    <mergeCell ref="MFQ204:MFX204"/>
    <mergeCell ref="MCG204:MCN204"/>
    <mergeCell ref="MCO204:MCV204"/>
    <mergeCell ref="MCW204:MDD204"/>
    <mergeCell ref="MDE204:MDL204"/>
    <mergeCell ref="MDM204:MDT204"/>
    <mergeCell ref="MDU204:MEB204"/>
    <mergeCell ref="MAK204:MAR204"/>
    <mergeCell ref="MAS204:MAZ204"/>
    <mergeCell ref="MBA204:MBH204"/>
    <mergeCell ref="MBI204:MBP204"/>
    <mergeCell ref="MBQ204:MBX204"/>
    <mergeCell ref="MBY204:MCF204"/>
    <mergeCell ref="MJQ204:MJX204"/>
    <mergeCell ref="MJY204:MKF204"/>
    <mergeCell ref="MKG204:MKN204"/>
    <mergeCell ref="MKO204:MKV204"/>
    <mergeCell ref="MKW204:MLD204"/>
    <mergeCell ref="MLE204:MLL204"/>
    <mergeCell ref="MHU204:MIB204"/>
    <mergeCell ref="MIC204:MIJ204"/>
    <mergeCell ref="MIK204:MIR204"/>
    <mergeCell ref="MIS204:MIZ204"/>
    <mergeCell ref="MJA204:MJH204"/>
    <mergeCell ref="MJI204:MJP204"/>
    <mergeCell ref="MFY204:MGF204"/>
    <mergeCell ref="MGG204:MGN204"/>
    <mergeCell ref="MGO204:MGV204"/>
    <mergeCell ref="MGW204:MHD204"/>
    <mergeCell ref="MHE204:MHL204"/>
    <mergeCell ref="MHM204:MHT204"/>
    <mergeCell ref="MPE204:MPL204"/>
    <mergeCell ref="MPM204:MPT204"/>
    <mergeCell ref="MPU204:MQB204"/>
    <mergeCell ref="MQC204:MQJ204"/>
    <mergeCell ref="MQK204:MQR204"/>
    <mergeCell ref="MQS204:MQZ204"/>
    <mergeCell ref="MNI204:MNP204"/>
    <mergeCell ref="MNQ204:MNX204"/>
    <mergeCell ref="MNY204:MOF204"/>
    <mergeCell ref="MOG204:MON204"/>
    <mergeCell ref="MOO204:MOV204"/>
    <mergeCell ref="MOW204:MPD204"/>
    <mergeCell ref="MLM204:MLT204"/>
    <mergeCell ref="MLU204:MMB204"/>
    <mergeCell ref="MMC204:MMJ204"/>
    <mergeCell ref="MMK204:MMR204"/>
    <mergeCell ref="MMS204:MMZ204"/>
    <mergeCell ref="MNA204:MNH204"/>
    <mergeCell ref="MUS204:MUZ204"/>
    <mergeCell ref="MVA204:MVH204"/>
    <mergeCell ref="MVI204:MVP204"/>
    <mergeCell ref="MVQ204:MVX204"/>
    <mergeCell ref="MVY204:MWF204"/>
    <mergeCell ref="MWG204:MWN204"/>
    <mergeCell ref="MSW204:MTD204"/>
    <mergeCell ref="MTE204:MTL204"/>
    <mergeCell ref="MTM204:MTT204"/>
    <mergeCell ref="MTU204:MUB204"/>
    <mergeCell ref="MUC204:MUJ204"/>
    <mergeCell ref="MUK204:MUR204"/>
    <mergeCell ref="MRA204:MRH204"/>
    <mergeCell ref="MRI204:MRP204"/>
    <mergeCell ref="MRQ204:MRX204"/>
    <mergeCell ref="MRY204:MSF204"/>
    <mergeCell ref="MSG204:MSN204"/>
    <mergeCell ref="MSO204:MSV204"/>
    <mergeCell ref="NAG204:NAN204"/>
    <mergeCell ref="NAO204:NAV204"/>
    <mergeCell ref="NAW204:NBD204"/>
    <mergeCell ref="NBE204:NBL204"/>
    <mergeCell ref="NBM204:NBT204"/>
    <mergeCell ref="NBU204:NCB204"/>
    <mergeCell ref="MYK204:MYR204"/>
    <mergeCell ref="MYS204:MYZ204"/>
    <mergeCell ref="MZA204:MZH204"/>
    <mergeCell ref="MZI204:MZP204"/>
    <mergeCell ref="MZQ204:MZX204"/>
    <mergeCell ref="MZY204:NAF204"/>
    <mergeCell ref="MWO204:MWV204"/>
    <mergeCell ref="MWW204:MXD204"/>
    <mergeCell ref="MXE204:MXL204"/>
    <mergeCell ref="MXM204:MXT204"/>
    <mergeCell ref="MXU204:MYB204"/>
    <mergeCell ref="MYC204:MYJ204"/>
    <mergeCell ref="NFU204:NGB204"/>
    <mergeCell ref="NGC204:NGJ204"/>
    <mergeCell ref="NGK204:NGR204"/>
    <mergeCell ref="NGS204:NGZ204"/>
    <mergeCell ref="NHA204:NHH204"/>
    <mergeCell ref="NHI204:NHP204"/>
    <mergeCell ref="NDY204:NEF204"/>
    <mergeCell ref="NEG204:NEN204"/>
    <mergeCell ref="NEO204:NEV204"/>
    <mergeCell ref="NEW204:NFD204"/>
    <mergeCell ref="NFE204:NFL204"/>
    <mergeCell ref="NFM204:NFT204"/>
    <mergeCell ref="NCC204:NCJ204"/>
    <mergeCell ref="NCK204:NCR204"/>
    <mergeCell ref="NCS204:NCZ204"/>
    <mergeCell ref="NDA204:NDH204"/>
    <mergeCell ref="NDI204:NDP204"/>
    <mergeCell ref="NDQ204:NDX204"/>
    <mergeCell ref="NLI204:NLP204"/>
    <mergeCell ref="NLQ204:NLX204"/>
    <mergeCell ref="NLY204:NMF204"/>
    <mergeCell ref="NMG204:NMN204"/>
    <mergeCell ref="NMO204:NMV204"/>
    <mergeCell ref="NMW204:NND204"/>
    <mergeCell ref="NJM204:NJT204"/>
    <mergeCell ref="NJU204:NKB204"/>
    <mergeCell ref="NKC204:NKJ204"/>
    <mergeCell ref="NKK204:NKR204"/>
    <mergeCell ref="NKS204:NKZ204"/>
    <mergeCell ref="NLA204:NLH204"/>
    <mergeCell ref="NHQ204:NHX204"/>
    <mergeCell ref="NHY204:NIF204"/>
    <mergeCell ref="NIG204:NIN204"/>
    <mergeCell ref="NIO204:NIV204"/>
    <mergeCell ref="NIW204:NJD204"/>
    <mergeCell ref="NJE204:NJL204"/>
    <mergeCell ref="NQW204:NRD204"/>
    <mergeCell ref="NRE204:NRL204"/>
    <mergeCell ref="NRM204:NRT204"/>
    <mergeCell ref="NRU204:NSB204"/>
    <mergeCell ref="NSC204:NSJ204"/>
    <mergeCell ref="NSK204:NSR204"/>
    <mergeCell ref="NPA204:NPH204"/>
    <mergeCell ref="NPI204:NPP204"/>
    <mergeCell ref="NPQ204:NPX204"/>
    <mergeCell ref="NPY204:NQF204"/>
    <mergeCell ref="NQG204:NQN204"/>
    <mergeCell ref="NQO204:NQV204"/>
    <mergeCell ref="NNE204:NNL204"/>
    <mergeCell ref="NNM204:NNT204"/>
    <mergeCell ref="NNU204:NOB204"/>
    <mergeCell ref="NOC204:NOJ204"/>
    <mergeCell ref="NOK204:NOR204"/>
    <mergeCell ref="NOS204:NOZ204"/>
    <mergeCell ref="NWK204:NWR204"/>
    <mergeCell ref="NWS204:NWZ204"/>
    <mergeCell ref="NXA204:NXH204"/>
    <mergeCell ref="NXI204:NXP204"/>
    <mergeCell ref="NXQ204:NXX204"/>
    <mergeCell ref="NXY204:NYF204"/>
    <mergeCell ref="NUO204:NUV204"/>
    <mergeCell ref="NUW204:NVD204"/>
    <mergeCell ref="NVE204:NVL204"/>
    <mergeCell ref="NVM204:NVT204"/>
    <mergeCell ref="NVU204:NWB204"/>
    <mergeCell ref="NWC204:NWJ204"/>
    <mergeCell ref="NSS204:NSZ204"/>
    <mergeCell ref="NTA204:NTH204"/>
    <mergeCell ref="NTI204:NTP204"/>
    <mergeCell ref="NTQ204:NTX204"/>
    <mergeCell ref="NTY204:NUF204"/>
    <mergeCell ref="NUG204:NUN204"/>
    <mergeCell ref="OBY204:OCF204"/>
    <mergeCell ref="OCG204:OCN204"/>
    <mergeCell ref="OCO204:OCV204"/>
    <mergeCell ref="OCW204:ODD204"/>
    <mergeCell ref="ODE204:ODL204"/>
    <mergeCell ref="ODM204:ODT204"/>
    <mergeCell ref="OAC204:OAJ204"/>
    <mergeCell ref="OAK204:OAR204"/>
    <mergeCell ref="OAS204:OAZ204"/>
    <mergeCell ref="OBA204:OBH204"/>
    <mergeCell ref="OBI204:OBP204"/>
    <mergeCell ref="OBQ204:OBX204"/>
    <mergeCell ref="NYG204:NYN204"/>
    <mergeCell ref="NYO204:NYV204"/>
    <mergeCell ref="NYW204:NZD204"/>
    <mergeCell ref="NZE204:NZL204"/>
    <mergeCell ref="NZM204:NZT204"/>
    <mergeCell ref="NZU204:OAB204"/>
    <mergeCell ref="OHM204:OHT204"/>
    <mergeCell ref="OHU204:OIB204"/>
    <mergeCell ref="OIC204:OIJ204"/>
    <mergeCell ref="OIK204:OIR204"/>
    <mergeCell ref="OIS204:OIZ204"/>
    <mergeCell ref="OJA204:OJH204"/>
    <mergeCell ref="OFQ204:OFX204"/>
    <mergeCell ref="OFY204:OGF204"/>
    <mergeCell ref="OGG204:OGN204"/>
    <mergeCell ref="OGO204:OGV204"/>
    <mergeCell ref="OGW204:OHD204"/>
    <mergeCell ref="OHE204:OHL204"/>
    <mergeCell ref="ODU204:OEB204"/>
    <mergeCell ref="OEC204:OEJ204"/>
    <mergeCell ref="OEK204:OER204"/>
    <mergeCell ref="OES204:OEZ204"/>
    <mergeCell ref="OFA204:OFH204"/>
    <mergeCell ref="OFI204:OFP204"/>
    <mergeCell ref="ONA204:ONH204"/>
    <mergeCell ref="ONI204:ONP204"/>
    <mergeCell ref="ONQ204:ONX204"/>
    <mergeCell ref="ONY204:OOF204"/>
    <mergeCell ref="OOG204:OON204"/>
    <mergeCell ref="OOO204:OOV204"/>
    <mergeCell ref="OLE204:OLL204"/>
    <mergeCell ref="OLM204:OLT204"/>
    <mergeCell ref="OLU204:OMB204"/>
    <mergeCell ref="OMC204:OMJ204"/>
    <mergeCell ref="OMK204:OMR204"/>
    <mergeCell ref="OMS204:OMZ204"/>
    <mergeCell ref="OJI204:OJP204"/>
    <mergeCell ref="OJQ204:OJX204"/>
    <mergeCell ref="OJY204:OKF204"/>
    <mergeCell ref="OKG204:OKN204"/>
    <mergeCell ref="OKO204:OKV204"/>
    <mergeCell ref="OKW204:OLD204"/>
    <mergeCell ref="OSO204:OSV204"/>
    <mergeCell ref="OSW204:OTD204"/>
    <mergeCell ref="OTE204:OTL204"/>
    <mergeCell ref="OTM204:OTT204"/>
    <mergeCell ref="OTU204:OUB204"/>
    <mergeCell ref="OUC204:OUJ204"/>
    <mergeCell ref="OQS204:OQZ204"/>
    <mergeCell ref="ORA204:ORH204"/>
    <mergeCell ref="ORI204:ORP204"/>
    <mergeCell ref="ORQ204:ORX204"/>
    <mergeCell ref="ORY204:OSF204"/>
    <mergeCell ref="OSG204:OSN204"/>
    <mergeCell ref="OOW204:OPD204"/>
    <mergeCell ref="OPE204:OPL204"/>
    <mergeCell ref="OPM204:OPT204"/>
    <mergeCell ref="OPU204:OQB204"/>
    <mergeCell ref="OQC204:OQJ204"/>
    <mergeCell ref="OQK204:OQR204"/>
    <mergeCell ref="OYC204:OYJ204"/>
    <mergeCell ref="OYK204:OYR204"/>
    <mergeCell ref="OYS204:OYZ204"/>
    <mergeCell ref="OZA204:OZH204"/>
    <mergeCell ref="OZI204:OZP204"/>
    <mergeCell ref="OZQ204:OZX204"/>
    <mergeCell ref="OWG204:OWN204"/>
    <mergeCell ref="OWO204:OWV204"/>
    <mergeCell ref="OWW204:OXD204"/>
    <mergeCell ref="OXE204:OXL204"/>
    <mergeCell ref="OXM204:OXT204"/>
    <mergeCell ref="OXU204:OYB204"/>
    <mergeCell ref="OUK204:OUR204"/>
    <mergeCell ref="OUS204:OUZ204"/>
    <mergeCell ref="OVA204:OVH204"/>
    <mergeCell ref="OVI204:OVP204"/>
    <mergeCell ref="OVQ204:OVX204"/>
    <mergeCell ref="OVY204:OWF204"/>
    <mergeCell ref="PDQ204:PDX204"/>
    <mergeCell ref="PDY204:PEF204"/>
    <mergeCell ref="PEG204:PEN204"/>
    <mergeCell ref="PEO204:PEV204"/>
    <mergeCell ref="PEW204:PFD204"/>
    <mergeCell ref="PFE204:PFL204"/>
    <mergeCell ref="PBU204:PCB204"/>
    <mergeCell ref="PCC204:PCJ204"/>
    <mergeCell ref="PCK204:PCR204"/>
    <mergeCell ref="PCS204:PCZ204"/>
    <mergeCell ref="PDA204:PDH204"/>
    <mergeCell ref="PDI204:PDP204"/>
    <mergeCell ref="OZY204:PAF204"/>
    <mergeCell ref="PAG204:PAN204"/>
    <mergeCell ref="PAO204:PAV204"/>
    <mergeCell ref="PAW204:PBD204"/>
    <mergeCell ref="PBE204:PBL204"/>
    <mergeCell ref="PBM204:PBT204"/>
    <mergeCell ref="PJE204:PJL204"/>
    <mergeCell ref="PJM204:PJT204"/>
    <mergeCell ref="PJU204:PKB204"/>
    <mergeCell ref="PKC204:PKJ204"/>
    <mergeCell ref="PKK204:PKR204"/>
    <mergeCell ref="PKS204:PKZ204"/>
    <mergeCell ref="PHI204:PHP204"/>
    <mergeCell ref="PHQ204:PHX204"/>
    <mergeCell ref="PHY204:PIF204"/>
    <mergeCell ref="PIG204:PIN204"/>
    <mergeCell ref="PIO204:PIV204"/>
    <mergeCell ref="PIW204:PJD204"/>
    <mergeCell ref="PFM204:PFT204"/>
    <mergeCell ref="PFU204:PGB204"/>
    <mergeCell ref="PGC204:PGJ204"/>
    <mergeCell ref="PGK204:PGR204"/>
    <mergeCell ref="PGS204:PGZ204"/>
    <mergeCell ref="PHA204:PHH204"/>
    <mergeCell ref="POS204:POZ204"/>
    <mergeCell ref="PPA204:PPH204"/>
    <mergeCell ref="PPI204:PPP204"/>
    <mergeCell ref="PPQ204:PPX204"/>
    <mergeCell ref="PPY204:PQF204"/>
    <mergeCell ref="PQG204:PQN204"/>
    <mergeCell ref="PMW204:PND204"/>
    <mergeCell ref="PNE204:PNL204"/>
    <mergeCell ref="PNM204:PNT204"/>
    <mergeCell ref="PNU204:POB204"/>
    <mergeCell ref="POC204:POJ204"/>
    <mergeCell ref="POK204:POR204"/>
    <mergeCell ref="PLA204:PLH204"/>
    <mergeCell ref="PLI204:PLP204"/>
    <mergeCell ref="PLQ204:PLX204"/>
    <mergeCell ref="PLY204:PMF204"/>
    <mergeCell ref="PMG204:PMN204"/>
    <mergeCell ref="PMO204:PMV204"/>
    <mergeCell ref="PUG204:PUN204"/>
    <mergeCell ref="PUO204:PUV204"/>
    <mergeCell ref="PUW204:PVD204"/>
    <mergeCell ref="PVE204:PVL204"/>
    <mergeCell ref="PVM204:PVT204"/>
    <mergeCell ref="PVU204:PWB204"/>
    <mergeCell ref="PSK204:PSR204"/>
    <mergeCell ref="PSS204:PSZ204"/>
    <mergeCell ref="PTA204:PTH204"/>
    <mergeCell ref="PTI204:PTP204"/>
    <mergeCell ref="PTQ204:PTX204"/>
    <mergeCell ref="PTY204:PUF204"/>
    <mergeCell ref="PQO204:PQV204"/>
    <mergeCell ref="PQW204:PRD204"/>
    <mergeCell ref="PRE204:PRL204"/>
    <mergeCell ref="PRM204:PRT204"/>
    <mergeCell ref="PRU204:PSB204"/>
    <mergeCell ref="PSC204:PSJ204"/>
    <mergeCell ref="PZU204:QAB204"/>
    <mergeCell ref="QAC204:QAJ204"/>
    <mergeCell ref="QAK204:QAR204"/>
    <mergeCell ref="QAS204:QAZ204"/>
    <mergeCell ref="QBA204:QBH204"/>
    <mergeCell ref="QBI204:QBP204"/>
    <mergeCell ref="PXY204:PYF204"/>
    <mergeCell ref="PYG204:PYN204"/>
    <mergeCell ref="PYO204:PYV204"/>
    <mergeCell ref="PYW204:PZD204"/>
    <mergeCell ref="PZE204:PZL204"/>
    <mergeCell ref="PZM204:PZT204"/>
    <mergeCell ref="PWC204:PWJ204"/>
    <mergeCell ref="PWK204:PWR204"/>
    <mergeCell ref="PWS204:PWZ204"/>
    <mergeCell ref="PXA204:PXH204"/>
    <mergeCell ref="PXI204:PXP204"/>
    <mergeCell ref="PXQ204:PXX204"/>
    <mergeCell ref="QFI204:QFP204"/>
    <mergeCell ref="QFQ204:QFX204"/>
    <mergeCell ref="QFY204:QGF204"/>
    <mergeCell ref="QGG204:QGN204"/>
    <mergeCell ref="QGO204:QGV204"/>
    <mergeCell ref="QGW204:QHD204"/>
    <mergeCell ref="QDM204:QDT204"/>
    <mergeCell ref="QDU204:QEB204"/>
    <mergeCell ref="QEC204:QEJ204"/>
    <mergeCell ref="QEK204:QER204"/>
    <mergeCell ref="QES204:QEZ204"/>
    <mergeCell ref="QFA204:QFH204"/>
    <mergeCell ref="QBQ204:QBX204"/>
    <mergeCell ref="QBY204:QCF204"/>
    <mergeCell ref="QCG204:QCN204"/>
    <mergeCell ref="QCO204:QCV204"/>
    <mergeCell ref="QCW204:QDD204"/>
    <mergeCell ref="QDE204:QDL204"/>
    <mergeCell ref="QKW204:QLD204"/>
    <mergeCell ref="QLE204:QLL204"/>
    <mergeCell ref="QLM204:QLT204"/>
    <mergeCell ref="QLU204:QMB204"/>
    <mergeCell ref="QMC204:QMJ204"/>
    <mergeCell ref="QMK204:QMR204"/>
    <mergeCell ref="QJA204:QJH204"/>
    <mergeCell ref="QJI204:QJP204"/>
    <mergeCell ref="QJQ204:QJX204"/>
    <mergeCell ref="QJY204:QKF204"/>
    <mergeCell ref="QKG204:QKN204"/>
    <mergeCell ref="QKO204:QKV204"/>
    <mergeCell ref="QHE204:QHL204"/>
    <mergeCell ref="QHM204:QHT204"/>
    <mergeCell ref="QHU204:QIB204"/>
    <mergeCell ref="QIC204:QIJ204"/>
    <mergeCell ref="QIK204:QIR204"/>
    <mergeCell ref="QIS204:QIZ204"/>
    <mergeCell ref="QQK204:QQR204"/>
    <mergeCell ref="QQS204:QQZ204"/>
    <mergeCell ref="QRA204:QRH204"/>
    <mergeCell ref="QRI204:QRP204"/>
    <mergeCell ref="QRQ204:QRX204"/>
    <mergeCell ref="QRY204:QSF204"/>
    <mergeCell ref="QOO204:QOV204"/>
    <mergeCell ref="QOW204:QPD204"/>
    <mergeCell ref="QPE204:QPL204"/>
    <mergeCell ref="QPM204:QPT204"/>
    <mergeCell ref="QPU204:QQB204"/>
    <mergeCell ref="QQC204:QQJ204"/>
    <mergeCell ref="QMS204:QMZ204"/>
    <mergeCell ref="QNA204:QNH204"/>
    <mergeCell ref="QNI204:QNP204"/>
    <mergeCell ref="QNQ204:QNX204"/>
    <mergeCell ref="QNY204:QOF204"/>
    <mergeCell ref="QOG204:QON204"/>
    <mergeCell ref="QVY204:QWF204"/>
    <mergeCell ref="QWG204:QWN204"/>
    <mergeCell ref="QWO204:QWV204"/>
    <mergeCell ref="QWW204:QXD204"/>
    <mergeCell ref="QXE204:QXL204"/>
    <mergeCell ref="QXM204:QXT204"/>
    <mergeCell ref="QUC204:QUJ204"/>
    <mergeCell ref="QUK204:QUR204"/>
    <mergeCell ref="QUS204:QUZ204"/>
    <mergeCell ref="QVA204:QVH204"/>
    <mergeCell ref="QVI204:QVP204"/>
    <mergeCell ref="QVQ204:QVX204"/>
    <mergeCell ref="QSG204:QSN204"/>
    <mergeCell ref="QSO204:QSV204"/>
    <mergeCell ref="QSW204:QTD204"/>
    <mergeCell ref="QTE204:QTL204"/>
    <mergeCell ref="QTM204:QTT204"/>
    <mergeCell ref="QTU204:QUB204"/>
    <mergeCell ref="RBM204:RBT204"/>
    <mergeCell ref="RBU204:RCB204"/>
    <mergeCell ref="RCC204:RCJ204"/>
    <mergeCell ref="RCK204:RCR204"/>
    <mergeCell ref="RCS204:RCZ204"/>
    <mergeCell ref="RDA204:RDH204"/>
    <mergeCell ref="QZQ204:QZX204"/>
    <mergeCell ref="QZY204:RAF204"/>
    <mergeCell ref="RAG204:RAN204"/>
    <mergeCell ref="RAO204:RAV204"/>
    <mergeCell ref="RAW204:RBD204"/>
    <mergeCell ref="RBE204:RBL204"/>
    <mergeCell ref="QXU204:QYB204"/>
    <mergeCell ref="QYC204:QYJ204"/>
    <mergeCell ref="QYK204:QYR204"/>
    <mergeCell ref="QYS204:QYZ204"/>
    <mergeCell ref="QZA204:QZH204"/>
    <mergeCell ref="QZI204:QZP204"/>
    <mergeCell ref="RHA204:RHH204"/>
    <mergeCell ref="RHI204:RHP204"/>
    <mergeCell ref="RHQ204:RHX204"/>
    <mergeCell ref="RHY204:RIF204"/>
    <mergeCell ref="RIG204:RIN204"/>
    <mergeCell ref="RIO204:RIV204"/>
    <mergeCell ref="RFE204:RFL204"/>
    <mergeCell ref="RFM204:RFT204"/>
    <mergeCell ref="RFU204:RGB204"/>
    <mergeCell ref="RGC204:RGJ204"/>
    <mergeCell ref="RGK204:RGR204"/>
    <mergeCell ref="RGS204:RGZ204"/>
    <mergeCell ref="RDI204:RDP204"/>
    <mergeCell ref="RDQ204:RDX204"/>
    <mergeCell ref="RDY204:REF204"/>
    <mergeCell ref="REG204:REN204"/>
    <mergeCell ref="REO204:REV204"/>
    <mergeCell ref="REW204:RFD204"/>
    <mergeCell ref="RMO204:RMV204"/>
    <mergeCell ref="RMW204:RND204"/>
    <mergeCell ref="RNE204:RNL204"/>
    <mergeCell ref="RNM204:RNT204"/>
    <mergeCell ref="RNU204:ROB204"/>
    <mergeCell ref="ROC204:ROJ204"/>
    <mergeCell ref="RKS204:RKZ204"/>
    <mergeCell ref="RLA204:RLH204"/>
    <mergeCell ref="RLI204:RLP204"/>
    <mergeCell ref="RLQ204:RLX204"/>
    <mergeCell ref="RLY204:RMF204"/>
    <mergeCell ref="RMG204:RMN204"/>
    <mergeCell ref="RIW204:RJD204"/>
    <mergeCell ref="RJE204:RJL204"/>
    <mergeCell ref="RJM204:RJT204"/>
    <mergeCell ref="RJU204:RKB204"/>
    <mergeCell ref="RKC204:RKJ204"/>
    <mergeCell ref="RKK204:RKR204"/>
    <mergeCell ref="RSC204:RSJ204"/>
    <mergeCell ref="RSK204:RSR204"/>
    <mergeCell ref="RSS204:RSZ204"/>
    <mergeCell ref="RTA204:RTH204"/>
    <mergeCell ref="RTI204:RTP204"/>
    <mergeCell ref="RTQ204:RTX204"/>
    <mergeCell ref="RQG204:RQN204"/>
    <mergeCell ref="RQO204:RQV204"/>
    <mergeCell ref="RQW204:RRD204"/>
    <mergeCell ref="RRE204:RRL204"/>
    <mergeCell ref="RRM204:RRT204"/>
    <mergeCell ref="RRU204:RSB204"/>
    <mergeCell ref="ROK204:ROR204"/>
    <mergeCell ref="ROS204:ROZ204"/>
    <mergeCell ref="RPA204:RPH204"/>
    <mergeCell ref="RPI204:RPP204"/>
    <mergeCell ref="RPQ204:RPX204"/>
    <mergeCell ref="RPY204:RQF204"/>
    <mergeCell ref="RXQ204:RXX204"/>
    <mergeCell ref="RXY204:RYF204"/>
    <mergeCell ref="RYG204:RYN204"/>
    <mergeCell ref="RYO204:RYV204"/>
    <mergeCell ref="RYW204:RZD204"/>
    <mergeCell ref="RZE204:RZL204"/>
    <mergeCell ref="RVU204:RWB204"/>
    <mergeCell ref="RWC204:RWJ204"/>
    <mergeCell ref="RWK204:RWR204"/>
    <mergeCell ref="RWS204:RWZ204"/>
    <mergeCell ref="RXA204:RXH204"/>
    <mergeCell ref="RXI204:RXP204"/>
    <mergeCell ref="RTY204:RUF204"/>
    <mergeCell ref="RUG204:RUN204"/>
    <mergeCell ref="RUO204:RUV204"/>
    <mergeCell ref="RUW204:RVD204"/>
    <mergeCell ref="RVE204:RVL204"/>
    <mergeCell ref="RVM204:RVT204"/>
    <mergeCell ref="SDE204:SDL204"/>
    <mergeCell ref="SDM204:SDT204"/>
    <mergeCell ref="SDU204:SEB204"/>
    <mergeCell ref="SEC204:SEJ204"/>
    <mergeCell ref="SEK204:SER204"/>
    <mergeCell ref="SES204:SEZ204"/>
    <mergeCell ref="SBI204:SBP204"/>
    <mergeCell ref="SBQ204:SBX204"/>
    <mergeCell ref="SBY204:SCF204"/>
    <mergeCell ref="SCG204:SCN204"/>
    <mergeCell ref="SCO204:SCV204"/>
    <mergeCell ref="SCW204:SDD204"/>
    <mergeCell ref="RZM204:RZT204"/>
    <mergeCell ref="RZU204:SAB204"/>
    <mergeCell ref="SAC204:SAJ204"/>
    <mergeCell ref="SAK204:SAR204"/>
    <mergeCell ref="SAS204:SAZ204"/>
    <mergeCell ref="SBA204:SBH204"/>
    <mergeCell ref="SIS204:SIZ204"/>
    <mergeCell ref="SJA204:SJH204"/>
    <mergeCell ref="SJI204:SJP204"/>
    <mergeCell ref="SJQ204:SJX204"/>
    <mergeCell ref="SJY204:SKF204"/>
    <mergeCell ref="SKG204:SKN204"/>
    <mergeCell ref="SGW204:SHD204"/>
    <mergeCell ref="SHE204:SHL204"/>
    <mergeCell ref="SHM204:SHT204"/>
    <mergeCell ref="SHU204:SIB204"/>
    <mergeCell ref="SIC204:SIJ204"/>
    <mergeCell ref="SIK204:SIR204"/>
    <mergeCell ref="SFA204:SFH204"/>
    <mergeCell ref="SFI204:SFP204"/>
    <mergeCell ref="SFQ204:SFX204"/>
    <mergeCell ref="SFY204:SGF204"/>
    <mergeCell ref="SGG204:SGN204"/>
    <mergeCell ref="SGO204:SGV204"/>
    <mergeCell ref="SOG204:SON204"/>
    <mergeCell ref="SOO204:SOV204"/>
    <mergeCell ref="SOW204:SPD204"/>
    <mergeCell ref="SPE204:SPL204"/>
    <mergeCell ref="SPM204:SPT204"/>
    <mergeCell ref="SPU204:SQB204"/>
    <mergeCell ref="SMK204:SMR204"/>
    <mergeCell ref="SMS204:SMZ204"/>
    <mergeCell ref="SNA204:SNH204"/>
    <mergeCell ref="SNI204:SNP204"/>
    <mergeCell ref="SNQ204:SNX204"/>
    <mergeCell ref="SNY204:SOF204"/>
    <mergeCell ref="SKO204:SKV204"/>
    <mergeCell ref="SKW204:SLD204"/>
    <mergeCell ref="SLE204:SLL204"/>
    <mergeCell ref="SLM204:SLT204"/>
    <mergeCell ref="SLU204:SMB204"/>
    <mergeCell ref="SMC204:SMJ204"/>
    <mergeCell ref="STU204:SUB204"/>
    <mergeCell ref="SUC204:SUJ204"/>
    <mergeCell ref="SUK204:SUR204"/>
    <mergeCell ref="SUS204:SUZ204"/>
    <mergeCell ref="SVA204:SVH204"/>
    <mergeCell ref="SVI204:SVP204"/>
    <mergeCell ref="SRY204:SSF204"/>
    <mergeCell ref="SSG204:SSN204"/>
    <mergeCell ref="SSO204:SSV204"/>
    <mergeCell ref="SSW204:STD204"/>
    <mergeCell ref="STE204:STL204"/>
    <mergeCell ref="STM204:STT204"/>
    <mergeCell ref="SQC204:SQJ204"/>
    <mergeCell ref="SQK204:SQR204"/>
    <mergeCell ref="SQS204:SQZ204"/>
    <mergeCell ref="SRA204:SRH204"/>
    <mergeCell ref="SRI204:SRP204"/>
    <mergeCell ref="SRQ204:SRX204"/>
    <mergeCell ref="SZI204:SZP204"/>
    <mergeCell ref="SZQ204:SZX204"/>
    <mergeCell ref="SZY204:TAF204"/>
    <mergeCell ref="TAG204:TAN204"/>
    <mergeCell ref="TAO204:TAV204"/>
    <mergeCell ref="TAW204:TBD204"/>
    <mergeCell ref="SXM204:SXT204"/>
    <mergeCell ref="SXU204:SYB204"/>
    <mergeCell ref="SYC204:SYJ204"/>
    <mergeCell ref="SYK204:SYR204"/>
    <mergeCell ref="SYS204:SYZ204"/>
    <mergeCell ref="SZA204:SZH204"/>
    <mergeCell ref="SVQ204:SVX204"/>
    <mergeCell ref="SVY204:SWF204"/>
    <mergeCell ref="SWG204:SWN204"/>
    <mergeCell ref="SWO204:SWV204"/>
    <mergeCell ref="SWW204:SXD204"/>
    <mergeCell ref="SXE204:SXL204"/>
    <mergeCell ref="TEW204:TFD204"/>
    <mergeCell ref="TFE204:TFL204"/>
    <mergeCell ref="TFM204:TFT204"/>
    <mergeCell ref="TFU204:TGB204"/>
    <mergeCell ref="TGC204:TGJ204"/>
    <mergeCell ref="TGK204:TGR204"/>
    <mergeCell ref="TDA204:TDH204"/>
    <mergeCell ref="TDI204:TDP204"/>
    <mergeCell ref="TDQ204:TDX204"/>
    <mergeCell ref="TDY204:TEF204"/>
    <mergeCell ref="TEG204:TEN204"/>
    <mergeCell ref="TEO204:TEV204"/>
    <mergeCell ref="TBE204:TBL204"/>
    <mergeCell ref="TBM204:TBT204"/>
    <mergeCell ref="TBU204:TCB204"/>
    <mergeCell ref="TCC204:TCJ204"/>
    <mergeCell ref="TCK204:TCR204"/>
    <mergeCell ref="TCS204:TCZ204"/>
    <mergeCell ref="TKK204:TKR204"/>
    <mergeCell ref="TKS204:TKZ204"/>
    <mergeCell ref="TLA204:TLH204"/>
    <mergeCell ref="TLI204:TLP204"/>
    <mergeCell ref="TLQ204:TLX204"/>
    <mergeCell ref="TLY204:TMF204"/>
    <mergeCell ref="TIO204:TIV204"/>
    <mergeCell ref="TIW204:TJD204"/>
    <mergeCell ref="TJE204:TJL204"/>
    <mergeCell ref="TJM204:TJT204"/>
    <mergeCell ref="TJU204:TKB204"/>
    <mergeCell ref="TKC204:TKJ204"/>
    <mergeCell ref="TGS204:TGZ204"/>
    <mergeCell ref="THA204:THH204"/>
    <mergeCell ref="THI204:THP204"/>
    <mergeCell ref="THQ204:THX204"/>
    <mergeCell ref="THY204:TIF204"/>
    <mergeCell ref="TIG204:TIN204"/>
    <mergeCell ref="TPY204:TQF204"/>
    <mergeCell ref="TQG204:TQN204"/>
    <mergeCell ref="TQO204:TQV204"/>
    <mergeCell ref="TQW204:TRD204"/>
    <mergeCell ref="TRE204:TRL204"/>
    <mergeCell ref="TRM204:TRT204"/>
    <mergeCell ref="TOC204:TOJ204"/>
    <mergeCell ref="TOK204:TOR204"/>
    <mergeCell ref="TOS204:TOZ204"/>
    <mergeCell ref="TPA204:TPH204"/>
    <mergeCell ref="TPI204:TPP204"/>
    <mergeCell ref="TPQ204:TPX204"/>
    <mergeCell ref="TMG204:TMN204"/>
    <mergeCell ref="TMO204:TMV204"/>
    <mergeCell ref="TMW204:TND204"/>
    <mergeCell ref="TNE204:TNL204"/>
    <mergeCell ref="TNM204:TNT204"/>
    <mergeCell ref="TNU204:TOB204"/>
    <mergeCell ref="TVM204:TVT204"/>
    <mergeCell ref="TVU204:TWB204"/>
    <mergeCell ref="TWC204:TWJ204"/>
    <mergeCell ref="TWK204:TWR204"/>
    <mergeCell ref="TWS204:TWZ204"/>
    <mergeCell ref="TXA204:TXH204"/>
    <mergeCell ref="TTQ204:TTX204"/>
    <mergeCell ref="TTY204:TUF204"/>
    <mergeCell ref="TUG204:TUN204"/>
    <mergeCell ref="TUO204:TUV204"/>
    <mergeCell ref="TUW204:TVD204"/>
    <mergeCell ref="TVE204:TVL204"/>
    <mergeCell ref="TRU204:TSB204"/>
    <mergeCell ref="TSC204:TSJ204"/>
    <mergeCell ref="TSK204:TSR204"/>
    <mergeCell ref="TSS204:TSZ204"/>
    <mergeCell ref="TTA204:TTH204"/>
    <mergeCell ref="TTI204:TTP204"/>
    <mergeCell ref="UBA204:UBH204"/>
    <mergeCell ref="UBI204:UBP204"/>
    <mergeCell ref="UBQ204:UBX204"/>
    <mergeCell ref="UBY204:UCF204"/>
    <mergeCell ref="UCG204:UCN204"/>
    <mergeCell ref="UCO204:UCV204"/>
    <mergeCell ref="TZE204:TZL204"/>
    <mergeCell ref="TZM204:TZT204"/>
    <mergeCell ref="TZU204:UAB204"/>
    <mergeCell ref="UAC204:UAJ204"/>
    <mergeCell ref="UAK204:UAR204"/>
    <mergeCell ref="UAS204:UAZ204"/>
    <mergeCell ref="TXI204:TXP204"/>
    <mergeCell ref="TXQ204:TXX204"/>
    <mergeCell ref="TXY204:TYF204"/>
    <mergeCell ref="TYG204:TYN204"/>
    <mergeCell ref="TYO204:TYV204"/>
    <mergeCell ref="TYW204:TZD204"/>
    <mergeCell ref="UGO204:UGV204"/>
    <mergeCell ref="UGW204:UHD204"/>
    <mergeCell ref="UHE204:UHL204"/>
    <mergeCell ref="UHM204:UHT204"/>
    <mergeCell ref="UHU204:UIB204"/>
    <mergeCell ref="UIC204:UIJ204"/>
    <mergeCell ref="UES204:UEZ204"/>
    <mergeCell ref="UFA204:UFH204"/>
    <mergeCell ref="UFI204:UFP204"/>
    <mergeCell ref="UFQ204:UFX204"/>
    <mergeCell ref="UFY204:UGF204"/>
    <mergeCell ref="UGG204:UGN204"/>
    <mergeCell ref="UCW204:UDD204"/>
    <mergeCell ref="UDE204:UDL204"/>
    <mergeCell ref="UDM204:UDT204"/>
    <mergeCell ref="UDU204:UEB204"/>
    <mergeCell ref="UEC204:UEJ204"/>
    <mergeCell ref="UEK204:UER204"/>
    <mergeCell ref="UMC204:UMJ204"/>
    <mergeCell ref="UMK204:UMR204"/>
    <mergeCell ref="UMS204:UMZ204"/>
    <mergeCell ref="UNA204:UNH204"/>
    <mergeCell ref="UNI204:UNP204"/>
    <mergeCell ref="UNQ204:UNX204"/>
    <mergeCell ref="UKG204:UKN204"/>
    <mergeCell ref="UKO204:UKV204"/>
    <mergeCell ref="UKW204:ULD204"/>
    <mergeCell ref="ULE204:ULL204"/>
    <mergeCell ref="ULM204:ULT204"/>
    <mergeCell ref="ULU204:UMB204"/>
    <mergeCell ref="UIK204:UIR204"/>
    <mergeCell ref="UIS204:UIZ204"/>
    <mergeCell ref="UJA204:UJH204"/>
    <mergeCell ref="UJI204:UJP204"/>
    <mergeCell ref="UJQ204:UJX204"/>
    <mergeCell ref="UJY204:UKF204"/>
    <mergeCell ref="URQ204:URX204"/>
    <mergeCell ref="URY204:USF204"/>
    <mergeCell ref="USG204:USN204"/>
    <mergeCell ref="USO204:USV204"/>
    <mergeCell ref="USW204:UTD204"/>
    <mergeCell ref="UTE204:UTL204"/>
    <mergeCell ref="UPU204:UQB204"/>
    <mergeCell ref="UQC204:UQJ204"/>
    <mergeCell ref="UQK204:UQR204"/>
    <mergeCell ref="UQS204:UQZ204"/>
    <mergeCell ref="URA204:URH204"/>
    <mergeCell ref="URI204:URP204"/>
    <mergeCell ref="UNY204:UOF204"/>
    <mergeCell ref="UOG204:UON204"/>
    <mergeCell ref="UOO204:UOV204"/>
    <mergeCell ref="UOW204:UPD204"/>
    <mergeCell ref="UPE204:UPL204"/>
    <mergeCell ref="UPM204:UPT204"/>
    <mergeCell ref="UXE204:UXL204"/>
    <mergeCell ref="UXM204:UXT204"/>
    <mergeCell ref="UXU204:UYB204"/>
    <mergeCell ref="UYC204:UYJ204"/>
    <mergeCell ref="UYK204:UYR204"/>
    <mergeCell ref="UYS204:UYZ204"/>
    <mergeCell ref="UVI204:UVP204"/>
    <mergeCell ref="UVQ204:UVX204"/>
    <mergeCell ref="UVY204:UWF204"/>
    <mergeCell ref="UWG204:UWN204"/>
    <mergeCell ref="UWO204:UWV204"/>
    <mergeCell ref="UWW204:UXD204"/>
    <mergeCell ref="UTM204:UTT204"/>
    <mergeCell ref="UTU204:UUB204"/>
    <mergeCell ref="UUC204:UUJ204"/>
    <mergeCell ref="UUK204:UUR204"/>
    <mergeCell ref="UUS204:UUZ204"/>
    <mergeCell ref="UVA204:UVH204"/>
    <mergeCell ref="VCS204:VCZ204"/>
    <mergeCell ref="VDA204:VDH204"/>
    <mergeCell ref="VDI204:VDP204"/>
    <mergeCell ref="VDQ204:VDX204"/>
    <mergeCell ref="VDY204:VEF204"/>
    <mergeCell ref="VEG204:VEN204"/>
    <mergeCell ref="VAW204:VBD204"/>
    <mergeCell ref="VBE204:VBL204"/>
    <mergeCell ref="VBM204:VBT204"/>
    <mergeCell ref="VBU204:VCB204"/>
    <mergeCell ref="VCC204:VCJ204"/>
    <mergeCell ref="VCK204:VCR204"/>
    <mergeCell ref="UZA204:UZH204"/>
    <mergeCell ref="UZI204:UZP204"/>
    <mergeCell ref="UZQ204:UZX204"/>
    <mergeCell ref="UZY204:VAF204"/>
    <mergeCell ref="VAG204:VAN204"/>
    <mergeCell ref="VAO204:VAV204"/>
    <mergeCell ref="VIG204:VIN204"/>
    <mergeCell ref="VIO204:VIV204"/>
    <mergeCell ref="VIW204:VJD204"/>
    <mergeCell ref="VJE204:VJL204"/>
    <mergeCell ref="VJM204:VJT204"/>
    <mergeCell ref="VJU204:VKB204"/>
    <mergeCell ref="VGK204:VGR204"/>
    <mergeCell ref="VGS204:VGZ204"/>
    <mergeCell ref="VHA204:VHH204"/>
    <mergeCell ref="VHI204:VHP204"/>
    <mergeCell ref="VHQ204:VHX204"/>
    <mergeCell ref="VHY204:VIF204"/>
    <mergeCell ref="VEO204:VEV204"/>
    <mergeCell ref="VEW204:VFD204"/>
    <mergeCell ref="VFE204:VFL204"/>
    <mergeCell ref="VFM204:VFT204"/>
    <mergeCell ref="VFU204:VGB204"/>
    <mergeCell ref="VGC204:VGJ204"/>
    <mergeCell ref="VNU204:VOB204"/>
    <mergeCell ref="VOC204:VOJ204"/>
    <mergeCell ref="VOK204:VOR204"/>
    <mergeCell ref="VOS204:VOZ204"/>
    <mergeCell ref="VPA204:VPH204"/>
    <mergeCell ref="VPI204:VPP204"/>
    <mergeCell ref="VLY204:VMF204"/>
    <mergeCell ref="VMG204:VMN204"/>
    <mergeCell ref="VMO204:VMV204"/>
    <mergeCell ref="VMW204:VND204"/>
    <mergeCell ref="VNE204:VNL204"/>
    <mergeCell ref="VNM204:VNT204"/>
    <mergeCell ref="VKC204:VKJ204"/>
    <mergeCell ref="VKK204:VKR204"/>
    <mergeCell ref="VKS204:VKZ204"/>
    <mergeCell ref="VLA204:VLH204"/>
    <mergeCell ref="VLI204:VLP204"/>
    <mergeCell ref="VLQ204:VLX204"/>
    <mergeCell ref="VTI204:VTP204"/>
    <mergeCell ref="VTQ204:VTX204"/>
    <mergeCell ref="VTY204:VUF204"/>
    <mergeCell ref="VUG204:VUN204"/>
    <mergeCell ref="VUO204:VUV204"/>
    <mergeCell ref="VUW204:VVD204"/>
    <mergeCell ref="VRM204:VRT204"/>
    <mergeCell ref="VRU204:VSB204"/>
    <mergeCell ref="VSC204:VSJ204"/>
    <mergeCell ref="VSK204:VSR204"/>
    <mergeCell ref="VSS204:VSZ204"/>
    <mergeCell ref="VTA204:VTH204"/>
    <mergeCell ref="VPQ204:VPX204"/>
    <mergeCell ref="VPY204:VQF204"/>
    <mergeCell ref="VQG204:VQN204"/>
    <mergeCell ref="VQO204:VQV204"/>
    <mergeCell ref="VQW204:VRD204"/>
    <mergeCell ref="VRE204:VRL204"/>
    <mergeCell ref="VYW204:VZD204"/>
    <mergeCell ref="VZE204:VZL204"/>
    <mergeCell ref="VZM204:VZT204"/>
    <mergeCell ref="VZU204:WAB204"/>
    <mergeCell ref="WAC204:WAJ204"/>
    <mergeCell ref="WAK204:WAR204"/>
    <mergeCell ref="VXA204:VXH204"/>
    <mergeCell ref="VXI204:VXP204"/>
    <mergeCell ref="VXQ204:VXX204"/>
    <mergeCell ref="VXY204:VYF204"/>
    <mergeCell ref="VYG204:VYN204"/>
    <mergeCell ref="VYO204:VYV204"/>
    <mergeCell ref="VVE204:VVL204"/>
    <mergeCell ref="VVM204:VVT204"/>
    <mergeCell ref="VVU204:VWB204"/>
    <mergeCell ref="VWC204:VWJ204"/>
    <mergeCell ref="VWK204:VWR204"/>
    <mergeCell ref="VWS204:VWZ204"/>
    <mergeCell ref="WEK204:WER204"/>
    <mergeCell ref="WES204:WEZ204"/>
    <mergeCell ref="WFA204:WFH204"/>
    <mergeCell ref="WFI204:WFP204"/>
    <mergeCell ref="WFQ204:WFX204"/>
    <mergeCell ref="WFY204:WGF204"/>
    <mergeCell ref="WCO204:WCV204"/>
    <mergeCell ref="WCW204:WDD204"/>
    <mergeCell ref="WDE204:WDL204"/>
    <mergeCell ref="WDM204:WDT204"/>
    <mergeCell ref="WDU204:WEB204"/>
    <mergeCell ref="WEC204:WEJ204"/>
    <mergeCell ref="WAS204:WAZ204"/>
    <mergeCell ref="WBA204:WBH204"/>
    <mergeCell ref="WBI204:WBP204"/>
    <mergeCell ref="WBQ204:WBX204"/>
    <mergeCell ref="WBY204:WCF204"/>
    <mergeCell ref="WCG204:WCN204"/>
    <mergeCell ref="WJY204:WKF204"/>
    <mergeCell ref="WKG204:WKN204"/>
    <mergeCell ref="WKO204:WKV204"/>
    <mergeCell ref="WKW204:WLD204"/>
    <mergeCell ref="WLE204:WLL204"/>
    <mergeCell ref="WLM204:WLT204"/>
    <mergeCell ref="WIC204:WIJ204"/>
    <mergeCell ref="WIK204:WIR204"/>
    <mergeCell ref="WIS204:WIZ204"/>
    <mergeCell ref="WJA204:WJH204"/>
    <mergeCell ref="WJI204:WJP204"/>
    <mergeCell ref="WJQ204:WJX204"/>
    <mergeCell ref="WGG204:WGN204"/>
    <mergeCell ref="WGO204:WGV204"/>
    <mergeCell ref="WGW204:WHD204"/>
    <mergeCell ref="WHE204:WHL204"/>
    <mergeCell ref="WHM204:WHT204"/>
    <mergeCell ref="WHU204:WIB204"/>
    <mergeCell ref="WPM204:WPT204"/>
    <mergeCell ref="WPU204:WQB204"/>
    <mergeCell ref="WQC204:WQJ204"/>
    <mergeCell ref="WQK204:WQR204"/>
    <mergeCell ref="WQS204:WQZ204"/>
    <mergeCell ref="WRA204:WRH204"/>
    <mergeCell ref="WNQ204:WNX204"/>
    <mergeCell ref="WNY204:WOF204"/>
    <mergeCell ref="WOG204:WON204"/>
    <mergeCell ref="WOO204:WOV204"/>
    <mergeCell ref="WOW204:WPD204"/>
    <mergeCell ref="WPE204:WPL204"/>
    <mergeCell ref="WLU204:WMB204"/>
    <mergeCell ref="WMC204:WMJ204"/>
    <mergeCell ref="WMK204:WMR204"/>
    <mergeCell ref="WMS204:WMZ204"/>
    <mergeCell ref="WNA204:WNH204"/>
    <mergeCell ref="WNI204:WNP204"/>
    <mergeCell ref="WVA204:WVH204"/>
    <mergeCell ref="WVI204:WVP204"/>
    <mergeCell ref="WVQ204:WVX204"/>
    <mergeCell ref="WVY204:WWF204"/>
    <mergeCell ref="WWG204:WWN204"/>
    <mergeCell ref="WWO204:WWV204"/>
    <mergeCell ref="WTE204:WTL204"/>
    <mergeCell ref="WTM204:WTT204"/>
    <mergeCell ref="WTU204:WUB204"/>
    <mergeCell ref="WUC204:WUJ204"/>
    <mergeCell ref="WUK204:WUR204"/>
    <mergeCell ref="WUS204:WUZ204"/>
    <mergeCell ref="WRI204:WRP204"/>
    <mergeCell ref="WRQ204:WRX204"/>
    <mergeCell ref="WRY204:WSF204"/>
    <mergeCell ref="WSG204:WSN204"/>
    <mergeCell ref="WSO204:WSV204"/>
    <mergeCell ref="WSW204:WTD204"/>
    <mergeCell ref="A208:E208"/>
    <mergeCell ref="F208:H208"/>
    <mergeCell ref="XEG204:XEN204"/>
    <mergeCell ref="XEO204:XEV204"/>
    <mergeCell ref="XEW204:XFD204"/>
    <mergeCell ref="A205:H205"/>
    <mergeCell ref="A206:H206"/>
    <mergeCell ref="A207:H207"/>
    <mergeCell ref="XCK204:XCR204"/>
    <mergeCell ref="XCS204:XCZ204"/>
    <mergeCell ref="XDA204:XDH204"/>
    <mergeCell ref="XDI204:XDP204"/>
    <mergeCell ref="XDQ204:XDX204"/>
    <mergeCell ref="XDY204:XEF204"/>
    <mergeCell ref="XAO204:XAV204"/>
    <mergeCell ref="XAW204:XBD204"/>
    <mergeCell ref="XBE204:XBL204"/>
    <mergeCell ref="XBM204:XBT204"/>
    <mergeCell ref="XBU204:XCB204"/>
    <mergeCell ref="XCC204:XCJ204"/>
    <mergeCell ref="WYS204:WYZ204"/>
    <mergeCell ref="WZA204:WZH204"/>
    <mergeCell ref="WZI204:WZP204"/>
    <mergeCell ref="WZQ204:WZX204"/>
    <mergeCell ref="WZY204:XAF204"/>
    <mergeCell ref="XAG204:XAN204"/>
    <mergeCell ref="WWW204:WXD204"/>
    <mergeCell ref="WXE204:WXL204"/>
    <mergeCell ref="WXM204:WXT204"/>
    <mergeCell ref="WXU204:WYB204"/>
    <mergeCell ref="WYC204:WYJ204"/>
    <mergeCell ref="WYK204:WYR204"/>
  </mergeCells>
  <pageMargins left="0.59055118110236227" right="0.59055118110236227" top="0.19685039370078741" bottom="0.19685039370078741" header="0" footer="0"/>
  <pageSetup paperSize="9" scale="10" firstPageNumber="0" fitToHeight="50" orientation="portrait" horizontalDpi="300" verticalDpi="300"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203"/>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24" s="4" customFormat="1" ht="50.1" customHeight="1" x14ac:dyDescent="0.2">
      <c r="A1" s="1"/>
      <c r="B1" s="2"/>
      <c r="C1" s="3" t="s">
        <v>0</v>
      </c>
      <c r="D1" s="2"/>
      <c r="E1" s="2"/>
      <c r="F1" s="2"/>
      <c r="G1" s="2"/>
      <c r="H1" s="2"/>
      <c r="X1" s="159"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row>
    <row r="2" spans="1:24" s="10" customFormat="1" ht="50.1" customHeight="1" x14ac:dyDescent="0.2">
      <c r="A2" s="5" t="str">
        <f>Абакан_юр!A2</f>
        <v>Введен в действие с "01" апреля 2024 г.</v>
      </c>
      <c r="B2" s="6" t="s">
        <v>2</v>
      </c>
      <c r="C2" s="7" t="s">
        <v>551</v>
      </c>
      <c r="D2" s="8"/>
      <c r="E2" s="8"/>
      <c r="F2" s="8"/>
      <c r="G2" s="8"/>
      <c r="H2" s="9"/>
    </row>
    <row r="3" spans="1:2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24" s="20" customFormat="1" ht="50.1" customHeight="1" thickBot="1" x14ac:dyDescent="0.25">
      <c r="A4" s="17" t="s">
        <v>5</v>
      </c>
      <c r="B4" s="18" t="s">
        <v>6</v>
      </c>
      <c r="C4" s="19" t="s">
        <v>7</v>
      </c>
      <c r="D4" s="490" t="s">
        <v>8</v>
      </c>
      <c r="E4" s="491"/>
      <c r="F4" s="491"/>
      <c r="G4" s="491"/>
      <c r="H4" s="492"/>
    </row>
    <row r="5" spans="1:24" s="23" customFormat="1" ht="49.5" customHeight="1" thickBot="1" x14ac:dyDescent="0.25">
      <c r="A5" s="362" t="s">
        <v>9</v>
      </c>
      <c r="B5" s="363"/>
      <c r="C5" s="21"/>
      <c r="D5" s="21"/>
      <c r="E5" s="21"/>
      <c r="F5" s="21"/>
      <c r="G5" s="21"/>
      <c r="H5" s="22"/>
    </row>
    <row r="6" spans="1:24" ht="31.5" customHeight="1" thickBot="1" x14ac:dyDescent="0.25">
      <c r="A6" s="160"/>
      <c r="B6" s="161"/>
      <c r="C6" s="162"/>
      <c r="D6" s="135" t="s">
        <v>171</v>
      </c>
      <c r="E6" s="111" t="s">
        <v>172</v>
      </c>
      <c r="F6" s="135" t="s">
        <v>173</v>
      </c>
      <c r="G6" s="111" t="s">
        <v>174</v>
      </c>
      <c r="H6" s="136" t="s">
        <v>175</v>
      </c>
    </row>
    <row r="7" spans="1:24"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7" s="382">
        <f>F7*1.2</f>
        <v>4737.5999999999995</v>
      </c>
      <c r="E7" s="383">
        <f>F7*1.1</f>
        <v>4342.8</v>
      </c>
      <c r="F7" s="383">
        <v>3948</v>
      </c>
      <c r="G7" s="383">
        <f>F7*0.75</f>
        <v>2961</v>
      </c>
      <c r="H7" s="384">
        <f>F7*0.5</f>
        <v>1974</v>
      </c>
    </row>
    <row r="8" spans="1:24" s="16" customFormat="1" ht="132" customHeight="1" x14ac:dyDescent="0.2">
      <c r="A8" s="462"/>
      <c r="B8" s="456"/>
      <c r="C8" s="456"/>
      <c r="D8" s="354"/>
      <c r="E8" s="355"/>
      <c r="F8" s="355"/>
      <c r="G8" s="355"/>
      <c r="H8" s="356"/>
    </row>
    <row r="9" spans="1:24"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 s="354"/>
      <c r="E9" s="355"/>
      <c r="F9" s="355"/>
      <c r="G9" s="355"/>
      <c r="H9" s="356"/>
    </row>
    <row r="10" spans="1:24"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0" s="374"/>
      <c r="E10" s="375"/>
      <c r="F10" s="375"/>
      <c r="G10" s="375"/>
      <c r="H10" s="376"/>
    </row>
    <row r="11" spans="1:24" s="16" customFormat="1" ht="24.95" customHeight="1" thickBot="1" x14ac:dyDescent="0.25">
      <c r="A11" s="28"/>
      <c r="B11" s="29"/>
      <c r="C11" s="30"/>
      <c r="D11" s="458"/>
      <c r="E11" s="459"/>
      <c r="F11" s="459"/>
      <c r="G11" s="459"/>
      <c r="H11" s="460"/>
    </row>
    <row r="12" spans="1:24"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2" s="457">
        <f>F12*1.2</f>
        <v>5032.8</v>
      </c>
      <c r="E12" s="383">
        <f>F12*1.1</f>
        <v>4613.4000000000005</v>
      </c>
      <c r="F12" s="383">
        <v>4194</v>
      </c>
      <c r="G12" s="383">
        <f>F12*0.75</f>
        <v>3145.5</v>
      </c>
      <c r="H12" s="384">
        <f>F12*0.5</f>
        <v>2097</v>
      </c>
    </row>
    <row r="13" spans="1:24" s="16" customFormat="1" ht="132" customHeight="1" x14ac:dyDescent="0.2">
      <c r="A13" s="452"/>
      <c r="B13" s="456"/>
      <c r="C13" s="456"/>
      <c r="D13" s="361"/>
      <c r="E13" s="355"/>
      <c r="F13" s="355"/>
      <c r="G13" s="355"/>
      <c r="H13" s="356"/>
    </row>
    <row r="14" spans="1:24"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4" s="361"/>
      <c r="E14" s="355"/>
      <c r="F14" s="355"/>
      <c r="G14" s="355"/>
      <c r="H14" s="356"/>
    </row>
    <row r="15" spans="1:24"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5" s="361"/>
      <c r="E15" s="355"/>
      <c r="F15" s="355"/>
      <c r="G15" s="355"/>
      <c r="H15" s="356"/>
    </row>
    <row r="16" spans="1:24"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756</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"2ГИС.МАЙКОП"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23" s="527">
        <v>48</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7" s="382">
        <f>F27*1.2</f>
        <v>6638.4</v>
      </c>
      <c r="E27" s="383">
        <f>F27*1.1</f>
        <v>6085.2000000000007</v>
      </c>
      <c r="F27" s="383">
        <v>5532</v>
      </c>
      <c r="G27" s="383">
        <f>F27*0.75</f>
        <v>4149</v>
      </c>
      <c r="H27" s="384">
        <f>F27*0.5</f>
        <v>2766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2" s="457">
        <f>F32*1.2</f>
        <v>7056</v>
      </c>
      <c r="E32" s="383">
        <f>F32*1.1</f>
        <v>6468.0000000000009</v>
      </c>
      <c r="F32" s="383">
        <v>5880</v>
      </c>
      <c r="G32" s="383">
        <f>F32*0.75</f>
        <v>4410</v>
      </c>
      <c r="H32" s="384">
        <f>F32*0.5</f>
        <v>2940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1080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"2ГИС.МАЙКОП"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"2ГИС.МАЙКОП"; Электронный справочник "2ГИС.МАЙКОП"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v>
      </c>
      <c r="D43" s="479">
        <v>48</v>
      </c>
      <c r="E43" s="445"/>
      <c r="F43" s="445"/>
      <c r="G43" s="445"/>
      <c r="H43" s="446"/>
    </row>
    <row r="44" spans="1:8" s="16" customFormat="1" ht="69.75" customHeight="1" x14ac:dyDescent="0.2">
      <c r="A44" s="439"/>
      <c r="B44" s="476"/>
      <c r="C44" s="478"/>
      <c r="D44" s="480"/>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5" s="480"/>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46" s="481"/>
      <c r="E46" s="449"/>
      <c r="F46" s="449"/>
      <c r="G46" s="449"/>
      <c r="H46" s="450"/>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48" s="382">
        <f>F48*1.2</f>
        <v>5688</v>
      </c>
      <c r="E48" s="383">
        <f>F48*1.1</f>
        <v>5214</v>
      </c>
      <c r="F48" s="383">
        <v>4740</v>
      </c>
      <c r="G48" s="383">
        <f>F48*0.75</f>
        <v>3555</v>
      </c>
      <c r="H48" s="384">
        <f>F48*0.5</f>
        <v>2370</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4" s="457">
        <f>F54*1.2</f>
        <v>6040.8</v>
      </c>
      <c r="E54" s="383">
        <f>F54*1.1</f>
        <v>5537.4000000000005</v>
      </c>
      <c r="F54" s="383">
        <v>5034</v>
      </c>
      <c r="G54" s="383">
        <f>F54*0.75</f>
        <v>3775.5</v>
      </c>
      <c r="H54" s="384">
        <f>F54*0.5</f>
        <v>2517</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60" s="527">
        <v>48</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420 до 15960</v>
      </c>
      <c r="E64" s="422"/>
      <c r="F64" s="422"/>
      <c r="G64" s="422"/>
      <c r="H64" s="423"/>
    </row>
    <row r="65" spans="1:8" ht="37.5" customHeight="1" outlineLevel="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65" s="432">
        <v>420</v>
      </c>
      <c r="E65" s="433"/>
      <c r="F65" s="433"/>
      <c r="G65" s="433"/>
      <c r="H65" s="434"/>
    </row>
    <row r="66" spans="1:8" ht="37.5" customHeight="1" outlineLevel="1" x14ac:dyDescent="0.2">
      <c r="A66" s="419" t="s">
        <v>40</v>
      </c>
      <c r="B66" s="420"/>
      <c r="C66" s="431"/>
      <c r="D66" s="354">
        <v>840</v>
      </c>
      <c r="E66" s="355"/>
      <c r="F66" s="355"/>
      <c r="G66" s="355"/>
      <c r="H66" s="356"/>
    </row>
    <row r="67" spans="1:8" ht="37.5" customHeight="1" outlineLevel="1" x14ac:dyDescent="0.2">
      <c r="A67" s="419" t="s">
        <v>41</v>
      </c>
      <c r="B67" s="420"/>
      <c r="C67" s="431"/>
      <c r="D67" s="354">
        <v>1680</v>
      </c>
      <c r="E67" s="355"/>
      <c r="F67" s="355"/>
      <c r="G67" s="355"/>
      <c r="H67" s="356"/>
    </row>
    <row r="68" spans="1:8" ht="37.5" customHeight="1" outlineLevel="1" x14ac:dyDescent="0.2">
      <c r="A68" s="419" t="s">
        <v>42</v>
      </c>
      <c r="B68" s="420"/>
      <c r="C68" s="431"/>
      <c r="D68" s="354">
        <v>2520</v>
      </c>
      <c r="E68" s="355"/>
      <c r="F68" s="355"/>
      <c r="G68" s="355"/>
      <c r="H68" s="356"/>
    </row>
    <row r="69" spans="1:8" ht="37.5" customHeight="1" outlineLevel="1" x14ac:dyDescent="0.2">
      <c r="A69" s="419" t="s">
        <v>43</v>
      </c>
      <c r="B69" s="420"/>
      <c r="C69" s="431"/>
      <c r="D69" s="354">
        <v>3360</v>
      </c>
      <c r="E69" s="355"/>
      <c r="F69" s="355"/>
      <c r="G69" s="355"/>
      <c r="H69" s="356"/>
    </row>
    <row r="70" spans="1:8" ht="37.5" customHeight="1" outlineLevel="1" x14ac:dyDescent="0.2">
      <c r="A70" s="419" t="s">
        <v>44</v>
      </c>
      <c r="B70" s="420"/>
      <c r="C70" s="431"/>
      <c r="D70" s="354">
        <v>4200</v>
      </c>
      <c r="E70" s="355"/>
      <c r="F70" s="355"/>
      <c r="G70" s="355"/>
      <c r="H70" s="356"/>
    </row>
    <row r="71" spans="1:8" ht="37.5" customHeight="1" outlineLevel="1" x14ac:dyDescent="0.2">
      <c r="A71" s="419" t="s">
        <v>45</v>
      </c>
      <c r="B71" s="420"/>
      <c r="C71" s="431"/>
      <c r="D71" s="354">
        <v>5040</v>
      </c>
      <c r="E71" s="355"/>
      <c r="F71" s="355"/>
      <c r="G71" s="355"/>
      <c r="H71" s="356"/>
    </row>
    <row r="72" spans="1:8" ht="37.5" customHeight="1" outlineLevel="1" x14ac:dyDescent="0.2">
      <c r="A72" s="419" t="s">
        <v>46</v>
      </c>
      <c r="B72" s="420"/>
      <c r="C72" s="431"/>
      <c r="D72" s="354">
        <v>5880</v>
      </c>
      <c r="E72" s="355"/>
      <c r="F72" s="355"/>
      <c r="G72" s="355"/>
      <c r="H72" s="356"/>
    </row>
    <row r="73" spans="1:8" ht="37.5" customHeight="1" outlineLevel="1" x14ac:dyDescent="0.2">
      <c r="A73" s="419" t="s">
        <v>47</v>
      </c>
      <c r="B73" s="420"/>
      <c r="C73" s="431"/>
      <c r="D73" s="354">
        <v>6720</v>
      </c>
      <c r="E73" s="355"/>
      <c r="F73" s="355"/>
      <c r="G73" s="355"/>
      <c r="H73" s="356"/>
    </row>
    <row r="74" spans="1:8" ht="37.5" customHeight="1" outlineLevel="1" x14ac:dyDescent="0.2">
      <c r="A74" s="419" t="s">
        <v>48</v>
      </c>
      <c r="B74" s="420"/>
      <c r="C74" s="431"/>
      <c r="D74" s="354">
        <v>7560</v>
      </c>
      <c r="E74" s="355"/>
      <c r="F74" s="355"/>
      <c r="G74" s="355"/>
      <c r="H74" s="356"/>
    </row>
    <row r="75" spans="1:8" ht="37.5" customHeight="1" outlineLevel="1" x14ac:dyDescent="0.2">
      <c r="A75" s="419" t="s">
        <v>49</v>
      </c>
      <c r="B75" s="420"/>
      <c r="C75" s="431"/>
      <c r="D75" s="354">
        <v>8400</v>
      </c>
      <c r="E75" s="355"/>
      <c r="F75" s="355"/>
      <c r="G75" s="355"/>
      <c r="H75" s="356"/>
    </row>
    <row r="76" spans="1:8" ht="37.5" customHeight="1" outlineLevel="1" x14ac:dyDescent="0.2">
      <c r="A76" s="419" t="s">
        <v>50</v>
      </c>
      <c r="B76" s="420"/>
      <c r="C76" s="431"/>
      <c r="D76" s="354">
        <v>9240</v>
      </c>
      <c r="E76" s="355"/>
      <c r="F76" s="355"/>
      <c r="G76" s="355"/>
      <c r="H76" s="356"/>
    </row>
    <row r="77" spans="1:8" ht="37.5" customHeight="1" outlineLevel="1" x14ac:dyDescent="0.2">
      <c r="A77" s="419" t="s">
        <v>51</v>
      </c>
      <c r="B77" s="420"/>
      <c r="C77" s="431"/>
      <c r="D77" s="354">
        <v>10080</v>
      </c>
      <c r="E77" s="355"/>
      <c r="F77" s="355"/>
      <c r="G77" s="355"/>
      <c r="H77" s="356"/>
    </row>
    <row r="78" spans="1:8" ht="37.5" customHeight="1" outlineLevel="1" x14ac:dyDescent="0.2">
      <c r="A78" s="419" t="s">
        <v>52</v>
      </c>
      <c r="B78" s="420"/>
      <c r="C78" s="431"/>
      <c r="D78" s="354">
        <v>10920</v>
      </c>
      <c r="E78" s="355"/>
      <c r="F78" s="355"/>
      <c r="G78" s="355"/>
      <c r="H78" s="356"/>
    </row>
    <row r="79" spans="1:8" ht="37.5" customHeight="1" outlineLevel="1" x14ac:dyDescent="0.2">
      <c r="A79" s="419" t="s">
        <v>53</v>
      </c>
      <c r="B79" s="420"/>
      <c r="C79" s="431"/>
      <c r="D79" s="354">
        <v>11760</v>
      </c>
      <c r="E79" s="355"/>
      <c r="F79" s="355"/>
      <c r="G79" s="355"/>
      <c r="H79" s="356"/>
    </row>
    <row r="80" spans="1:8" ht="37.5" customHeight="1" outlineLevel="1" x14ac:dyDescent="0.2">
      <c r="A80" s="419" t="s">
        <v>54</v>
      </c>
      <c r="B80" s="420"/>
      <c r="C80" s="431"/>
      <c r="D80" s="354">
        <v>12600</v>
      </c>
      <c r="E80" s="355"/>
      <c r="F80" s="355"/>
      <c r="G80" s="355"/>
      <c r="H80" s="356"/>
    </row>
    <row r="81" spans="1:8" ht="37.5" customHeight="1" outlineLevel="1" x14ac:dyDescent="0.2">
      <c r="A81" s="419" t="s">
        <v>55</v>
      </c>
      <c r="B81" s="420"/>
      <c r="C81" s="431"/>
      <c r="D81" s="354">
        <v>13440</v>
      </c>
      <c r="E81" s="355"/>
      <c r="F81" s="355"/>
      <c r="G81" s="355"/>
      <c r="H81" s="356"/>
    </row>
    <row r="82" spans="1:8" ht="37.5" customHeight="1" outlineLevel="1" x14ac:dyDescent="0.2">
      <c r="A82" s="419" t="s">
        <v>56</v>
      </c>
      <c r="B82" s="420"/>
      <c r="C82" s="431"/>
      <c r="D82" s="354">
        <v>14280</v>
      </c>
      <c r="E82" s="355"/>
      <c r="F82" s="355"/>
      <c r="G82" s="355"/>
      <c r="H82" s="356"/>
    </row>
    <row r="83" spans="1:8" ht="37.5" customHeight="1" outlineLevel="1" x14ac:dyDescent="0.2">
      <c r="A83" s="419" t="s">
        <v>57</v>
      </c>
      <c r="B83" s="420"/>
      <c r="C83" s="431"/>
      <c r="D83" s="354">
        <v>15120</v>
      </c>
      <c r="E83" s="355"/>
      <c r="F83" s="355"/>
      <c r="G83" s="355"/>
      <c r="H83" s="356"/>
    </row>
    <row r="84" spans="1:8" ht="37.5" customHeight="1" outlineLevel="1" thickBot="1" x14ac:dyDescent="0.25">
      <c r="A84" s="419" t="s">
        <v>58</v>
      </c>
      <c r="B84" s="420"/>
      <c r="C84" s="431"/>
      <c r="D84" s="354">
        <v>15960</v>
      </c>
      <c r="E84" s="355"/>
      <c r="F84" s="355"/>
      <c r="G84" s="355"/>
      <c r="H84" s="356"/>
    </row>
    <row r="85" spans="1:8" ht="50.1" customHeight="1" thickBot="1" x14ac:dyDescent="0.25">
      <c r="A85" s="411" t="s">
        <v>59</v>
      </c>
      <c r="B85" s="412"/>
      <c r="C85" s="412"/>
      <c r="D85" s="421" t="str">
        <f>"от "&amp;MIN(D86:D95)&amp;" до "&amp;MAX(D86:D95)</f>
        <v>от 231 до 3954</v>
      </c>
      <c r="E85" s="422"/>
      <c r="F85" s="422"/>
      <c r="G85" s="422"/>
      <c r="H85" s="423"/>
    </row>
    <row r="86" spans="1:8" ht="151.5" x14ac:dyDescent="0.2">
      <c r="A86" s="65" t="s">
        <v>60</v>
      </c>
      <c r="B86" s="66" t="s">
        <v>13</v>
      </c>
      <c r="C86" s="120"/>
      <c r="D86" s="424">
        <v>231</v>
      </c>
      <c r="E86" s="424"/>
      <c r="F86" s="424"/>
      <c r="G86" s="424"/>
      <c r="H86" s="425"/>
    </row>
    <row r="87" spans="1:8" ht="37.5" customHeight="1" x14ac:dyDescent="0.2">
      <c r="A87" s="377" t="s">
        <v>61</v>
      </c>
      <c r="B87" s="418"/>
      <c r="C87" s="426"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87" s="398">
        <v>354</v>
      </c>
      <c r="E87" s="398"/>
      <c r="F87" s="398"/>
      <c r="G87" s="398"/>
      <c r="H87" s="399"/>
    </row>
    <row r="88" spans="1:8" ht="37.5" customHeight="1" x14ac:dyDescent="0.2">
      <c r="A88" s="377" t="s">
        <v>62</v>
      </c>
      <c r="B88" s="418"/>
      <c r="C88" s="427"/>
      <c r="D88" s="398">
        <v>3012</v>
      </c>
      <c r="E88" s="398"/>
      <c r="F88" s="398"/>
      <c r="G88" s="398"/>
      <c r="H88" s="399"/>
    </row>
    <row r="89" spans="1:8" ht="37.5" customHeight="1" x14ac:dyDescent="0.2">
      <c r="A89" s="377" t="s">
        <v>63</v>
      </c>
      <c r="B89" s="418"/>
      <c r="C89" s="427"/>
      <c r="D89" s="398">
        <v>1008</v>
      </c>
      <c r="E89" s="398"/>
      <c r="F89" s="398"/>
      <c r="G89" s="398"/>
      <c r="H89" s="399"/>
    </row>
    <row r="90" spans="1:8" ht="37.5" customHeight="1" x14ac:dyDescent="0.2">
      <c r="A90" s="352" t="s">
        <v>64</v>
      </c>
      <c r="B90" s="353"/>
      <c r="C90" s="427"/>
      <c r="D90" s="398">
        <v>2010</v>
      </c>
      <c r="E90" s="398"/>
      <c r="F90" s="398"/>
      <c r="G90" s="398"/>
      <c r="H90" s="399"/>
    </row>
    <row r="91" spans="1:8" ht="37.5" customHeight="1" x14ac:dyDescent="0.2">
      <c r="A91" s="377" t="s">
        <v>65</v>
      </c>
      <c r="B91" s="418"/>
      <c r="C91" s="427"/>
      <c r="D91" s="398">
        <v>240</v>
      </c>
      <c r="E91" s="398"/>
      <c r="F91" s="398"/>
      <c r="G91" s="398"/>
      <c r="H91" s="399"/>
    </row>
    <row r="92" spans="1:8" ht="37.5" customHeight="1" x14ac:dyDescent="0.2">
      <c r="A92" s="377" t="s">
        <v>66</v>
      </c>
      <c r="B92" s="418"/>
      <c r="C92" s="427"/>
      <c r="D92" s="398">
        <v>240</v>
      </c>
      <c r="E92" s="398"/>
      <c r="F92" s="398"/>
      <c r="G92" s="398"/>
      <c r="H92" s="399"/>
    </row>
    <row r="93" spans="1:8" ht="37.5" customHeight="1" x14ac:dyDescent="0.2">
      <c r="A93" s="377" t="s">
        <v>67</v>
      </c>
      <c r="B93" s="418"/>
      <c r="C93" s="427"/>
      <c r="D93" s="398">
        <v>480</v>
      </c>
      <c r="E93" s="398"/>
      <c r="F93" s="398"/>
      <c r="G93" s="398"/>
      <c r="H93" s="399"/>
    </row>
    <row r="94" spans="1:8" ht="37.5" customHeight="1" x14ac:dyDescent="0.2">
      <c r="A94" s="377" t="s">
        <v>68</v>
      </c>
      <c r="B94" s="418"/>
      <c r="C94" s="427"/>
      <c r="D94" s="398">
        <v>720</v>
      </c>
      <c r="E94" s="398"/>
      <c r="F94" s="398"/>
      <c r="G94" s="398"/>
      <c r="H94" s="399"/>
    </row>
    <row r="95" spans="1:8" ht="37.5" customHeight="1" thickBot="1" x14ac:dyDescent="0.25">
      <c r="A95" s="407" t="s">
        <v>69</v>
      </c>
      <c r="B95" s="408"/>
      <c r="C95" s="428"/>
      <c r="D95" s="409">
        <v>3954</v>
      </c>
      <c r="E95" s="409"/>
      <c r="F95" s="409"/>
      <c r="G95" s="409"/>
      <c r="H95" s="410"/>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96" s="375">
        <v>30</v>
      </c>
      <c r="E96" s="375"/>
      <c r="F96" s="375"/>
      <c r="G96" s="375"/>
      <c r="H96" s="376"/>
    </row>
    <row r="97" spans="1:8" ht="50.1" customHeight="1" thickBot="1" x14ac:dyDescent="0.25">
      <c r="A97" s="362" t="s">
        <v>72</v>
      </c>
      <c r="B97" s="363"/>
      <c r="C97" s="21"/>
      <c r="D97" s="364" t="str">
        <f>"от "&amp;MIN(D99,D119:H120,F157,D121:H135)&amp;" до "&amp;MAX(D99,D119:H120,F157,D121:H135)</f>
        <v>от 504 до 8220</v>
      </c>
      <c r="E97" s="364"/>
      <c r="F97" s="364"/>
      <c r="G97" s="364"/>
      <c r="H97" s="365"/>
    </row>
    <row r="98" spans="1:8" ht="21.75" thickBot="1" x14ac:dyDescent="0.25">
      <c r="A98" s="518"/>
      <c r="B98" s="519"/>
      <c r="C98" s="60"/>
      <c r="D98" s="520"/>
      <c r="E98" s="520"/>
      <c r="F98" s="520"/>
      <c r="G98" s="520"/>
      <c r="H98" s="521"/>
    </row>
    <row r="99" spans="1:8" ht="57"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"2ГИС.МАЙКОП" (версия для ПК); Интернет-площадка 2gis.kz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http://api.2gis.kz/</v>
      </c>
      <c r="D99" s="391">
        <v>1470</v>
      </c>
      <c r="E99" s="391"/>
      <c r="F99" s="391"/>
      <c r="G99" s="391"/>
      <c r="H99" s="392"/>
    </row>
    <row r="100" spans="1:8" ht="57" customHeight="1" thickBot="1" x14ac:dyDescent="0.25">
      <c r="A100" s="393" t="s">
        <v>74</v>
      </c>
      <c r="B100" s="394"/>
      <c r="C100" s="405"/>
      <c r="D100" s="395" t="s">
        <v>75</v>
      </c>
      <c r="E100" s="396"/>
      <c r="F100" s="396"/>
      <c r="G100" s="396"/>
      <c r="H100" s="397"/>
    </row>
    <row r="101" spans="1:8" ht="57" customHeight="1" x14ac:dyDescent="0.2">
      <c r="A101" s="385" t="s">
        <v>76</v>
      </c>
      <c r="B101" s="386"/>
      <c r="C101" s="405"/>
      <c r="D101" s="398">
        <f>D99/4</f>
        <v>367.5</v>
      </c>
      <c r="E101" s="398"/>
      <c r="F101" s="398"/>
      <c r="G101" s="398"/>
      <c r="H101" s="399"/>
    </row>
    <row r="102" spans="1:8" ht="57" customHeight="1" x14ac:dyDescent="0.2">
      <c r="A102" s="385" t="s">
        <v>77</v>
      </c>
      <c r="B102" s="386"/>
      <c r="C102" s="405"/>
      <c r="D102" s="398">
        <f>D99/5</f>
        <v>294</v>
      </c>
      <c r="E102" s="398"/>
      <c r="F102" s="398"/>
      <c r="G102" s="398"/>
      <c r="H102" s="399"/>
    </row>
    <row r="103" spans="1:8" ht="57" customHeight="1" x14ac:dyDescent="0.2">
      <c r="A103" s="385" t="s">
        <v>78</v>
      </c>
      <c r="B103" s="386"/>
      <c r="C103" s="405"/>
      <c r="D103" s="398">
        <f>D99/6</f>
        <v>245</v>
      </c>
      <c r="E103" s="398"/>
      <c r="F103" s="398"/>
      <c r="G103" s="398"/>
      <c r="H103" s="399"/>
    </row>
    <row r="104" spans="1:8" ht="57" customHeight="1" x14ac:dyDescent="0.2">
      <c r="A104" s="385" t="s">
        <v>79</v>
      </c>
      <c r="B104" s="386"/>
      <c r="C104" s="405"/>
      <c r="D104" s="398">
        <f>D99/7</f>
        <v>210</v>
      </c>
      <c r="E104" s="398"/>
      <c r="F104" s="398"/>
      <c r="G104" s="398"/>
      <c r="H104" s="399"/>
    </row>
    <row r="105" spans="1:8" ht="57" customHeight="1" x14ac:dyDescent="0.2">
      <c r="A105" s="385" t="s">
        <v>80</v>
      </c>
      <c r="B105" s="386"/>
      <c r="C105" s="405"/>
      <c r="D105" s="398">
        <f>D99/8</f>
        <v>183.75</v>
      </c>
      <c r="E105" s="398"/>
      <c r="F105" s="398"/>
      <c r="G105" s="398"/>
      <c r="H105" s="399"/>
    </row>
    <row r="106" spans="1:8" ht="57" customHeight="1" x14ac:dyDescent="0.2">
      <c r="A106" s="385" t="s">
        <v>81</v>
      </c>
      <c r="B106" s="386"/>
      <c r="C106" s="405"/>
      <c r="D106" s="398">
        <f>D99/9</f>
        <v>163.33333333333334</v>
      </c>
      <c r="E106" s="398"/>
      <c r="F106" s="398"/>
      <c r="G106" s="398"/>
      <c r="H106" s="399"/>
    </row>
    <row r="107" spans="1:8" ht="57" customHeight="1" x14ac:dyDescent="0.2">
      <c r="A107" s="385" t="s">
        <v>82</v>
      </c>
      <c r="B107" s="386"/>
      <c r="C107" s="405"/>
      <c r="D107" s="398">
        <f>D99/10</f>
        <v>147</v>
      </c>
      <c r="E107" s="398"/>
      <c r="F107" s="398"/>
      <c r="G107" s="398"/>
      <c r="H107" s="399"/>
    </row>
    <row r="108" spans="1:8" ht="57" customHeight="1" thickBot="1" x14ac:dyDescent="0.25">
      <c r="A108" s="389" t="s">
        <v>83</v>
      </c>
      <c r="B108" s="390"/>
      <c r="C108" s="405"/>
      <c r="D108" s="391">
        <v>2520</v>
      </c>
      <c r="E108" s="391"/>
      <c r="F108" s="391"/>
      <c r="G108" s="391"/>
      <c r="H108" s="392"/>
    </row>
    <row r="109" spans="1:8" ht="57" customHeight="1" thickBot="1" x14ac:dyDescent="0.25">
      <c r="A109" s="393" t="s">
        <v>74</v>
      </c>
      <c r="B109" s="394"/>
      <c r="C109" s="405"/>
      <c r="D109" s="395" t="s">
        <v>75</v>
      </c>
      <c r="E109" s="396"/>
      <c r="F109" s="396"/>
      <c r="G109" s="396"/>
      <c r="H109" s="397"/>
    </row>
    <row r="110" spans="1:8" ht="57" customHeight="1" x14ac:dyDescent="0.2">
      <c r="A110" s="385" t="s">
        <v>76</v>
      </c>
      <c r="B110" s="386"/>
      <c r="C110" s="405"/>
      <c r="D110" s="398">
        <v>630</v>
      </c>
      <c r="E110" s="398"/>
      <c r="F110" s="398"/>
      <c r="G110" s="398"/>
      <c r="H110" s="399"/>
    </row>
    <row r="111" spans="1:8" ht="57" customHeight="1" x14ac:dyDescent="0.2">
      <c r="A111" s="385" t="s">
        <v>77</v>
      </c>
      <c r="B111" s="386"/>
      <c r="C111" s="405"/>
      <c r="D111" s="398">
        <v>504</v>
      </c>
      <c r="E111" s="398"/>
      <c r="F111" s="398"/>
      <c r="G111" s="398"/>
      <c r="H111" s="399"/>
    </row>
    <row r="112" spans="1:8" ht="57" customHeight="1" x14ac:dyDescent="0.2">
      <c r="A112" s="385" t="s">
        <v>78</v>
      </c>
      <c r="B112" s="386"/>
      <c r="C112" s="405"/>
      <c r="D112" s="398">
        <v>420</v>
      </c>
      <c r="E112" s="398"/>
      <c r="F112" s="398"/>
      <c r="G112" s="398"/>
      <c r="H112" s="399"/>
    </row>
    <row r="113" spans="1:8" ht="57" customHeight="1" x14ac:dyDescent="0.2">
      <c r="A113" s="385" t="s">
        <v>79</v>
      </c>
      <c r="B113" s="386"/>
      <c r="C113" s="405"/>
      <c r="D113" s="398">
        <v>360</v>
      </c>
      <c r="E113" s="398"/>
      <c r="F113" s="398"/>
      <c r="G113" s="398"/>
      <c r="H113" s="399"/>
    </row>
    <row r="114" spans="1:8" ht="57" customHeight="1" x14ac:dyDescent="0.2">
      <c r="A114" s="385" t="s">
        <v>80</v>
      </c>
      <c r="B114" s="386"/>
      <c r="C114" s="405"/>
      <c r="D114" s="398">
        <v>315</v>
      </c>
      <c r="E114" s="398"/>
      <c r="F114" s="398"/>
      <c r="G114" s="398"/>
      <c r="H114" s="399"/>
    </row>
    <row r="115" spans="1:8" ht="57" customHeight="1" x14ac:dyDescent="0.2">
      <c r="A115" s="385" t="s">
        <v>81</v>
      </c>
      <c r="B115" s="386"/>
      <c r="C115" s="405"/>
      <c r="D115" s="398">
        <v>280</v>
      </c>
      <c r="E115" s="398"/>
      <c r="F115" s="398"/>
      <c r="G115" s="398"/>
      <c r="H115" s="399"/>
    </row>
    <row r="116" spans="1:8" ht="57" customHeight="1" thickBot="1" x14ac:dyDescent="0.25">
      <c r="A116" s="385" t="s">
        <v>82</v>
      </c>
      <c r="B116" s="386"/>
      <c r="C116" s="406"/>
      <c r="D116" s="398">
        <v>252</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17" s="374">
        <v>5004</v>
      </c>
      <c r="E117" s="375"/>
      <c r="F117" s="375"/>
      <c r="G117" s="375"/>
      <c r="H117" s="376"/>
    </row>
    <row r="118" spans="1:8" ht="21.75" thickBot="1" x14ac:dyDescent="0.25">
      <c r="A118" s="518"/>
      <c r="B118" s="519"/>
      <c r="C118" s="56"/>
      <c r="D118" s="520"/>
      <c r="E118" s="520"/>
      <c r="F118" s="520"/>
      <c r="G118" s="520"/>
      <c r="H118" s="521"/>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"2ГИС.МАЙКОП"</v>
      </c>
      <c r="D119" s="382">
        <v>4500</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0" s="379">
        <v>2124</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1" s="354">
        <v>1890</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"2ГИС.МАЙКОП"</v>
      </c>
      <c r="D122" s="354">
        <v>4380</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"2ГИС.МАЙКОП"</v>
      </c>
      <c r="D123" s="354">
        <v>5256</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4" s="354">
        <v>1182</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5" s="354">
        <v>2244</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26" s="354">
        <v>2244</v>
      </c>
      <c r="E126" s="355"/>
      <c r="F126" s="355"/>
      <c r="G126" s="355"/>
      <c r="H126" s="356"/>
    </row>
    <row r="127" spans="1:8" ht="50.1" customHeight="1" x14ac:dyDescent="0.2">
      <c r="A127" s="352" t="s">
        <v>93</v>
      </c>
      <c r="B127" s="353"/>
      <c r="C12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27" s="354">
        <v>5040</v>
      </c>
      <c r="E127" s="355"/>
      <c r="F127" s="355"/>
      <c r="G127" s="355"/>
      <c r="H127" s="356"/>
    </row>
    <row r="128" spans="1:8" ht="50.1" customHeight="1" x14ac:dyDescent="0.2">
      <c r="A128" s="352" t="s">
        <v>94</v>
      </c>
      <c r="B128" s="353"/>
      <c r="C128" s="73" t="s">
        <v>95</v>
      </c>
      <c r="D128" s="354">
        <v>504</v>
      </c>
      <c r="E128" s="355"/>
      <c r="F128" s="355"/>
      <c r="G128" s="355"/>
      <c r="H128" s="356"/>
    </row>
    <row r="129" spans="1:8" ht="72"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29" s="354">
        <v>1860</v>
      </c>
      <c r="E129" s="355"/>
      <c r="F129" s="355"/>
      <c r="G129" s="355"/>
      <c r="H129" s="356"/>
    </row>
    <row r="130" spans="1:8" ht="72" customHeight="1" x14ac:dyDescent="0.2">
      <c r="A130" s="352" t="s">
        <v>97</v>
      </c>
      <c r="B130" s="353"/>
      <c r="C130" s="73"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0" s="354">
        <v>1980</v>
      </c>
      <c r="E130" s="355"/>
      <c r="F130" s="355"/>
      <c r="G130" s="355"/>
      <c r="H130" s="356"/>
    </row>
    <row r="131" spans="1:8" ht="72" customHeight="1" x14ac:dyDescent="0.2">
      <c r="A131" s="352" t="s">
        <v>98</v>
      </c>
      <c r="B131" s="353"/>
      <c r="C131" s="73"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1" s="354">
        <v>1872</v>
      </c>
      <c r="E131" s="355"/>
      <c r="F131" s="355"/>
      <c r="G131" s="355"/>
      <c r="H131" s="356"/>
    </row>
    <row r="132" spans="1:8" ht="72" customHeight="1" x14ac:dyDescent="0.2">
      <c r="A132" s="352" t="s">
        <v>99</v>
      </c>
      <c r="B132" s="353"/>
      <c r="C132" s="73" t="str">
        <f t="shared" si="0"/>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2" s="354">
        <v>996</v>
      </c>
      <c r="E132" s="355"/>
      <c r="F132" s="355"/>
      <c r="G132" s="355"/>
      <c r="H132" s="356"/>
    </row>
    <row r="133" spans="1:8" ht="72"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3" s="354">
        <v>8220</v>
      </c>
      <c r="E133" s="355"/>
      <c r="F133" s="355"/>
      <c r="G133" s="355"/>
      <c r="H133" s="356"/>
    </row>
    <row r="134" spans="1:8" ht="72"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34" s="354">
        <v>4002</v>
      </c>
      <c r="E134" s="355"/>
      <c r="F134" s="355"/>
      <c r="G134" s="355"/>
      <c r="H134" s="356"/>
    </row>
    <row r="135" spans="1:8" ht="50.1" customHeight="1" thickBot="1" x14ac:dyDescent="0.25">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35" s="354">
        <v>1242</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6" s="354">
        <v>230.99999999999994</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37" s="354">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Интернет-площадки и Веб-приложения на основе Cправочника организаций "2ГИС.МАЙКОП", http://api.2gis.ru/</v>
      </c>
      <c r="D138" s="354">
        <v>5502</v>
      </c>
      <c r="E138" s="355"/>
      <c r="F138" s="355"/>
      <c r="G138" s="355"/>
      <c r="H138" s="356"/>
    </row>
    <row r="139" spans="1:8" ht="50.1" customHeight="1" x14ac:dyDescent="0.2">
      <c r="A139" s="352" t="s">
        <v>107</v>
      </c>
      <c r="B139" s="353"/>
      <c r="C139" s="73" t="str">
        <f>"Интернет-площадка 2gis.ru на основе Cправочника организаций "&amp;$C$2&amp;""</f>
        <v>Интернет-площадка 2gis.ru на основе Cправочника организаций "2ГИС.МАЙКОП"</v>
      </c>
      <c r="D139" s="354">
        <v>6360</v>
      </c>
      <c r="E139" s="355"/>
      <c r="F139" s="355"/>
      <c r="G139" s="355"/>
      <c r="H139" s="356"/>
    </row>
    <row r="140" spans="1:8" ht="50.1" customHeight="1" x14ac:dyDescent="0.2">
      <c r="A140" s="352" t="s">
        <v>108</v>
      </c>
      <c r="B140" s="353"/>
      <c r="C140" s="73" t="str">
        <f t="shared" ref="C140:C149" si="1">"Электронный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40" s="354">
        <v>3000</v>
      </c>
      <c r="E140" s="355"/>
      <c r="F140" s="355"/>
      <c r="G140" s="355"/>
      <c r="H140" s="356"/>
    </row>
    <row r="141" spans="1:8" ht="50.1" customHeight="1" x14ac:dyDescent="0.2">
      <c r="A141" s="352" t="s">
        <v>109</v>
      </c>
      <c r="B141" s="353"/>
      <c r="C141" s="73" t="str">
        <f t="shared" si="1"/>
        <v>Электронный справочник на основе Справочника организаций "2ГИС.МАЙКОП" (версия для ПК)</v>
      </c>
      <c r="D141" s="354">
        <v>2760</v>
      </c>
      <c r="E141" s="355"/>
      <c r="F141" s="355"/>
      <c r="G141" s="355"/>
      <c r="H141" s="356"/>
    </row>
    <row r="142" spans="1:8" ht="50.1" customHeight="1" x14ac:dyDescent="0.2">
      <c r="A142" s="352" t="s">
        <v>110</v>
      </c>
      <c r="B142" s="353"/>
      <c r="C142" s="73" t="str">
        <f>"Интернет-площадка 2gis.ru на основе Cправочника организаций "&amp;$C$2&amp;""</f>
        <v>Интернет-площадка 2gis.ru на основе Cправочника организаций "2ГИС.МАЙКОП"</v>
      </c>
      <c r="D142" s="354">
        <v>6240</v>
      </c>
      <c r="E142" s="355"/>
      <c r="F142" s="355"/>
      <c r="G142" s="355"/>
      <c r="H142" s="356"/>
    </row>
    <row r="143" spans="1:8" ht="50.1" customHeight="1" x14ac:dyDescent="0.2">
      <c r="A143" s="352" t="s">
        <v>111</v>
      </c>
      <c r="B143" s="353"/>
      <c r="C143" s="73" t="str">
        <f>"Интернет-площадка 2gis.ru на основе Cправочника организаций "&amp;$C$2&amp;""</f>
        <v>Интернет-площадка 2gis.ru на основе Cправочника организаций "2ГИС.МАЙКОП"</v>
      </c>
      <c r="D143" s="354">
        <v>7488</v>
      </c>
      <c r="E143" s="355"/>
      <c r="F143" s="355"/>
      <c r="G143" s="355"/>
      <c r="H143" s="356"/>
    </row>
    <row r="144" spans="1:8" ht="50.1" customHeight="1" x14ac:dyDescent="0.2">
      <c r="A144" s="352" t="s">
        <v>112</v>
      </c>
      <c r="B144" s="353"/>
      <c r="C144" s="73" t="str">
        <f t="shared" si="1"/>
        <v>Электронный справочник на основе Справочника организаций "2ГИС.МАЙКОП" (версия для ПК)</v>
      </c>
      <c r="D144" s="354">
        <v>1680</v>
      </c>
      <c r="E144" s="355"/>
      <c r="F144" s="355"/>
      <c r="G144" s="355"/>
      <c r="H144" s="356"/>
    </row>
    <row r="145" spans="1:8" ht="50.1" customHeight="1" x14ac:dyDescent="0.2">
      <c r="A145" s="352" t="s">
        <v>113</v>
      </c>
      <c r="B145" s="353"/>
      <c r="C145" s="73" t="str">
        <f t="shared" si="1"/>
        <v>Электронный справочник на основе Справочника организаций "2ГИС.МАЙКОП" (версия для ПК)</v>
      </c>
      <c r="D145" s="354">
        <v>3240</v>
      </c>
      <c r="E145" s="355"/>
      <c r="F145" s="355"/>
      <c r="G145" s="355"/>
      <c r="H145" s="356"/>
    </row>
    <row r="146" spans="1:8" ht="50.1" customHeight="1" x14ac:dyDescent="0.2">
      <c r="A146" s="352" t="s">
        <v>114</v>
      </c>
      <c r="B146" s="353"/>
      <c r="C146" s="73" t="str">
        <f t="shared" si="1"/>
        <v>Электронный справочник на основе Справочника организаций "2ГИС.МАЙКОП" (версия для ПК)</v>
      </c>
      <c r="D146" s="354">
        <v>3240</v>
      </c>
      <c r="E146" s="355"/>
      <c r="F146" s="355"/>
      <c r="G146" s="355"/>
      <c r="H146" s="356"/>
    </row>
    <row r="147" spans="1:8" ht="50.1" customHeight="1" x14ac:dyDescent="0.2">
      <c r="A147" s="352" t="s">
        <v>115</v>
      </c>
      <c r="B147" s="353"/>
      <c r="C147" s="73" t="s">
        <v>95</v>
      </c>
      <c r="D147" s="354">
        <v>720</v>
      </c>
      <c r="E147" s="355"/>
      <c r="F147" s="355"/>
      <c r="G147" s="355"/>
      <c r="H147" s="356"/>
    </row>
    <row r="148" spans="1:8" ht="72" customHeight="1" x14ac:dyDescent="0.2">
      <c r="A148" s="352" t="s">
        <v>116</v>
      </c>
      <c r="B148" s="353"/>
      <c r="C148"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"2ГИС.МАЙКОП" (мобильная версия 2ГИС 4.0 и выше); Интернет-площадка 2gis.ru на основе Cправочника организаций "2ГИС.МАЙКОП"</v>
      </c>
      <c r="D148" s="354">
        <v>11520</v>
      </c>
      <c r="E148" s="355"/>
      <c r="F148" s="355"/>
      <c r="G148" s="355"/>
      <c r="H148" s="356"/>
    </row>
    <row r="149" spans="1:8" ht="50.1" customHeight="1" thickBot="1" x14ac:dyDescent="0.25">
      <c r="A149" s="352" t="s">
        <v>117</v>
      </c>
      <c r="B149" s="353"/>
      <c r="C149" s="73" t="str">
        <f t="shared" si="1"/>
        <v>Электронный справочник на основе Справочника организаций "2ГИС.МАЙКОП" (версия для ПК)</v>
      </c>
      <c r="D149" s="374">
        <v>1800</v>
      </c>
      <c r="E149" s="375"/>
      <c r="F149" s="375"/>
      <c r="G149" s="375"/>
      <c r="H149" s="376"/>
    </row>
    <row r="150" spans="1:8" s="23" customFormat="1" ht="50.1" customHeight="1" thickBot="1" x14ac:dyDescent="0.25">
      <c r="A150" s="362" t="s">
        <v>118</v>
      </c>
      <c r="B150" s="363"/>
      <c r="C150" s="21"/>
      <c r="D150" s="364"/>
      <c r="E150" s="364"/>
      <c r="F150" s="364"/>
      <c r="G150" s="364"/>
      <c r="H150" s="365"/>
    </row>
    <row r="151" spans="1:8" s="16" customFormat="1" ht="50.1" customHeight="1" x14ac:dyDescent="0.2">
      <c r="A151" s="352" t="s">
        <v>119</v>
      </c>
      <c r="B151" s="353"/>
      <c r="C151" s="366" t="str">
        <f>"Электронный справочник на основе Справочника организаций "&amp;$C$2&amp;" (мобильная версия)"</f>
        <v>Электронный справочник на основе Справочника организаций "2ГИС.МАЙКОП" (мобильная версия)</v>
      </c>
      <c r="D151" s="354">
        <v>1500</v>
      </c>
      <c r="E151" s="355"/>
      <c r="F151" s="355"/>
      <c r="G151" s="355"/>
      <c r="H151" s="356"/>
    </row>
    <row r="152" spans="1:8" s="16" customFormat="1" ht="50.1" customHeight="1" x14ac:dyDescent="0.2">
      <c r="A152" s="352" t="s">
        <v>120</v>
      </c>
      <c r="B152" s="353"/>
      <c r="C152" s="367"/>
      <c r="D152" s="354">
        <v>1500</v>
      </c>
      <c r="E152" s="355"/>
      <c r="F152" s="355"/>
      <c r="G152" s="355"/>
      <c r="H152" s="356"/>
    </row>
    <row r="153" spans="1:8" s="16" customFormat="1" ht="50.1" customHeight="1" x14ac:dyDescent="0.2">
      <c r="A153" s="369" t="s">
        <v>121</v>
      </c>
      <c r="B153" s="370"/>
      <c r="C153" s="367"/>
      <c r="D153" s="517">
        <v>1500</v>
      </c>
      <c r="E153" s="398"/>
      <c r="F153" s="398"/>
      <c r="G153" s="398"/>
      <c r="H153" s="398"/>
    </row>
    <row r="154" spans="1:8" s="16" customFormat="1" ht="50.1" customHeight="1" x14ac:dyDescent="0.2">
      <c r="A154" s="369" t="s">
        <v>122</v>
      </c>
      <c r="B154" s="370"/>
      <c r="C154" s="367"/>
      <c r="D154" s="517">
        <v>150</v>
      </c>
      <c r="E154" s="398"/>
      <c r="F154" s="398"/>
      <c r="G154" s="398"/>
      <c r="H154" s="398"/>
    </row>
    <row r="155" spans="1:8" s="16" customFormat="1" ht="50.1" customHeight="1" thickBot="1" x14ac:dyDescent="0.25">
      <c r="A155" s="369" t="s">
        <v>123</v>
      </c>
      <c r="B155" s="370"/>
      <c r="C155" s="368"/>
      <c r="D155" s="471">
        <v>510</v>
      </c>
      <c r="E155" s="472"/>
      <c r="F155" s="472"/>
      <c r="G155" s="472"/>
      <c r="H155" s="472"/>
    </row>
    <row r="156" spans="1:8" s="16" customFormat="1" ht="50.1" customHeight="1" thickBot="1" x14ac:dyDescent="0.25">
      <c r="A156" s="362" t="s">
        <v>124</v>
      </c>
      <c r="B156" s="363"/>
      <c r="C156" s="21"/>
      <c r="D156" s="364"/>
      <c r="E156" s="364"/>
      <c r="F156" s="364"/>
      <c r="G156" s="364"/>
      <c r="H156" s="365"/>
    </row>
    <row r="157" spans="1:8" ht="50.1" customHeight="1" x14ac:dyDescent="0.2">
      <c r="A157" s="352" t="s">
        <v>125</v>
      </c>
      <c r="B157" s="353"/>
      <c r="C15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57" s="77">
        <f>F157*1.2</f>
        <v>1911.6</v>
      </c>
      <c r="E157" s="78">
        <f>F157*1.1</f>
        <v>1752.3000000000002</v>
      </c>
      <c r="F157" s="78">
        <v>1593</v>
      </c>
      <c r="G157" s="78">
        <f>F157*0.75</f>
        <v>1194.75</v>
      </c>
      <c r="H157" s="79">
        <f>F157*0.5</f>
        <v>796.5</v>
      </c>
    </row>
    <row r="158" spans="1:8" ht="50.1" customHeight="1" x14ac:dyDescent="0.2">
      <c r="A158" s="352" t="s">
        <v>126</v>
      </c>
      <c r="B158" s="353"/>
      <c r="C158" s="73" t="str">
        <f>"Интернет-площадка 2gis.ru на основе Cправочника организаций "&amp;$C$2&amp;""</f>
        <v>Интернет-площадка 2gis.ru на основе Cправочника организаций "2ГИС.МАЙКОП"</v>
      </c>
      <c r="D158" s="354">
        <v>2835</v>
      </c>
      <c r="E158" s="355"/>
      <c r="F158" s="355"/>
      <c r="G158" s="355"/>
      <c r="H158" s="356"/>
    </row>
    <row r="159" spans="1:8" ht="50.1" customHeight="1" x14ac:dyDescent="0.2">
      <c r="A159" s="352" t="s">
        <v>127</v>
      </c>
      <c r="B159" s="353"/>
      <c r="C159" s="7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59" s="354">
        <v>1008</v>
      </c>
      <c r="E159" s="355"/>
      <c r="F159" s="355"/>
      <c r="G159" s="355"/>
      <c r="H159" s="356"/>
    </row>
    <row r="160" spans="1:8" ht="50.1" customHeight="1" x14ac:dyDescent="0.2">
      <c r="A160" s="352" t="s">
        <v>128</v>
      </c>
      <c r="B160" s="353"/>
      <c r="C16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(мобильная версия 2ГИС 4.0 и выше)</v>
      </c>
      <c r="D160" s="77">
        <f>F160*1.2</f>
        <v>2736</v>
      </c>
      <c r="E160" s="78">
        <f>F160*1.1</f>
        <v>2508</v>
      </c>
      <c r="F160" s="78">
        <v>2280</v>
      </c>
      <c r="G160" s="78">
        <f>F160*0.75</f>
        <v>1710</v>
      </c>
      <c r="H160" s="79">
        <f>F160*0.5</f>
        <v>1140</v>
      </c>
    </row>
    <row r="161" spans="1:8" ht="50.1" customHeight="1" x14ac:dyDescent="0.2">
      <c r="A161" s="352" t="s">
        <v>199</v>
      </c>
      <c r="B161" s="353"/>
      <c r="C161" s="73" t="str">
        <f>"Интернет-площадка 2gis.ru на основе Cправочника организаций "&amp;$C$2&amp;""</f>
        <v>Интернет-площадка 2gis.ru на основе Cправочника организаций "2ГИС.МАЙКОП"</v>
      </c>
      <c r="D161" s="354">
        <v>4080</v>
      </c>
      <c r="E161" s="355"/>
      <c r="F161" s="355"/>
      <c r="G161" s="355"/>
      <c r="H161" s="356"/>
    </row>
    <row r="162" spans="1:8" ht="50.1" customHeight="1" x14ac:dyDescent="0.2">
      <c r="A162" s="352" t="s">
        <v>130</v>
      </c>
      <c r="B162" s="353"/>
      <c r="C162" s="73" t="str">
        <f>"Электронный справочник на основе Справочника организаций "&amp;$C$2&amp;" (версия для ПК)"</f>
        <v>Электронный справочник на основе Справочника организаций "2ГИС.МАЙКОП" (версия для ПК)</v>
      </c>
      <c r="D162" s="354">
        <v>1440</v>
      </c>
      <c r="E162" s="355"/>
      <c r="F162" s="355"/>
      <c r="G162" s="355"/>
      <c r="H162" s="356"/>
    </row>
    <row r="163" spans="1:8" ht="90.75" customHeight="1" thickBot="1" x14ac:dyDescent="0.25">
      <c r="A163" s="352" t="s">
        <v>132</v>
      </c>
      <c r="B163" s="353"/>
      <c r="C16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3" s="354">
        <v>2028</v>
      </c>
      <c r="E163" s="355"/>
      <c r="F163" s="355"/>
      <c r="G163" s="355"/>
      <c r="H163" s="356"/>
    </row>
    <row r="164" spans="1:8" ht="50.1" customHeight="1" thickBot="1" x14ac:dyDescent="0.25">
      <c r="A164" s="362" t="s">
        <v>200</v>
      </c>
      <c r="B164" s="363"/>
      <c r="C164" s="21"/>
      <c r="D164" s="364"/>
      <c r="E164" s="364"/>
      <c r="F164" s="364"/>
      <c r="G164" s="364"/>
      <c r="H164" s="365"/>
    </row>
    <row r="165" spans="1:8" s="20" customFormat="1" ht="30" customHeight="1" thickBot="1" x14ac:dyDescent="0.25">
      <c r="A165" s="507"/>
      <c r="B165" s="507"/>
      <c r="C165" s="623"/>
      <c r="D165" s="507"/>
      <c r="E165" s="507"/>
      <c r="F165" s="507"/>
      <c r="G165" s="507"/>
      <c r="H165" s="508"/>
    </row>
    <row r="166" spans="1:8" s="16" customFormat="1" ht="83.25" customHeight="1" x14ac:dyDescent="0.2">
      <c r="A166" s="352" t="s">
        <v>201</v>
      </c>
      <c r="B166" s="353"/>
      <c r="C16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"2ГИС.МАЙКОП" (версия для ПК); Интернет-площадка 2gis.ru на основе Cправочника организаций "2ГИС.МАЙКОП"; Электронный справочник на основе Справочника организаций "2ГИС.МАЙКОП" (мобильная версия 2ГИС 4.0 и выше)</v>
      </c>
      <c r="D166" s="354">
        <v>5370</v>
      </c>
      <c r="E166" s="355"/>
      <c r="F166" s="355"/>
      <c r="G166" s="355"/>
      <c r="H166" s="356"/>
    </row>
    <row r="167" spans="1:8" s="16" customFormat="1" ht="83.25" customHeight="1" thickBot="1" x14ac:dyDescent="0.25">
      <c r="A167" s="352" t="s">
        <v>202</v>
      </c>
      <c r="B167" s="353"/>
      <c r="C167" s="367"/>
      <c r="D167" s="354">
        <v>5370</v>
      </c>
      <c r="E167" s="355"/>
      <c r="F167" s="355"/>
      <c r="G167" s="355"/>
      <c r="H167" s="356"/>
    </row>
    <row r="168" spans="1:8" ht="50.1" customHeight="1" thickBot="1" x14ac:dyDescent="0.25">
      <c r="A168" s="518"/>
      <c r="B168" s="519"/>
      <c r="C168" s="60"/>
      <c r="D168" s="520"/>
      <c r="E168" s="520"/>
      <c r="F168" s="520"/>
      <c r="G168" s="520"/>
      <c r="H168" s="521"/>
    </row>
    <row r="169" spans="1:8" s="20" customFormat="1" ht="26.25" x14ac:dyDescent="0.2">
      <c r="A169" s="81"/>
      <c r="B169" s="82"/>
      <c r="C169" s="83"/>
      <c r="D169" s="82"/>
      <c r="E169" s="82"/>
      <c r="F169" s="82"/>
      <c r="G169" s="82"/>
      <c r="H169" s="84"/>
    </row>
    <row r="170" spans="1:8" s="16" customFormat="1" ht="21" x14ac:dyDescent="0.2">
      <c r="A170" s="85"/>
      <c r="B170" s="86" t="s">
        <v>133</v>
      </c>
      <c r="C170" s="349" t="s">
        <v>220</v>
      </c>
      <c r="D170" s="349"/>
      <c r="E170" s="87"/>
      <c r="F170" s="87"/>
      <c r="G170" s="87"/>
      <c r="H170" s="87"/>
    </row>
    <row r="171" spans="1:8" s="16" customFormat="1" ht="21" x14ac:dyDescent="0.2">
      <c r="A171" s="85"/>
      <c r="B171" s="87"/>
      <c r="C171" s="348" t="s">
        <v>221</v>
      </c>
      <c r="D171" s="348"/>
      <c r="E171" s="87"/>
      <c r="F171" s="87"/>
      <c r="G171" s="87"/>
      <c r="H171" s="87"/>
    </row>
    <row r="172" spans="1:8" s="16" customFormat="1" ht="21" x14ac:dyDescent="0.2">
      <c r="A172" s="85"/>
      <c r="B172" s="87"/>
      <c r="C172" s="349" t="s">
        <v>222</v>
      </c>
      <c r="D172" s="348"/>
      <c r="E172" s="87"/>
      <c r="F172" s="87"/>
      <c r="G172" s="87"/>
      <c r="H172" s="87"/>
    </row>
    <row r="173" spans="1:8" s="16" customFormat="1" ht="21" x14ac:dyDescent="0.2">
      <c r="A173" s="81"/>
      <c r="B173" s="82"/>
      <c r="C173" s="348"/>
      <c r="D173" s="348"/>
      <c r="E173" s="87"/>
      <c r="F173" s="87"/>
      <c r="G173" s="87"/>
      <c r="H173" s="82"/>
    </row>
    <row r="174" spans="1:8" s="16" customFormat="1" ht="26.25" x14ac:dyDescent="0.2">
      <c r="A174" s="347" t="str">
        <f>Абакан_юр!A174</f>
        <v>По соглашению сторон в качестве валюты платежа могут выступать украинские гривны, в этом случае курс следующий: 1 руб. = 0,4395 гривен</v>
      </c>
      <c r="B174" s="347"/>
      <c r="C174" s="347"/>
      <c r="D174" s="89"/>
      <c r="E174" s="89"/>
      <c r="F174" s="90"/>
      <c r="G174" s="351"/>
      <c r="H174" s="351"/>
    </row>
    <row r="175" spans="1:8" ht="26.25" x14ac:dyDescent="0.2">
      <c r="A175" s="347" t="str">
        <f>Абакан_юр!A175</f>
        <v>По соглашению сторон в качестве валюты платежа могут выступать дирхамы ОАЭ, в этом случае курс следующий: 1 руб. = 0,0414 дирхам</v>
      </c>
      <c r="B175" s="347"/>
      <c r="C175" s="347"/>
      <c r="D175" s="89"/>
      <c r="E175" s="89"/>
      <c r="F175" s="90"/>
      <c r="G175" s="92"/>
      <c r="H175" s="92"/>
    </row>
    <row r="176" spans="1:8" ht="26.25" x14ac:dyDescent="0.2">
      <c r="A176" s="347" t="str">
        <f>Абакан_юр!A176</f>
        <v>По соглашению сторон в качестве валюты платежа могут выступать доллары США, в этом случае курс следующий: 1 руб. = 0,0113 доллара</v>
      </c>
      <c r="B176" s="347"/>
      <c r="C176" s="347"/>
      <c r="D176" s="89"/>
      <c r="E176" s="89"/>
      <c r="F176" s="90"/>
      <c r="G176" s="92"/>
      <c r="H176" s="92"/>
    </row>
    <row r="177" spans="1:8" ht="26.25" x14ac:dyDescent="0.2">
      <c r="A177" s="347" t="str">
        <f>Абакан_юр!A177</f>
        <v>По соглашению сторон в качестве валюты платежа могут выступать евро, в этом случае курс следующий: 1 руб. = 0,0104 евро</v>
      </c>
      <c r="B177" s="347"/>
      <c r="C177" s="347"/>
      <c r="D177" s="89"/>
      <c r="E177" s="90"/>
      <c r="F177" s="90"/>
      <c r="G177" s="92"/>
      <c r="H177" s="92"/>
    </row>
    <row r="178" spans="1:8" ht="26.25" x14ac:dyDescent="0.2">
      <c r="A178" s="347" t="str">
        <f>Абакан_юр!A178</f>
        <v>По соглашению сторон в качестве валюты платежа могут выступать чешские кроны, в этом случае курс следующий: 1 руб. = 0,2610 крона</v>
      </c>
      <c r="B178" s="347"/>
      <c r="C178" s="347"/>
      <c r="D178" s="89"/>
      <c r="E178" s="90"/>
      <c r="F178" s="90"/>
      <c r="G178" s="92"/>
      <c r="H178" s="92"/>
    </row>
    <row r="179" spans="1:8" ht="26.25" x14ac:dyDescent="0.2">
      <c r="A179" s="347" t="str">
        <f>Абакан_юр!A179</f>
        <v>По соглашению сторон в качестве валюты платежа могут выступать киргизские сомы, в этом случае курс следующий: 1 руб. = 1,0094 сом</v>
      </c>
      <c r="B179" s="347"/>
      <c r="C179" s="347"/>
      <c r="D179" s="89"/>
      <c r="E179" s="89"/>
      <c r="F179" s="90"/>
      <c r="G179" s="92"/>
      <c r="H179" s="92"/>
    </row>
    <row r="180" spans="1:8" ht="26.25" x14ac:dyDescent="0.2">
      <c r="A180"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0" s="347"/>
      <c r="C180" s="347"/>
      <c r="D180" s="89"/>
      <c r="E180" s="89"/>
      <c r="F180" s="90"/>
      <c r="G180" s="92"/>
      <c r="H180" s="92"/>
    </row>
    <row r="181" spans="1:8" ht="26.25" customHeight="1" x14ac:dyDescent="0.2">
      <c r="A181" s="93"/>
      <c r="B181" s="93"/>
      <c r="C181" s="94"/>
      <c r="D181" s="95"/>
      <c r="E181" s="95"/>
      <c r="F181" s="96"/>
      <c r="G181" s="97"/>
      <c r="H181" s="97"/>
    </row>
    <row r="182" spans="1:8" ht="26.25" customHeight="1" x14ac:dyDescent="0.2">
      <c r="A182" s="339" t="s">
        <v>144</v>
      </c>
      <c r="B182" s="339"/>
      <c r="C182" s="339"/>
      <c r="D182" s="339"/>
      <c r="E182" s="339"/>
      <c r="F182" s="339"/>
      <c r="G182" s="339"/>
      <c r="H182" s="339"/>
    </row>
    <row r="183" spans="1:8" ht="26.25" customHeight="1" x14ac:dyDescent="0.2">
      <c r="A183" s="339" t="s">
        <v>145</v>
      </c>
      <c r="B183" s="339"/>
      <c r="C183" s="339"/>
      <c r="D183" s="339"/>
      <c r="E183" s="339"/>
      <c r="F183" s="339"/>
      <c r="G183" s="339"/>
      <c r="H183" s="339"/>
    </row>
    <row r="184" spans="1:8" ht="26.25" customHeight="1" x14ac:dyDescent="0.2">
      <c r="A184" s="93"/>
      <c r="B184" s="93"/>
      <c r="C184" s="94"/>
      <c r="D184" s="95"/>
      <c r="E184" s="95"/>
      <c r="F184" s="96"/>
      <c r="G184" s="97"/>
      <c r="H184" s="97"/>
    </row>
    <row r="185" spans="1:8" ht="26.25" customHeight="1" thickBot="1" x14ac:dyDescent="0.25">
      <c r="A185" s="340" t="s">
        <v>146</v>
      </c>
      <c r="B185" s="340"/>
      <c r="C185" s="340"/>
      <c r="D185" s="340"/>
      <c r="E185" s="340"/>
      <c r="F185" s="99"/>
      <c r="G185" s="91"/>
      <c r="H185" s="100"/>
    </row>
    <row r="186" spans="1:8" ht="26.25" customHeight="1" thickBot="1" x14ac:dyDescent="0.25">
      <c r="A186" s="341" t="s">
        <v>147</v>
      </c>
      <c r="B186" s="342"/>
      <c r="C186" s="342"/>
      <c r="D186" s="342"/>
      <c r="E186" s="343"/>
      <c r="F186" s="101"/>
      <c r="H186" s="102"/>
    </row>
    <row r="187" spans="1:8" ht="26.25" customHeight="1" thickBot="1" x14ac:dyDescent="0.25">
      <c r="A187" s="538" t="s">
        <v>148</v>
      </c>
      <c r="B187" s="539"/>
      <c r="C187" s="103" t="s">
        <v>149</v>
      </c>
      <c r="D187" s="621" t="s">
        <v>150</v>
      </c>
      <c r="E187" s="622"/>
      <c r="F187" s="104"/>
      <c r="G187" s="104"/>
      <c r="H187" s="104"/>
    </row>
    <row r="188" spans="1:8" ht="84" x14ac:dyDescent="0.2">
      <c r="A188" s="333" t="s">
        <v>151</v>
      </c>
      <c r="B188" s="334"/>
      <c r="C188" s="105" t="s">
        <v>152</v>
      </c>
      <c r="D188" s="335" t="s">
        <v>153</v>
      </c>
      <c r="E188" s="336"/>
      <c r="F188" s="104"/>
      <c r="G188" s="104"/>
      <c r="H188" s="104"/>
    </row>
    <row r="189" spans="1:8" ht="21" x14ac:dyDescent="0.2">
      <c r="A189" s="337" t="s">
        <v>154</v>
      </c>
      <c r="B189" s="338"/>
      <c r="C189" s="106" t="s">
        <v>155</v>
      </c>
      <c r="D189" s="331" t="s">
        <v>156</v>
      </c>
      <c r="E189" s="332"/>
      <c r="F189" s="104"/>
      <c r="G189" s="104"/>
      <c r="H189" s="104"/>
    </row>
    <row r="190" spans="1:8" ht="63.75" thickBot="1" x14ac:dyDescent="0.25">
      <c r="A190" s="495" t="s">
        <v>157</v>
      </c>
      <c r="B190" s="496"/>
      <c r="C190" s="125" t="s">
        <v>158</v>
      </c>
      <c r="D190" s="497" t="s">
        <v>156</v>
      </c>
      <c r="E190" s="498"/>
      <c r="F190" s="96"/>
      <c r="G190" s="97"/>
      <c r="H190" s="97"/>
    </row>
    <row r="191" spans="1:8" ht="42" x14ac:dyDescent="0.2">
      <c r="A191" s="337" t="s">
        <v>160</v>
      </c>
      <c r="B191" s="338"/>
      <c r="C191" s="124" t="s">
        <v>161</v>
      </c>
      <c r="D191" s="338" t="s">
        <v>156</v>
      </c>
      <c r="E191" s="494"/>
      <c r="F191" s="101"/>
      <c r="G191" s="101"/>
      <c r="H191" s="101"/>
    </row>
    <row r="192" spans="1:8" ht="54" customHeight="1" thickBot="1" x14ac:dyDescent="0.25">
      <c r="A192" s="617" t="s">
        <v>162</v>
      </c>
      <c r="B192" s="618"/>
      <c r="C192" s="125" t="s">
        <v>163</v>
      </c>
      <c r="D192" s="619" t="s">
        <v>156</v>
      </c>
      <c r="E192" s="620"/>
      <c r="F192" s="96"/>
      <c r="G192" s="97"/>
      <c r="H192" s="97"/>
    </row>
    <row r="193" spans="1:8" ht="191.25" customHeight="1" x14ac:dyDescent="0.2">
      <c r="A193"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3" s="339"/>
      <c r="C193" s="339"/>
      <c r="D193" s="339"/>
      <c r="E193" s="339"/>
      <c r="F193" s="339"/>
      <c r="G193" s="339"/>
      <c r="H193" s="339"/>
    </row>
    <row r="194" spans="1:8" ht="85.5" customHeight="1" x14ac:dyDescent="0.2">
      <c r="A194" s="339" t="s">
        <v>167</v>
      </c>
      <c r="B194" s="339"/>
      <c r="C194" s="339"/>
      <c r="D194" s="339"/>
      <c r="E194" s="339"/>
      <c r="F194" s="339"/>
      <c r="G194" s="339"/>
      <c r="H194" s="339"/>
    </row>
    <row r="195" spans="1:8" ht="30.75" customHeight="1" x14ac:dyDescent="0.2">
      <c r="A195" s="329" t="s">
        <v>168</v>
      </c>
      <c r="B195" s="329"/>
      <c r="C195" s="329"/>
      <c r="D195" s="329"/>
      <c r="E195" s="329"/>
      <c r="F195" s="329"/>
      <c r="G195" s="329"/>
      <c r="H195" s="329"/>
    </row>
    <row r="196" spans="1:8" ht="138" customHeight="1" x14ac:dyDescent="0.2">
      <c r="A196" s="339" t="s">
        <v>169</v>
      </c>
      <c r="B196" s="339"/>
      <c r="C196" s="339"/>
      <c r="D196" s="339"/>
      <c r="E196" s="339"/>
      <c r="F196" s="339"/>
      <c r="G196" s="339"/>
      <c r="H196" s="339"/>
    </row>
    <row r="197" spans="1:8" ht="90" customHeight="1" x14ac:dyDescent="0.2"/>
    <row r="198" spans="1:8" s="82" customFormat="1" ht="125.25" customHeight="1" x14ac:dyDescent="0.2">
      <c r="A198" s="81"/>
      <c r="C198" s="83"/>
      <c r="H198" s="84"/>
    </row>
    <row r="199" spans="1:8" s="98" customFormat="1" ht="222.75" customHeight="1" x14ac:dyDescent="0.2">
      <c r="A199" s="81"/>
      <c r="B199" s="82"/>
      <c r="C199" s="83"/>
      <c r="D199" s="82"/>
      <c r="E199" s="82"/>
      <c r="F199" s="82"/>
      <c r="G199" s="82"/>
      <c r="H199" s="84"/>
    </row>
    <row r="200" spans="1:8" ht="192.75" customHeight="1" x14ac:dyDescent="0.2"/>
    <row r="201" spans="1:8" ht="66.75" customHeight="1" x14ac:dyDescent="0.2"/>
    <row r="203" spans="1:8" s="109" customFormat="1" ht="114.75" customHeight="1" x14ac:dyDescent="0.2">
      <c r="A203" s="81"/>
      <c r="B203" s="82"/>
      <c r="C203" s="83"/>
      <c r="D203" s="82"/>
      <c r="E203" s="82"/>
      <c r="F203" s="82"/>
      <c r="G203" s="82"/>
      <c r="H203" s="84"/>
    </row>
  </sheetData>
  <sheetProtection selectLockedCells="1" selectUnlockedCells="1"/>
  <mergeCells count="32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C151:C155"/>
    <mergeCell ref="D151:H151"/>
    <mergeCell ref="A152:B152"/>
    <mergeCell ref="D152:H152"/>
    <mergeCell ref="A153:B153"/>
    <mergeCell ref="D153:H153"/>
    <mergeCell ref="A154:B154"/>
    <mergeCell ref="D154:H154"/>
    <mergeCell ref="A155:B155"/>
    <mergeCell ref="A159:B159"/>
    <mergeCell ref="D159:H159"/>
    <mergeCell ref="A160:B160"/>
    <mergeCell ref="A161:B161"/>
    <mergeCell ref="D161:H161"/>
    <mergeCell ref="A162:B162"/>
    <mergeCell ref="D162:H162"/>
    <mergeCell ref="D155:H155"/>
    <mergeCell ref="A156:B156"/>
    <mergeCell ref="D156:H156"/>
    <mergeCell ref="A157:B157"/>
    <mergeCell ref="A158:B158"/>
    <mergeCell ref="D158:H158"/>
    <mergeCell ref="G174:H174"/>
    <mergeCell ref="A166:B166"/>
    <mergeCell ref="C166:C167"/>
    <mergeCell ref="D166:H166"/>
    <mergeCell ref="A167:B167"/>
    <mergeCell ref="D167:H167"/>
    <mergeCell ref="A168:B168"/>
    <mergeCell ref="D168:H168"/>
    <mergeCell ref="A163:B163"/>
    <mergeCell ref="D163:H163"/>
    <mergeCell ref="A164:B164"/>
    <mergeCell ref="D164:H164"/>
    <mergeCell ref="A165:C165"/>
    <mergeCell ref="D165:H165"/>
    <mergeCell ref="A175:C175"/>
    <mergeCell ref="A176:C176"/>
    <mergeCell ref="A177:C177"/>
    <mergeCell ref="A178:C178"/>
    <mergeCell ref="A179:C179"/>
    <mergeCell ref="A180:C180"/>
    <mergeCell ref="C170:D170"/>
    <mergeCell ref="C171:D171"/>
    <mergeCell ref="C172:D172"/>
    <mergeCell ref="C173:D173"/>
    <mergeCell ref="A174:C174"/>
    <mergeCell ref="A188:B188"/>
    <mergeCell ref="D188:E188"/>
    <mergeCell ref="A189:B189"/>
    <mergeCell ref="D189:E189"/>
    <mergeCell ref="A190:B190"/>
    <mergeCell ref="D190:E190"/>
    <mergeCell ref="A182:H182"/>
    <mergeCell ref="A183:H183"/>
    <mergeCell ref="A185:E185"/>
    <mergeCell ref="A186:E186"/>
    <mergeCell ref="A187:B187"/>
    <mergeCell ref="D187:E187"/>
    <mergeCell ref="A195:H195"/>
    <mergeCell ref="A196:E196"/>
    <mergeCell ref="F196:H196"/>
    <mergeCell ref="A191:B191"/>
    <mergeCell ref="D191:E191"/>
    <mergeCell ref="A192:B192"/>
    <mergeCell ref="D192:E192"/>
    <mergeCell ref="A193:H193"/>
    <mergeCell ref="A194:H194"/>
  </mergeCells>
  <pageMargins left="0.59055118110236227" right="0.59055118110236227" top="0.19685039370078741" bottom="0.19685039370078741" header="0" footer="0"/>
  <pageSetup paperSize="9" scale="16" firstPageNumber="0" fitToHeight="50"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17"/>
  <sheetViews>
    <sheetView view="pageBreakPreview" zoomScale="40" zoomScaleNormal="60" zoomScaleSheetLayoutView="40" workbookViewId="0">
      <pane ySplit="4" topLeftCell="A55"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552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28" t="s">
        <v>5</v>
      </c>
      <c r="B4" s="129" t="s">
        <v>6</v>
      </c>
      <c r="C4" s="130" t="s">
        <v>7</v>
      </c>
      <c r="D4" s="413" t="s">
        <v>8</v>
      </c>
      <c r="E4" s="414"/>
      <c r="F4" s="414"/>
      <c r="G4" s="414"/>
      <c r="H4" s="415"/>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7" s="382">
        <f>F7*1.2</f>
        <v>8668.7999999999993</v>
      </c>
      <c r="E7" s="383">
        <f>F7*1.1</f>
        <v>7946.4000000000005</v>
      </c>
      <c r="F7" s="383">
        <v>7224</v>
      </c>
      <c r="G7" s="383">
        <f>F7*0.75</f>
        <v>5418</v>
      </c>
      <c r="H7" s="384">
        <f>F7*0.5</f>
        <v>3612</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2" s="457">
        <f>F12*1.2</f>
        <v>9763.1999999999989</v>
      </c>
      <c r="E12" s="383">
        <f>F12*1.1</f>
        <v>8949.6</v>
      </c>
      <c r="F12" s="383">
        <v>8136</v>
      </c>
      <c r="G12" s="383">
        <f>F12*0.75</f>
        <v>6102</v>
      </c>
      <c r="H12" s="384">
        <f>F12*0.5</f>
        <v>4068</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1008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"2ГИС.МАХАЧКАЛА"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23" s="527">
        <v>18</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7" s="382">
        <f>F27*1.2</f>
        <v>10411.199999999999</v>
      </c>
      <c r="E27" s="383">
        <f>F27*1.1</f>
        <v>9543.6</v>
      </c>
      <c r="F27" s="383">
        <v>8676</v>
      </c>
      <c r="G27" s="383">
        <f>F27*0.75</f>
        <v>6507</v>
      </c>
      <c r="H27" s="384">
        <f>F27*0.5</f>
        <v>4338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2" s="457">
        <f>F32*1.2</f>
        <v>11721.6</v>
      </c>
      <c r="E32" s="383">
        <f>F32*1.1</f>
        <v>10744.800000000001</v>
      </c>
      <c r="F32" s="383">
        <v>9768</v>
      </c>
      <c r="G32" s="383">
        <f>F32*0.75</f>
        <v>7326</v>
      </c>
      <c r="H32" s="384">
        <f>F32*0.5</f>
        <v>4884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1320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"2ГИС.МАХАЧКАЛА"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"2ГИС.МАХАЧКАЛА"; Электронный справочник "2ГИС.МАХАЧКАЛА"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v>
      </c>
      <c r="D43" s="465">
        <v>24</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46" s="468"/>
      <c r="E46" s="469"/>
      <c r="F46" s="469"/>
      <c r="G46" s="469"/>
      <c r="H46" s="470"/>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48" s="382">
        <f>F48*1.2</f>
        <v>10404</v>
      </c>
      <c r="E48" s="383">
        <f>F48*1.1</f>
        <v>9537</v>
      </c>
      <c r="F48" s="383">
        <v>8670</v>
      </c>
      <c r="G48" s="383">
        <f>F48*0.75</f>
        <v>6502.5</v>
      </c>
      <c r="H48" s="384">
        <f>F48*0.5</f>
        <v>4335</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4" s="457">
        <f>F54*1.2</f>
        <v>11721.6</v>
      </c>
      <c r="E54" s="383">
        <f>F54*1.1</f>
        <v>10744.800000000001</v>
      </c>
      <c r="F54" s="383">
        <v>9768</v>
      </c>
      <c r="G54" s="383">
        <f>F54*0.75</f>
        <v>7326</v>
      </c>
      <c r="H54" s="384">
        <f>F54*0.5</f>
        <v>4884</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60" s="527">
        <v>18</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62" s="531"/>
      <c r="E62" s="532"/>
      <c r="F62" s="532"/>
      <c r="G62" s="532"/>
      <c r="H62" s="533"/>
    </row>
    <row r="63" spans="1:8" ht="21.75" thickBot="1" x14ac:dyDescent="0.25">
      <c r="A63" s="40"/>
      <c r="B63" s="59"/>
      <c r="C63" s="60"/>
      <c r="D63" s="435" t="str">
        <f>"от "&amp;MIN(D65:D84)&amp;" до "&amp;MAX(D65:D82)</f>
        <v>от 420 до 28728</v>
      </c>
      <c r="E63" s="436"/>
      <c r="F63" s="436"/>
      <c r="G63" s="436"/>
      <c r="H63" s="437"/>
    </row>
    <row r="64" spans="1:8" ht="34.5" customHeight="1" x14ac:dyDescent="0.2">
      <c r="A64" s="429" t="s">
        <v>39</v>
      </c>
      <c r="B64" s="430"/>
      <c r="C64" s="526" t="str">
        <f>"Электронный справочник на основе Справочника организаций"&amp;$C$2&amp;" (версия для ПК)"</f>
        <v>Электронный справочник на основе Справочника организаций"2ГИС.МАХАЧКАЛА" (версия для ПК)</v>
      </c>
      <c r="D64" s="354">
        <v>1596</v>
      </c>
      <c r="E64" s="355"/>
      <c r="F64" s="355"/>
      <c r="G64" s="355"/>
      <c r="H64" s="356"/>
    </row>
    <row r="65" spans="1:8" ht="20.25" hidden="1" customHeight="1" outlineLevel="1" x14ac:dyDescent="0.2">
      <c r="A65" s="429" t="s">
        <v>39</v>
      </c>
      <c r="B65" s="430"/>
      <c r="C65" s="431"/>
      <c r="D65" s="432">
        <v>420</v>
      </c>
      <c r="E65" s="433"/>
      <c r="F65" s="433"/>
      <c r="G65" s="433"/>
      <c r="H65" s="434"/>
    </row>
    <row r="66" spans="1:8" ht="37.5" customHeight="1" outlineLevel="1" x14ac:dyDescent="0.2">
      <c r="A66" s="419" t="s">
        <v>40</v>
      </c>
      <c r="B66" s="420"/>
      <c r="C66" s="431"/>
      <c r="D66" s="354">
        <v>3192</v>
      </c>
      <c r="E66" s="355"/>
      <c r="F66" s="355"/>
      <c r="G66" s="355"/>
      <c r="H66" s="356"/>
    </row>
    <row r="67" spans="1:8" ht="37.5" customHeight="1" outlineLevel="1" x14ac:dyDescent="0.2">
      <c r="A67" s="419" t="s">
        <v>41</v>
      </c>
      <c r="B67" s="420"/>
      <c r="C67" s="431"/>
      <c r="D67" s="354">
        <v>4788</v>
      </c>
      <c r="E67" s="355"/>
      <c r="F67" s="355"/>
      <c r="G67" s="355"/>
      <c r="H67" s="356"/>
    </row>
    <row r="68" spans="1:8" ht="37.5" customHeight="1" outlineLevel="1" x14ac:dyDescent="0.2">
      <c r="A68" s="419" t="s">
        <v>42</v>
      </c>
      <c r="B68" s="420"/>
      <c r="C68" s="431"/>
      <c r="D68" s="354">
        <v>6384</v>
      </c>
      <c r="E68" s="355"/>
      <c r="F68" s="355"/>
      <c r="G68" s="355"/>
      <c r="H68" s="356"/>
    </row>
    <row r="69" spans="1:8" ht="37.5" customHeight="1" outlineLevel="1" x14ac:dyDescent="0.2">
      <c r="A69" s="419" t="s">
        <v>43</v>
      </c>
      <c r="B69" s="420"/>
      <c r="C69" s="431"/>
      <c r="D69" s="354">
        <v>7980</v>
      </c>
      <c r="E69" s="355"/>
      <c r="F69" s="355"/>
      <c r="G69" s="355"/>
      <c r="H69" s="356"/>
    </row>
    <row r="70" spans="1:8" ht="37.5" customHeight="1" outlineLevel="1" x14ac:dyDescent="0.2">
      <c r="A70" s="419" t="s">
        <v>44</v>
      </c>
      <c r="B70" s="420"/>
      <c r="C70" s="431"/>
      <c r="D70" s="354">
        <v>9576</v>
      </c>
      <c r="E70" s="355"/>
      <c r="F70" s="355"/>
      <c r="G70" s="355"/>
      <c r="H70" s="356"/>
    </row>
    <row r="71" spans="1:8" ht="37.5" customHeight="1" outlineLevel="1" x14ac:dyDescent="0.2">
      <c r="A71" s="419" t="s">
        <v>45</v>
      </c>
      <c r="B71" s="420"/>
      <c r="C71" s="431"/>
      <c r="D71" s="354">
        <v>11172</v>
      </c>
      <c r="E71" s="355"/>
      <c r="F71" s="355"/>
      <c r="G71" s="355"/>
      <c r="H71" s="356"/>
    </row>
    <row r="72" spans="1:8" s="16" customFormat="1" ht="37.5" customHeight="1" outlineLevel="1" x14ac:dyDescent="0.2">
      <c r="A72" s="419" t="s">
        <v>46</v>
      </c>
      <c r="B72" s="420"/>
      <c r="C72" s="431"/>
      <c r="D72" s="354">
        <v>12768</v>
      </c>
      <c r="E72" s="355"/>
      <c r="F72" s="355"/>
      <c r="G72" s="355"/>
      <c r="H72" s="356"/>
    </row>
    <row r="73" spans="1:8" s="16" customFormat="1" ht="37.5" customHeight="1" outlineLevel="1" x14ac:dyDescent="0.2">
      <c r="A73" s="419" t="s">
        <v>47</v>
      </c>
      <c r="B73" s="420"/>
      <c r="C73" s="431"/>
      <c r="D73" s="354">
        <v>14364</v>
      </c>
      <c r="E73" s="355"/>
      <c r="F73" s="355"/>
      <c r="G73" s="355"/>
      <c r="H73" s="356"/>
    </row>
    <row r="74" spans="1:8" s="16" customFormat="1" ht="37.5" customHeight="1" outlineLevel="1" x14ac:dyDescent="0.2">
      <c r="A74" s="419" t="s">
        <v>48</v>
      </c>
      <c r="B74" s="420"/>
      <c r="C74" s="431"/>
      <c r="D74" s="354">
        <v>15960</v>
      </c>
      <c r="E74" s="355"/>
      <c r="F74" s="355"/>
      <c r="G74" s="355"/>
      <c r="H74" s="356"/>
    </row>
    <row r="75" spans="1:8" s="16" customFormat="1" ht="37.5" customHeight="1" outlineLevel="1" x14ac:dyDescent="0.2">
      <c r="A75" s="419" t="s">
        <v>49</v>
      </c>
      <c r="B75" s="420"/>
      <c r="C75" s="431"/>
      <c r="D75" s="354">
        <v>17556</v>
      </c>
      <c r="E75" s="355"/>
      <c r="F75" s="355"/>
      <c r="G75" s="355"/>
      <c r="H75" s="356"/>
    </row>
    <row r="76" spans="1:8" s="16" customFormat="1" ht="37.5" customHeight="1" outlineLevel="1" x14ac:dyDescent="0.2">
      <c r="A76" s="419" t="s">
        <v>50</v>
      </c>
      <c r="B76" s="420"/>
      <c r="C76" s="431"/>
      <c r="D76" s="354">
        <v>19152</v>
      </c>
      <c r="E76" s="355"/>
      <c r="F76" s="355"/>
      <c r="G76" s="355"/>
      <c r="H76" s="356"/>
    </row>
    <row r="77" spans="1:8" s="16" customFormat="1" ht="37.5" customHeight="1" outlineLevel="1" x14ac:dyDescent="0.2">
      <c r="A77" s="419" t="s">
        <v>51</v>
      </c>
      <c r="B77" s="420"/>
      <c r="C77" s="431"/>
      <c r="D77" s="354">
        <v>20748</v>
      </c>
      <c r="E77" s="355"/>
      <c r="F77" s="355"/>
      <c r="G77" s="355"/>
      <c r="H77" s="356"/>
    </row>
    <row r="78" spans="1:8" s="16" customFormat="1" ht="37.5" customHeight="1" outlineLevel="1" x14ac:dyDescent="0.2">
      <c r="A78" s="419" t="s">
        <v>52</v>
      </c>
      <c r="B78" s="420"/>
      <c r="C78" s="431"/>
      <c r="D78" s="354">
        <v>22344</v>
      </c>
      <c r="E78" s="355"/>
      <c r="F78" s="355"/>
      <c r="G78" s="355"/>
      <c r="H78" s="356"/>
    </row>
    <row r="79" spans="1:8" s="16" customFormat="1" ht="37.5" customHeight="1" outlineLevel="1" x14ac:dyDescent="0.2">
      <c r="A79" s="419" t="s">
        <v>53</v>
      </c>
      <c r="B79" s="420"/>
      <c r="C79" s="431"/>
      <c r="D79" s="354">
        <v>23940</v>
      </c>
      <c r="E79" s="355"/>
      <c r="F79" s="355"/>
      <c r="G79" s="355"/>
      <c r="H79" s="356"/>
    </row>
    <row r="80" spans="1:8" s="16" customFormat="1" ht="37.5" customHeight="1" outlineLevel="1" x14ac:dyDescent="0.2">
      <c r="A80" s="419" t="s">
        <v>54</v>
      </c>
      <c r="B80" s="420"/>
      <c r="C80" s="431"/>
      <c r="D80" s="354">
        <v>25536</v>
      </c>
      <c r="E80" s="355"/>
      <c r="F80" s="355"/>
      <c r="G80" s="355"/>
      <c r="H80" s="356"/>
    </row>
    <row r="81" spans="1:8" s="16" customFormat="1" ht="37.5" customHeight="1" outlineLevel="1" x14ac:dyDescent="0.2">
      <c r="A81" s="419" t="s">
        <v>55</v>
      </c>
      <c r="B81" s="420"/>
      <c r="C81" s="431"/>
      <c r="D81" s="354">
        <v>27132</v>
      </c>
      <c r="E81" s="355"/>
      <c r="F81" s="355"/>
      <c r="G81" s="355"/>
      <c r="H81" s="356"/>
    </row>
    <row r="82" spans="1:8" s="16" customFormat="1" ht="37.5" customHeight="1" outlineLevel="1" x14ac:dyDescent="0.2">
      <c r="A82" s="419" t="s">
        <v>56</v>
      </c>
      <c r="B82" s="420"/>
      <c r="C82" s="431"/>
      <c r="D82" s="354">
        <v>28728</v>
      </c>
      <c r="E82" s="355"/>
      <c r="F82" s="355"/>
      <c r="G82" s="355"/>
      <c r="H82" s="356"/>
    </row>
    <row r="83" spans="1:8" s="16" customFormat="1" ht="37.5" customHeight="1" outlineLevel="1" x14ac:dyDescent="0.2">
      <c r="A83" s="419" t="s">
        <v>57</v>
      </c>
      <c r="B83" s="420"/>
      <c r="C83" s="431"/>
      <c r="D83" s="354">
        <v>30324</v>
      </c>
      <c r="E83" s="355"/>
      <c r="F83" s="355"/>
      <c r="G83" s="355"/>
      <c r="H83" s="356"/>
    </row>
    <row r="84" spans="1:8" s="16" customFormat="1" ht="37.5" customHeight="1" outlineLevel="1" x14ac:dyDescent="0.2">
      <c r="A84" s="419" t="s">
        <v>58</v>
      </c>
      <c r="B84" s="420"/>
      <c r="C84" s="431"/>
      <c r="D84" s="354">
        <v>31920</v>
      </c>
      <c r="E84" s="355"/>
      <c r="F84" s="355"/>
      <c r="G84" s="355"/>
      <c r="H84" s="356"/>
    </row>
    <row r="85" spans="1:8" s="16" customFormat="1" ht="37.5" customHeight="1" outlineLevel="1" x14ac:dyDescent="0.2">
      <c r="A85" s="419" t="s">
        <v>181</v>
      </c>
      <c r="B85" s="420"/>
      <c r="C85" s="431"/>
      <c r="D85" s="354">
        <v>33516</v>
      </c>
      <c r="E85" s="355"/>
      <c r="F85" s="355"/>
      <c r="G85" s="355"/>
      <c r="H85" s="356"/>
    </row>
    <row r="86" spans="1:8" s="16" customFormat="1" ht="37.5" customHeight="1" outlineLevel="1" x14ac:dyDescent="0.2">
      <c r="A86" s="419" t="s">
        <v>182</v>
      </c>
      <c r="B86" s="420"/>
      <c r="C86" s="431"/>
      <c r="D86" s="354">
        <v>35112</v>
      </c>
      <c r="E86" s="355"/>
      <c r="F86" s="355"/>
      <c r="G86" s="355"/>
      <c r="H86" s="356"/>
    </row>
    <row r="87" spans="1:8" s="16" customFormat="1" ht="37.5" customHeight="1" outlineLevel="1" x14ac:dyDescent="0.2">
      <c r="A87" s="419" t="s">
        <v>183</v>
      </c>
      <c r="B87" s="420"/>
      <c r="C87" s="431"/>
      <c r="D87" s="354">
        <v>36708</v>
      </c>
      <c r="E87" s="355"/>
      <c r="F87" s="355"/>
      <c r="G87" s="355"/>
      <c r="H87" s="356"/>
    </row>
    <row r="88" spans="1:8" s="16" customFormat="1" ht="37.5" customHeight="1" outlineLevel="1" x14ac:dyDescent="0.2">
      <c r="A88" s="419" t="s">
        <v>184</v>
      </c>
      <c r="B88" s="420"/>
      <c r="C88" s="431"/>
      <c r="D88" s="354">
        <v>38304</v>
      </c>
      <c r="E88" s="355"/>
      <c r="F88" s="355"/>
      <c r="G88" s="355"/>
      <c r="H88" s="356"/>
    </row>
    <row r="89" spans="1:8" s="16" customFormat="1" ht="37.5" customHeight="1" outlineLevel="1" x14ac:dyDescent="0.2">
      <c r="A89" s="419" t="s">
        <v>185</v>
      </c>
      <c r="B89" s="420"/>
      <c r="C89" s="431"/>
      <c r="D89" s="354">
        <v>39900</v>
      </c>
      <c r="E89" s="355"/>
      <c r="F89" s="355"/>
      <c r="G89" s="355"/>
      <c r="H89" s="356"/>
    </row>
    <row r="90" spans="1:8" s="16" customFormat="1" ht="37.5" customHeight="1" outlineLevel="1" x14ac:dyDescent="0.2">
      <c r="A90" s="419" t="s">
        <v>186</v>
      </c>
      <c r="B90" s="420"/>
      <c r="C90" s="431"/>
      <c r="D90" s="354">
        <v>41496</v>
      </c>
      <c r="E90" s="355"/>
      <c r="F90" s="355"/>
      <c r="G90" s="355"/>
      <c r="H90" s="356"/>
    </row>
    <row r="91" spans="1:8" s="16" customFormat="1" ht="37.5" customHeight="1" outlineLevel="1" x14ac:dyDescent="0.2">
      <c r="A91" s="419" t="s">
        <v>187</v>
      </c>
      <c r="B91" s="420"/>
      <c r="C91" s="431"/>
      <c r="D91" s="354">
        <v>43092</v>
      </c>
      <c r="E91" s="355"/>
      <c r="F91" s="355"/>
      <c r="G91" s="355"/>
      <c r="H91" s="356"/>
    </row>
    <row r="92" spans="1:8" s="16" customFormat="1" ht="37.5" customHeight="1" outlineLevel="1" x14ac:dyDescent="0.2">
      <c r="A92" s="419" t="s">
        <v>188</v>
      </c>
      <c r="B92" s="420"/>
      <c r="C92" s="431"/>
      <c r="D92" s="354">
        <v>44688</v>
      </c>
      <c r="E92" s="355"/>
      <c r="F92" s="355"/>
      <c r="G92" s="355"/>
      <c r="H92" s="356"/>
    </row>
    <row r="93" spans="1:8" s="16" customFormat="1" ht="37.5" customHeight="1" outlineLevel="1" x14ac:dyDescent="0.2">
      <c r="A93" s="419" t="s">
        <v>189</v>
      </c>
      <c r="B93" s="420"/>
      <c r="C93" s="431"/>
      <c r="D93" s="354">
        <v>46284</v>
      </c>
      <c r="E93" s="355"/>
      <c r="F93" s="355"/>
      <c r="G93" s="355"/>
      <c r="H93" s="356"/>
    </row>
    <row r="94" spans="1:8" s="16" customFormat="1" ht="37.5" customHeight="1" outlineLevel="1" thickBot="1" x14ac:dyDescent="0.25">
      <c r="A94" s="419" t="s">
        <v>190</v>
      </c>
      <c r="B94" s="420"/>
      <c r="C94" s="668"/>
      <c r="D94" s="354">
        <v>47880</v>
      </c>
      <c r="E94" s="355"/>
      <c r="F94" s="355"/>
      <c r="G94" s="355"/>
      <c r="H94" s="356"/>
    </row>
    <row r="95" spans="1:8" s="16" customFormat="1" ht="50.1" customHeight="1" thickBot="1" x14ac:dyDescent="0.25">
      <c r="A95" s="411" t="s">
        <v>59</v>
      </c>
      <c r="B95" s="412"/>
      <c r="C95" s="412"/>
      <c r="D95" s="421" t="str">
        <f>"от "&amp;MIN(D96:D105)&amp;" до "&amp;MAX(D96:D105)</f>
        <v>от 174 до 4052,4</v>
      </c>
      <c r="E95" s="422"/>
      <c r="F95" s="422"/>
      <c r="G95" s="422"/>
      <c r="H95" s="423"/>
    </row>
    <row r="96" spans="1:8" s="16" customFormat="1" ht="160.5" customHeight="1" x14ac:dyDescent="0.2">
      <c r="A96" s="65" t="s">
        <v>60</v>
      </c>
      <c r="B96" s="66" t="s">
        <v>13</v>
      </c>
      <c r="C96" s="67"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96" s="432">
        <v>834</v>
      </c>
      <c r="E96" s="433"/>
      <c r="F96" s="433"/>
      <c r="G96" s="433"/>
      <c r="H96" s="434"/>
    </row>
    <row r="97" spans="1:8" s="16" customFormat="1" ht="37.5" customHeight="1" x14ac:dyDescent="0.2">
      <c r="A97" s="352" t="s">
        <v>61</v>
      </c>
      <c r="B97" s="522"/>
      <c r="C97" s="426"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97" s="354">
        <v>174</v>
      </c>
      <c r="E97" s="355"/>
      <c r="F97" s="355"/>
      <c r="G97" s="355"/>
      <c r="H97" s="356"/>
    </row>
    <row r="98" spans="1:8" s="16" customFormat="1" ht="37.5" customHeight="1" x14ac:dyDescent="0.2">
      <c r="A98" s="352" t="s">
        <v>62</v>
      </c>
      <c r="B98" s="522"/>
      <c r="C98" s="427"/>
      <c r="D98" s="354">
        <v>4052.3999999999996</v>
      </c>
      <c r="E98" s="355"/>
      <c r="F98" s="355"/>
      <c r="G98" s="355"/>
      <c r="H98" s="356"/>
    </row>
    <row r="99" spans="1:8" s="16" customFormat="1" ht="37.5" customHeight="1" x14ac:dyDescent="0.2">
      <c r="A99" s="352" t="s">
        <v>63</v>
      </c>
      <c r="B99" s="522"/>
      <c r="C99" s="427"/>
      <c r="D99" s="354">
        <v>612</v>
      </c>
      <c r="E99" s="355"/>
      <c r="F99" s="355"/>
      <c r="G99" s="355"/>
      <c r="H99" s="356"/>
    </row>
    <row r="100" spans="1:8" s="16" customFormat="1" ht="37.5" customHeight="1" x14ac:dyDescent="0.2">
      <c r="A100" s="352" t="s">
        <v>64</v>
      </c>
      <c r="B100" s="353"/>
      <c r="C100" s="427"/>
      <c r="D100" s="354">
        <v>4050</v>
      </c>
      <c r="E100" s="355"/>
      <c r="F100" s="355"/>
      <c r="G100" s="355"/>
      <c r="H100" s="356"/>
    </row>
    <row r="101" spans="1:8" s="16" customFormat="1" ht="37.5" customHeight="1" x14ac:dyDescent="0.2">
      <c r="A101" s="352" t="s">
        <v>65</v>
      </c>
      <c r="B101" s="522"/>
      <c r="C101" s="427"/>
      <c r="D101" s="354">
        <v>174</v>
      </c>
      <c r="E101" s="355"/>
      <c r="F101" s="355"/>
      <c r="G101" s="355"/>
      <c r="H101" s="356"/>
    </row>
    <row r="102" spans="1:8" s="16" customFormat="1" ht="37.5" customHeight="1" x14ac:dyDescent="0.2">
      <c r="A102" s="352" t="s">
        <v>66</v>
      </c>
      <c r="B102" s="522"/>
      <c r="C102" s="427"/>
      <c r="D102" s="354">
        <v>174</v>
      </c>
      <c r="E102" s="355"/>
      <c r="F102" s="355"/>
      <c r="G102" s="355"/>
      <c r="H102" s="356"/>
    </row>
    <row r="103" spans="1:8" s="16" customFormat="1" ht="37.5" customHeight="1" x14ac:dyDescent="0.2">
      <c r="A103" s="352" t="s">
        <v>67</v>
      </c>
      <c r="B103" s="522"/>
      <c r="C103" s="427"/>
      <c r="D103" s="354">
        <v>348</v>
      </c>
      <c r="E103" s="355"/>
      <c r="F103" s="355"/>
      <c r="G103" s="355"/>
      <c r="H103" s="356"/>
    </row>
    <row r="104" spans="1:8" s="16" customFormat="1" ht="37.5" customHeight="1" x14ac:dyDescent="0.2">
      <c r="A104" s="352" t="s">
        <v>68</v>
      </c>
      <c r="B104" s="522"/>
      <c r="C104" s="427"/>
      <c r="D104" s="354">
        <v>522</v>
      </c>
      <c r="E104" s="355"/>
      <c r="F104" s="355"/>
      <c r="G104" s="355"/>
      <c r="H104" s="356"/>
    </row>
    <row r="105" spans="1:8" s="16" customFormat="1" ht="37.5" customHeight="1" thickBot="1" x14ac:dyDescent="0.25">
      <c r="A105" s="369" t="s">
        <v>69</v>
      </c>
      <c r="B105" s="523"/>
      <c r="C105" s="428"/>
      <c r="D105" s="379">
        <v>558</v>
      </c>
      <c r="E105" s="372"/>
      <c r="F105" s="372"/>
      <c r="G105" s="372"/>
      <c r="H105" s="373"/>
    </row>
    <row r="106" spans="1:8" s="16" customFormat="1" ht="117.75" customHeight="1" thickBot="1" x14ac:dyDescent="0.25">
      <c r="A106" s="524" t="s">
        <v>71</v>
      </c>
      <c r="B106" s="525"/>
      <c r="C10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06" s="375">
        <v>30</v>
      </c>
      <c r="E106" s="375"/>
      <c r="F106" s="375"/>
      <c r="G106" s="375"/>
      <c r="H106" s="376"/>
    </row>
    <row r="107" spans="1:8" s="23" customFormat="1" ht="50.1" customHeight="1" thickBot="1" x14ac:dyDescent="0.25">
      <c r="A107" s="362" t="s">
        <v>72</v>
      </c>
      <c r="B107" s="363"/>
      <c r="C107" s="21"/>
      <c r="D107" s="364" t="str">
        <f>"от "&amp;MIN(D109,D129:H130,F169,D131:H145)&amp;" до "&amp;MAX(D109,D129:H130,F169,D131:H145)</f>
        <v>от 582 до 17358</v>
      </c>
      <c r="E107" s="364"/>
      <c r="F107" s="364"/>
      <c r="G107" s="364"/>
      <c r="H107" s="365"/>
    </row>
    <row r="108" spans="1:8" s="16" customFormat="1" ht="24.95" customHeight="1" thickBot="1" x14ac:dyDescent="0.25">
      <c r="A108" s="518"/>
      <c r="B108" s="519"/>
      <c r="C108" s="60"/>
      <c r="D108" s="520"/>
      <c r="E108" s="520"/>
      <c r="F108" s="520"/>
      <c r="G108" s="520"/>
      <c r="H108" s="521"/>
    </row>
    <row r="109" spans="1:8" s="16" customFormat="1" ht="64.5" customHeight="1" thickBot="1" x14ac:dyDescent="0.25">
      <c r="A109" s="389" t="s">
        <v>73</v>
      </c>
      <c r="B109" s="390"/>
      <c r="C10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"2ГИС.МАХАЧКАЛА" (версия для ПК); Интернет-площадка 2gis.kz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http://api.2gis.kz/</v>
      </c>
      <c r="D109" s="391">
        <v>3660</v>
      </c>
      <c r="E109" s="391"/>
      <c r="F109" s="391"/>
      <c r="G109" s="391"/>
      <c r="H109" s="392"/>
    </row>
    <row r="110" spans="1:8" s="16" customFormat="1" ht="64.5" customHeight="1" thickBot="1" x14ac:dyDescent="0.25">
      <c r="A110" s="393" t="s">
        <v>74</v>
      </c>
      <c r="B110" s="394"/>
      <c r="C110" s="405"/>
      <c r="D110" s="395" t="s">
        <v>75</v>
      </c>
      <c r="E110" s="396"/>
      <c r="F110" s="396"/>
      <c r="G110" s="396"/>
      <c r="H110" s="397"/>
    </row>
    <row r="111" spans="1:8" s="16" customFormat="1" ht="64.5" customHeight="1" x14ac:dyDescent="0.2">
      <c r="A111" s="385" t="s">
        <v>76</v>
      </c>
      <c r="B111" s="386"/>
      <c r="C111" s="405"/>
      <c r="D111" s="398">
        <f>D109/4</f>
        <v>915</v>
      </c>
      <c r="E111" s="398"/>
      <c r="F111" s="398"/>
      <c r="G111" s="398"/>
      <c r="H111" s="399"/>
    </row>
    <row r="112" spans="1:8" s="16" customFormat="1" ht="64.5" customHeight="1" x14ac:dyDescent="0.2">
      <c r="A112" s="385" t="s">
        <v>77</v>
      </c>
      <c r="B112" s="386"/>
      <c r="C112" s="405"/>
      <c r="D112" s="398">
        <f>D109/5</f>
        <v>732</v>
      </c>
      <c r="E112" s="398"/>
      <c r="F112" s="398"/>
      <c r="G112" s="398"/>
      <c r="H112" s="399"/>
    </row>
    <row r="113" spans="1:8" s="16" customFormat="1" ht="64.5" customHeight="1" x14ac:dyDescent="0.2">
      <c r="A113" s="385" t="s">
        <v>78</v>
      </c>
      <c r="B113" s="386"/>
      <c r="C113" s="405"/>
      <c r="D113" s="398">
        <f>D109/6</f>
        <v>610</v>
      </c>
      <c r="E113" s="398"/>
      <c r="F113" s="398"/>
      <c r="G113" s="398"/>
      <c r="H113" s="399"/>
    </row>
    <row r="114" spans="1:8" s="16" customFormat="1" ht="64.5" customHeight="1" x14ac:dyDescent="0.2">
      <c r="A114" s="385" t="s">
        <v>79</v>
      </c>
      <c r="B114" s="386"/>
      <c r="C114" s="405"/>
      <c r="D114" s="398">
        <f>D109/7</f>
        <v>522.85714285714289</v>
      </c>
      <c r="E114" s="398"/>
      <c r="F114" s="398"/>
      <c r="G114" s="398"/>
      <c r="H114" s="399"/>
    </row>
    <row r="115" spans="1:8" s="16" customFormat="1" ht="64.5" customHeight="1" x14ac:dyDescent="0.2">
      <c r="A115" s="385" t="s">
        <v>80</v>
      </c>
      <c r="B115" s="386"/>
      <c r="C115" s="405"/>
      <c r="D115" s="398">
        <f>D109/8</f>
        <v>457.5</v>
      </c>
      <c r="E115" s="398"/>
      <c r="F115" s="398"/>
      <c r="G115" s="398"/>
      <c r="H115" s="399"/>
    </row>
    <row r="116" spans="1:8" s="16" customFormat="1" ht="64.5" customHeight="1" x14ac:dyDescent="0.2">
      <c r="A116" s="385" t="s">
        <v>81</v>
      </c>
      <c r="B116" s="386"/>
      <c r="C116" s="405"/>
      <c r="D116" s="398">
        <f>D109/9</f>
        <v>406.66666666666669</v>
      </c>
      <c r="E116" s="398"/>
      <c r="F116" s="398"/>
      <c r="G116" s="398"/>
      <c r="H116" s="399"/>
    </row>
    <row r="117" spans="1:8" s="16" customFormat="1" ht="64.5" customHeight="1" x14ac:dyDescent="0.2">
      <c r="A117" s="385" t="s">
        <v>82</v>
      </c>
      <c r="B117" s="386"/>
      <c r="C117" s="405"/>
      <c r="D117" s="398">
        <f>D109/10</f>
        <v>366</v>
      </c>
      <c r="E117" s="398"/>
      <c r="F117" s="398"/>
      <c r="G117" s="398"/>
      <c r="H117" s="399"/>
    </row>
    <row r="118" spans="1:8" s="16" customFormat="1" ht="64.5" customHeight="1" thickBot="1" x14ac:dyDescent="0.25">
      <c r="A118" s="389" t="s">
        <v>83</v>
      </c>
      <c r="B118" s="390"/>
      <c r="C118" s="405"/>
      <c r="D118" s="391">
        <v>5496</v>
      </c>
      <c r="E118" s="391"/>
      <c r="F118" s="391"/>
      <c r="G118" s="391"/>
      <c r="H118" s="392"/>
    </row>
    <row r="119" spans="1:8" s="16" customFormat="1" ht="64.5" customHeight="1" thickBot="1" x14ac:dyDescent="0.25">
      <c r="A119" s="393" t="s">
        <v>74</v>
      </c>
      <c r="B119" s="394"/>
      <c r="C119" s="405"/>
      <c r="D119" s="395" t="s">
        <v>75</v>
      </c>
      <c r="E119" s="396"/>
      <c r="F119" s="396"/>
      <c r="G119" s="396"/>
      <c r="H119" s="397"/>
    </row>
    <row r="120" spans="1:8" s="16" customFormat="1" ht="64.5" customHeight="1" x14ac:dyDescent="0.2">
      <c r="A120" s="385" t="s">
        <v>76</v>
      </c>
      <c r="B120" s="386"/>
      <c r="C120" s="405"/>
      <c r="D120" s="398">
        <v>1374</v>
      </c>
      <c r="E120" s="398"/>
      <c r="F120" s="398"/>
      <c r="G120" s="398"/>
      <c r="H120" s="399"/>
    </row>
    <row r="121" spans="1:8" s="16" customFormat="1" ht="64.5" customHeight="1" x14ac:dyDescent="0.2">
      <c r="A121" s="385" t="s">
        <v>77</v>
      </c>
      <c r="B121" s="386"/>
      <c r="C121" s="405"/>
      <c r="D121" s="398">
        <v>1099.2</v>
      </c>
      <c r="E121" s="398"/>
      <c r="F121" s="398"/>
      <c r="G121" s="398"/>
      <c r="H121" s="399"/>
    </row>
    <row r="122" spans="1:8" s="16" customFormat="1" ht="64.5" customHeight="1" x14ac:dyDescent="0.2">
      <c r="A122" s="385" t="s">
        <v>78</v>
      </c>
      <c r="B122" s="386"/>
      <c r="C122" s="405"/>
      <c r="D122" s="398">
        <v>916</v>
      </c>
      <c r="E122" s="398"/>
      <c r="F122" s="398"/>
      <c r="G122" s="398"/>
      <c r="H122" s="399"/>
    </row>
    <row r="123" spans="1:8" s="16" customFormat="1" ht="64.5" customHeight="1" x14ac:dyDescent="0.2">
      <c r="A123" s="385" t="s">
        <v>79</v>
      </c>
      <c r="B123" s="386"/>
      <c r="C123" s="405"/>
      <c r="D123" s="398">
        <v>785.14285714285722</v>
      </c>
      <c r="E123" s="398"/>
      <c r="F123" s="398"/>
      <c r="G123" s="398"/>
      <c r="H123" s="399"/>
    </row>
    <row r="124" spans="1:8" s="16" customFormat="1" ht="64.5" customHeight="1" x14ac:dyDescent="0.2">
      <c r="A124" s="385" t="s">
        <v>80</v>
      </c>
      <c r="B124" s="386"/>
      <c r="C124" s="405"/>
      <c r="D124" s="398">
        <v>687</v>
      </c>
      <c r="E124" s="398"/>
      <c r="F124" s="398"/>
      <c r="G124" s="398"/>
      <c r="H124" s="399"/>
    </row>
    <row r="125" spans="1:8" s="16" customFormat="1" ht="64.5" customHeight="1" x14ac:dyDescent="0.2">
      <c r="A125" s="385" t="s">
        <v>81</v>
      </c>
      <c r="B125" s="386"/>
      <c r="C125" s="405"/>
      <c r="D125" s="398">
        <v>610.66666666666663</v>
      </c>
      <c r="E125" s="398"/>
      <c r="F125" s="398"/>
      <c r="G125" s="398"/>
      <c r="H125" s="399"/>
    </row>
    <row r="126" spans="1:8" s="16" customFormat="1" ht="64.5" customHeight="1" thickBot="1" x14ac:dyDescent="0.25">
      <c r="A126" s="385" t="s">
        <v>82</v>
      </c>
      <c r="B126" s="386"/>
      <c r="C126" s="406"/>
      <c r="D126" s="398">
        <v>549.6</v>
      </c>
      <c r="E126" s="398"/>
      <c r="F126" s="398"/>
      <c r="G126" s="398"/>
      <c r="H126" s="399"/>
    </row>
    <row r="127" spans="1:8" s="16" customFormat="1" ht="62.45" customHeight="1" thickBot="1" x14ac:dyDescent="0.25">
      <c r="A127" s="380" t="s">
        <v>84</v>
      </c>
      <c r="B127" s="381"/>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27" s="374">
        <v>7500</v>
      </c>
      <c r="E127" s="375"/>
      <c r="F127" s="375"/>
      <c r="G127" s="375"/>
      <c r="H127" s="376"/>
    </row>
    <row r="128" spans="1:8" s="16" customFormat="1" ht="24.95" customHeight="1" thickBot="1" x14ac:dyDescent="0.25">
      <c r="A128" s="518"/>
      <c r="B128" s="519"/>
      <c r="C128" s="56"/>
      <c r="D128" s="520"/>
      <c r="E128" s="520"/>
      <c r="F128" s="520"/>
      <c r="G128" s="520"/>
      <c r="H128" s="521"/>
    </row>
    <row r="129" spans="1:8" s="16" customFormat="1" ht="50.1" customHeight="1" x14ac:dyDescent="0.2">
      <c r="A129" s="352" t="s">
        <v>85</v>
      </c>
      <c r="B129" s="353"/>
      <c r="C129" s="118" t="str">
        <f>"Интернет-площадка 2gis.ru на основе Cправочника организаций "&amp;$C$2&amp;""</f>
        <v>Интернет-площадка 2gis.ru на основе Cправочника организаций "2ГИС.МАХАЧКАЛА"</v>
      </c>
      <c r="D129" s="361">
        <v>3462</v>
      </c>
      <c r="E129" s="355"/>
      <c r="F129" s="355"/>
      <c r="G129" s="355"/>
      <c r="H129" s="356"/>
    </row>
    <row r="130" spans="1:8" s="16" customFormat="1" ht="50.1" customHeight="1" x14ac:dyDescent="0.2">
      <c r="A130" s="352" t="s">
        <v>86</v>
      </c>
      <c r="B130" s="353"/>
      <c r="C130" s="74"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0" s="361">
        <v>2904</v>
      </c>
      <c r="E130" s="355"/>
      <c r="F130" s="355"/>
      <c r="G130" s="355"/>
      <c r="H130" s="356"/>
    </row>
    <row r="131" spans="1:8" s="16" customFormat="1" ht="50.1" customHeight="1" x14ac:dyDescent="0.2">
      <c r="A131" s="352" t="s">
        <v>87</v>
      </c>
      <c r="B131" s="353"/>
      <c r="C131" s="74"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1" s="361">
        <v>8646</v>
      </c>
      <c r="E131" s="355"/>
      <c r="F131" s="355"/>
      <c r="G131" s="355"/>
      <c r="H131" s="356"/>
    </row>
    <row r="132" spans="1:8" s="16" customFormat="1" ht="50.1" customHeight="1" x14ac:dyDescent="0.2">
      <c r="A132" s="352" t="s">
        <v>88</v>
      </c>
      <c r="B132" s="353"/>
      <c r="C132" s="74" t="str">
        <f>"Интернет-площадка 2gis.ru на основе Cправочника организаций "&amp;$C$2&amp;""</f>
        <v>Интернет-площадка 2gis.ru на основе Cправочника организаций "2ГИС.МАХАЧКАЛА"</v>
      </c>
      <c r="D132" s="361">
        <v>8106</v>
      </c>
      <c r="E132" s="355"/>
      <c r="F132" s="355"/>
      <c r="G132" s="355"/>
      <c r="H132" s="356"/>
    </row>
    <row r="133" spans="1:8" s="16" customFormat="1" ht="50.1" customHeight="1" x14ac:dyDescent="0.2">
      <c r="A133" s="352" t="s">
        <v>89</v>
      </c>
      <c r="B133" s="353"/>
      <c r="C133" s="74" t="str">
        <f>"Интернет-площадка 2gis.ru на основе Cправочника организаций "&amp;$C$2&amp;""</f>
        <v>Интернет-площадка 2gis.ru на основе Cправочника организаций "2ГИС.МАХАЧКАЛА"</v>
      </c>
      <c r="D133" s="361">
        <v>9727.1999999999989</v>
      </c>
      <c r="E133" s="355"/>
      <c r="F133" s="355"/>
      <c r="G133" s="355"/>
      <c r="H133" s="356"/>
    </row>
    <row r="134" spans="1:8" s="16" customFormat="1" ht="50.1" customHeight="1" x14ac:dyDescent="0.2">
      <c r="A134" s="352" t="s">
        <v>90</v>
      </c>
      <c r="B134" s="353"/>
      <c r="C134" s="74"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4" s="361">
        <v>5808</v>
      </c>
      <c r="E134" s="355"/>
      <c r="F134" s="355"/>
      <c r="G134" s="355"/>
      <c r="H134" s="356"/>
    </row>
    <row r="135" spans="1:8" s="16" customFormat="1" ht="50.1" customHeight="1" x14ac:dyDescent="0.2">
      <c r="A135" s="352" t="s">
        <v>91</v>
      </c>
      <c r="B135" s="353"/>
      <c r="C135" s="74"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5" s="361">
        <v>5742</v>
      </c>
      <c r="E135" s="355"/>
      <c r="F135" s="355"/>
      <c r="G135" s="355"/>
      <c r="H135" s="356"/>
    </row>
    <row r="136" spans="1:8" s="16" customFormat="1" ht="50.1" customHeight="1" x14ac:dyDescent="0.2">
      <c r="A136" s="352" t="s">
        <v>92</v>
      </c>
      <c r="B136" s="353"/>
      <c r="C136" s="74"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36" s="361">
        <v>8679</v>
      </c>
      <c r="E136" s="355"/>
      <c r="F136" s="355"/>
      <c r="G136" s="355"/>
      <c r="H136" s="356"/>
    </row>
    <row r="137" spans="1:8" s="16" customFormat="1" ht="50.1" customHeight="1" x14ac:dyDescent="0.2">
      <c r="A137" s="352" t="s">
        <v>93</v>
      </c>
      <c r="B137" s="353"/>
      <c r="C137" s="74" t="str">
        <f>C130</f>
        <v>электронный справочник на основе Справочника организаций "2ГИС.МАХАЧКАЛА" (версия для ПК)</v>
      </c>
      <c r="D137" s="361">
        <v>3000</v>
      </c>
      <c r="E137" s="355"/>
      <c r="F137" s="355"/>
      <c r="G137" s="355"/>
      <c r="H137" s="356"/>
    </row>
    <row r="138" spans="1:8" s="16" customFormat="1" ht="50.1" customHeight="1" x14ac:dyDescent="0.2">
      <c r="A138" s="352" t="s">
        <v>94</v>
      </c>
      <c r="B138" s="353"/>
      <c r="C138" s="74" t="s">
        <v>95</v>
      </c>
      <c r="D138" s="361">
        <v>582</v>
      </c>
      <c r="E138" s="355"/>
      <c r="F138" s="355"/>
      <c r="G138" s="355"/>
      <c r="H138" s="356"/>
    </row>
    <row r="139" spans="1:8" s="16" customFormat="1" ht="60.75" customHeight="1" x14ac:dyDescent="0.2">
      <c r="A139" s="352" t="s">
        <v>96</v>
      </c>
      <c r="B139" s="353"/>
      <c r="C13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39" s="361">
        <v>3546</v>
      </c>
      <c r="E139" s="355"/>
      <c r="F139" s="355"/>
      <c r="G139" s="355"/>
      <c r="H139" s="356"/>
    </row>
    <row r="140" spans="1:8" s="16" customFormat="1" ht="60.75" customHeight="1" x14ac:dyDescent="0.2">
      <c r="A140" s="352" t="s">
        <v>97</v>
      </c>
      <c r="B140" s="353"/>
      <c r="C140" s="74"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0" s="361">
        <v>2832</v>
      </c>
      <c r="E140" s="355"/>
      <c r="F140" s="355"/>
      <c r="G140" s="355"/>
      <c r="H140" s="356"/>
    </row>
    <row r="141" spans="1:8" s="16" customFormat="1" ht="60.75" customHeight="1" x14ac:dyDescent="0.2">
      <c r="A141" s="352" t="s">
        <v>98</v>
      </c>
      <c r="B141" s="353"/>
      <c r="C141" s="74"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1" s="361">
        <v>3000</v>
      </c>
      <c r="E141" s="355"/>
      <c r="F141" s="355"/>
      <c r="G141" s="355"/>
      <c r="H141" s="356"/>
    </row>
    <row r="142" spans="1:8" s="16" customFormat="1" ht="60.75" customHeight="1" x14ac:dyDescent="0.2">
      <c r="A142" s="352" t="s">
        <v>99</v>
      </c>
      <c r="B142" s="353"/>
      <c r="C142" s="74" t="str">
        <f t="shared" si="1"/>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2" s="361">
        <v>1422</v>
      </c>
      <c r="E142" s="355"/>
      <c r="F142" s="355"/>
      <c r="G142" s="355"/>
      <c r="H142" s="356"/>
    </row>
    <row r="143" spans="1:8" s="16" customFormat="1" ht="60.75" customHeight="1" x14ac:dyDescent="0.2">
      <c r="A143" s="352" t="s">
        <v>100</v>
      </c>
      <c r="B143" s="353" t="s">
        <v>100</v>
      </c>
      <c r="C14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3" s="361">
        <v>17358</v>
      </c>
      <c r="E143" s="355"/>
      <c r="F143" s="355"/>
      <c r="G143" s="355"/>
      <c r="H143" s="356"/>
    </row>
    <row r="144" spans="1:8" s="16" customFormat="1" ht="60.75" customHeight="1" x14ac:dyDescent="0.2">
      <c r="A144" s="352" t="s">
        <v>101</v>
      </c>
      <c r="B144" s="353" t="s">
        <v>101</v>
      </c>
      <c r="C144"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44" s="361">
        <v>4002</v>
      </c>
      <c r="E144" s="355"/>
      <c r="F144" s="355"/>
      <c r="G144" s="355"/>
      <c r="H144" s="356"/>
    </row>
    <row r="145" spans="1:8" s="16" customFormat="1" ht="50.1" customHeight="1" thickBot="1" x14ac:dyDescent="0.25">
      <c r="A145" s="352" t="s">
        <v>102</v>
      </c>
      <c r="B145" s="353"/>
      <c r="C145" s="74"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45" s="361">
        <v>3894</v>
      </c>
      <c r="E145" s="355"/>
      <c r="F145" s="355"/>
      <c r="G145" s="355"/>
      <c r="H145" s="356"/>
    </row>
    <row r="146" spans="1:8" s="16" customFormat="1" ht="102" customHeight="1" thickBot="1" x14ac:dyDescent="0.25">
      <c r="A146" s="352" t="s">
        <v>16</v>
      </c>
      <c r="B146" s="353"/>
      <c r="C14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46" s="361">
        <v>834</v>
      </c>
      <c r="E146" s="355"/>
      <c r="F146" s="355"/>
      <c r="G146" s="355"/>
      <c r="H146" s="356"/>
    </row>
    <row r="147" spans="1:8" s="16" customFormat="1" ht="102" customHeight="1" thickBot="1" x14ac:dyDescent="0.25">
      <c r="A147" s="352" t="s">
        <v>103</v>
      </c>
      <c r="B147" s="353"/>
      <c r="C14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47" s="361">
        <v>100002</v>
      </c>
      <c r="E147" s="355"/>
      <c r="F147" s="355"/>
      <c r="G147" s="355"/>
      <c r="H147" s="356"/>
    </row>
    <row r="148" spans="1:8" s="16" customFormat="1" ht="126" customHeight="1" x14ac:dyDescent="0.2">
      <c r="A148" s="352" t="s">
        <v>104</v>
      </c>
      <c r="B148" s="353"/>
      <c r="C14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8" s="361">
        <v>4950</v>
      </c>
      <c r="E148" s="355"/>
      <c r="F148" s="355"/>
      <c r="G148" s="355"/>
      <c r="H148" s="356"/>
    </row>
    <row r="149" spans="1:8" s="16" customFormat="1" ht="96" customHeight="1" x14ac:dyDescent="0.2">
      <c r="A149" s="377" t="s">
        <v>105</v>
      </c>
      <c r="B149" s="378"/>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Интернет-площадки и Веб-приложения на основе Cправочника организаций "2ГИС.МАХАЧКАЛА", http://api.2gis.ru/</v>
      </c>
      <c r="D149" s="361">
        <v>5511</v>
      </c>
      <c r="E149" s="355"/>
      <c r="F149" s="355"/>
      <c r="G149" s="355"/>
      <c r="H149" s="356"/>
    </row>
    <row r="150" spans="1:8" s="16" customFormat="1" ht="96" customHeight="1" x14ac:dyDescent="0.2">
      <c r="A150" s="377" t="s">
        <v>106</v>
      </c>
      <c r="B150" s="378"/>
      <c r="C15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50" s="361">
        <v>8004</v>
      </c>
      <c r="E150" s="355"/>
      <c r="F150" s="355"/>
      <c r="G150" s="355"/>
      <c r="H150" s="356"/>
    </row>
    <row r="151" spans="1:8" s="16" customFormat="1" ht="58.5" customHeight="1" x14ac:dyDescent="0.2">
      <c r="A151" s="352" t="s">
        <v>107</v>
      </c>
      <c r="B151" s="353"/>
      <c r="C151" s="74" t="str">
        <f>"Интернет-площадка 2gis.ru на основе Cправочника организаций "&amp;$C$2&amp;""</f>
        <v>Интернет-площадка 2gis.ru на основе Cправочника организаций "2ГИС.МАХАЧКАЛА"</v>
      </c>
      <c r="D151" s="361">
        <v>4200</v>
      </c>
      <c r="E151" s="355"/>
      <c r="F151" s="355"/>
      <c r="G151" s="355"/>
      <c r="H151" s="356"/>
    </row>
    <row r="152" spans="1:8" s="16" customFormat="1" ht="50.1" customHeight="1" x14ac:dyDescent="0.2">
      <c r="A152" s="352" t="s">
        <v>108</v>
      </c>
      <c r="B152" s="353"/>
      <c r="C152" s="74"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52" s="361">
        <v>3600</v>
      </c>
      <c r="E152" s="355"/>
      <c r="F152" s="355"/>
      <c r="G152" s="355"/>
      <c r="H152" s="356"/>
    </row>
    <row r="153" spans="1:8" s="16" customFormat="1" ht="50.1" customHeight="1" x14ac:dyDescent="0.2">
      <c r="A153" s="352" t="s">
        <v>109</v>
      </c>
      <c r="B153" s="353"/>
      <c r="C153" s="74" t="str">
        <f t="shared" si="2"/>
        <v>электронный справочник на основе Справочника организаций "2ГИС.МАХАЧКАЛА" (версия для ПК)</v>
      </c>
      <c r="D153" s="361">
        <v>10440</v>
      </c>
      <c r="E153" s="355"/>
      <c r="F153" s="355"/>
      <c r="G153" s="355"/>
      <c r="H153" s="356"/>
    </row>
    <row r="154" spans="1:8" s="16" customFormat="1" ht="50.1" customHeight="1" x14ac:dyDescent="0.2">
      <c r="A154" s="352" t="s">
        <v>110</v>
      </c>
      <c r="B154" s="353"/>
      <c r="C154" s="74" t="str">
        <f>"Интернет-площадка 2gis.ru на основе Cправочника организаций "&amp;$C$2&amp;""</f>
        <v>Интернет-площадка 2gis.ru на основе Cправочника организаций "2ГИС.МАХАЧКАЛА"</v>
      </c>
      <c r="D154" s="361">
        <v>9840</v>
      </c>
      <c r="E154" s="355"/>
      <c r="F154" s="355"/>
      <c r="G154" s="355"/>
      <c r="H154" s="356"/>
    </row>
    <row r="155" spans="1:8" s="16" customFormat="1" ht="50.1" customHeight="1" x14ac:dyDescent="0.2">
      <c r="A155" s="352" t="s">
        <v>111</v>
      </c>
      <c r="B155" s="353"/>
      <c r="C155" s="74" t="str">
        <f>"Интернет-площадка 2gis.ru на основе Cправочника организаций "&amp;$C$2&amp;""</f>
        <v>Интернет-площадка 2gis.ru на основе Cправочника организаций "2ГИС.МАХАЧКАЛА"</v>
      </c>
      <c r="D155" s="361">
        <v>11808</v>
      </c>
      <c r="E155" s="355"/>
      <c r="F155" s="355"/>
      <c r="G155" s="355"/>
      <c r="H155" s="356"/>
    </row>
    <row r="156" spans="1:8" s="16" customFormat="1" ht="50.1" customHeight="1" x14ac:dyDescent="0.2">
      <c r="A156" s="352" t="s">
        <v>112</v>
      </c>
      <c r="B156" s="353"/>
      <c r="C156" s="74" t="str">
        <f t="shared" si="2"/>
        <v>электронный справочник на основе Справочника организаций "2ГИС.МАХАЧКАЛА" (версия для ПК)</v>
      </c>
      <c r="D156" s="361">
        <v>7080</v>
      </c>
      <c r="E156" s="355"/>
      <c r="F156" s="355"/>
      <c r="G156" s="355"/>
      <c r="H156" s="356"/>
    </row>
    <row r="157" spans="1:8" s="16" customFormat="1" ht="50.1" customHeight="1" x14ac:dyDescent="0.2">
      <c r="A157" s="352" t="s">
        <v>113</v>
      </c>
      <c r="B157" s="353"/>
      <c r="C157" s="74" t="str">
        <f t="shared" si="2"/>
        <v>электронный справочник на основе Справочника организаций "2ГИС.МАХАЧКАЛА" (версия для ПК)</v>
      </c>
      <c r="D157" s="361">
        <v>6960</v>
      </c>
      <c r="E157" s="355"/>
      <c r="F157" s="355"/>
      <c r="G157" s="355"/>
      <c r="H157" s="356"/>
    </row>
    <row r="158" spans="1:8" s="16" customFormat="1" ht="50.1" customHeight="1" x14ac:dyDescent="0.2">
      <c r="A158" s="352" t="s">
        <v>114</v>
      </c>
      <c r="B158" s="353"/>
      <c r="C158" s="74" t="str">
        <f t="shared" si="2"/>
        <v>электронный справочник на основе Справочника организаций "2ГИС.МАХАЧКАЛА" (версия для ПК)</v>
      </c>
      <c r="D158" s="361">
        <v>10440</v>
      </c>
      <c r="E158" s="355"/>
      <c r="F158" s="355"/>
      <c r="G158" s="355"/>
      <c r="H158" s="356"/>
    </row>
    <row r="159" spans="1:8" s="16" customFormat="1" ht="50.1" customHeight="1" x14ac:dyDescent="0.2">
      <c r="A159" s="352" t="s">
        <v>115</v>
      </c>
      <c r="B159" s="353"/>
      <c r="C159" s="74" t="s">
        <v>95</v>
      </c>
      <c r="D159" s="361">
        <v>720</v>
      </c>
      <c r="E159" s="355"/>
      <c r="F159" s="355"/>
      <c r="G159" s="355"/>
      <c r="H159" s="356"/>
    </row>
    <row r="160" spans="1:8" s="16" customFormat="1" ht="69" customHeight="1" x14ac:dyDescent="0.2">
      <c r="A160" s="352" t="s">
        <v>116</v>
      </c>
      <c r="B160" s="353"/>
      <c r="C16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"2ГИС.МАХАЧКАЛА" (мобильная версия 2ГИС 4.0 и выше); Интернет-площадка 2gis.ru на основе Cправочника организаций "2ГИС.МАХАЧКАЛА"</v>
      </c>
      <c r="D160" s="361">
        <v>20880</v>
      </c>
      <c r="E160" s="355"/>
      <c r="F160" s="355"/>
      <c r="G160" s="355"/>
      <c r="H160" s="356"/>
    </row>
    <row r="161" spans="1:8" s="16" customFormat="1" ht="50.1" customHeight="1" thickBot="1" x14ac:dyDescent="0.25">
      <c r="A161" s="352" t="s">
        <v>117</v>
      </c>
      <c r="B161" s="353"/>
      <c r="C161" s="74" t="str">
        <f t="shared" si="2"/>
        <v>электронный справочник на основе Справочника организаций "2ГИС.МАХАЧКАЛА" (версия для ПК)</v>
      </c>
      <c r="D161" s="361">
        <v>4680</v>
      </c>
      <c r="E161" s="355"/>
      <c r="F161" s="355"/>
      <c r="G161" s="355"/>
      <c r="H161" s="356"/>
    </row>
    <row r="162" spans="1:8" s="23" customFormat="1" ht="50.1" customHeight="1" thickBot="1" x14ac:dyDescent="0.25">
      <c r="A162" s="362" t="s">
        <v>118</v>
      </c>
      <c r="B162" s="363"/>
      <c r="C162" s="21"/>
      <c r="D162" s="364"/>
      <c r="E162" s="364"/>
      <c r="F162" s="364"/>
      <c r="G162" s="364"/>
      <c r="H162" s="365"/>
    </row>
    <row r="163" spans="1:8" s="16" customFormat="1" ht="50.1" customHeight="1" x14ac:dyDescent="0.2">
      <c r="A163" s="352" t="s">
        <v>119</v>
      </c>
      <c r="B163" s="353"/>
      <c r="C16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"2ГИС.МАХАЧКАЛА" (мобильная версия)</v>
      </c>
      <c r="D163" s="354">
        <v>5004</v>
      </c>
      <c r="E163" s="355"/>
      <c r="F163" s="355"/>
      <c r="G163" s="355"/>
      <c r="H163" s="356"/>
    </row>
    <row r="164" spans="1:8" s="16" customFormat="1" ht="50.1" customHeight="1" x14ac:dyDescent="0.2">
      <c r="A164" s="352" t="s">
        <v>120</v>
      </c>
      <c r="B164" s="353"/>
      <c r="C164" s="367"/>
      <c r="D164" s="354">
        <v>5004</v>
      </c>
      <c r="E164" s="355"/>
      <c r="F164" s="355"/>
      <c r="G164" s="355"/>
      <c r="H164" s="356"/>
    </row>
    <row r="165" spans="1:8" s="16" customFormat="1" ht="50.1" customHeight="1" x14ac:dyDescent="0.2">
      <c r="A165" s="369" t="s">
        <v>121</v>
      </c>
      <c r="B165" s="370"/>
      <c r="C165" s="367"/>
      <c r="D165" s="517">
        <v>1500</v>
      </c>
      <c r="E165" s="398"/>
      <c r="F165" s="398"/>
      <c r="G165" s="398"/>
      <c r="H165" s="398"/>
    </row>
    <row r="166" spans="1:8" s="16" customFormat="1" ht="50.1" customHeight="1" x14ac:dyDescent="0.2">
      <c r="A166" s="369" t="s">
        <v>122</v>
      </c>
      <c r="B166" s="370"/>
      <c r="C166" s="367"/>
      <c r="D166" s="517">
        <v>150</v>
      </c>
      <c r="E166" s="398"/>
      <c r="F166" s="398"/>
      <c r="G166" s="398"/>
      <c r="H166" s="398"/>
    </row>
    <row r="167" spans="1:8" s="16" customFormat="1" ht="50.1" customHeight="1" thickBot="1" x14ac:dyDescent="0.25">
      <c r="A167" s="369" t="s">
        <v>123</v>
      </c>
      <c r="B167" s="370"/>
      <c r="C167" s="368"/>
      <c r="D167" s="471">
        <v>510</v>
      </c>
      <c r="E167" s="472"/>
      <c r="F167" s="472"/>
      <c r="G167" s="472"/>
      <c r="H167" s="472"/>
    </row>
    <row r="168" spans="1:8" s="16" customFormat="1" ht="50.1" customHeight="1" thickBot="1" x14ac:dyDescent="0.25">
      <c r="A168" s="362" t="s">
        <v>124</v>
      </c>
      <c r="B168" s="363"/>
      <c r="C168" s="21"/>
      <c r="D168" s="364"/>
      <c r="E168" s="364"/>
      <c r="F168" s="364"/>
      <c r="G168" s="364"/>
      <c r="H168" s="365"/>
    </row>
    <row r="169" spans="1:8" s="16" customFormat="1" ht="50.1" customHeight="1" x14ac:dyDescent="0.2">
      <c r="A169" s="352" t="s">
        <v>125</v>
      </c>
      <c r="B169" s="353"/>
      <c r="C16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69" s="77">
        <f>F169*1.2</f>
        <v>4197.5999999999995</v>
      </c>
      <c r="E169" s="78">
        <f>F169*1.1</f>
        <v>3847.8</v>
      </c>
      <c r="F169" s="78">
        <v>3498</v>
      </c>
      <c r="G169" s="78">
        <f>F169*0.75</f>
        <v>2623.5</v>
      </c>
      <c r="H169" s="79">
        <f>F169*0.5</f>
        <v>1749</v>
      </c>
    </row>
    <row r="170" spans="1:8" s="16" customFormat="1" ht="50.1" customHeight="1" x14ac:dyDescent="0.2">
      <c r="A170" s="352" t="s">
        <v>126</v>
      </c>
      <c r="B170" s="353"/>
      <c r="C170" s="74" t="str">
        <f>"Интернет-площадка 2gis.ru на основе Cправочника организаций "&amp;$C$2&amp;""</f>
        <v>Интернет-площадка 2gis.ru на основе Cправочника организаций "2ГИС.МАХАЧКАЛА"</v>
      </c>
      <c r="D170" s="354">
        <v>3498</v>
      </c>
      <c r="E170" s="355"/>
      <c r="F170" s="355"/>
      <c r="G170" s="355"/>
      <c r="H170" s="356"/>
    </row>
    <row r="171" spans="1:8" s="16" customFormat="1" ht="50.1" customHeight="1" x14ac:dyDescent="0.2">
      <c r="A171" s="352" t="s">
        <v>127</v>
      </c>
      <c r="B171" s="353"/>
      <c r="C171" s="74"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71" s="361">
        <v>3498</v>
      </c>
      <c r="E171" s="355"/>
      <c r="F171" s="355"/>
      <c r="G171" s="355"/>
      <c r="H171" s="356"/>
    </row>
    <row r="172" spans="1:8" s="16" customFormat="1" ht="50.1" customHeight="1" x14ac:dyDescent="0.2">
      <c r="A172" s="352" t="s">
        <v>198</v>
      </c>
      <c r="B172" s="353"/>
      <c r="C172"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(мобильная версия 2ГИС 4.0 и выше)</v>
      </c>
      <c r="D172" s="77">
        <f>F172*1.2</f>
        <v>5040</v>
      </c>
      <c r="E172" s="78">
        <f>F172*1.1</f>
        <v>4620</v>
      </c>
      <c r="F172" s="78">
        <v>4200</v>
      </c>
      <c r="G172" s="78">
        <f>F172*0.75</f>
        <v>3150</v>
      </c>
      <c r="H172" s="79">
        <f>F172*0.5</f>
        <v>2100</v>
      </c>
    </row>
    <row r="173" spans="1:8" s="16" customFormat="1" ht="50.1" customHeight="1" x14ac:dyDescent="0.2">
      <c r="A173" s="352" t="s">
        <v>199</v>
      </c>
      <c r="B173" s="353"/>
      <c r="C173" s="74" t="str">
        <f>"Интернет-площадка 2gis.ru на основе Cправочника организаций "&amp;$C$2&amp;""</f>
        <v>Интернет-площадка 2gis.ru на основе Cправочника организаций "2ГИС.МАХАЧКАЛА"</v>
      </c>
      <c r="D173" s="354">
        <v>4200</v>
      </c>
      <c r="E173" s="355"/>
      <c r="F173" s="355"/>
      <c r="G173" s="355"/>
      <c r="H173" s="356"/>
    </row>
    <row r="174" spans="1:8" s="16" customFormat="1" ht="50.1" customHeight="1" x14ac:dyDescent="0.2">
      <c r="A174" s="352" t="s">
        <v>130</v>
      </c>
      <c r="B174" s="353"/>
      <c r="C174" s="74" t="str">
        <f>"электронный справочник на основе Справочника организаций "&amp;$C$2&amp;" (версия для ПК)"</f>
        <v>электронный справочник на основе Справочника организаций "2ГИС.МАХАЧКАЛА" (версия для ПК)</v>
      </c>
      <c r="D174" s="354">
        <v>4200</v>
      </c>
      <c r="E174" s="355"/>
      <c r="F174" s="355"/>
      <c r="G174" s="355"/>
      <c r="H174" s="356"/>
    </row>
    <row r="175" spans="1:8" s="16" customFormat="1" ht="126" customHeight="1" thickBot="1" x14ac:dyDescent="0.25">
      <c r="A175" s="352" t="s">
        <v>131</v>
      </c>
      <c r="B175" s="353"/>
      <c r="C175" s="121" t="str">
        <f>C170</f>
        <v>Интернет-площадка 2gis.ru на основе Cправочника организаций "2ГИС.МАХАЧКАЛА"</v>
      </c>
      <c r="D175" s="361">
        <v>2100</v>
      </c>
      <c r="E175" s="355"/>
      <c r="F175" s="355"/>
      <c r="G175" s="355"/>
      <c r="H175" s="356"/>
    </row>
    <row r="176" spans="1:8" s="23" customFormat="1" ht="50.1" customHeight="1" thickBot="1" x14ac:dyDescent="0.25">
      <c r="A176" s="362" t="s">
        <v>200</v>
      </c>
      <c r="B176" s="363"/>
      <c r="C176" s="21"/>
      <c r="D176" s="364"/>
      <c r="E176" s="364"/>
      <c r="F176" s="364"/>
      <c r="G176" s="364"/>
      <c r="H176" s="365"/>
    </row>
    <row r="177" spans="1:8" s="20" customFormat="1" ht="30" customHeight="1" thickBot="1" x14ac:dyDescent="0.25">
      <c r="A177" s="506"/>
      <c r="B177" s="507"/>
      <c r="C177" s="623"/>
      <c r="D177" s="507"/>
      <c r="E177" s="507"/>
      <c r="F177" s="507"/>
      <c r="G177" s="507"/>
      <c r="H177" s="508"/>
    </row>
    <row r="178" spans="1:8" s="16" customFormat="1" ht="185.25" customHeight="1" x14ac:dyDescent="0.2">
      <c r="A178" s="352" t="s">
        <v>201</v>
      </c>
      <c r="B178" s="353"/>
      <c r="C17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"2ГИС.МАХАЧКАЛА" (версия для ПК); Интернет-площадка 2gis.ru на основе Cправочника организаций "2ГИС.МАХАЧКАЛА"; Электронный справочник на основе Справочника организаций "2ГИС.МАХАЧКАЛА" (мобильная версия 2ГИС 4.0 и выше)</v>
      </c>
      <c r="D178" s="382">
        <v>5424</v>
      </c>
      <c r="E178" s="383"/>
      <c r="F178" s="383"/>
      <c r="G178" s="383"/>
      <c r="H178" s="384"/>
    </row>
    <row r="179" spans="1:8" s="16" customFormat="1" ht="83.25" customHeight="1" thickBot="1" x14ac:dyDescent="0.25">
      <c r="A179" s="352" t="s">
        <v>202</v>
      </c>
      <c r="B179" s="353"/>
      <c r="C179" s="367"/>
      <c r="D179" s="354">
        <v>5424</v>
      </c>
      <c r="E179" s="355"/>
      <c r="F179" s="355"/>
      <c r="G179" s="355"/>
      <c r="H179" s="356"/>
    </row>
    <row r="180" spans="1:8" s="16" customFormat="1" ht="21.75" thickBot="1" x14ac:dyDescent="0.25">
      <c r="A180" s="518"/>
      <c r="B180" s="519"/>
      <c r="C180" s="56"/>
      <c r="D180" s="520"/>
      <c r="E180" s="520"/>
      <c r="F180" s="520"/>
      <c r="G180" s="520"/>
      <c r="H180" s="521"/>
    </row>
    <row r="181" spans="1:8" ht="12" customHeight="1" x14ac:dyDescent="0.2"/>
    <row r="182" spans="1:8" s="87" customFormat="1" ht="24.95" customHeight="1" x14ac:dyDescent="0.2">
      <c r="A182" s="85"/>
      <c r="B182" s="86" t="s">
        <v>133</v>
      </c>
      <c r="C182" s="349" t="s">
        <v>553</v>
      </c>
      <c r="D182" s="349"/>
    </row>
    <row r="183" spans="1:8" s="87" customFormat="1" ht="24.95" customHeight="1" x14ac:dyDescent="0.2">
      <c r="A183" s="85"/>
      <c r="C183" s="348" t="s">
        <v>554</v>
      </c>
      <c r="D183" s="348"/>
    </row>
    <row r="184" spans="1:8" s="87" customFormat="1" ht="24.95" customHeight="1" x14ac:dyDescent="0.2">
      <c r="A184" s="85"/>
      <c r="C184" s="348" t="s">
        <v>555</v>
      </c>
      <c r="D184" s="348"/>
    </row>
    <row r="185" spans="1:8" s="87" customFormat="1" ht="12.75" customHeight="1" x14ac:dyDescent="0.2"/>
    <row r="186" spans="1:8" s="257" customFormat="1" ht="59.25" customHeight="1" x14ac:dyDescent="0.2">
      <c r="A186" s="720" t="s">
        <v>556</v>
      </c>
      <c r="B186" s="720"/>
      <c r="C186" s="720"/>
      <c r="D186" s="720"/>
      <c r="E186" s="720"/>
      <c r="F186" s="720"/>
      <c r="G186" s="720"/>
      <c r="H186" s="720"/>
    </row>
    <row r="187" spans="1:8" s="258" customFormat="1" ht="89.25" customHeight="1" x14ac:dyDescent="0.2">
      <c r="A187" s="720"/>
      <c r="B187" s="720"/>
      <c r="C187" s="720"/>
      <c r="D187" s="720"/>
      <c r="E187" s="720"/>
      <c r="F187" s="720"/>
      <c r="G187" s="720"/>
      <c r="H187" s="720"/>
    </row>
    <row r="188" spans="1:8" s="82" customFormat="1" ht="12" hidden="1" customHeight="1" x14ac:dyDescent="0.2">
      <c r="A188" s="720"/>
      <c r="B188" s="720"/>
      <c r="C188" s="720"/>
      <c r="D188" s="720"/>
      <c r="E188" s="720"/>
      <c r="F188" s="720"/>
      <c r="G188" s="720"/>
      <c r="H188" s="720"/>
    </row>
    <row r="189" spans="1:8" s="91" customFormat="1" ht="24.95" customHeight="1" x14ac:dyDescent="0.2">
      <c r="A189" s="347" t="str">
        <f>Абакан_юр!A174</f>
        <v>По соглашению сторон в качестве валюты платежа могут выступать украинские гривны, в этом случае курс следующий: 1 руб. = 0,4395 гривен</v>
      </c>
      <c r="B189" s="347"/>
      <c r="C189" s="347"/>
      <c r="D189" s="89"/>
      <c r="E189" s="89"/>
      <c r="F189" s="90"/>
      <c r="G189" s="351"/>
      <c r="H189" s="351"/>
    </row>
    <row r="190" spans="1:8" s="91" customFormat="1" ht="24.95" customHeight="1" x14ac:dyDescent="0.2">
      <c r="A190" s="347" t="str">
        <f>Абакан_юр!A175</f>
        <v>По соглашению сторон в качестве валюты платежа могут выступать дирхамы ОАЭ, в этом случае курс следующий: 1 руб. = 0,0414 дирхам</v>
      </c>
      <c r="B190" s="347"/>
      <c r="C190" s="347"/>
      <c r="D190" s="89"/>
      <c r="E190" s="89"/>
      <c r="F190" s="90"/>
      <c r="G190" s="92"/>
      <c r="H190" s="92"/>
    </row>
    <row r="191" spans="1:8" s="91" customFormat="1" ht="24.95" customHeight="1" x14ac:dyDescent="0.2">
      <c r="A191" s="347" t="str">
        <f>Абакан_юр!A176</f>
        <v>По соглашению сторон в качестве валюты платежа могут выступать доллары США, в этом случае курс следующий: 1 руб. = 0,0113 доллара</v>
      </c>
      <c r="B191" s="347"/>
      <c r="C191" s="347"/>
      <c r="D191" s="89"/>
      <c r="E191" s="89"/>
      <c r="F191" s="90"/>
      <c r="G191" s="92"/>
      <c r="H191" s="92"/>
    </row>
    <row r="192" spans="1:8" s="91" customFormat="1" ht="24.95" customHeight="1" x14ac:dyDescent="0.2">
      <c r="A192" s="347" t="str">
        <f>Абакан_юр!A177</f>
        <v>По соглашению сторон в качестве валюты платежа могут выступать евро, в этом случае курс следующий: 1 руб. = 0,0104 евро</v>
      </c>
      <c r="B192" s="347"/>
      <c r="C192" s="347"/>
      <c r="D192" s="89"/>
      <c r="E192" s="90"/>
      <c r="F192" s="90"/>
      <c r="G192" s="92"/>
      <c r="H192" s="92"/>
    </row>
    <row r="193" spans="1:8" s="91" customFormat="1" ht="24.95" customHeight="1" x14ac:dyDescent="0.2">
      <c r="A193" s="347" t="str">
        <f>Абакан_юр!A178</f>
        <v>По соглашению сторон в качестве валюты платежа могут выступать чешские кроны, в этом случае курс следующий: 1 руб. = 0,2610 крона</v>
      </c>
      <c r="B193" s="347"/>
      <c r="C193" s="347"/>
      <c r="D193" s="89"/>
      <c r="E193" s="90"/>
      <c r="F193" s="90"/>
      <c r="G193" s="92"/>
      <c r="H193" s="92"/>
    </row>
    <row r="194" spans="1:8" s="91" customFormat="1" ht="24.95" customHeight="1" x14ac:dyDescent="0.2">
      <c r="A194" s="347" t="str">
        <f>Абакан_юр!A179</f>
        <v>По соглашению сторон в качестве валюты платежа могут выступать киргизские сомы, в этом случае курс следующий: 1 руб. = 1,0094 сом</v>
      </c>
      <c r="B194" s="347"/>
      <c r="C194" s="347"/>
      <c r="D194" s="89"/>
      <c r="E194" s="89"/>
      <c r="F194" s="90"/>
      <c r="G194" s="92"/>
      <c r="H194" s="92"/>
    </row>
    <row r="195" spans="1:8" s="91" customFormat="1" ht="24.95" customHeight="1" x14ac:dyDescent="0.2">
      <c r="A195"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5" s="347"/>
      <c r="C195" s="347"/>
      <c r="D195" s="89"/>
      <c r="E195" s="89"/>
      <c r="F195" s="90"/>
      <c r="G195" s="92"/>
      <c r="H195" s="92"/>
    </row>
    <row r="196" spans="1:8" s="98" customFormat="1" ht="12" customHeight="1" x14ac:dyDescent="0.2">
      <c r="A196" s="93"/>
      <c r="B196" s="93"/>
      <c r="C196" s="94"/>
      <c r="D196" s="95"/>
      <c r="E196" s="95"/>
      <c r="F196" s="96"/>
      <c r="G196" s="97"/>
      <c r="H196" s="97"/>
    </row>
    <row r="197" spans="1:8" ht="24.95" customHeight="1" x14ac:dyDescent="0.2">
      <c r="A197" s="339" t="s">
        <v>144</v>
      </c>
      <c r="B197" s="339"/>
      <c r="C197" s="339"/>
      <c r="D197" s="339"/>
      <c r="E197" s="339"/>
      <c r="F197" s="339"/>
      <c r="G197" s="339"/>
      <c r="H197" s="339"/>
    </row>
    <row r="198" spans="1:8" ht="24.95" customHeight="1" x14ac:dyDescent="0.2">
      <c r="A198" s="339" t="s">
        <v>145</v>
      </c>
      <c r="B198" s="339"/>
      <c r="C198" s="339"/>
      <c r="D198" s="339"/>
      <c r="E198" s="339"/>
      <c r="F198" s="339"/>
      <c r="G198" s="339"/>
      <c r="H198" s="339"/>
    </row>
    <row r="199" spans="1:8" s="98" customFormat="1" ht="12" customHeight="1" x14ac:dyDescent="0.2">
      <c r="A199" s="93"/>
      <c r="B199" s="93"/>
      <c r="C199" s="94"/>
      <c r="D199" s="95"/>
      <c r="E199" s="95"/>
      <c r="F199" s="96"/>
      <c r="G199" s="97"/>
      <c r="H199" s="97"/>
    </row>
    <row r="200" spans="1:8" s="100" customFormat="1" ht="50.1" customHeight="1" thickBot="1" x14ac:dyDescent="0.25">
      <c r="A200" s="340" t="s">
        <v>146</v>
      </c>
      <c r="B200" s="340"/>
      <c r="C200" s="340"/>
      <c r="D200" s="340"/>
      <c r="E200" s="340"/>
      <c r="F200" s="99"/>
      <c r="G200" s="91"/>
    </row>
    <row r="201" spans="1:8" s="102" customFormat="1" ht="50.1" customHeight="1" thickBot="1" x14ac:dyDescent="0.25">
      <c r="A201" s="341" t="s">
        <v>147</v>
      </c>
      <c r="B201" s="342"/>
      <c r="C201" s="342"/>
      <c r="D201" s="342"/>
      <c r="E201" s="343"/>
      <c r="F201" s="101"/>
      <c r="G201" s="82"/>
    </row>
    <row r="202" spans="1:8" ht="111" customHeight="1" thickBot="1" x14ac:dyDescent="0.25">
      <c r="A202" s="538" t="s">
        <v>148</v>
      </c>
      <c r="B202" s="539"/>
      <c r="C202" s="103" t="s">
        <v>149</v>
      </c>
      <c r="D202" s="621" t="s">
        <v>150</v>
      </c>
      <c r="E202" s="622"/>
      <c r="F202" s="104"/>
      <c r="G202" s="104"/>
      <c r="H202" s="104"/>
    </row>
    <row r="203" spans="1:8" ht="99.95" customHeight="1" x14ac:dyDescent="0.2">
      <c r="A203" s="333" t="s">
        <v>151</v>
      </c>
      <c r="B203" s="334"/>
      <c r="C203" s="105" t="s">
        <v>152</v>
      </c>
      <c r="D203" s="335" t="s">
        <v>153</v>
      </c>
      <c r="E203" s="336"/>
      <c r="F203" s="104"/>
      <c r="G203" s="104"/>
      <c r="H203" s="104"/>
    </row>
    <row r="204" spans="1:8" ht="75" customHeight="1" x14ac:dyDescent="0.2">
      <c r="A204" s="337" t="s">
        <v>154</v>
      </c>
      <c r="B204" s="338"/>
      <c r="C204" s="106" t="s">
        <v>155</v>
      </c>
      <c r="D204" s="331" t="s">
        <v>156</v>
      </c>
      <c r="E204" s="332"/>
      <c r="F204" s="104"/>
      <c r="G204" s="104"/>
      <c r="H204" s="104"/>
    </row>
    <row r="205" spans="1:8" ht="138.75" customHeight="1" thickBot="1" x14ac:dyDescent="0.25">
      <c r="A205" s="495" t="s">
        <v>157</v>
      </c>
      <c r="B205" s="496"/>
      <c r="C205" s="125" t="s">
        <v>158</v>
      </c>
      <c r="D205" s="497" t="s">
        <v>156</v>
      </c>
      <c r="E205" s="498"/>
      <c r="F205" s="104"/>
      <c r="G205" s="104"/>
      <c r="H205" s="104"/>
    </row>
    <row r="206" spans="1:8" s="82" customFormat="1" ht="125.25" customHeight="1" x14ac:dyDescent="0.2">
      <c r="A206" s="337" t="s">
        <v>160</v>
      </c>
      <c r="B206" s="338"/>
      <c r="C206" s="124" t="s">
        <v>161</v>
      </c>
      <c r="D206" s="338" t="s">
        <v>156</v>
      </c>
      <c r="E206" s="494"/>
      <c r="F206" s="101"/>
      <c r="G206" s="101"/>
      <c r="H206" s="101"/>
    </row>
    <row r="207" spans="1:8" s="98" customFormat="1" ht="222.75" customHeight="1" thickBot="1" x14ac:dyDescent="0.25">
      <c r="A207" s="617" t="s">
        <v>162</v>
      </c>
      <c r="B207" s="618"/>
      <c r="C207" s="125" t="s">
        <v>163</v>
      </c>
      <c r="D207" s="619" t="s">
        <v>156</v>
      </c>
      <c r="E207" s="620"/>
      <c r="F207" s="96"/>
      <c r="G207" s="97"/>
      <c r="H207" s="97"/>
    </row>
    <row r="208" spans="1:8" s="203" customFormat="1" ht="87.6" customHeight="1" x14ac:dyDescent="0.2">
      <c r="A208" s="671" t="s">
        <v>356</v>
      </c>
      <c r="B208" s="671"/>
      <c r="C208" s="671"/>
      <c r="D208" s="671"/>
      <c r="E208" s="671"/>
      <c r="F208" s="671"/>
      <c r="G208" s="671"/>
      <c r="H208" s="671"/>
    </row>
    <row r="209" spans="1:8" s="203" customFormat="1" ht="24.75" customHeight="1" x14ac:dyDescent="0.2">
      <c r="A209" s="672" t="s">
        <v>357</v>
      </c>
      <c r="B209" s="672"/>
      <c r="C209" s="672"/>
      <c r="D209" s="672"/>
      <c r="E209" s="672"/>
      <c r="F209" s="672"/>
      <c r="G209" s="672"/>
      <c r="H209" s="672"/>
    </row>
    <row r="210" spans="1:8" s="98" customFormat="1" ht="12" customHeight="1" x14ac:dyDescent="0.2">
      <c r="A210" s="93"/>
      <c r="B210" s="93"/>
      <c r="C210" s="94"/>
      <c r="D210" s="95"/>
      <c r="E210" s="95"/>
      <c r="F210" s="96"/>
      <c r="G210" s="97"/>
      <c r="H210" s="97"/>
    </row>
    <row r="211" spans="1:8" ht="24.95" customHeight="1" x14ac:dyDescent="0.2">
      <c r="A211" s="329" t="s">
        <v>164</v>
      </c>
      <c r="B211" s="329"/>
      <c r="C211" s="329"/>
      <c r="D211" s="329"/>
      <c r="E211" s="329"/>
      <c r="F211" s="329"/>
      <c r="G211" s="329"/>
      <c r="H211" s="329"/>
    </row>
    <row r="212" spans="1:8" ht="24.95" customHeight="1" x14ac:dyDescent="0.2">
      <c r="A212" s="329" t="s">
        <v>165</v>
      </c>
      <c r="B212" s="329"/>
      <c r="C212" s="329"/>
      <c r="D212" s="329"/>
      <c r="E212" s="329"/>
      <c r="F212" s="329"/>
      <c r="G212" s="329"/>
      <c r="H212" s="329"/>
    </row>
    <row r="213" spans="1:8" ht="182.25" customHeight="1" x14ac:dyDescent="0.2">
      <c r="A213"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3" s="493"/>
      <c r="C213" s="493"/>
      <c r="D213" s="493"/>
      <c r="E213" s="493"/>
      <c r="F213" s="493"/>
      <c r="G213" s="493"/>
      <c r="H213" s="493"/>
    </row>
    <row r="214" spans="1:8" s="16" customFormat="1" ht="67.5" customHeight="1" x14ac:dyDescent="0.2">
      <c r="A214" s="339" t="s">
        <v>167</v>
      </c>
      <c r="B214" s="339"/>
      <c r="C214" s="339"/>
      <c r="D214" s="339"/>
      <c r="E214" s="339"/>
      <c r="F214" s="339"/>
      <c r="G214" s="339"/>
      <c r="H214" s="339"/>
    </row>
    <row r="215" spans="1:8" ht="24.95" customHeight="1" x14ac:dyDescent="0.2">
      <c r="A215" s="329" t="s">
        <v>168</v>
      </c>
      <c r="B215" s="329"/>
      <c r="C215" s="329"/>
      <c r="D215" s="329"/>
      <c r="E215" s="329"/>
      <c r="F215" s="329"/>
      <c r="G215" s="329"/>
      <c r="H215" s="329"/>
    </row>
    <row r="216" spans="1:8" s="109" customFormat="1" ht="114.75" customHeight="1" x14ac:dyDescent="0.2">
      <c r="A216" s="339" t="s">
        <v>169</v>
      </c>
      <c r="B216" s="339"/>
      <c r="C216" s="339"/>
      <c r="D216" s="339"/>
      <c r="E216" s="339"/>
      <c r="F216" s="339"/>
      <c r="G216" s="339"/>
      <c r="H216" s="339"/>
    </row>
    <row r="217" spans="1:8" ht="24.95" customHeight="1" x14ac:dyDescent="0.2">
      <c r="A217" s="329"/>
      <c r="B217" s="329"/>
      <c r="C217" s="329"/>
      <c r="D217" s="329"/>
      <c r="E217" s="329"/>
      <c r="F217" s="329"/>
      <c r="G217" s="329"/>
      <c r="H217" s="329"/>
    </row>
  </sheetData>
  <sheetProtection selectLockedCells="1" selectUnlockedCells="1"/>
  <mergeCells count="351">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B64"/>
    <mergeCell ref="C64:C94"/>
    <mergeCell ref="D64:H64"/>
    <mergeCell ref="A65:B65"/>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78:B178"/>
    <mergeCell ref="C178:C179"/>
    <mergeCell ref="D178:H178"/>
    <mergeCell ref="A179:B179"/>
    <mergeCell ref="D179:H179"/>
    <mergeCell ref="A180:B180"/>
    <mergeCell ref="D180:H180"/>
    <mergeCell ref="A175:B175"/>
    <mergeCell ref="D175:H175"/>
    <mergeCell ref="A176:B176"/>
    <mergeCell ref="D176:H176"/>
    <mergeCell ref="A177:C177"/>
    <mergeCell ref="D177:H177"/>
    <mergeCell ref="A190:C190"/>
    <mergeCell ref="A191:C191"/>
    <mergeCell ref="A192:C192"/>
    <mergeCell ref="A193:C193"/>
    <mergeCell ref="A194:C194"/>
    <mergeCell ref="A195:C195"/>
    <mergeCell ref="C182:D182"/>
    <mergeCell ref="C183:D183"/>
    <mergeCell ref="C184:D184"/>
    <mergeCell ref="A186:H188"/>
    <mergeCell ref="A189:C189"/>
    <mergeCell ref="G189:H189"/>
    <mergeCell ref="A203:B203"/>
    <mergeCell ref="D203:E203"/>
    <mergeCell ref="A204:B204"/>
    <mergeCell ref="D204:E204"/>
    <mergeCell ref="A205:B205"/>
    <mergeCell ref="D205:E205"/>
    <mergeCell ref="A197:H197"/>
    <mergeCell ref="A198:H198"/>
    <mergeCell ref="A200:E200"/>
    <mergeCell ref="A201:E201"/>
    <mergeCell ref="A202:B202"/>
    <mergeCell ref="D202:E202"/>
    <mergeCell ref="A217:H217"/>
    <mergeCell ref="A211:H211"/>
    <mergeCell ref="A212:H212"/>
    <mergeCell ref="A213:H213"/>
    <mergeCell ref="A214:H214"/>
    <mergeCell ref="A215:H215"/>
    <mergeCell ref="A216:E216"/>
    <mergeCell ref="F216:H216"/>
    <mergeCell ref="A206:B206"/>
    <mergeCell ref="D206:E206"/>
    <mergeCell ref="A207:B207"/>
    <mergeCell ref="D207:E207"/>
    <mergeCell ref="A208:H208"/>
    <mergeCell ref="A209:H209"/>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63" max="7"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8"/>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557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7" s="382">
        <f>F7*1.2</f>
        <v>7920</v>
      </c>
      <c r="E7" s="383">
        <f>F7*1.1</f>
        <v>7260.0000000000009</v>
      </c>
      <c r="F7" s="383">
        <v>6600</v>
      </c>
      <c r="G7" s="383">
        <f>F7*0.75</f>
        <v>4950</v>
      </c>
      <c r="H7" s="384">
        <f>F7*0.5</f>
        <v>3300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2" s="457">
        <f>F12*1.2</f>
        <v>9360</v>
      </c>
      <c r="E12" s="383">
        <f>F12*1.1</f>
        <v>8580</v>
      </c>
      <c r="F12" s="383">
        <v>7800</v>
      </c>
      <c r="G12" s="383">
        <f>F12*0.75</f>
        <v>5850</v>
      </c>
      <c r="H12" s="384">
        <f>F12*0.5</f>
        <v>3900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1062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"2ГИС.МИАСС И ЗЛАТОУСТ"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23" s="527">
        <v>120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7" s="382">
        <f>F27*1.2</f>
        <v>11088</v>
      </c>
      <c r="E27" s="383">
        <f>F27*1.1</f>
        <v>10164</v>
      </c>
      <c r="F27" s="383">
        <v>9240</v>
      </c>
      <c r="G27" s="383">
        <f>F27*0.75</f>
        <v>6930</v>
      </c>
      <c r="H27" s="384">
        <f>F27*0.5</f>
        <v>4620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2" s="457">
        <f>F32*1.2</f>
        <v>13104</v>
      </c>
      <c r="E32" s="383">
        <f>F32*1.1</f>
        <v>12012.000000000002</v>
      </c>
      <c r="F32" s="383">
        <v>10920</v>
      </c>
      <c r="G32" s="383">
        <f>F32*0.75</f>
        <v>8190</v>
      </c>
      <c r="H32" s="384">
        <f>F32*0.5</f>
        <v>5460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1560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"2ГИС.МИАСС И ЗЛАТОУСТ"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"2ГИС.МИАСС И ЗЛАТОУСТ"; Электронный справочник "2ГИС.МИАСС И ЗЛАТОУСТ"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3" s="445">
        <v>168</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46" s="449"/>
      <c r="E46" s="449"/>
      <c r="F46" s="449"/>
      <c r="G46" s="449"/>
      <c r="H46" s="450"/>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48" s="536">
        <f>F48*1.2</f>
        <v>4608</v>
      </c>
      <c r="E48" s="536">
        <f>F48*1.1</f>
        <v>4224</v>
      </c>
      <c r="F48" s="536">
        <v>3840</v>
      </c>
      <c r="G48" s="536">
        <f>F48*0.75</f>
        <v>2880</v>
      </c>
      <c r="H48" s="536">
        <f>F48*0.5</f>
        <v>1920</v>
      </c>
    </row>
    <row r="49" spans="1:8" s="16" customFormat="1" ht="99.95"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49" s="537"/>
      <c r="E49" s="537"/>
      <c r="F49" s="537"/>
      <c r="G49" s="537"/>
      <c r="H49" s="537"/>
    </row>
    <row r="50" spans="1:8" s="16" customFormat="1" ht="99.9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"2ГИС.МИАСС И ЗЛАТОУСТ" (версия для ПК)</v>
      </c>
      <c r="D52" s="479">
        <v>120</v>
      </c>
      <c r="E52" s="445"/>
      <c r="F52" s="445"/>
      <c r="G52" s="445"/>
      <c r="H52" s="446"/>
    </row>
    <row r="53" spans="1:8" s="16" customFormat="1" ht="99.95" customHeight="1"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5" s="382">
        <f>F55*1.2</f>
        <v>9504</v>
      </c>
      <c r="E55" s="383">
        <f>F55*1.1</f>
        <v>8712</v>
      </c>
      <c r="F55" s="383">
        <v>7920</v>
      </c>
      <c r="G55" s="383">
        <f>F55*0.75</f>
        <v>5940</v>
      </c>
      <c r="H55" s="384">
        <f>F55*0.5</f>
        <v>3960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1" s="457">
        <f>F61*1.2</f>
        <v>11232</v>
      </c>
      <c r="E61" s="383">
        <f>F61*1.1</f>
        <v>10296</v>
      </c>
      <c r="F61" s="383">
        <v>9360</v>
      </c>
      <c r="G61" s="383">
        <f>F61*0.75</f>
        <v>7020</v>
      </c>
      <c r="H61" s="384">
        <f>F61*0.5</f>
        <v>4680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67" s="527">
        <v>120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69" s="531"/>
      <c r="E69" s="532"/>
      <c r="F69" s="532"/>
      <c r="G69" s="532"/>
      <c r="H69" s="533"/>
    </row>
    <row r="70" spans="1:8" s="16" customFormat="1" ht="24.95" customHeight="1" thickBot="1" x14ac:dyDescent="0.25">
      <c r="A70" s="40"/>
      <c r="B70" s="59"/>
      <c r="C70" s="60"/>
      <c r="D70" s="435"/>
      <c r="E70" s="436"/>
      <c r="F70" s="436"/>
      <c r="G70" s="436"/>
      <c r="H70" s="437"/>
    </row>
    <row r="71" spans="1:8" s="16" customFormat="1" ht="50.1" customHeight="1" thickBot="1" x14ac:dyDescent="0.25">
      <c r="A71" s="411" t="s">
        <v>38</v>
      </c>
      <c r="B71" s="412"/>
      <c r="C71" s="412"/>
      <c r="D71" s="421" t="str">
        <f>"от "&amp;MIN(D72:D91)&amp;" до "&amp;MAX(D72:D91)</f>
        <v>от 414 до 8280</v>
      </c>
      <c r="E71" s="422"/>
      <c r="F71" s="422"/>
      <c r="G71" s="422"/>
      <c r="H71" s="423"/>
    </row>
    <row r="72" spans="1:8" s="16" customFormat="1" ht="37.5" customHeight="1" outlineLevel="1" x14ac:dyDescent="0.2">
      <c r="A72" s="429" t="s">
        <v>39</v>
      </c>
      <c r="B72" s="430"/>
      <c r="C72" s="431"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72" s="432">
        <v>414</v>
      </c>
      <c r="E72" s="433"/>
      <c r="F72" s="433"/>
      <c r="G72" s="433"/>
      <c r="H72" s="434"/>
    </row>
    <row r="73" spans="1:8" s="16" customFormat="1" ht="37.5" customHeight="1" outlineLevel="1" x14ac:dyDescent="0.2">
      <c r="A73" s="419" t="s">
        <v>40</v>
      </c>
      <c r="B73" s="420"/>
      <c r="C73" s="431"/>
      <c r="D73" s="354">
        <v>828</v>
      </c>
      <c r="E73" s="355"/>
      <c r="F73" s="355"/>
      <c r="G73" s="355"/>
      <c r="H73" s="356"/>
    </row>
    <row r="74" spans="1:8" s="16" customFormat="1" ht="37.5" customHeight="1" outlineLevel="1" x14ac:dyDescent="0.2">
      <c r="A74" s="419" t="s">
        <v>41</v>
      </c>
      <c r="B74" s="420"/>
      <c r="C74" s="431"/>
      <c r="D74" s="354">
        <v>1242</v>
      </c>
      <c r="E74" s="355"/>
      <c r="F74" s="355"/>
      <c r="G74" s="355"/>
      <c r="H74" s="356"/>
    </row>
    <row r="75" spans="1:8" s="16" customFormat="1" ht="37.5" customHeight="1" outlineLevel="1" x14ac:dyDescent="0.2">
      <c r="A75" s="419" t="s">
        <v>42</v>
      </c>
      <c r="B75" s="420"/>
      <c r="C75" s="431"/>
      <c r="D75" s="354">
        <v>1656</v>
      </c>
      <c r="E75" s="355"/>
      <c r="F75" s="355"/>
      <c r="G75" s="355"/>
      <c r="H75" s="356"/>
    </row>
    <row r="76" spans="1:8" s="16" customFormat="1" ht="37.5" customHeight="1" outlineLevel="1" x14ac:dyDescent="0.2">
      <c r="A76" s="419" t="s">
        <v>43</v>
      </c>
      <c r="B76" s="420"/>
      <c r="C76" s="431"/>
      <c r="D76" s="354">
        <v>2070</v>
      </c>
      <c r="E76" s="355"/>
      <c r="F76" s="355"/>
      <c r="G76" s="355"/>
      <c r="H76" s="356"/>
    </row>
    <row r="77" spans="1:8" s="16" customFormat="1" ht="37.5" customHeight="1" outlineLevel="1" x14ac:dyDescent="0.2">
      <c r="A77" s="419" t="s">
        <v>44</v>
      </c>
      <c r="B77" s="420"/>
      <c r="C77" s="431"/>
      <c r="D77" s="354">
        <v>2484</v>
      </c>
      <c r="E77" s="355"/>
      <c r="F77" s="355"/>
      <c r="G77" s="355"/>
      <c r="H77" s="356"/>
    </row>
    <row r="78" spans="1:8" s="16" customFormat="1" ht="37.5" customHeight="1" outlineLevel="1" x14ac:dyDescent="0.2">
      <c r="A78" s="419" t="s">
        <v>45</v>
      </c>
      <c r="B78" s="420"/>
      <c r="C78" s="431"/>
      <c r="D78" s="354">
        <v>2898</v>
      </c>
      <c r="E78" s="355"/>
      <c r="F78" s="355"/>
      <c r="G78" s="355"/>
      <c r="H78" s="356"/>
    </row>
    <row r="79" spans="1:8" s="16" customFormat="1" ht="37.5" customHeight="1" outlineLevel="1" x14ac:dyDescent="0.2">
      <c r="A79" s="419" t="s">
        <v>46</v>
      </c>
      <c r="B79" s="420"/>
      <c r="C79" s="431"/>
      <c r="D79" s="354">
        <v>3312</v>
      </c>
      <c r="E79" s="355"/>
      <c r="F79" s="355"/>
      <c r="G79" s="355"/>
      <c r="H79" s="356"/>
    </row>
    <row r="80" spans="1:8" s="16" customFormat="1" ht="37.5" customHeight="1" outlineLevel="1" x14ac:dyDescent="0.2">
      <c r="A80" s="419" t="s">
        <v>47</v>
      </c>
      <c r="B80" s="420"/>
      <c r="C80" s="431"/>
      <c r="D80" s="354">
        <v>3726</v>
      </c>
      <c r="E80" s="355"/>
      <c r="F80" s="355"/>
      <c r="G80" s="355"/>
      <c r="H80" s="356"/>
    </row>
    <row r="81" spans="1:8" s="16" customFormat="1" ht="37.5" customHeight="1" outlineLevel="1" x14ac:dyDescent="0.2">
      <c r="A81" s="419" t="s">
        <v>48</v>
      </c>
      <c r="B81" s="420"/>
      <c r="C81" s="431"/>
      <c r="D81" s="354">
        <v>4140</v>
      </c>
      <c r="E81" s="355"/>
      <c r="F81" s="355"/>
      <c r="G81" s="355"/>
      <c r="H81" s="356"/>
    </row>
    <row r="82" spans="1:8" s="16" customFormat="1" ht="37.5" customHeight="1" outlineLevel="1" x14ac:dyDescent="0.2">
      <c r="A82" s="419" t="s">
        <v>49</v>
      </c>
      <c r="B82" s="420"/>
      <c r="C82" s="431"/>
      <c r="D82" s="354">
        <v>4554</v>
      </c>
      <c r="E82" s="355"/>
      <c r="F82" s="355"/>
      <c r="G82" s="355"/>
      <c r="H82" s="356"/>
    </row>
    <row r="83" spans="1:8" s="16" customFormat="1" ht="37.5" customHeight="1" outlineLevel="1" x14ac:dyDescent="0.2">
      <c r="A83" s="419" t="s">
        <v>50</v>
      </c>
      <c r="B83" s="420"/>
      <c r="C83" s="431"/>
      <c r="D83" s="354">
        <v>4968</v>
      </c>
      <c r="E83" s="355"/>
      <c r="F83" s="355"/>
      <c r="G83" s="355"/>
      <c r="H83" s="356"/>
    </row>
    <row r="84" spans="1:8" s="16" customFormat="1" ht="37.5" customHeight="1" outlineLevel="1" x14ac:dyDescent="0.2">
      <c r="A84" s="419" t="s">
        <v>51</v>
      </c>
      <c r="B84" s="420"/>
      <c r="C84" s="431"/>
      <c r="D84" s="354">
        <v>5382</v>
      </c>
      <c r="E84" s="355"/>
      <c r="F84" s="355"/>
      <c r="G84" s="355"/>
      <c r="H84" s="356"/>
    </row>
    <row r="85" spans="1:8" s="16" customFormat="1" ht="37.5" customHeight="1" outlineLevel="1" x14ac:dyDescent="0.2">
      <c r="A85" s="419" t="s">
        <v>52</v>
      </c>
      <c r="B85" s="420"/>
      <c r="C85" s="431"/>
      <c r="D85" s="354">
        <v>5796</v>
      </c>
      <c r="E85" s="355"/>
      <c r="F85" s="355"/>
      <c r="G85" s="355"/>
      <c r="H85" s="356"/>
    </row>
    <row r="86" spans="1:8" s="16" customFormat="1" ht="37.5" customHeight="1" outlineLevel="1" x14ac:dyDescent="0.2">
      <c r="A86" s="419" t="s">
        <v>53</v>
      </c>
      <c r="B86" s="420"/>
      <c r="C86" s="431"/>
      <c r="D86" s="354">
        <v>6210</v>
      </c>
      <c r="E86" s="355"/>
      <c r="F86" s="355"/>
      <c r="G86" s="355"/>
      <c r="H86" s="356"/>
    </row>
    <row r="87" spans="1:8" s="16" customFormat="1" ht="37.5" customHeight="1" outlineLevel="1" x14ac:dyDescent="0.2">
      <c r="A87" s="419" t="s">
        <v>54</v>
      </c>
      <c r="B87" s="420"/>
      <c r="C87" s="431"/>
      <c r="D87" s="354">
        <v>6624</v>
      </c>
      <c r="E87" s="355"/>
      <c r="F87" s="355"/>
      <c r="G87" s="355"/>
      <c r="H87" s="356"/>
    </row>
    <row r="88" spans="1:8" s="16" customFormat="1" ht="37.5" customHeight="1" outlineLevel="1" x14ac:dyDescent="0.2">
      <c r="A88" s="419" t="s">
        <v>55</v>
      </c>
      <c r="B88" s="420"/>
      <c r="C88" s="431"/>
      <c r="D88" s="354">
        <v>7038</v>
      </c>
      <c r="E88" s="355"/>
      <c r="F88" s="355"/>
      <c r="G88" s="355"/>
      <c r="H88" s="356"/>
    </row>
    <row r="89" spans="1:8" s="16" customFormat="1" ht="37.5" customHeight="1" outlineLevel="1" x14ac:dyDescent="0.2">
      <c r="A89" s="419" t="s">
        <v>56</v>
      </c>
      <c r="B89" s="420"/>
      <c r="C89" s="431"/>
      <c r="D89" s="354">
        <v>7452</v>
      </c>
      <c r="E89" s="355"/>
      <c r="F89" s="355"/>
      <c r="G89" s="355"/>
      <c r="H89" s="356"/>
    </row>
    <row r="90" spans="1:8" s="16" customFormat="1" ht="37.5" customHeight="1" outlineLevel="1" x14ac:dyDescent="0.2">
      <c r="A90" s="419" t="s">
        <v>57</v>
      </c>
      <c r="B90" s="420"/>
      <c r="C90" s="431"/>
      <c r="D90" s="354">
        <v>7866</v>
      </c>
      <c r="E90" s="355"/>
      <c r="F90" s="355"/>
      <c r="G90" s="355"/>
      <c r="H90" s="356"/>
    </row>
    <row r="91" spans="1:8" s="16" customFormat="1" ht="37.5" customHeight="1" outlineLevel="1" thickBot="1" x14ac:dyDescent="0.25">
      <c r="A91" s="419" t="s">
        <v>58</v>
      </c>
      <c r="B91" s="420"/>
      <c r="C91" s="431"/>
      <c r="D91" s="354">
        <v>8280</v>
      </c>
      <c r="E91" s="355"/>
      <c r="F91" s="355"/>
      <c r="G91" s="355"/>
      <c r="H91" s="356"/>
    </row>
    <row r="92" spans="1:8" s="16" customFormat="1" ht="50.1" customHeight="1" thickBot="1" x14ac:dyDescent="0.25">
      <c r="A92" s="411" t="s">
        <v>59</v>
      </c>
      <c r="B92" s="412"/>
      <c r="C92" s="412"/>
      <c r="D92" s="421" t="str">
        <f>"от "&amp;MIN(D93:D102)&amp;" до "&amp;MAX(D93:D102)</f>
        <v>от 240 до 3954</v>
      </c>
      <c r="E92" s="422"/>
      <c r="F92" s="422"/>
      <c r="G92" s="422"/>
      <c r="H92" s="423"/>
    </row>
    <row r="93" spans="1:8" s="16" customFormat="1" ht="158.25" customHeight="1" x14ac:dyDescent="0.2">
      <c r="A93" s="65" t="s">
        <v>60</v>
      </c>
      <c r="B93" s="66" t="s">
        <v>13</v>
      </c>
      <c r="C93" s="120"/>
      <c r="D93" s="432">
        <v>561</v>
      </c>
      <c r="E93" s="433"/>
      <c r="F93" s="433"/>
      <c r="G93" s="433"/>
      <c r="H93" s="434"/>
    </row>
    <row r="94" spans="1:8" s="16" customFormat="1" ht="37.5" customHeight="1" x14ac:dyDescent="0.2">
      <c r="A94" s="352" t="s">
        <v>61</v>
      </c>
      <c r="B94" s="522"/>
      <c r="C94" s="426"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94" s="354">
        <v>354</v>
      </c>
      <c r="E94" s="355"/>
      <c r="F94" s="355"/>
      <c r="G94" s="355"/>
      <c r="H94" s="356"/>
    </row>
    <row r="95" spans="1:8" s="16" customFormat="1" ht="37.5" customHeight="1" x14ac:dyDescent="0.2">
      <c r="A95" s="352" t="s">
        <v>62</v>
      </c>
      <c r="B95" s="522"/>
      <c r="C95" s="427"/>
      <c r="D95" s="354">
        <v>2010</v>
      </c>
      <c r="E95" s="355"/>
      <c r="F95" s="355"/>
      <c r="G95" s="355"/>
      <c r="H95" s="356"/>
    </row>
    <row r="96" spans="1:8" s="16" customFormat="1" ht="37.5" customHeight="1" x14ac:dyDescent="0.2">
      <c r="A96" s="352" t="s">
        <v>63</v>
      </c>
      <c r="B96" s="522"/>
      <c r="C96" s="427"/>
      <c r="D96" s="354">
        <v>1122</v>
      </c>
      <c r="E96" s="355"/>
      <c r="F96" s="355"/>
      <c r="G96" s="355"/>
      <c r="H96" s="356"/>
    </row>
    <row r="97" spans="1:8" s="16" customFormat="1" ht="37.5" customHeight="1" x14ac:dyDescent="0.2">
      <c r="A97" s="352" t="s">
        <v>64</v>
      </c>
      <c r="B97" s="353"/>
      <c r="C97" s="427"/>
      <c r="D97" s="354">
        <v>1476</v>
      </c>
      <c r="E97" s="355"/>
      <c r="F97" s="355"/>
      <c r="G97" s="355"/>
      <c r="H97" s="356"/>
    </row>
    <row r="98" spans="1:8" s="16" customFormat="1" ht="37.5" customHeight="1" x14ac:dyDescent="0.2">
      <c r="A98" s="352" t="s">
        <v>65</v>
      </c>
      <c r="B98" s="522"/>
      <c r="C98" s="427"/>
      <c r="D98" s="354">
        <v>240</v>
      </c>
      <c r="E98" s="355"/>
      <c r="F98" s="355"/>
      <c r="G98" s="355"/>
      <c r="H98" s="356"/>
    </row>
    <row r="99" spans="1:8" s="16" customFormat="1" ht="37.5" customHeight="1" x14ac:dyDescent="0.2">
      <c r="A99" s="352" t="s">
        <v>66</v>
      </c>
      <c r="B99" s="522"/>
      <c r="C99" s="427"/>
      <c r="D99" s="354">
        <v>240</v>
      </c>
      <c r="E99" s="355"/>
      <c r="F99" s="355"/>
      <c r="G99" s="355"/>
      <c r="H99" s="356"/>
    </row>
    <row r="100" spans="1:8" s="16" customFormat="1" ht="37.5" customHeight="1" x14ac:dyDescent="0.2">
      <c r="A100" s="352" t="s">
        <v>67</v>
      </c>
      <c r="B100" s="522"/>
      <c r="C100" s="427"/>
      <c r="D100" s="354">
        <v>480</v>
      </c>
      <c r="E100" s="355"/>
      <c r="F100" s="355"/>
      <c r="G100" s="355"/>
      <c r="H100" s="356"/>
    </row>
    <row r="101" spans="1:8" s="16" customFormat="1" ht="37.5" customHeight="1" x14ac:dyDescent="0.2">
      <c r="A101" s="352" t="s">
        <v>68</v>
      </c>
      <c r="B101" s="522"/>
      <c r="C101" s="427"/>
      <c r="D101" s="354">
        <v>720</v>
      </c>
      <c r="E101" s="355"/>
      <c r="F101" s="355"/>
      <c r="G101" s="355"/>
      <c r="H101" s="356"/>
    </row>
    <row r="102" spans="1:8" s="16" customFormat="1" ht="37.5" customHeight="1" thickBot="1" x14ac:dyDescent="0.25">
      <c r="A102" s="369" t="s">
        <v>69</v>
      </c>
      <c r="B102" s="523"/>
      <c r="C102" s="428"/>
      <c r="D102" s="379">
        <v>3954</v>
      </c>
      <c r="E102" s="372"/>
      <c r="F102" s="372"/>
      <c r="G102" s="372"/>
      <c r="H102" s="373"/>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03" s="375">
        <v>30</v>
      </c>
      <c r="E103" s="375"/>
      <c r="F103" s="375"/>
      <c r="G103" s="375"/>
      <c r="H103" s="376"/>
    </row>
    <row r="104" spans="1:8" s="23" customFormat="1" ht="50.1" customHeight="1" thickBot="1" x14ac:dyDescent="0.25">
      <c r="A104" s="362" t="s">
        <v>72</v>
      </c>
      <c r="B104" s="363"/>
      <c r="C104" s="21"/>
      <c r="D104" s="364" t="str">
        <f>"от "&amp;MIN(D106,D126:H127,F166,D128:H142)&amp;" до "&amp;MAX(D106,D126:H127,F166,D128:H142)</f>
        <v>от 504 до 8632,8</v>
      </c>
      <c r="E104" s="364"/>
      <c r="F104" s="364"/>
      <c r="G104" s="364"/>
      <c r="H104" s="365"/>
    </row>
    <row r="105" spans="1:8" s="16" customFormat="1" ht="24.95" customHeight="1" thickBot="1" x14ac:dyDescent="0.25">
      <c r="A105" s="518"/>
      <c r="B105" s="519"/>
      <c r="C105" s="60"/>
      <c r="D105" s="520"/>
      <c r="E105" s="520"/>
      <c r="F105" s="520"/>
      <c r="G105" s="520"/>
      <c r="H105" s="521"/>
    </row>
    <row r="106" spans="1:8" s="16" customFormat="1" ht="65.25"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"2ГИС.МИАСС И ЗЛАТОУСТ" (версия для ПК); Интернет-площадка 2gis.kz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http://api.2gis.kz/</v>
      </c>
      <c r="D106" s="391">
        <v>1800</v>
      </c>
      <c r="E106" s="391"/>
      <c r="F106" s="391"/>
      <c r="G106" s="391"/>
      <c r="H106" s="392"/>
    </row>
    <row r="107" spans="1:8" s="16" customFormat="1" ht="65.25" customHeight="1" thickBot="1" x14ac:dyDescent="0.25">
      <c r="A107" s="393" t="s">
        <v>74</v>
      </c>
      <c r="B107" s="394"/>
      <c r="C107" s="405"/>
      <c r="D107" s="395" t="s">
        <v>75</v>
      </c>
      <c r="E107" s="396"/>
      <c r="F107" s="396"/>
      <c r="G107" s="396"/>
      <c r="H107" s="397"/>
    </row>
    <row r="108" spans="1:8" s="16" customFormat="1" ht="65.25" customHeight="1" x14ac:dyDescent="0.2">
      <c r="A108" s="385" t="s">
        <v>76</v>
      </c>
      <c r="B108" s="386"/>
      <c r="C108" s="405"/>
      <c r="D108" s="398">
        <f>D106/4</f>
        <v>450</v>
      </c>
      <c r="E108" s="398"/>
      <c r="F108" s="398"/>
      <c r="G108" s="398"/>
      <c r="H108" s="399"/>
    </row>
    <row r="109" spans="1:8" s="16" customFormat="1" ht="65.25" customHeight="1" x14ac:dyDescent="0.2">
      <c r="A109" s="385" t="s">
        <v>77</v>
      </c>
      <c r="B109" s="386"/>
      <c r="C109" s="405"/>
      <c r="D109" s="398">
        <f>D106/5</f>
        <v>360</v>
      </c>
      <c r="E109" s="398"/>
      <c r="F109" s="398"/>
      <c r="G109" s="398"/>
      <c r="H109" s="399"/>
    </row>
    <row r="110" spans="1:8" s="16" customFormat="1" ht="65.25" customHeight="1" x14ac:dyDescent="0.2">
      <c r="A110" s="385" t="s">
        <v>78</v>
      </c>
      <c r="B110" s="386"/>
      <c r="C110" s="405"/>
      <c r="D110" s="398">
        <f>D106/6</f>
        <v>300</v>
      </c>
      <c r="E110" s="398"/>
      <c r="F110" s="398"/>
      <c r="G110" s="398"/>
      <c r="H110" s="399"/>
    </row>
    <row r="111" spans="1:8" s="16" customFormat="1" ht="65.25" customHeight="1" x14ac:dyDescent="0.2">
      <c r="A111" s="385" t="s">
        <v>79</v>
      </c>
      <c r="B111" s="386"/>
      <c r="C111" s="405"/>
      <c r="D111" s="398">
        <f>D106/7</f>
        <v>257.14285714285717</v>
      </c>
      <c r="E111" s="398"/>
      <c r="F111" s="398"/>
      <c r="G111" s="398"/>
      <c r="H111" s="399"/>
    </row>
    <row r="112" spans="1:8" s="16" customFormat="1" ht="65.25" customHeight="1" x14ac:dyDescent="0.2">
      <c r="A112" s="385" t="s">
        <v>80</v>
      </c>
      <c r="B112" s="386"/>
      <c r="C112" s="405"/>
      <c r="D112" s="398">
        <f>D106/8</f>
        <v>225</v>
      </c>
      <c r="E112" s="398"/>
      <c r="F112" s="398"/>
      <c r="G112" s="398"/>
      <c r="H112" s="399"/>
    </row>
    <row r="113" spans="1:8" s="16" customFormat="1" ht="65.25" customHeight="1" x14ac:dyDescent="0.2">
      <c r="A113" s="385" t="s">
        <v>81</v>
      </c>
      <c r="B113" s="386"/>
      <c r="C113" s="405"/>
      <c r="D113" s="398">
        <f>D106/9</f>
        <v>200</v>
      </c>
      <c r="E113" s="398"/>
      <c r="F113" s="398"/>
      <c r="G113" s="398"/>
      <c r="H113" s="399"/>
    </row>
    <row r="114" spans="1:8" s="16" customFormat="1" ht="65.25" customHeight="1" x14ac:dyDescent="0.2">
      <c r="A114" s="385" t="s">
        <v>82</v>
      </c>
      <c r="B114" s="386"/>
      <c r="C114" s="405"/>
      <c r="D114" s="398">
        <f>D106/10</f>
        <v>180</v>
      </c>
      <c r="E114" s="398"/>
      <c r="F114" s="398"/>
      <c r="G114" s="398"/>
      <c r="H114" s="399"/>
    </row>
    <row r="115" spans="1:8" s="16" customFormat="1" ht="65.25" customHeight="1" thickBot="1" x14ac:dyDescent="0.25">
      <c r="A115" s="389" t="s">
        <v>83</v>
      </c>
      <c r="B115" s="390"/>
      <c r="C115" s="405"/>
      <c r="D115" s="391">
        <v>4800</v>
      </c>
      <c r="E115" s="391"/>
      <c r="F115" s="391"/>
      <c r="G115" s="391"/>
      <c r="H115" s="392"/>
    </row>
    <row r="116" spans="1:8" s="16" customFormat="1" ht="65.25" customHeight="1" thickBot="1" x14ac:dyDescent="0.25">
      <c r="A116" s="393" t="s">
        <v>74</v>
      </c>
      <c r="B116" s="394"/>
      <c r="C116" s="405"/>
      <c r="D116" s="395" t="s">
        <v>75</v>
      </c>
      <c r="E116" s="396"/>
      <c r="F116" s="396"/>
      <c r="G116" s="396"/>
      <c r="H116" s="397"/>
    </row>
    <row r="117" spans="1:8" s="16" customFormat="1" ht="65.25" customHeight="1" x14ac:dyDescent="0.2">
      <c r="A117" s="385" t="s">
        <v>76</v>
      </c>
      <c r="B117" s="386"/>
      <c r="C117" s="405"/>
      <c r="D117" s="398">
        <v>1200</v>
      </c>
      <c r="E117" s="398"/>
      <c r="F117" s="398"/>
      <c r="G117" s="398"/>
      <c r="H117" s="399"/>
    </row>
    <row r="118" spans="1:8" s="16" customFormat="1" ht="65.25" customHeight="1" x14ac:dyDescent="0.2">
      <c r="A118" s="385" t="s">
        <v>77</v>
      </c>
      <c r="B118" s="386"/>
      <c r="C118" s="405"/>
      <c r="D118" s="398">
        <v>960</v>
      </c>
      <c r="E118" s="398"/>
      <c r="F118" s="398"/>
      <c r="G118" s="398"/>
      <c r="H118" s="399"/>
    </row>
    <row r="119" spans="1:8" s="16" customFormat="1" ht="65.25" customHeight="1" x14ac:dyDescent="0.2">
      <c r="A119" s="385" t="s">
        <v>78</v>
      </c>
      <c r="B119" s="386"/>
      <c r="C119" s="405"/>
      <c r="D119" s="398">
        <v>799.99999999999989</v>
      </c>
      <c r="E119" s="398"/>
      <c r="F119" s="398"/>
      <c r="G119" s="398"/>
      <c r="H119" s="399"/>
    </row>
    <row r="120" spans="1:8" s="16" customFormat="1" ht="65.25" customHeight="1" x14ac:dyDescent="0.2">
      <c r="A120" s="385" t="s">
        <v>79</v>
      </c>
      <c r="B120" s="386"/>
      <c r="C120" s="405"/>
      <c r="D120" s="398">
        <v>685.71428571428567</v>
      </c>
      <c r="E120" s="398"/>
      <c r="F120" s="398"/>
      <c r="G120" s="398"/>
      <c r="H120" s="399"/>
    </row>
    <row r="121" spans="1:8" s="16" customFormat="1" ht="65.25" customHeight="1" x14ac:dyDescent="0.2">
      <c r="A121" s="385" t="s">
        <v>80</v>
      </c>
      <c r="B121" s="386"/>
      <c r="C121" s="405"/>
      <c r="D121" s="398">
        <v>600</v>
      </c>
      <c r="E121" s="398"/>
      <c r="F121" s="398"/>
      <c r="G121" s="398"/>
      <c r="H121" s="399"/>
    </row>
    <row r="122" spans="1:8" s="16" customFormat="1" ht="65.25" customHeight="1" x14ac:dyDescent="0.2">
      <c r="A122" s="385" t="s">
        <v>81</v>
      </c>
      <c r="B122" s="386"/>
      <c r="C122" s="405"/>
      <c r="D122" s="398">
        <v>533.33333333333337</v>
      </c>
      <c r="E122" s="398"/>
      <c r="F122" s="398"/>
      <c r="G122" s="398"/>
      <c r="H122" s="399"/>
    </row>
    <row r="123" spans="1:8" s="16" customFormat="1" ht="65.25" customHeight="1" thickBot="1" x14ac:dyDescent="0.25">
      <c r="A123" s="385" t="s">
        <v>82</v>
      </c>
      <c r="B123" s="386"/>
      <c r="C123" s="406"/>
      <c r="D123" s="398">
        <v>480</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24" s="374">
        <v>10008</v>
      </c>
      <c r="E124" s="375"/>
      <c r="F124" s="375"/>
      <c r="G124" s="375"/>
      <c r="H124" s="376"/>
    </row>
    <row r="125" spans="1:8" s="16" customFormat="1" ht="24.95" customHeight="1" thickBot="1" x14ac:dyDescent="0.25">
      <c r="A125" s="518"/>
      <c r="B125" s="519"/>
      <c r="C125" s="56"/>
      <c r="D125" s="520"/>
      <c r="E125" s="520"/>
      <c r="F125" s="520"/>
      <c r="G125" s="520"/>
      <c r="H125" s="521"/>
    </row>
    <row r="126" spans="1:8" s="16" customFormat="1" ht="50.1" customHeight="1" x14ac:dyDescent="0.2">
      <c r="A126" s="352" t="s">
        <v>85</v>
      </c>
      <c r="B126" s="353"/>
      <c r="C126" s="118" t="str">
        <f>"Интернет-площадка 2gis.ru на основе Cправочника организаций "&amp;$C$2&amp;""</f>
        <v>Интернет-площадка 2gis.ru на основе Cправочника организаций "2ГИС.МИАСС И ЗЛАТОУСТ"</v>
      </c>
      <c r="D126" s="361">
        <v>5160</v>
      </c>
      <c r="E126" s="355"/>
      <c r="F126" s="355"/>
      <c r="G126" s="355"/>
      <c r="H126" s="356"/>
    </row>
    <row r="127" spans="1:8" s="16" customFormat="1" ht="50.1" customHeight="1" x14ac:dyDescent="0.2">
      <c r="A127" s="352" t="s">
        <v>86</v>
      </c>
      <c r="B127" s="353"/>
      <c r="C127"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7" s="361">
        <v>2478</v>
      </c>
      <c r="E127" s="355"/>
      <c r="F127" s="355"/>
      <c r="G127" s="355"/>
      <c r="H127" s="356"/>
    </row>
    <row r="128" spans="1:8" s="16" customFormat="1" ht="50.1" customHeight="1" x14ac:dyDescent="0.2">
      <c r="A128" s="352" t="s">
        <v>87</v>
      </c>
      <c r="B128" s="353"/>
      <c r="C128"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28" s="361">
        <v>5784</v>
      </c>
      <c r="E128" s="355"/>
      <c r="F128" s="355"/>
      <c r="G128" s="355"/>
      <c r="H128" s="356"/>
    </row>
    <row r="129" spans="1:8" s="16" customFormat="1" ht="50.1" customHeight="1" x14ac:dyDescent="0.2">
      <c r="A129" s="352" t="s">
        <v>88</v>
      </c>
      <c r="B129" s="353"/>
      <c r="C129" s="74" t="str">
        <f>"Интернет-площадка 2gis.ru на основе Cправочника организаций "&amp;$C$2&amp;""</f>
        <v>Интернет-площадка 2gis.ru на основе Cправочника организаций "2ГИС.МИАСС И ЗЛАТОУСТ"</v>
      </c>
      <c r="D129" s="361">
        <v>7194</v>
      </c>
      <c r="E129" s="355"/>
      <c r="F129" s="355"/>
      <c r="G129" s="355"/>
      <c r="H129" s="356"/>
    </row>
    <row r="130" spans="1:8" s="16" customFormat="1" ht="50.1" customHeight="1" x14ac:dyDescent="0.2">
      <c r="A130" s="352" t="s">
        <v>89</v>
      </c>
      <c r="B130" s="353"/>
      <c r="C130" s="74" t="str">
        <f>"Интернет-площадка 2gis.ru на основе Cправочника организаций "&amp;$C$2&amp;""</f>
        <v>Интернет-площадка 2gis.ru на основе Cправочника организаций "2ГИС.МИАСС И ЗЛАТОУСТ"</v>
      </c>
      <c r="D130" s="361">
        <v>8632.7999999999993</v>
      </c>
      <c r="E130" s="355"/>
      <c r="F130" s="355"/>
      <c r="G130" s="355"/>
      <c r="H130" s="356"/>
    </row>
    <row r="131" spans="1:8" s="16" customFormat="1" ht="50.1" customHeight="1" x14ac:dyDescent="0.2">
      <c r="A131" s="352" t="s">
        <v>90</v>
      </c>
      <c r="B131" s="353"/>
      <c r="C131"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1" s="361">
        <v>3450</v>
      </c>
      <c r="E131" s="355"/>
      <c r="F131" s="355"/>
      <c r="G131" s="355"/>
      <c r="H131" s="356"/>
    </row>
    <row r="132" spans="1:8" s="16" customFormat="1" ht="50.1" customHeight="1" x14ac:dyDescent="0.2">
      <c r="A132" s="352" t="s">
        <v>91</v>
      </c>
      <c r="B132" s="353"/>
      <c r="C132"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2" s="361">
        <v>5430</v>
      </c>
      <c r="E132" s="355"/>
      <c r="F132" s="355"/>
      <c r="G132" s="355"/>
      <c r="H132" s="356"/>
    </row>
    <row r="133" spans="1:8" s="16" customFormat="1" ht="50.1" customHeight="1" x14ac:dyDescent="0.2">
      <c r="A133" s="352" t="s">
        <v>92</v>
      </c>
      <c r="B133" s="353"/>
      <c r="C133"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33" s="361">
        <v>7080</v>
      </c>
      <c r="E133" s="355"/>
      <c r="F133" s="355"/>
      <c r="G133" s="355"/>
      <c r="H133" s="356"/>
    </row>
    <row r="134" spans="1:8" s="16" customFormat="1" ht="50.1" customHeight="1" x14ac:dyDescent="0.2">
      <c r="A134" s="352" t="s">
        <v>93</v>
      </c>
      <c r="B134" s="353"/>
      <c r="C134" s="74" t="str">
        <f>C127</f>
        <v>Электронный справочник на основе Справочника организаций"2ГИС.МИАСС И ЗЛАТОУСТ" (версия для ПК)</v>
      </c>
      <c r="D134" s="361">
        <v>8010</v>
      </c>
      <c r="E134" s="355"/>
      <c r="F134" s="355"/>
      <c r="G134" s="355"/>
      <c r="H134" s="356"/>
    </row>
    <row r="135" spans="1:8" s="16" customFormat="1" ht="50.1" customHeight="1" x14ac:dyDescent="0.2">
      <c r="A135" s="352" t="s">
        <v>94</v>
      </c>
      <c r="B135" s="353"/>
      <c r="C135" s="74" t="s">
        <v>95</v>
      </c>
      <c r="D135" s="361">
        <v>504</v>
      </c>
      <c r="E135" s="355"/>
      <c r="F135" s="355"/>
      <c r="G135" s="355"/>
      <c r="H135" s="356"/>
    </row>
    <row r="136" spans="1:8" s="16" customFormat="1" ht="77.25" customHeight="1" x14ac:dyDescent="0.2">
      <c r="A136" s="352" t="s">
        <v>96</v>
      </c>
      <c r="B136" s="353"/>
      <c r="C13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6" s="361">
        <v>2364</v>
      </c>
      <c r="E136" s="355"/>
      <c r="F136" s="355"/>
      <c r="G136" s="355"/>
      <c r="H136" s="356"/>
    </row>
    <row r="137" spans="1:8" s="16" customFormat="1" ht="77.25" customHeight="1" x14ac:dyDescent="0.2">
      <c r="A137" s="352" t="s">
        <v>97</v>
      </c>
      <c r="B137" s="353"/>
      <c r="C137" s="74"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7" s="361">
        <v>1896</v>
      </c>
      <c r="E137" s="355"/>
      <c r="F137" s="355"/>
      <c r="G137" s="355"/>
      <c r="H137" s="356"/>
    </row>
    <row r="138" spans="1:8" s="16" customFormat="1" ht="77.25" customHeight="1" x14ac:dyDescent="0.2">
      <c r="A138" s="352" t="s">
        <v>98</v>
      </c>
      <c r="B138" s="353"/>
      <c r="C138" s="74"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8" s="361">
        <v>2010</v>
      </c>
      <c r="E138" s="355"/>
      <c r="F138" s="355"/>
      <c r="G138" s="355"/>
      <c r="H138" s="356"/>
    </row>
    <row r="139" spans="1:8" s="16" customFormat="1" ht="77.25" customHeight="1" x14ac:dyDescent="0.2">
      <c r="A139" s="352" t="s">
        <v>99</v>
      </c>
      <c r="B139" s="353"/>
      <c r="C139" s="74" t="str">
        <f t="shared" si="0"/>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39" s="361">
        <v>948</v>
      </c>
      <c r="E139" s="355"/>
      <c r="F139" s="355"/>
      <c r="G139" s="355"/>
      <c r="H139" s="356"/>
    </row>
    <row r="140" spans="1:8" s="16" customFormat="1" ht="77.25" customHeight="1" x14ac:dyDescent="0.2">
      <c r="A140" s="352" t="s">
        <v>100</v>
      </c>
      <c r="B140" s="353" t="s">
        <v>100</v>
      </c>
      <c r="C14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0" s="361">
        <v>8550</v>
      </c>
      <c r="E140" s="355"/>
      <c r="F140" s="355"/>
      <c r="G140" s="355"/>
      <c r="H140" s="356"/>
    </row>
    <row r="141" spans="1:8" s="16" customFormat="1" ht="77.25" customHeight="1" x14ac:dyDescent="0.2">
      <c r="A141" s="352" t="s">
        <v>101</v>
      </c>
      <c r="B141" s="353" t="s">
        <v>101</v>
      </c>
      <c r="C14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41" s="361">
        <v>5004</v>
      </c>
      <c r="E141" s="355"/>
      <c r="F141" s="355"/>
      <c r="G141" s="355"/>
      <c r="H141" s="356"/>
    </row>
    <row r="142" spans="1:8" s="16" customFormat="1" ht="50.1" customHeight="1" thickBot="1" x14ac:dyDescent="0.25">
      <c r="A142" s="352" t="s">
        <v>102</v>
      </c>
      <c r="B142" s="353"/>
      <c r="C142"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2" s="361">
        <v>6492</v>
      </c>
      <c r="E142" s="355"/>
      <c r="F142" s="355"/>
      <c r="G142" s="355"/>
      <c r="H142" s="356"/>
    </row>
    <row r="143" spans="1:8" s="16" customFormat="1" ht="102" customHeight="1" thickBot="1" x14ac:dyDescent="0.25">
      <c r="A143" s="352" t="s">
        <v>16</v>
      </c>
      <c r="B143" s="353"/>
      <c r="C14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3" s="361">
        <v>1059</v>
      </c>
      <c r="E143" s="355"/>
      <c r="F143" s="355"/>
      <c r="G143" s="355"/>
      <c r="H143" s="356"/>
    </row>
    <row r="144" spans="1:8" s="16" customFormat="1" ht="102" customHeight="1" thickBot="1" x14ac:dyDescent="0.25">
      <c r="A144" s="352" t="s">
        <v>103</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44" s="361">
        <v>100002</v>
      </c>
      <c r="E144" s="355"/>
      <c r="F144" s="355"/>
      <c r="G144" s="355"/>
      <c r="H144" s="356"/>
    </row>
    <row r="145" spans="1:8" s="16" customFormat="1" ht="126" customHeight="1" x14ac:dyDescent="0.2">
      <c r="A145" s="352" t="s">
        <v>104</v>
      </c>
      <c r="B145" s="353"/>
      <c r="C14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5" s="361">
        <v>6000</v>
      </c>
      <c r="E145" s="355"/>
      <c r="F145" s="355"/>
      <c r="G145" s="355"/>
      <c r="H145" s="356"/>
    </row>
    <row r="146" spans="1:8" s="16" customFormat="1" ht="96" customHeight="1" x14ac:dyDescent="0.2">
      <c r="A146" s="377" t="s">
        <v>105</v>
      </c>
      <c r="B146" s="378"/>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Интернет-площадки и Веб-приложения на основе Cправочника организаций "2ГИС.МИАСС И ЗЛАТОУСТ", http://api.2gis.ru/</v>
      </c>
      <c r="D146" s="361">
        <v>3000</v>
      </c>
      <c r="E146" s="355"/>
      <c r="F146" s="355"/>
      <c r="G146" s="355"/>
      <c r="H146" s="356"/>
    </row>
    <row r="147" spans="1:8" s="16" customFormat="1" ht="96" customHeight="1" x14ac:dyDescent="0.2">
      <c r="A147" s="377" t="s">
        <v>106</v>
      </c>
      <c r="B147" s="378"/>
      <c r="C14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47" s="361">
        <v>4200</v>
      </c>
      <c r="E147" s="355"/>
      <c r="F147" s="355"/>
      <c r="G147" s="355"/>
      <c r="H147" s="356"/>
    </row>
    <row r="148" spans="1:8" s="16" customFormat="1" ht="50.1" customHeight="1" x14ac:dyDescent="0.2">
      <c r="A148" s="352" t="s">
        <v>107</v>
      </c>
      <c r="B148" s="353"/>
      <c r="C148" s="74" t="str">
        <f>"Интернет-площадка 2gis.ru на основе Cправочника организаций "&amp;$C$2&amp;""</f>
        <v>Интернет-площадка 2gis.ru на основе Cправочника организаций "2ГИС.МИАСС И ЗЛАТОУСТ"</v>
      </c>
      <c r="D148" s="361">
        <v>7320</v>
      </c>
      <c r="E148" s="355"/>
      <c r="F148" s="355"/>
      <c r="G148" s="355"/>
      <c r="H148" s="356"/>
    </row>
    <row r="149" spans="1:8" s="16" customFormat="1" ht="50.1" customHeight="1" x14ac:dyDescent="0.2">
      <c r="A149" s="352" t="s">
        <v>108</v>
      </c>
      <c r="B149" s="353"/>
      <c r="C149"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49" s="361">
        <v>3480</v>
      </c>
      <c r="E149" s="355"/>
      <c r="F149" s="355"/>
      <c r="G149" s="355"/>
      <c r="H149" s="356"/>
    </row>
    <row r="150" spans="1:8" s="16" customFormat="1" ht="50.1" customHeight="1" x14ac:dyDescent="0.2">
      <c r="A150" s="352" t="s">
        <v>109</v>
      </c>
      <c r="B150" s="353"/>
      <c r="C150"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0" s="361">
        <v>8160</v>
      </c>
      <c r="E150" s="355"/>
      <c r="F150" s="355"/>
      <c r="G150" s="355"/>
      <c r="H150" s="356"/>
    </row>
    <row r="151" spans="1:8" s="16" customFormat="1" ht="50.1" customHeight="1" x14ac:dyDescent="0.2">
      <c r="A151" s="352" t="s">
        <v>110</v>
      </c>
      <c r="B151" s="353"/>
      <c r="C151" s="74" t="str">
        <f>"Интернет-площадка 2gis.ru на основе Cправочника организаций "&amp;$C$2&amp;""</f>
        <v>Интернет-площадка 2gis.ru на основе Cправочника организаций "2ГИС.МИАСС И ЗЛАТОУСТ"</v>
      </c>
      <c r="D151" s="361">
        <v>10080</v>
      </c>
      <c r="E151" s="355"/>
      <c r="F151" s="355"/>
      <c r="G151" s="355"/>
      <c r="H151" s="356"/>
    </row>
    <row r="152" spans="1:8" s="16" customFormat="1" ht="50.1" customHeight="1" x14ac:dyDescent="0.2">
      <c r="A152" s="352" t="s">
        <v>111</v>
      </c>
      <c r="B152" s="353"/>
      <c r="C152" s="74" t="str">
        <f>"Интернет-площадка 2gis.ru на основе Cправочника организаций "&amp;$C$2&amp;""</f>
        <v>Интернет-площадка 2gis.ru на основе Cправочника организаций "2ГИС.МИАСС И ЗЛАТОУСТ"</v>
      </c>
      <c r="D152" s="361">
        <v>12096</v>
      </c>
      <c r="E152" s="355"/>
      <c r="F152" s="355"/>
      <c r="G152" s="355"/>
      <c r="H152" s="356"/>
    </row>
    <row r="153" spans="1:8" s="16" customFormat="1" ht="50.1" customHeight="1" x14ac:dyDescent="0.2">
      <c r="A153" s="352" t="s">
        <v>112</v>
      </c>
      <c r="B153" s="353"/>
      <c r="C153"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3" s="361">
        <v>4920</v>
      </c>
      <c r="E153" s="355"/>
      <c r="F153" s="355"/>
      <c r="G153" s="355"/>
      <c r="H153" s="356"/>
    </row>
    <row r="154" spans="1:8" s="16" customFormat="1" ht="50.1" customHeight="1" x14ac:dyDescent="0.2">
      <c r="A154" s="352" t="s">
        <v>113</v>
      </c>
      <c r="B154" s="353"/>
      <c r="C154"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4" s="361">
        <v>7680</v>
      </c>
      <c r="E154" s="355"/>
      <c r="F154" s="355"/>
      <c r="G154" s="355"/>
      <c r="H154" s="356"/>
    </row>
    <row r="155" spans="1:8" s="16" customFormat="1" ht="50.1" customHeight="1" x14ac:dyDescent="0.2">
      <c r="A155" s="352" t="s">
        <v>114</v>
      </c>
      <c r="B155" s="353"/>
      <c r="C155"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5" s="361">
        <v>9960</v>
      </c>
      <c r="E155" s="355"/>
      <c r="F155" s="355"/>
      <c r="G155" s="355"/>
      <c r="H155" s="356"/>
    </row>
    <row r="156" spans="1:8" s="16" customFormat="1" ht="50.1" customHeight="1" x14ac:dyDescent="0.2">
      <c r="A156" s="352" t="s">
        <v>115</v>
      </c>
      <c r="B156" s="353"/>
      <c r="C156" s="74" t="s">
        <v>95</v>
      </c>
      <c r="D156" s="361">
        <v>720</v>
      </c>
      <c r="E156" s="355"/>
      <c r="F156" s="355"/>
      <c r="G156" s="355"/>
      <c r="H156" s="356"/>
    </row>
    <row r="157" spans="1:8" s="16" customFormat="1" ht="74.25" customHeight="1" x14ac:dyDescent="0.2">
      <c r="A157" s="352" t="s">
        <v>116</v>
      </c>
      <c r="B157" s="353"/>
      <c r="C15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"2ГИС.МИАСС И ЗЛАТОУСТ" (мобильная версия 2ГИС 4.0 и выше); Интернет-площадка 2gis.ru на основе Cправочника организаций "2ГИС.МИАСС И ЗЛАТОУСТ"</v>
      </c>
      <c r="D157" s="361">
        <v>12000</v>
      </c>
      <c r="E157" s="355"/>
      <c r="F157" s="355"/>
      <c r="G157" s="355"/>
      <c r="H157" s="356"/>
    </row>
    <row r="158" spans="1:8" s="16" customFormat="1" ht="50.1" customHeight="1" thickBot="1" x14ac:dyDescent="0.25">
      <c r="A158" s="352" t="s">
        <v>117</v>
      </c>
      <c r="B158" s="353"/>
      <c r="C158"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58" s="361">
        <v>9120</v>
      </c>
      <c r="E158" s="355"/>
      <c r="F158" s="355"/>
      <c r="G158" s="355"/>
      <c r="H158" s="356"/>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352" t="s">
        <v>119</v>
      </c>
      <c r="B160" s="353"/>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"2ГИС.МИАСС И ЗЛАТОУСТ" (мобильная версия)</v>
      </c>
      <c r="D160" s="354">
        <v>4200</v>
      </c>
      <c r="E160" s="355"/>
      <c r="F160" s="355"/>
      <c r="G160" s="355"/>
      <c r="H160" s="356"/>
    </row>
    <row r="161" spans="1:8" s="16" customFormat="1" ht="50.1" customHeight="1" x14ac:dyDescent="0.2">
      <c r="A161" s="352" t="s">
        <v>120</v>
      </c>
      <c r="B161" s="353"/>
      <c r="C161" s="367"/>
      <c r="D161" s="354">
        <v>4200</v>
      </c>
      <c r="E161" s="355"/>
      <c r="F161" s="355"/>
      <c r="G161" s="355"/>
      <c r="H161" s="356"/>
    </row>
    <row r="162" spans="1:8" s="16" customFormat="1" ht="50.1" customHeight="1" x14ac:dyDescent="0.2">
      <c r="A162" s="369" t="s">
        <v>121</v>
      </c>
      <c r="B162" s="370"/>
      <c r="C162" s="367"/>
      <c r="D162" s="517">
        <v>1500</v>
      </c>
      <c r="E162" s="398"/>
      <c r="F162" s="398"/>
      <c r="G162" s="398"/>
      <c r="H162" s="398"/>
    </row>
    <row r="163" spans="1:8" s="16" customFormat="1" ht="50.1" customHeight="1" x14ac:dyDescent="0.2">
      <c r="A163" s="369" t="s">
        <v>122</v>
      </c>
      <c r="B163" s="370"/>
      <c r="C163" s="367"/>
      <c r="D163" s="517">
        <v>150</v>
      </c>
      <c r="E163" s="398"/>
      <c r="F163" s="398"/>
      <c r="G163" s="398"/>
      <c r="H163" s="398"/>
    </row>
    <row r="164" spans="1:8" s="16" customFormat="1" ht="50.1" customHeight="1" thickBot="1" x14ac:dyDescent="0.25">
      <c r="A164" s="369" t="s">
        <v>123</v>
      </c>
      <c r="B164" s="370"/>
      <c r="C164" s="368"/>
      <c r="D164" s="471">
        <v>600</v>
      </c>
      <c r="E164" s="472"/>
      <c r="F164" s="472"/>
      <c r="G164" s="472"/>
      <c r="H164" s="472"/>
    </row>
    <row r="165" spans="1:8" s="16" customFormat="1" ht="50.1" customHeight="1" thickBot="1" x14ac:dyDescent="0.25">
      <c r="A165" s="362" t="s">
        <v>124</v>
      </c>
      <c r="B165" s="363"/>
      <c r="C165" s="21"/>
      <c r="D165" s="364"/>
      <c r="E165" s="364"/>
      <c r="F165" s="364"/>
      <c r="G165" s="364"/>
      <c r="H165" s="365"/>
    </row>
    <row r="166" spans="1:8" s="16" customFormat="1" ht="50.1" customHeight="1" x14ac:dyDescent="0.2">
      <c r="A166" s="352" t="s">
        <v>125</v>
      </c>
      <c r="B166" s="353"/>
      <c r="C16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66" s="77">
        <f>F166*1.2</f>
        <v>2160</v>
      </c>
      <c r="E166" s="78">
        <f>F166*1.1</f>
        <v>1980.0000000000002</v>
      </c>
      <c r="F166" s="78">
        <v>1800</v>
      </c>
      <c r="G166" s="78">
        <f>F166*0.75</f>
        <v>1350</v>
      </c>
      <c r="H166" s="79">
        <f>F166*0.5</f>
        <v>900</v>
      </c>
    </row>
    <row r="167" spans="1:8" s="16" customFormat="1" ht="50.1" customHeight="1" x14ac:dyDescent="0.2">
      <c r="A167" s="352" t="s">
        <v>126</v>
      </c>
      <c r="B167" s="353"/>
      <c r="C167" s="74" t="str">
        <f>"Интернет-площадка 2gis.ru на основе Cправочника организаций "&amp;$C$2&amp;""</f>
        <v>Интернет-площадка 2gis.ru на основе Cправочника организаций "2ГИС.МИАСС И ЗЛАТОУСТ"</v>
      </c>
      <c r="D167" s="354">
        <v>1008</v>
      </c>
      <c r="E167" s="355"/>
      <c r="F167" s="355"/>
      <c r="G167" s="355"/>
      <c r="H167" s="356"/>
    </row>
    <row r="168" spans="1:8" s="16" customFormat="1" ht="50.1" customHeight="1" x14ac:dyDescent="0.2">
      <c r="A168" s="352" t="s">
        <v>127</v>
      </c>
      <c r="B168" s="353"/>
      <c r="C168"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68" s="361">
        <v>504</v>
      </c>
      <c r="E168" s="355"/>
      <c r="F168" s="355"/>
      <c r="G168" s="355"/>
      <c r="H168" s="356"/>
    </row>
    <row r="169" spans="1:8" s="16" customFormat="1" ht="50.1" customHeight="1" x14ac:dyDescent="0.2">
      <c r="A169" s="352" t="s">
        <v>198</v>
      </c>
      <c r="B169" s="353"/>
      <c r="C16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(мобильная версия 2ГИС 4.0 и выше)</v>
      </c>
      <c r="D169" s="77">
        <f>F169*1.2</f>
        <v>3024</v>
      </c>
      <c r="E169" s="78">
        <f>F169*1.1</f>
        <v>2772</v>
      </c>
      <c r="F169" s="78">
        <v>2520</v>
      </c>
      <c r="G169" s="78">
        <f>F169*0.75</f>
        <v>1890</v>
      </c>
      <c r="H169" s="79">
        <f>F169*0.5</f>
        <v>1260</v>
      </c>
    </row>
    <row r="170" spans="1:8" s="16" customFormat="1" ht="50.1" customHeight="1" x14ac:dyDescent="0.2">
      <c r="A170" s="352" t="s">
        <v>199</v>
      </c>
      <c r="B170" s="353"/>
      <c r="C170" s="74" t="str">
        <f>"Интернет-площадка 2gis.ru на основе Cправочника организаций "&amp;$C$2&amp;""</f>
        <v>Интернет-площадка 2gis.ru на основе Cправочника организаций "2ГИС.МИАСС И ЗЛАТОУСТ"</v>
      </c>
      <c r="D170" s="354">
        <v>1440</v>
      </c>
      <c r="E170" s="355"/>
      <c r="F170" s="355"/>
      <c r="G170" s="355"/>
      <c r="H170" s="356"/>
    </row>
    <row r="171" spans="1:8" s="16" customFormat="1" ht="50.1" customHeight="1" x14ac:dyDescent="0.2">
      <c r="A171" s="352" t="s">
        <v>130</v>
      </c>
      <c r="B171" s="353"/>
      <c r="C171" s="74" t="str">
        <f>"Электронный справочник на основе Справочника организаций"&amp;$C$2&amp;" (версия для ПК)"</f>
        <v>Электронный справочник на основе Справочника организаций"2ГИС.МИАСС И ЗЛАТОУСТ" (версия для ПК)</v>
      </c>
      <c r="D171" s="354">
        <v>720</v>
      </c>
      <c r="E171" s="355"/>
      <c r="F171" s="355"/>
      <c r="G171" s="355"/>
      <c r="H171" s="356"/>
    </row>
    <row r="172" spans="1:8" s="16" customFormat="1" ht="126" customHeight="1" thickBot="1" x14ac:dyDescent="0.25">
      <c r="A172" s="352" t="s">
        <v>131</v>
      </c>
      <c r="B172" s="353"/>
      <c r="C172" s="80" t="str">
        <f>C167</f>
        <v>Интернет-площадка 2gis.ru на основе Cправочника организаций "2ГИС.МИАСС И ЗЛАТОУСТ"</v>
      </c>
      <c r="D172" s="77">
        <f>F172*1.2</f>
        <v>2412</v>
      </c>
      <c r="E172" s="78">
        <f>F172*1.1</f>
        <v>2211</v>
      </c>
      <c r="F172" s="78">
        <v>2010</v>
      </c>
      <c r="G172" s="78">
        <f>F172*0.75</f>
        <v>1507.5</v>
      </c>
      <c r="H172" s="79">
        <f>F172*0.5</f>
        <v>1005</v>
      </c>
    </row>
    <row r="173" spans="1:8" s="23" customFormat="1" ht="50.1" customHeight="1" thickBot="1" x14ac:dyDescent="0.25">
      <c r="A173" s="362" t="s">
        <v>200</v>
      </c>
      <c r="B173" s="363"/>
      <c r="C173" s="21"/>
      <c r="D173" s="364"/>
      <c r="E173" s="364"/>
      <c r="F173" s="364"/>
      <c r="G173" s="364"/>
      <c r="H173" s="365"/>
    </row>
    <row r="174" spans="1:8" s="20" customFormat="1" ht="30" customHeight="1" thickBot="1" x14ac:dyDescent="0.25">
      <c r="A174" s="506"/>
      <c r="B174" s="507"/>
      <c r="C174" s="623"/>
      <c r="D174" s="507"/>
      <c r="E174" s="507"/>
      <c r="F174" s="507"/>
      <c r="G174" s="507"/>
      <c r="H174" s="508"/>
    </row>
    <row r="175" spans="1:8" s="16" customFormat="1" ht="185.25" customHeight="1" x14ac:dyDescent="0.2">
      <c r="A175" s="352" t="s">
        <v>201</v>
      </c>
      <c r="B175" s="353"/>
      <c r="C17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"2ГИС.МИАСС И ЗЛАТОУСТ" (версия для ПК); Интернет-площадка 2gis.ru на основе Cправочника организаций "2ГИС.МИАСС И ЗЛАТОУСТ"; Электронный справочник на основе Справочника организаций "2ГИС.МИАСС И ЗЛАТОУСТ" (мобильная версия 2ГИС 4.0 и выше)</v>
      </c>
      <c r="D175" s="382">
        <v>6960</v>
      </c>
      <c r="E175" s="383"/>
      <c r="F175" s="383"/>
      <c r="G175" s="383"/>
      <c r="H175" s="384"/>
    </row>
    <row r="176" spans="1:8" s="16" customFormat="1" ht="83.25" customHeight="1" thickBot="1" x14ac:dyDescent="0.25">
      <c r="A176" s="352" t="s">
        <v>202</v>
      </c>
      <c r="B176" s="353"/>
      <c r="C176" s="367"/>
      <c r="D176" s="354">
        <v>6960</v>
      </c>
      <c r="E176" s="355"/>
      <c r="F176" s="355"/>
      <c r="G176" s="355"/>
      <c r="H176" s="356"/>
    </row>
    <row r="177" spans="1:8" s="16" customFormat="1" ht="21.75" thickBot="1" x14ac:dyDescent="0.25">
      <c r="A177" s="518"/>
      <c r="B177" s="519"/>
      <c r="C177" s="56"/>
      <c r="D177" s="520"/>
      <c r="E177" s="520"/>
      <c r="F177" s="520"/>
      <c r="G177" s="520"/>
      <c r="H177" s="521"/>
    </row>
    <row r="178" spans="1:8" ht="12.6" customHeight="1" x14ac:dyDescent="0.2"/>
    <row r="179" spans="1:8" s="87" customFormat="1" ht="24.95" customHeight="1" x14ac:dyDescent="0.2">
      <c r="A179" s="85"/>
      <c r="B179" s="86" t="s">
        <v>133</v>
      </c>
      <c r="C179" s="349" t="s">
        <v>558</v>
      </c>
      <c r="D179" s="349"/>
    </row>
    <row r="180" spans="1:8" s="87" customFormat="1" ht="24.95" customHeight="1" x14ac:dyDescent="0.2">
      <c r="A180" s="85"/>
      <c r="C180" s="348" t="s">
        <v>559</v>
      </c>
      <c r="D180" s="348"/>
    </row>
    <row r="181" spans="1:8" s="87" customFormat="1" ht="24.95" customHeight="1" x14ac:dyDescent="0.2">
      <c r="A181" s="85"/>
      <c r="C181" s="348" t="s">
        <v>560</v>
      </c>
      <c r="D181" s="348"/>
    </row>
    <row r="182" spans="1:8" s="82" customFormat="1" ht="12" customHeight="1" x14ac:dyDescent="0.2">
      <c r="A182" s="81"/>
      <c r="C182" s="348"/>
      <c r="D182" s="348"/>
      <c r="E182" s="87"/>
      <c r="F182" s="87"/>
      <c r="G182" s="87"/>
    </row>
    <row r="183" spans="1:8" s="91" customFormat="1" ht="24.95" customHeight="1" x14ac:dyDescent="0.2">
      <c r="A183" s="347" t="str">
        <f>Абакан_юр!A174</f>
        <v>По соглашению сторон в качестве валюты платежа могут выступать украинские гривны, в этом случае курс следующий: 1 руб. = 0,4395 гривен</v>
      </c>
      <c r="B183" s="347"/>
      <c r="C183" s="347"/>
      <c r="D183" s="89"/>
      <c r="E183" s="89"/>
      <c r="F183" s="90"/>
      <c r="G183" s="351"/>
      <c r="H183" s="351"/>
    </row>
    <row r="184" spans="1:8" s="91" customFormat="1" ht="24.95" customHeight="1" x14ac:dyDescent="0.2">
      <c r="A184" s="347" t="str">
        <f>Абакан_юр!A175</f>
        <v>По соглашению сторон в качестве валюты платежа могут выступать дирхамы ОАЭ, в этом случае курс следующий: 1 руб. = 0,0414 дирхам</v>
      </c>
      <c r="B184" s="347"/>
      <c r="C184" s="347"/>
      <c r="D184" s="89"/>
      <c r="E184" s="89"/>
      <c r="F184" s="90"/>
      <c r="G184" s="92"/>
      <c r="H184" s="92"/>
    </row>
    <row r="185" spans="1:8" s="91" customFormat="1" ht="24.95" customHeight="1" x14ac:dyDescent="0.2">
      <c r="A185" s="347" t="str">
        <f>Абакан_юр!A176</f>
        <v>По соглашению сторон в качестве валюты платежа могут выступать доллары США, в этом случае курс следующий: 1 руб. = 0,0113 доллара</v>
      </c>
      <c r="B185" s="347"/>
      <c r="C185" s="347"/>
      <c r="D185" s="89"/>
      <c r="E185" s="89"/>
      <c r="F185" s="90"/>
      <c r="G185" s="92"/>
      <c r="H185" s="92"/>
    </row>
    <row r="186" spans="1:8" s="91" customFormat="1" ht="24.95" customHeight="1" x14ac:dyDescent="0.2">
      <c r="A186" s="347" t="str">
        <f>Абакан_юр!A177</f>
        <v>По соглашению сторон в качестве валюты платежа могут выступать евро, в этом случае курс следующий: 1 руб. = 0,0104 евро</v>
      </c>
      <c r="B186" s="347"/>
      <c r="C186" s="347"/>
      <c r="D186" s="89"/>
      <c r="E186" s="90"/>
      <c r="F186" s="90"/>
      <c r="G186" s="92"/>
      <c r="H186" s="92"/>
    </row>
    <row r="187" spans="1:8" s="91" customFormat="1" ht="24.95" customHeight="1" x14ac:dyDescent="0.2">
      <c r="A187" s="347" t="str">
        <f>Абакан_юр!A178</f>
        <v>По соглашению сторон в качестве валюты платежа могут выступать чешские кроны, в этом случае курс следующий: 1 руб. = 0,2610 крона</v>
      </c>
      <c r="B187" s="347"/>
      <c r="C187" s="347"/>
      <c r="D187" s="89"/>
      <c r="E187" s="90"/>
      <c r="F187" s="90"/>
      <c r="G187" s="92"/>
      <c r="H187" s="92"/>
    </row>
    <row r="188" spans="1:8" s="91" customFormat="1" ht="24.95" customHeight="1" x14ac:dyDescent="0.2">
      <c r="A188" s="347" t="str">
        <f>Абакан_юр!A179</f>
        <v>По соглашению сторон в качестве валюты платежа могут выступать киргизские сомы, в этом случае курс следующий: 1 руб. = 1,0094 сом</v>
      </c>
      <c r="B188" s="347"/>
      <c r="C188" s="347"/>
      <c r="D188" s="89"/>
      <c r="E188" s="89"/>
      <c r="F188" s="90"/>
      <c r="G188" s="92"/>
      <c r="H188" s="92"/>
    </row>
    <row r="189" spans="1:8" s="91" customFormat="1" ht="24.95" customHeight="1" x14ac:dyDescent="0.2">
      <c r="A189"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9" s="347"/>
      <c r="C189" s="347"/>
      <c r="D189" s="89"/>
      <c r="E189" s="89"/>
      <c r="F189" s="90"/>
      <c r="G189" s="92"/>
      <c r="H189" s="92"/>
    </row>
    <row r="190" spans="1:8" s="98" customFormat="1" ht="12" customHeight="1" x14ac:dyDescent="0.2">
      <c r="A190" s="93"/>
      <c r="B190" s="93"/>
      <c r="C190" s="94"/>
      <c r="D190" s="95"/>
      <c r="E190" s="95"/>
      <c r="F190" s="96"/>
      <c r="G190" s="97"/>
      <c r="H190" s="97"/>
    </row>
    <row r="191" spans="1:8" ht="24.95" customHeight="1" x14ac:dyDescent="0.2">
      <c r="A191" s="339" t="s">
        <v>144</v>
      </c>
      <c r="B191" s="339"/>
      <c r="C191" s="339"/>
      <c r="D191" s="339"/>
      <c r="E191" s="339"/>
      <c r="F191" s="339"/>
      <c r="G191" s="339"/>
      <c r="H191" s="339"/>
    </row>
    <row r="192" spans="1:8" ht="24.95" customHeight="1" x14ac:dyDescent="0.2">
      <c r="A192" s="339" t="s">
        <v>145</v>
      </c>
      <c r="B192" s="339"/>
      <c r="C192" s="339"/>
      <c r="D192" s="339"/>
      <c r="E192" s="339"/>
      <c r="F192" s="339"/>
      <c r="G192" s="339"/>
      <c r="H192" s="339"/>
    </row>
    <row r="193" spans="1:8" s="98" customFormat="1" ht="12" customHeight="1" x14ac:dyDescent="0.2">
      <c r="A193" s="93"/>
      <c r="B193" s="93"/>
      <c r="C193" s="94"/>
      <c r="D193" s="95"/>
      <c r="E193" s="95"/>
      <c r="F193" s="96"/>
      <c r="G193" s="97"/>
      <c r="H193" s="97"/>
    </row>
    <row r="194" spans="1:8" s="100" customFormat="1" ht="50.1" customHeight="1" thickBot="1" x14ac:dyDescent="0.25">
      <c r="A194" s="340" t="s">
        <v>146</v>
      </c>
      <c r="B194" s="340"/>
      <c r="C194" s="340"/>
      <c r="D194" s="340"/>
      <c r="E194" s="340"/>
      <c r="F194" s="99"/>
      <c r="G194" s="91"/>
    </row>
    <row r="195" spans="1:8" s="102" customFormat="1" ht="50.1" customHeight="1" thickBot="1" x14ac:dyDescent="0.25">
      <c r="A195" s="341" t="s">
        <v>147</v>
      </c>
      <c r="B195" s="342"/>
      <c r="C195" s="342"/>
      <c r="D195" s="342"/>
      <c r="E195" s="343"/>
      <c r="F195" s="101"/>
      <c r="G195" s="82"/>
    </row>
    <row r="196" spans="1:8" ht="93" customHeight="1" thickBot="1" x14ac:dyDescent="0.25">
      <c r="A196" s="538" t="s">
        <v>148</v>
      </c>
      <c r="B196" s="539"/>
      <c r="C196" s="103" t="s">
        <v>149</v>
      </c>
      <c r="D196" s="621" t="s">
        <v>150</v>
      </c>
      <c r="E196" s="622"/>
      <c r="F196" s="104"/>
      <c r="G196" s="104"/>
      <c r="H196" s="104"/>
    </row>
    <row r="197" spans="1:8" ht="99.95" customHeight="1" x14ac:dyDescent="0.2">
      <c r="A197" s="333" t="s">
        <v>151</v>
      </c>
      <c r="B197" s="334"/>
      <c r="C197" s="105" t="s">
        <v>152</v>
      </c>
      <c r="D197" s="335" t="s">
        <v>153</v>
      </c>
      <c r="E197" s="336"/>
      <c r="F197" s="104"/>
      <c r="G197" s="104"/>
      <c r="H197" s="104"/>
    </row>
    <row r="198" spans="1:8" ht="75" customHeight="1" x14ac:dyDescent="0.2">
      <c r="A198" s="337" t="s">
        <v>154</v>
      </c>
      <c r="B198" s="338"/>
      <c r="C198" s="106" t="s">
        <v>155</v>
      </c>
      <c r="D198" s="331" t="s">
        <v>156</v>
      </c>
      <c r="E198" s="332"/>
      <c r="F198" s="104"/>
      <c r="G198" s="104"/>
      <c r="H198" s="104"/>
    </row>
    <row r="199" spans="1:8" ht="146.25" customHeight="1" x14ac:dyDescent="0.2">
      <c r="A199" s="338" t="s">
        <v>157</v>
      </c>
      <c r="B199" s="338"/>
      <c r="C199" s="106" t="s">
        <v>158</v>
      </c>
      <c r="D199" s="331" t="s">
        <v>156</v>
      </c>
      <c r="E199" s="331"/>
      <c r="F199" s="104"/>
      <c r="G199" s="104"/>
      <c r="H199" s="104"/>
    </row>
    <row r="200" spans="1:8" s="82" customFormat="1" ht="125.25" customHeight="1" x14ac:dyDescent="0.2">
      <c r="A200" s="337" t="s">
        <v>160</v>
      </c>
      <c r="B200" s="338"/>
      <c r="C200" s="124" t="s">
        <v>161</v>
      </c>
      <c r="D200" s="338" t="s">
        <v>156</v>
      </c>
      <c r="E200" s="494"/>
      <c r="F200" s="101"/>
      <c r="G200" s="101"/>
      <c r="H200" s="101"/>
    </row>
    <row r="201" spans="1:8" s="98" customFormat="1" ht="222.75" customHeight="1" thickBot="1" x14ac:dyDescent="0.25">
      <c r="A201" s="617" t="s">
        <v>162</v>
      </c>
      <c r="B201" s="618"/>
      <c r="C201" s="125" t="s">
        <v>163</v>
      </c>
      <c r="D201" s="619" t="s">
        <v>156</v>
      </c>
      <c r="E201" s="620"/>
      <c r="F201" s="96"/>
      <c r="G201" s="97"/>
      <c r="H201" s="97"/>
    </row>
    <row r="202" spans="1:8" s="98" customFormat="1" ht="18" customHeight="1" x14ac:dyDescent="0.2">
      <c r="A202" s="259"/>
      <c r="B202" s="259"/>
      <c r="C202" s="259"/>
      <c r="D202" s="259"/>
      <c r="E202" s="259"/>
      <c r="F202" s="96"/>
      <c r="G202" s="97"/>
      <c r="H202" s="97"/>
    </row>
    <row r="203" spans="1:8" ht="24.95" customHeight="1" x14ac:dyDescent="0.2">
      <c r="A203" s="329" t="s">
        <v>164</v>
      </c>
      <c r="B203" s="329"/>
      <c r="C203" s="329"/>
      <c r="D203" s="329"/>
      <c r="E203" s="329"/>
      <c r="F203" s="329"/>
      <c r="G203" s="329"/>
      <c r="H203" s="329"/>
    </row>
    <row r="204" spans="1:8" ht="24.95" customHeight="1" x14ac:dyDescent="0.2">
      <c r="A204" s="329" t="s">
        <v>165</v>
      </c>
      <c r="B204" s="329"/>
      <c r="C204" s="329"/>
      <c r="D204" s="329"/>
      <c r="E204" s="329"/>
      <c r="F204" s="329"/>
      <c r="G204" s="329"/>
      <c r="H204" s="329"/>
    </row>
    <row r="205" spans="1:8" ht="190.5" customHeight="1" x14ac:dyDescent="0.2">
      <c r="A205"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493"/>
      <c r="C205" s="493"/>
      <c r="D205" s="493"/>
      <c r="E205" s="493"/>
      <c r="F205" s="493"/>
      <c r="G205" s="493"/>
      <c r="H205" s="493"/>
    </row>
    <row r="206" spans="1:8" s="16" customFormat="1" ht="67.5" customHeight="1" x14ac:dyDescent="0.2">
      <c r="A206" s="339" t="s">
        <v>167</v>
      </c>
      <c r="B206" s="339"/>
      <c r="C206" s="339"/>
      <c r="D206" s="339"/>
      <c r="E206" s="339"/>
      <c r="F206" s="339"/>
      <c r="G206" s="339"/>
      <c r="H206" s="339"/>
    </row>
    <row r="207" spans="1:8" ht="24.95" customHeight="1" x14ac:dyDescent="0.2">
      <c r="A207" s="329" t="s">
        <v>168</v>
      </c>
      <c r="B207" s="329"/>
      <c r="C207" s="329"/>
      <c r="D207" s="329"/>
      <c r="E207" s="329"/>
      <c r="F207" s="329"/>
      <c r="G207" s="329"/>
      <c r="H207" s="329"/>
    </row>
    <row r="208" spans="1:8" s="109" customFormat="1" ht="114.75" customHeight="1" x14ac:dyDescent="0.2">
      <c r="A208" s="339" t="s">
        <v>169</v>
      </c>
      <c r="B208" s="339"/>
      <c r="C208" s="339"/>
      <c r="D208" s="339"/>
      <c r="E208" s="339"/>
      <c r="F208" s="339"/>
      <c r="G208" s="339"/>
      <c r="H208" s="339"/>
    </row>
  </sheetData>
  <sheetProtection selectLockedCells="1" selectUnlockedCells="1"/>
  <mergeCells count="33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72:B172"/>
    <mergeCell ref="A173:B173"/>
    <mergeCell ref="D173:H173"/>
    <mergeCell ref="A174:C174"/>
    <mergeCell ref="D174:H174"/>
    <mergeCell ref="A175:B175"/>
    <mergeCell ref="C175:C176"/>
    <mergeCell ref="D175:H175"/>
    <mergeCell ref="A176:B176"/>
    <mergeCell ref="D176:H176"/>
    <mergeCell ref="A183:C183"/>
    <mergeCell ref="G183:H183"/>
    <mergeCell ref="A184:C184"/>
    <mergeCell ref="A185:C185"/>
    <mergeCell ref="A186:C186"/>
    <mergeCell ref="A187:C187"/>
    <mergeCell ref="A177:B177"/>
    <mergeCell ref="D177:H177"/>
    <mergeCell ref="C179:D179"/>
    <mergeCell ref="C180:D180"/>
    <mergeCell ref="C181:D181"/>
    <mergeCell ref="C182:D182"/>
    <mergeCell ref="A196:B196"/>
    <mergeCell ref="D196:E196"/>
    <mergeCell ref="A197:B197"/>
    <mergeCell ref="D197:E197"/>
    <mergeCell ref="A198:B198"/>
    <mergeCell ref="D198:E198"/>
    <mergeCell ref="A188:C188"/>
    <mergeCell ref="A189:C189"/>
    <mergeCell ref="A191:H191"/>
    <mergeCell ref="A192:H192"/>
    <mergeCell ref="A194:E194"/>
    <mergeCell ref="A195:E195"/>
    <mergeCell ref="A203:H203"/>
    <mergeCell ref="A204:H204"/>
    <mergeCell ref="A205:H205"/>
    <mergeCell ref="A206:H206"/>
    <mergeCell ref="A207:H207"/>
    <mergeCell ref="A208:E208"/>
    <mergeCell ref="F208:H208"/>
    <mergeCell ref="A199:B199"/>
    <mergeCell ref="D199:E199"/>
    <mergeCell ref="A200:B200"/>
    <mergeCell ref="D200:E200"/>
    <mergeCell ref="A201:B201"/>
    <mergeCell ref="D201:E20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199"/>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4" width="35.5703125" style="82" customWidth="1"/>
    <col min="5" max="5" width="29.85546875" style="82" customWidth="1"/>
    <col min="6" max="6" width="27.85546875" style="82" customWidth="1"/>
    <col min="7" max="7" width="25" style="82" customWidth="1"/>
    <col min="8" max="8" width="29.28515625" style="82" customWidth="1"/>
    <col min="9" max="16384" width="9.140625" style="84"/>
  </cols>
  <sheetData>
    <row r="1" spans="1:8" s="4" customFormat="1" ht="50.1" customHeight="1" x14ac:dyDescent="0.2">
      <c r="A1" s="1"/>
      <c r="B1" s="2"/>
      <c r="C1" s="3" t="s">
        <v>0</v>
      </c>
      <c r="D1" s="96"/>
      <c r="E1" s="96"/>
      <c r="F1" s="96"/>
      <c r="G1" s="96"/>
      <c r="H1" s="96"/>
    </row>
    <row r="2" spans="1:8" s="10" customFormat="1" ht="50.1" customHeight="1" x14ac:dyDescent="0.2">
      <c r="A2" s="5" t="str">
        <f>Абакан_юр!A2</f>
        <v>Введен в действие с "01" апреля 2024 г.</v>
      </c>
      <c r="B2" s="6" t="s">
        <v>2</v>
      </c>
      <c r="C2" s="7" t="s">
        <v>561</v>
      </c>
      <c r="D2" s="186"/>
      <c r="E2" s="186"/>
      <c r="F2" s="186"/>
      <c r="G2" s="186"/>
      <c r="H2" s="18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4"/>
      <c r="G3" s="14"/>
      <c r="H3" s="14"/>
    </row>
    <row r="4" spans="1:8" s="20" customFormat="1" ht="50.1" customHeight="1" thickBot="1" x14ac:dyDescent="0.25">
      <c r="A4" s="17" t="s">
        <v>5</v>
      </c>
      <c r="B4" s="18" t="s">
        <v>6</v>
      </c>
      <c r="C4" s="19" t="s">
        <v>7</v>
      </c>
      <c r="D4" s="490" t="s">
        <v>8</v>
      </c>
      <c r="E4" s="491"/>
      <c r="F4" s="491"/>
      <c r="G4" s="491"/>
      <c r="H4" s="492"/>
    </row>
    <row r="5" spans="1:8" s="23" customFormat="1" ht="50.1" customHeight="1" thickBot="1" x14ac:dyDescent="0.25">
      <c r="A5" s="362" t="s">
        <v>9</v>
      </c>
      <c r="B5" s="363"/>
      <c r="C5" s="21"/>
      <c r="D5" s="21"/>
      <c r="E5" s="21"/>
      <c r="F5" s="21"/>
      <c r="G5" s="21"/>
      <c r="H5" s="22"/>
    </row>
    <row r="6" spans="1:8" ht="21.75" thickBot="1" x14ac:dyDescent="0.25">
      <c r="A6" s="160"/>
      <c r="B6" s="161"/>
      <c r="C6" s="162"/>
      <c r="D6" s="110"/>
      <c r="E6" s="111"/>
      <c r="F6" s="112"/>
      <c r="G6" s="111"/>
      <c r="H6" s="113"/>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7" s="382">
        <f>F7*1.2</f>
        <v>6300</v>
      </c>
      <c r="E7" s="383">
        <f>F7*1.1</f>
        <v>5775.0000000000009</v>
      </c>
      <c r="F7" s="383">
        <v>5250</v>
      </c>
      <c r="G7" s="383">
        <f>F7*0.75</f>
        <v>3937.5</v>
      </c>
      <c r="H7" s="384">
        <f>F7*0.5</f>
        <v>2625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2" s="457">
        <f>F12*1.2</f>
        <v>7092</v>
      </c>
      <c r="E12" s="383">
        <f>F12*1.1</f>
        <v>6501.0000000000009</v>
      </c>
      <c r="F12" s="383">
        <v>5910</v>
      </c>
      <c r="G12" s="383">
        <f>F12*0.75</f>
        <v>4432.5</v>
      </c>
      <c r="H12" s="384">
        <f>F12*0.5</f>
        <v>2955</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1122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"2ГИС.МУРМАНСКАЯ ОБЛАСТЬ"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23" s="527">
        <v>150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7" s="382">
        <f>F27*1.2</f>
        <v>8827.1999999999989</v>
      </c>
      <c r="E27" s="383">
        <f>F27*1.1</f>
        <v>8091.6</v>
      </c>
      <c r="F27" s="383">
        <v>7356</v>
      </c>
      <c r="G27" s="383">
        <f>F27*0.75</f>
        <v>5517</v>
      </c>
      <c r="H27" s="384">
        <f>F27*0.5</f>
        <v>3678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2" s="457">
        <f>F32*1.2</f>
        <v>9936</v>
      </c>
      <c r="E32" s="383">
        <f>F32*1.1</f>
        <v>9108</v>
      </c>
      <c r="F32" s="383">
        <v>8280</v>
      </c>
      <c r="G32" s="383">
        <f>F32*0.75</f>
        <v>6210</v>
      </c>
      <c r="H32" s="384">
        <f>F32*0.5</f>
        <v>4140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1680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"2ГИС.МУРМАНСКАЯ ОБЛАСТЬ"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"2ГИС.МУРМАНСКАЯ ОБЛАСТЬ"; Электронный справочник "2ГИС.МУРМАНСКАЯ ОБЛАСТЬ"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v>
      </c>
      <c r="D43" s="479">
        <v>150</v>
      </c>
      <c r="E43" s="445"/>
      <c r="F43" s="445"/>
      <c r="G43" s="445"/>
      <c r="H43" s="446"/>
    </row>
    <row r="44" spans="1:8" s="16" customFormat="1" ht="69.75" customHeight="1" x14ac:dyDescent="0.2">
      <c r="A44" s="439"/>
      <c r="B44" s="476"/>
      <c r="C44" s="478"/>
      <c r="D44" s="480"/>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5" s="480"/>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46" s="480"/>
      <c r="E46" s="447"/>
      <c r="F46" s="447"/>
      <c r="G46" s="447"/>
      <c r="H46" s="448"/>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48" s="382">
        <f>F48*1.2</f>
        <v>7560</v>
      </c>
      <c r="E48" s="383">
        <f>F48*1.1</f>
        <v>6930.0000000000009</v>
      </c>
      <c r="F48" s="383">
        <v>6300</v>
      </c>
      <c r="G48" s="383">
        <f>F48*0.75</f>
        <v>4725</v>
      </c>
      <c r="H48" s="384">
        <f>F48*0.5</f>
        <v>3150</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4" s="457">
        <f>F54*1.2</f>
        <v>8510.4</v>
      </c>
      <c r="E54" s="383">
        <f>F54*1.1</f>
        <v>7801.2000000000007</v>
      </c>
      <c r="F54" s="383">
        <v>7092</v>
      </c>
      <c r="G54" s="383">
        <f>F54*0.75</f>
        <v>5319</v>
      </c>
      <c r="H54" s="384">
        <f>F54*0.5</f>
        <v>3546</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60" s="527">
        <v>150</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720 до 7560</v>
      </c>
      <c r="E64" s="422"/>
      <c r="F64" s="422"/>
      <c r="G64" s="422"/>
      <c r="H64" s="423"/>
    </row>
    <row r="65" spans="1:8" ht="37.5" customHeight="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65" s="432">
        <v>720</v>
      </c>
      <c r="E65" s="433"/>
      <c r="F65" s="433"/>
      <c r="G65" s="433"/>
      <c r="H65" s="434"/>
    </row>
    <row r="66" spans="1:8" ht="37.5" customHeight="1" x14ac:dyDescent="0.2">
      <c r="A66" s="419" t="s">
        <v>40</v>
      </c>
      <c r="B66" s="420"/>
      <c r="C66" s="431"/>
      <c r="D66" s="354">
        <v>1080</v>
      </c>
      <c r="E66" s="355"/>
      <c r="F66" s="355"/>
      <c r="G66" s="355"/>
      <c r="H66" s="356"/>
    </row>
    <row r="67" spans="1:8" ht="37.5" customHeight="1" x14ac:dyDescent="0.2">
      <c r="A67" s="419" t="s">
        <v>41</v>
      </c>
      <c r="B67" s="420"/>
      <c r="C67" s="431"/>
      <c r="D67" s="354">
        <v>1440</v>
      </c>
      <c r="E67" s="355"/>
      <c r="F67" s="355"/>
      <c r="G67" s="355"/>
      <c r="H67" s="356"/>
    </row>
    <row r="68" spans="1:8" ht="37.5" customHeight="1" x14ac:dyDescent="0.2">
      <c r="A68" s="419" t="s">
        <v>42</v>
      </c>
      <c r="B68" s="420"/>
      <c r="C68" s="431"/>
      <c r="D68" s="354">
        <v>1800</v>
      </c>
      <c r="E68" s="355"/>
      <c r="F68" s="355"/>
      <c r="G68" s="355"/>
      <c r="H68" s="356"/>
    </row>
    <row r="69" spans="1:8" ht="37.5" customHeight="1" x14ac:dyDescent="0.2">
      <c r="A69" s="419" t="s">
        <v>43</v>
      </c>
      <c r="B69" s="420"/>
      <c r="C69" s="431"/>
      <c r="D69" s="354">
        <v>2160</v>
      </c>
      <c r="E69" s="355"/>
      <c r="F69" s="355"/>
      <c r="G69" s="355"/>
      <c r="H69" s="356"/>
    </row>
    <row r="70" spans="1:8" ht="37.5" customHeight="1" x14ac:dyDescent="0.2">
      <c r="A70" s="419" t="s">
        <v>44</v>
      </c>
      <c r="B70" s="420"/>
      <c r="C70" s="431"/>
      <c r="D70" s="354">
        <v>2520</v>
      </c>
      <c r="E70" s="355"/>
      <c r="F70" s="355"/>
      <c r="G70" s="355"/>
      <c r="H70" s="356"/>
    </row>
    <row r="71" spans="1:8" ht="37.5" customHeight="1" x14ac:dyDescent="0.2">
      <c r="A71" s="419" t="s">
        <v>45</v>
      </c>
      <c r="B71" s="420"/>
      <c r="C71" s="431"/>
      <c r="D71" s="354">
        <v>2880</v>
      </c>
      <c r="E71" s="355"/>
      <c r="F71" s="355"/>
      <c r="G71" s="355"/>
      <c r="H71" s="356"/>
    </row>
    <row r="72" spans="1:8" ht="37.5" customHeight="1" x14ac:dyDescent="0.2">
      <c r="A72" s="419" t="s">
        <v>46</v>
      </c>
      <c r="B72" s="420"/>
      <c r="C72" s="431"/>
      <c r="D72" s="354">
        <v>3240</v>
      </c>
      <c r="E72" s="355"/>
      <c r="F72" s="355"/>
      <c r="G72" s="355"/>
      <c r="H72" s="356"/>
    </row>
    <row r="73" spans="1:8" ht="37.5" customHeight="1" x14ac:dyDescent="0.2">
      <c r="A73" s="419" t="s">
        <v>47</v>
      </c>
      <c r="B73" s="420"/>
      <c r="C73" s="431"/>
      <c r="D73" s="354">
        <v>3600</v>
      </c>
      <c r="E73" s="355"/>
      <c r="F73" s="355"/>
      <c r="G73" s="355"/>
      <c r="H73" s="356"/>
    </row>
    <row r="74" spans="1:8" ht="37.5" customHeight="1" x14ac:dyDescent="0.2">
      <c r="A74" s="419" t="s">
        <v>48</v>
      </c>
      <c r="B74" s="420"/>
      <c r="C74" s="431"/>
      <c r="D74" s="354">
        <v>3960</v>
      </c>
      <c r="E74" s="355"/>
      <c r="F74" s="355"/>
      <c r="G74" s="355"/>
      <c r="H74" s="356"/>
    </row>
    <row r="75" spans="1:8" ht="37.5" customHeight="1" x14ac:dyDescent="0.2">
      <c r="A75" s="419" t="s">
        <v>49</v>
      </c>
      <c r="B75" s="420"/>
      <c r="C75" s="431"/>
      <c r="D75" s="354">
        <v>4320</v>
      </c>
      <c r="E75" s="355"/>
      <c r="F75" s="355"/>
      <c r="G75" s="355"/>
      <c r="H75" s="356"/>
    </row>
    <row r="76" spans="1:8" ht="37.5" customHeight="1" x14ac:dyDescent="0.2">
      <c r="A76" s="419" t="s">
        <v>50</v>
      </c>
      <c r="B76" s="420"/>
      <c r="C76" s="431"/>
      <c r="D76" s="354">
        <v>4680</v>
      </c>
      <c r="E76" s="355"/>
      <c r="F76" s="355"/>
      <c r="G76" s="355"/>
      <c r="H76" s="356"/>
    </row>
    <row r="77" spans="1:8" ht="37.5" customHeight="1" x14ac:dyDescent="0.2">
      <c r="A77" s="419" t="s">
        <v>51</v>
      </c>
      <c r="B77" s="420"/>
      <c r="C77" s="431"/>
      <c r="D77" s="354">
        <v>5040</v>
      </c>
      <c r="E77" s="355"/>
      <c r="F77" s="355"/>
      <c r="G77" s="355"/>
      <c r="H77" s="356"/>
    </row>
    <row r="78" spans="1:8" ht="37.5" customHeight="1" x14ac:dyDescent="0.2">
      <c r="A78" s="419" t="s">
        <v>52</v>
      </c>
      <c r="B78" s="420"/>
      <c r="C78" s="431"/>
      <c r="D78" s="354">
        <v>5400</v>
      </c>
      <c r="E78" s="355"/>
      <c r="F78" s="355"/>
      <c r="G78" s="355"/>
      <c r="H78" s="356"/>
    </row>
    <row r="79" spans="1:8" ht="37.5" customHeight="1" x14ac:dyDescent="0.2">
      <c r="A79" s="419" t="s">
        <v>53</v>
      </c>
      <c r="B79" s="420"/>
      <c r="C79" s="431"/>
      <c r="D79" s="354">
        <v>5760</v>
      </c>
      <c r="E79" s="355"/>
      <c r="F79" s="355"/>
      <c r="G79" s="355"/>
      <c r="H79" s="356"/>
    </row>
    <row r="80" spans="1:8" ht="37.5" customHeight="1" x14ac:dyDescent="0.2">
      <c r="A80" s="419" t="s">
        <v>54</v>
      </c>
      <c r="B80" s="420"/>
      <c r="C80" s="431"/>
      <c r="D80" s="354">
        <v>6120</v>
      </c>
      <c r="E80" s="355"/>
      <c r="F80" s="355"/>
      <c r="G80" s="355"/>
      <c r="H80" s="356"/>
    </row>
    <row r="81" spans="1:8" ht="37.5" customHeight="1" x14ac:dyDescent="0.2">
      <c r="A81" s="419" t="s">
        <v>55</v>
      </c>
      <c r="B81" s="420"/>
      <c r="C81" s="431"/>
      <c r="D81" s="354">
        <v>6480</v>
      </c>
      <c r="E81" s="355"/>
      <c r="F81" s="355"/>
      <c r="G81" s="355"/>
      <c r="H81" s="356"/>
    </row>
    <row r="82" spans="1:8" ht="37.5" customHeight="1" x14ac:dyDescent="0.2">
      <c r="A82" s="419" t="s">
        <v>56</v>
      </c>
      <c r="B82" s="420"/>
      <c r="C82" s="431"/>
      <c r="D82" s="354">
        <v>6840</v>
      </c>
      <c r="E82" s="355"/>
      <c r="F82" s="355"/>
      <c r="G82" s="355"/>
      <c r="H82" s="356"/>
    </row>
    <row r="83" spans="1:8" ht="37.5" customHeight="1" x14ac:dyDescent="0.2">
      <c r="A83" s="419" t="s">
        <v>57</v>
      </c>
      <c r="B83" s="420"/>
      <c r="C83" s="431"/>
      <c r="D83" s="354">
        <v>7200</v>
      </c>
      <c r="E83" s="355"/>
      <c r="F83" s="355"/>
      <c r="G83" s="355"/>
      <c r="H83" s="356"/>
    </row>
    <row r="84" spans="1:8" ht="37.5" customHeight="1" thickBot="1" x14ac:dyDescent="0.25">
      <c r="A84" s="419" t="s">
        <v>58</v>
      </c>
      <c r="B84" s="420"/>
      <c r="C84" s="431"/>
      <c r="D84" s="354">
        <v>7560</v>
      </c>
      <c r="E84" s="355"/>
      <c r="F84" s="355"/>
      <c r="G84" s="355"/>
      <c r="H84" s="356"/>
    </row>
    <row r="85" spans="1:8" ht="50.1" customHeight="1" thickBot="1" x14ac:dyDescent="0.25">
      <c r="A85" s="411" t="s">
        <v>59</v>
      </c>
      <c r="B85" s="412"/>
      <c r="C85" s="412"/>
      <c r="D85" s="421" t="str">
        <f>"от "&amp;MIN(D86:D95)&amp;" до "&amp;MAX(D86:D95)</f>
        <v>от 300 до 6138</v>
      </c>
      <c r="E85" s="422"/>
      <c r="F85" s="422"/>
      <c r="G85" s="422"/>
      <c r="H85" s="423"/>
    </row>
    <row r="86" spans="1:8" ht="151.5" x14ac:dyDescent="0.2">
      <c r="A86" s="65" t="s">
        <v>60</v>
      </c>
      <c r="B86" s="66" t="s">
        <v>13</v>
      </c>
      <c r="C86" s="6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86" s="432">
        <v>624</v>
      </c>
      <c r="E86" s="433"/>
      <c r="F86" s="433"/>
      <c r="G86" s="433"/>
      <c r="H86" s="434"/>
    </row>
    <row r="87" spans="1:8" ht="37.5" customHeight="1" x14ac:dyDescent="0.2">
      <c r="A87" s="573" t="s">
        <v>61</v>
      </c>
      <c r="B87" s="574"/>
      <c r="C87" s="426"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87" s="354">
        <v>414</v>
      </c>
      <c r="E87" s="355"/>
      <c r="F87" s="355"/>
      <c r="G87" s="355"/>
      <c r="H87" s="356"/>
    </row>
    <row r="88" spans="1:8" ht="37.5" customHeight="1" x14ac:dyDescent="0.2">
      <c r="A88" s="573" t="s">
        <v>62</v>
      </c>
      <c r="B88" s="574"/>
      <c r="C88" s="427"/>
      <c r="D88" s="354">
        <v>6138</v>
      </c>
      <c r="E88" s="355"/>
      <c r="F88" s="355"/>
      <c r="G88" s="355"/>
      <c r="H88" s="356"/>
    </row>
    <row r="89" spans="1:8" ht="37.5" customHeight="1" x14ac:dyDescent="0.2">
      <c r="A89" s="582" t="s">
        <v>63</v>
      </c>
      <c r="B89" s="583"/>
      <c r="C89" s="427"/>
      <c r="D89" s="354">
        <v>1242</v>
      </c>
      <c r="E89" s="355"/>
      <c r="F89" s="355"/>
      <c r="G89" s="355"/>
      <c r="H89" s="356"/>
    </row>
    <row r="90" spans="1:8" ht="37.5" customHeight="1" x14ac:dyDescent="0.2">
      <c r="A90" s="584" t="s">
        <v>64</v>
      </c>
      <c r="B90" s="585"/>
      <c r="C90" s="427"/>
      <c r="D90" s="354">
        <v>3660</v>
      </c>
      <c r="E90" s="355"/>
      <c r="F90" s="355"/>
      <c r="G90" s="355"/>
      <c r="H90" s="356"/>
    </row>
    <row r="91" spans="1:8" ht="37.5" customHeight="1" x14ac:dyDescent="0.2">
      <c r="A91" s="573" t="s">
        <v>65</v>
      </c>
      <c r="B91" s="574"/>
      <c r="C91" s="427"/>
      <c r="D91" s="354">
        <v>300</v>
      </c>
      <c r="E91" s="355"/>
      <c r="F91" s="355"/>
      <c r="G91" s="355"/>
      <c r="H91" s="356"/>
    </row>
    <row r="92" spans="1:8" ht="37.5" customHeight="1" x14ac:dyDescent="0.2">
      <c r="A92" s="573" t="s">
        <v>66</v>
      </c>
      <c r="B92" s="574"/>
      <c r="C92" s="427"/>
      <c r="D92" s="354">
        <v>300</v>
      </c>
      <c r="E92" s="355"/>
      <c r="F92" s="355"/>
      <c r="G92" s="355"/>
      <c r="H92" s="356"/>
    </row>
    <row r="93" spans="1:8" ht="37.5" customHeight="1" x14ac:dyDescent="0.2">
      <c r="A93" s="573" t="s">
        <v>67</v>
      </c>
      <c r="B93" s="574"/>
      <c r="C93" s="427"/>
      <c r="D93" s="354">
        <v>600</v>
      </c>
      <c r="E93" s="355"/>
      <c r="F93" s="355"/>
      <c r="G93" s="355"/>
      <c r="H93" s="356"/>
    </row>
    <row r="94" spans="1:8" ht="37.5" customHeight="1" x14ac:dyDescent="0.2">
      <c r="A94" s="573" t="s">
        <v>68</v>
      </c>
      <c r="B94" s="574"/>
      <c r="C94" s="427"/>
      <c r="D94" s="354">
        <v>900</v>
      </c>
      <c r="E94" s="355"/>
      <c r="F94" s="355"/>
      <c r="G94" s="355"/>
      <c r="H94" s="356"/>
    </row>
    <row r="95" spans="1:8" ht="37.5" customHeight="1" thickBot="1" x14ac:dyDescent="0.25">
      <c r="A95" s="575" t="s">
        <v>69</v>
      </c>
      <c r="B95" s="576"/>
      <c r="C95" s="428"/>
      <c r="D95" s="379">
        <v>4248</v>
      </c>
      <c r="E95" s="372"/>
      <c r="F95" s="372"/>
      <c r="G95" s="372"/>
      <c r="H95" s="373"/>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96" s="375">
        <v>102</v>
      </c>
      <c r="E96" s="375"/>
      <c r="F96" s="375"/>
      <c r="G96" s="375"/>
      <c r="H96" s="376"/>
    </row>
    <row r="97" spans="1:8" ht="50.1" customHeight="1" thickBot="1" x14ac:dyDescent="0.25">
      <c r="A97" s="362" t="s">
        <v>72</v>
      </c>
      <c r="B97" s="363"/>
      <c r="C97" s="21"/>
      <c r="D97" s="364" t="str">
        <f>"от "&amp;MIN(D99,D119:D135)&amp;" до "&amp;MAX(D99,D119:D135)</f>
        <v>от 504 до 10440</v>
      </c>
      <c r="E97" s="364"/>
      <c r="F97" s="364"/>
      <c r="G97" s="364"/>
      <c r="H97" s="365"/>
    </row>
    <row r="98" spans="1:8" ht="21.75" thickBot="1" x14ac:dyDescent="0.25">
      <c r="A98" s="518"/>
      <c r="B98" s="519"/>
      <c r="C98" s="60"/>
      <c r="D98" s="520"/>
      <c r="E98" s="520"/>
      <c r="F98" s="520"/>
      <c r="G98" s="520"/>
      <c r="H98" s="521"/>
    </row>
    <row r="99" spans="1:8" ht="59.2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"2ГИС.МУРМАНСКАЯ ОБЛАСТЬ" (версия для ПК); Интернет-площадка 2gis.kz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http://api.2gis.kz/</v>
      </c>
      <c r="D99" s="391">
        <v>3600</v>
      </c>
      <c r="E99" s="391"/>
      <c r="F99" s="391"/>
      <c r="G99" s="391"/>
      <c r="H99" s="392"/>
    </row>
    <row r="100" spans="1:8" ht="59.25" customHeight="1" thickBot="1" x14ac:dyDescent="0.25">
      <c r="A100" s="393" t="s">
        <v>74</v>
      </c>
      <c r="B100" s="394"/>
      <c r="C100" s="405"/>
      <c r="D100" s="395" t="s">
        <v>75</v>
      </c>
      <c r="E100" s="396"/>
      <c r="F100" s="396"/>
      <c r="G100" s="396"/>
      <c r="H100" s="397"/>
    </row>
    <row r="101" spans="1:8" ht="59.25" customHeight="1" x14ac:dyDescent="0.2">
      <c r="A101" s="385" t="s">
        <v>76</v>
      </c>
      <c r="B101" s="386"/>
      <c r="C101" s="405"/>
      <c r="D101" s="398">
        <f>D99/4</f>
        <v>900</v>
      </c>
      <c r="E101" s="398"/>
      <c r="F101" s="398"/>
      <c r="G101" s="398"/>
      <c r="H101" s="399"/>
    </row>
    <row r="102" spans="1:8" ht="59.25" customHeight="1" x14ac:dyDescent="0.2">
      <c r="A102" s="385" t="s">
        <v>77</v>
      </c>
      <c r="B102" s="386"/>
      <c r="C102" s="405"/>
      <c r="D102" s="398">
        <f>D99/5</f>
        <v>720</v>
      </c>
      <c r="E102" s="398"/>
      <c r="F102" s="398"/>
      <c r="G102" s="398"/>
      <c r="H102" s="399"/>
    </row>
    <row r="103" spans="1:8" ht="59.25" customHeight="1" x14ac:dyDescent="0.2">
      <c r="A103" s="385" t="s">
        <v>78</v>
      </c>
      <c r="B103" s="386"/>
      <c r="C103" s="405"/>
      <c r="D103" s="398">
        <f>D99/6</f>
        <v>600</v>
      </c>
      <c r="E103" s="398"/>
      <c r="F103" s="398"/>
      <c r="G103" s="398"/>
      <c r="H103" s="399"/>
    </row>
    <row r="104" spans="1:8" ht="59.25" customHeight="1" x14ac:dyDescent="0.2">
      <c r="A104" s="385" t="s">
        <v>79</v>
      </c>
      <c r="B104" s="386"/>
      <c r="C104" s="405"/>
      <c r="D104" s="398">
        <f>D99/7</f>
        <v>514.28571428571433</v>
      </c>
      <c r="E104" s="398"/>
      <c r="F104" s="398"/>
      <c r="G104" s="398"/>
      <c r="H104" s="399"/>
    </row>
    <row r="105" spans="1:8" ht="59.25" customHeight="1" x14ac:dyDescent="0.2">
      <c r="A105" s="385" t="s">
        <v>80</v>
      </c>
      <c r="B105" s="386"/>
      <c r="C105" s="405"/>
      <c r="D105" s="398">
        <f>D99/8</f>
        <v>450</v>
      </c>
      <c r="E105" s="398"/>
      <c r="F105" s="398"/>
      <c r="G105" s="398"/>
      <c r="H105" s="399"/>
    </row>
    <row r="106" spans="1:8" ht="59.25" customHeight="1" x14ac:dyDescent="0.2">
      <c r="A106" s="385" t="s">
        <v>81</v>
      </c>
      <c r="B106" s="386"/>
      <c r="C106" s="405"/>
      <c r="D106" s="398">
        <f>D99/9</f>
        <v>400</v>
      </c>
      <c r="E106" s="398"/>
      <c r="F106" s="398"/>
      <c r="G106" s="398"/>
      <c r="H106" s="399"/>
    </row>
    <row r="107" spans="1:8" ht="59.25" customHeight="1" x14ac:dyDescent="0.2">
      <c r="A107" s="385" t="s">
        <v>82</v>
      </c>
      <c r="B107" s="386"/>
      <c r="C107" s="405"/>
      <c r="D107" s="398">
        <f>D99/10</f>
        <v>360</v>
      </c>
      <c r="E107" s="398"/>
      <c r="F107" s="398"/>
      <c r="G107" s="398"/>
      <c r="H107" s="399"/>
    </row>
    <row r="108" spans="1:8" ht="59.25" customHeight="1" thickBot="1" x14ac:dyDescent="0.25">
      <c r="A108" s="389" t="s">
        <v>83</v>
      </c>
      <c r="B108" s="390"/>
      <c r="C108" s="405"/>
      <c r="D108" s="391">
        <v>5400</v>
      </c>
      <c r="E108" s="391"/>
      <c r="F108" s="391"/>
      <c r="G108" s="391"/>
      <c r="H108" s="392"/>
    </row>
    <row r="109" spans="1:8" ht="59.25" customHeight="1" thickBot="1" x14ac:dyDescent="0.25">
      <c r="A109" s="393" t="s">
        <v>74</v>
      </c>
      <c r="B109" s="394"/>
      <c r="C109" s="405"/>
      <c r="D109" s="395" t="s">
        <v>75</v>
      </c>
      <c r="E109" s="396"/>
      <c r="F109" s="396"/>
      <c r="G109" s="396"/>
      <c r="H109" s="397"/>
    </row>
    <row r="110" spans="1:8" ht="59.25" customHeight="1" x14ac:dyDescent="0.2">
      <c r="A110" s="385" t="s">
        <v>76</v>
      </c>
      <c r="B110" s="386"/>
      <c r="C110" s="405"/>
      <c r="D110" s="398">
        <v>1350</v>
      </c>
      <c r="E110" s="398"/>
      <c r="F110" s="398"/>
      <c r="G110" s="398"/>
      <c r="H110" s="399"/>
    </row>
    <row r="111" spans="1:8" ht="59.25" customHeight="1" x14ac:dyDescent="0.2">
      <c r="A111" s="385" t="s">
        <v>77</v>
      </c>
      <c r="B111" s="386"/>
      <c r="C111" s="405"/>
      <c r="D111" s="398">
        <v>1080</v>
      </c>
      <c r="E111" s="398"/>
      <c r="F111" s="398"/>
      <c r="G111" s="398"/>
      <c r="H111" s="399"/>
    </row>
    <row r="112" spans="1:8" ht="59.25" customHeight="1" x14ac:dyDescent="0.2">
      <c r="A112" s="385" t="s">
        <v>78</v>
      </c>
      <c r="B112" s="386"/>
      <c r="C112" s="405"/>
      <c r="D112" s="398">
        <v>900</v>
      </c>
      <c r="E112" s="398"/>
      <c r="F112" s="398"/>
      <c r="G112" s="398"/>
      <c r="H112" s="399"/>
    </row>
    <row r="113" spans="1:8" ht="59.25" customHeight="1" x14ac:dyDescent="0.2">
      <c r="A113" s="385" t="s">
        <v>79</v>
      </c>
      <c r="B113" s="386"/>
      <c r="C113" s="405"/>
      <c r="D113" s="398">
        <v>771.42857142857144</v>
      </c>
      <c r="E113" s="398"/>
      <c r="F113" s="398"/>
      <c r="G113" s="398"/>
      <c r="H113" s="399"/>
    </row>
    <row r="114" spans="1:8" ht="59.25" customHeight="1" x14ac:dyDescent="0.2">
      <c r="A114" s="385" t="s">
        <v>80</v>
      </c>
      <c r="B114" s="386"/>
      <c r="C114" s="405"/>
      <c r="D114" s="398">
        <v>675</v>
      </c>
      <c r="E114" s="398"/>
      <c r="F114" s="398"/>
      <c r="G114" s="398"/>
      <c r="H114" s="399"/>
    </row>
    <row r="115" spans="1:8" ht="59.25" customHeight="1" x14ac:dyDescent="0.2">
      <c r="A115" s="385" t="s">
        <v>81</v>
      </c>
      <c r="B115" s="386"/>
      <c r="C115" s="405"/>
      <c r="D115" s="398">
        <v>600</v>
      </c>
      <c r="E115" s="398"/>
      <c r="F115" s="398"/>
      <c r="G115" s="398"/>
      <c r="H115" s="399"/>
    </row>
    <row r="116" spans="1:8" ht="59.25" customHeight="1" thickBot="1" x14ac:dyDescent="0.25">
      <c r="A116" s="385" t="s">
        <v>82</v>
      </c>
      <c r="B116" s="386"/>
      <c r="C116" s="406"/>
      <c r="D116" s="398">
        <v>540</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17" s="374">
        <v>10008</v>
      </c>
      <c r="E117" s="375"/>
      <c r="F117" s="375"/>
      <c r="G117" s="375"/>
      <c r="H117" s="376"/>
    </row>
    <row r="118" spans="1:8" ht="21.75" thickBot="1" x14ac:dyDescent="0.25">
      <c r="A118" s="357"/>
      <c r="B118" s="358"/>
      <c r="C118" s="56"/>
      <c r="D118" s="520"/>
      <c r="E118" s="520"/>
      <c r="F118" s="520"/>
      <c r="G118" s="520"/>
      <c r="H118" s="521"/>
    </row>
    <row r="119" spans="1:8" ht="50.1" customHeight="1" x14ac:dyDescent="0.2">
      <c r="A119" s="352" t="s">
        <v>85</v>
      </c>
      <c r="B119" s="353"/>
      <c r="C119" s="118" t="str">
        <f>"Интернет-площадка 2gis.ru на основе Cправочника организаций "&amp;$C$2&amp;""</f>
        <v>Интернет-площадка 2gis.ru на основе Cправочника организаций "2ГИС.МУРМАНСКАЯ ОБЛАСТЬ"</v>
      </c>
      <c r="D119" s="361">
        <v>2304</v>
      </c>
      <c r="E119" s="355"/>
      <c r="F119" s="355"/>
      <c r="G119" s="355"/>
      <c r="H119" s="356"/>
    </row>
    <row r="120" spans="1:8" ht="50.1" customHeight="1" x14ac:dyDescent="0.2">
      <c r="A120" s="352" t="s">
        <v>86</v>
      </c>
      <c r="B120" s="353"/>
      <c r="C120" s="74"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0" s="361">
        <v>5076</v>
      </c>
      <c r="E120" s="355"/>
      <c r="F120" s="355"/>
      <c r="G120" s="355"/>
      <c r="H120" s="356"/>
    </row>
    <row r="121" spans="1:8" ht="50.1" customHeight="1" x14ac:dyDescent="0.2">
      <c r="A121" s="352" t="s">
        <v>87</v>
      </c>
      <c r="B121" s="353"/>
      <c r="C121" s="74"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1" s="361">
        <v>708</v>
      </c>
      <c r="E121" s="355"/>
      <c r="F121" s="355"/>
      <c r="G121" s="355"/>
      <c r="H121" s="356"/>
    </row>
    <row r="122" spans="1:8" ht="50.1" customHeight="1" x14ac:dyDescent="0.2">
      <c r="A122" s="352" t="s">
        <v>88</v>
      </c>
      <c r="B122" s="353"/>
      <c r="C122" s="74" t="str">
        <f>"Интернет-площадка 2gis.ru на основе Cправочника организаций "&amp;$C$2&amp;""</f>
        <v>Интернет-площадка 2gis.ru на основе Cправочника организаций "2ГИС.МУРМАНСКАЯ ОБЛАСТЬ"</v>
      </c>
      <c r="D122" s="361">
        <v>4542</v>
      </c>
      <c r="E122" s="355"/>
      <c r="F122" s="355"/>
      <c r="G122" s="355"/>
      <c r="H122" s="356"/>
    </row>
    <row r="123" spans="1:8" ht="50.1" customHeight="1" x14ac:dyDescent="0.2">
      <c r="A123" s="352" t="s">
        <v>89</v>
      </c>
      <c r="B123" s="353"/>
      <c r="C123" s="74" t="str">
        <f>"Интернет-площадка 2gis.ru на основе Cправочника организаций "&amp;$C$2&amp;""</f>
        <v>Интернет-площадка 2gis.ru на основе Cправочника организаций "2ГИС.МУРМАНСКАЯ ОБЛАСТЬ"</v>
      </c>
      <c r="D123" s="361">
        <v>5450.4</v>
      </c>
      <c r="E123" s="355"/>
      <c r="F123" s="355"/>
      <c r="G123" s="355"/>
      <c r="H123" s="356"/>
    </row>
    <row r="124" spans="1:8" ht="50.1" customHeight="1" x14ac:dyDescent="0.2">
      <c r="A124" s="352" t="s">
        <v>90</v>
      </c>
      <c r="B124" s="353"/>
      <c r="C124" s="74"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4" s="361">
        <v>708</v>
      </c>
      <c r="E124" s="355"/>
      <c r="F124" s="355"/>
      <c r="G124" s="355"/>
      <c r="H124" s="356"/>
    </row>
    <row r="125" spans="1:8" ht="50.1" customHeight="1" x14ac:dyDescent="0.2">
      <c r="A125" s="352" t="s">
        <v>91</v>
      </c>
      <c r="B125" s="353"/>
      <c r="C125" s="74"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5" s="361">
        <v>10440</v>
      </c>
      <c r="E125" s="355"/>
      <c r="F125" s="355"/>
      <c r="G125" s="355"/>
      <c r="H125" s="356"/>
    </row>
    <row r="126" spans="1:8" ht="50.1" customHeight="1" x14ac:dyDescent="0.2">
      <c r="A126" s="352" t="s">
        <v>92</v>
      </c>
      <c r="B126" s="353"/>
      <c r="C126" s="74"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26" s="361">
        <v>1416</v>
      </c>
      <c r="E126" s="355"/>
      <c r="F126" s="355"/>
      <c r="G126" s="355"/>
      <c r="H126" s="356"/>
    </row>
    <row r="127" spans="1:8" ht="50.1" customHeight="1" x14ac:dyDescent="0.2">
      <c r="A127" s="352" t="s">
        <v>93</v>
      </c>
      <c r="B127" s="353"/>
      <c r="C127" s="74" t="str">
        <f>C120</f>
        <v>Электронный справочник на основе Справочника организаций "2ГИС.МУРМАНСКАЯ ОБЛАСТЬ" (версия для ПК)</v>
      </c>
      <c r="D127" s="361">
        <v>5100</v>
      </c>
      <c r="E127" s="355"/>
      <c r="F127" s="355"/>
      <c r="G127" s="355"/>
      <c r="H127" s="356"/>
    </row>
    <row r="128" spans="1:8" ht="50.1" customHeight="1" x14ac:dyDescent="0.2">
      <c r="A128" s="352" t="s">
        <v>94</v>
      </c>
      <c r="B128" s="353"/>
      <c r="C128" s="74" t="s">
        <v>95</v>
      </c>
      <c r="D128" s="361">
        <v>504</v>
      </c>
      <c r="E128" s="355"/>
      <c r="F128" s="355"/>
      <c r="G128" s="355"/>
      <c r="H128" s="356"/>
    </row>
    <row r="129" spans="1:8" ht="74.25" customHeight="1" x14ac:dyDescent="0.2">
      <c r="A129" s="352" t="s">
        <v>96</v>
      </c>
      <c r="B129" s="353"/>
      <c r="C12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29" s="361">
        <v>2184</v>
      </c>
      <c r="E129" s="355"/>
      <c r="F129" s="355"/>
      <c r="G129" s="355"/>
      <c r="H129" s="356"/>
    </row>
    <row r="130" spans="1:8" ht="74.25" customHeight="1" x14ac:dyDescent="0.2">
      <c r="A130" s="352" t="s">
        <v>97</v>
      </c>
      <c r="B130" s="353"/>
      <c r="C130" s="74"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0" s="361">
        <v>1854</v>
      </c>
      <c r="E130" s="355"/>
      <c r="F130" s="355"/>
      <c r="G130" s="355"/>
      <c r="H130" s="356"/>
    </row>
    <row r="131" spans="1:8" ht="74.25" customHeight="1" x14ac:dyDescent="0.2">
      <c r="A131" s="352" t="s">
        <v>98</v>
      </c>
      <c r="B131" s="353"/>
      <c r="C131" s="74"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1" s="361">
        <v>1578</v>
      </c>
      <c r="E131" s="355"/>
      <c r="F131" s="355"/>
      <c r="G131" s="355"/>
      <c r="H131" s="356"/>
    </row>
    <row r="132" spans="1:8" ht="74.25" customHeight="1" x14ac:dyDescent="0.2">
      <c r="A132" s="352" t="s">
        <v>99</v>
      </c>
      <c r="B132" s="353"/>
      <c r="C132" s="74" t="str">
        <f t="shared" si="1"/>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2" s="361">
        <v>1344</v>
      </c>
      <c r="E132" s="355"/>
      <c r="F132" s="355"/>
      <c r="G132" s="355"/>
      <c r="H132" s="356"/>
    </row>
    <row r="133" spans="1:8" ht="74.25" customHeight="1" x14ac:dyDescent="0.2">
      <c r="A133" s="352" t="s">
        <v>100</v>
      </c>
      <c r="B133" s="353" t="s">
        <v>100</v>
      </c>
      <c r="C13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3" s="361">
        <v>4020</v>
      </c>
      <c r="E133" s="355"/>
      <c r="F133" s="355"/>
      <c r="G133" s="355"/>
      <c r="H133" s="356"/>
    </row>
    <row r="134" spans="1:8" ht="74.25" customHeight="1" x14ac:dyDescent="0.2">
      <c r="A134" s="352" t="s">
        <v>101</v>
      </c>
      <c r="B134" s="353" t="s">
        <v>101</v>
      </c>
      <c r="C134"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34" s="361">
        <v>3000</v>
      </c>
      <c r="E134" s="355"/>
      <c r="F134" s="355"/>
      <c r="G134" s="355"/>
      <c r="H134" s="356"/>
    </row>
    <row r="135" spans="1:8" ht="50.1" customHeight="1" thickBot="1" x14ac:dyDescent="0.25">
      <c r="A135" s="352" t="s">
        <v>102</v>
      </c>
      <c r="B135" s="353"/>
      <c r="C135" s="74"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35" s="361">
        <v>3306</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6" s="361">
        <v>624</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37" s="361">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8" s="361">
        <v>3300</v>
      </c>
      <c r="E138" s="355"/>
      <c r="F138" s="355"/>
      <c r="G138" s="355"/>
      <c r="H138" s="356"/>
    </row>
    <row r="139" spans="1:8" s="16" customFormat="1" ht="96" customHeight="1" x14ac:dyDescent="0.2">
      <c r="A139" s="377" t="s">
        <v>105</v>
      </c>
      <c r="B139" s="378"/>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Интернет-площадки и Веб-приложения на основе Cправочника организаций "2ГИС.МУРМАНСКАЯ ОБЛАСТЬ", http://api.2gis.ru/</v>
      </c>
      <c r="D139" s="361">
        <v>3000</v>
      </c>
      <c r="E139" s="355"/>
      <c r="F139" s="355"/>
      <c r="G139" s="355"/>
      <c r="H139" s="356"/>
    </row>
    <row r="140" spans="1:8" s="16" customFormat="1" ht="96" customHeight="1" x14ac:dyDescent="0.2">
      <c r="A140" s="377" t="s">
        <v>106</v>
      </c>
      <c r="B140" s="378"/>
      <c r="C14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40" s="361">
        <v>5010</v>
      </c>
      <c r="E140" s="355"/>
      <c r="F140" s="355"/>
      <c r="G140" s="355"/>
      <c r="H140" s="356"/>
    </row>
    <row r="141" spans="1:8" ht="50.1" customHeight="1" x14ac:dyDescent="0.2">
      <c r="A141" s="352" t="s">
        <v>107</v>
      </c>
      <c r="B141" s="353"/>
      <c r="C141" s="74" t="str">
        <f>"Интернет-площадка 2gis.ru на основе Cправочника организаций "&amp;$C$2&amp;""</f>
        <v>Интернет-площадка 2gis.ru на основе Cправочника организаций "2ГИС.МУРМАНСКАЯ ОБЛАСТЬ"</v>
      </c>
      <c r="D141" s="361">
        <v>3240</v>
      </c>
      <c r="E141" s="355"/>
      <c r="F141" s="355"/>
      <c r="G141" s="355"/>
      <c r="H141" s="356"/>
    </row>
    <row r="142" spans="1:8" ht="50.1" customHeight="1" x14ac:dyDescent="0.2">
      <c r="A142" s="352" t="s">
        <v>108</v>
      </c>
      <c r="B142" s="353"/>
      <c r="C142" s="74"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42" s="361">
        <v>7200</v>
      </c>
      <c r="E142" s="355"/>
      <c r="F142" s="355"/>
      <c r="G142" s="355"/>
      <c r="H142" s="356"/>
    </row>
    <row r="143" spans="1:8" ht="50.1" customHeight="1" x14ac:dyDescent="0.2">
      <c r="A143" s="352" t="s">
        <v>109</v>
      </c>
      <c r="B143" s="353"/>
      <c r="C143" s="74" t="str">
        <f t="shared" si="2"/>
        <v>Электронный справочник на основе Справочника организаций "2ГИС.МУРМАНСКАЯ ОБЛАСТЬ" (версия для ПК)</v>
      </c>
      <c r="D143" s="361">
        <v>1080</v>
      </c>
      <c r="E143" s="355"/>
      <c r="F143" s="355"/>
      <c r="G143" s="355"/>
      <c r="H143" s="356"/>
    </row>
    <row r="144" spans="1:8" ht="50.1" customHeight="1" x14ac:dyDescent="0.2">
      <c r="A144" s="352" t="s">
        <v>110</v>
      </c>
      <c r="B144" s="353"/>
      <c r="C144" s="74" t="str">
        <f>"Интернет-площадка 2gis.ru на основе Cправочника организаций "&amp;$C$2&amp;""</f>
        <v>Интернет-площадка 2gis.ru на основе Cправочника организаций "2ГИС.МУРМАНСКАЯ ОБЛАСТЬ"</v>
      </c>
      <c r="D144" s="361">
        <v>6360</v>
      </c>
      <c r="E144" s="355"/>
      <c r="F144" s="355"/>
      <c r="G144" s="355"/>
      <c r="H144" s="356"/>
    </row>
    <row r="145" spans="1:8" ht="50.1" customHeight="1" x14ac:dyDescent="0.2">
      <c r="A145" s="352" t="s">
        <v>111</v>
      </c>
      <c r="B145" s="353"/>
      <c r="C145" s="74" t="str">
        <f>"Интернет-площадка 2gis.ru на основе Cправочника организаций "&amp;$C$2&amp;""</f>
        <v>Интернет-площадка 2gis.ru на основе Cправочника организаций "2ГИС.МУРМАНСКАЯ ОБЛАСТЬ"</v>
      </c>
      <c r="D145" s="361">
        <v>7632</v>
      </c>
      <c r="E145" s="355"/>
      <c r="F145" s="355"/>
      <c r="G145" s="355"/>
      <c r="H145" s="356"/>
    </row>
    <row r="146" spans="1:8" ht="50.1" customHeight="1" x14ac:dyDescent="0.2">
      <c r="A146" s="352" t="s">
        <v>112</v>
      </c>
      <c r="B146" s="353"/>
      <c r="C146" s="74" t="str">
        <f t="shared" si="2"/>
        <v>Электронный справочник на основе Справочника организаций "2ГИС.МУРМАНСКАЯ ОБЛАСТЬ" (версия для ПК)</v>
      </c>
      <c r="D146" s="361">
        <v>1080</v>
      </c>
      <c r="E146" s="355"/>
      <c r="F146" s="355"/>
      <c r="G146" s="355"/>
      <c r="H146" s="356"/>
    </row>
    <row r="147" spans="1:8" ht="50.1" customHeight="1" x14ac:dyDescent="0.2">
      <c r="A147" s="352" t="s">
        <v>113</v>
      </c>
      <c r="B147" s="353"/>
      <c r="C147" s="74" t="str">
        <f t="shared" si="2"/>
        <v>Электронный справочник на основе Справочника организаций "2ГИС.МУРМАНСКАЯ ОБЛАСТЬ" (версия для ПК)</v>
      </c>
      <c r="D147" s="361">
        <v>14640</v>
      </c>
      <c r="E147" s="355"/>
      <c r="F147" s="355"/>
      <c r="G147" s="355"/>
      <c r="H147" s="356"/>
    </row>
    <row r="148" spans="1:8" ht="50.1" customHeight="1" x14ac:dyDescent="0.2">
      <c r="A148" s="352" t="s">
        <v>114</v>
      </c>
      <c r="B148" s="353"/>
      <c r="C148" s="74" t="str">
        <f t="shared" si="2"/>
        <v>Электронный справочник на основе Справочника организаций "2ГИС.МУРМАНСКАЯ ОБЛАСТЬ" (версия для ПК)</v>
      </c>
      <c r="D148" s="361">
        <v>2040</v>
      </c>
      <c r="E148" s="355"/>
      <c r="F148" s="355"/>
      <c r="G148" s="355"/>
      <c r="H148" s="356"/>
    </row>
    <row r="149" spans="1:8" ht="50.1" customHeight="1" x14ac:dyDescent="0.2">
      <c r="A149" s="352" t="s">
        <v>115</v>
      </c>
      <c r="B149" s="353"/>
      <c r="C149" s="74" t="s">
        <v>95</v>
      </c>
      <c r="D149" s="361">
        <v>720</v>
      </c>
      <c r="E149" s="355"/>
      <c r="F149" s="355"/>
      <c r="G149" s="355"/>
      <c r="H149" s="356"/>
    </row>
    <row r="150" spans="1:8" ht="68.25" customHeight="1" x14ac:dyDescent="0.2">
      <c r="A150" s="352" t="s">
        <v>116</v>
      </c>
      <c r="B150" s="353"/>
      <c r="C15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"2ГИС.МУРМАНСКАЯ ОБЛАСТЬ" (мобильная версия 2ГИС 4.0 и выше); Интернет-площадка 2gis.ru на основе Cправочника организаций "2ГИС.МУРМАНСКАЯ ОБЛАСТЬ"</v>
      </c>
      <c r="D150" s="361">
        <v>5640</v>
      </c>
      <c r="E150" s="355"/>
      <c r="F150" s="355"/>
      <c r="G150" s="355"/>
      <c r="H150" s="356"/>
    </row>
    <row r="151" spans="1:8" ht="50.1" customHeight="1" thickBot="1" x14ac:dyDescent="0.25">
      <c r="A151" s="352" t="s">
        <v>117</v>
      </c>
      <c r="B151" s="353"/>
      <c r="C151" s="74" t="str">
        <f t="shared" si="2"/>
        <v>Электронный справочник на основе Справочника организаций "2ГИС.МУРМАНСКАЯ ОБЛАСТЬ" (версия для ПК)</v>
      </c>
      <c r="D151" s="361">
        <v>4680</v>
      </c>
      <c r="E151" s="355"/>
      <c r="F151" s="355"/>
      <c r="G151" s="355"/>
      <c r="H151" s="35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"2ГИС.МУРМАНСКАЯ ОБЛАСТЬ" (мобильная версия)</v>
      </c>
      <c r="D153" s="354">
        <v>2502</v>
      </c>
      <c r="E153" s="355"/>
      <c r="F153" s="355"/>
      <c r="G153" s="355"/>
      <c r="H153" s="356"/>
    </row>
    <row r="154" spans="1:8" s="16" customFormat="1" ht="50.1" customHeight="1" x14ac:dyDescent="0.2">
      <c r="A154" s="352" t="s">
        <v>120</v>
      </c>
      <c r="B154" s="353"/>
      <c r="C154" s="367"/>
      <c r="D154" s="354">
        <v>2502</v>
      </c>
      <c r="E154" s="355"/>
      <c r="F154" s="355"/>
      <c r="G154" s="355"/>
      <c r="H154" s="356"/>
    </row>
    <row r="155" spans="1:8" s="16" customFormat="1" ht="50.1" customHeight="1" x14ac:dyDescent="0.2">
      <c r="A155" s="369" t="s">
        <v>121</v>
      </c>
      <c r="B155" s="370"/>
      <c r="C155" s="367"/>
      <c r="D155" s="517">
        <v>1500</v>
      </c>
      <c r="E155" s="398"/>
      <c r="F155" s="398"/>
      <c r="G155" s="398"/>
      <c r="H155" s="398"/>
    </row>
    <row r="156" spans="1:8" s="16" customFormat="1" ht="50.1" customHeight="1" x14ac:dyDescent="0.2">
      <c r="A156" s="369" t="s">
        <v>122</v>
      </c>
      <c r="B156" s="370"/>
      <c r="C156" s="367"/>
      <c r="D156" s="517">
        <v>150</v>
      </c>
      <c r="E156" s="398"/>
      <c r="F156" s="398"/>
      <c r="G156" s="398"/>
      <c r="H156" s="398"/>
    </row>
    <row r="157" spans="1:8" s="16" customFormat="1" ht="50.1" customHeight="1" thickBot="1" x14ac:dyDescent="0.25">
      <c r="A157" s="369" t="s">
        <v>123</v>
      </c>
      <c r="B157" s="370"/>
      <c r="C157" s="368"/>
      <c r="D157" s="471">
        <v>510</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214</v>
      </c>
      <c r="B159" s="353"/>
      <c r="C15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59" s="77">
        <f>F159*1.2</f>
        <v>1728</v>
      </c>
      <c r="E159" s="78">
        <f>F159*1.1</f>
        <v>1584.0000000000002</v>
      </c>
      <c r="F159" s="78">
        <v>1440</v>
      </c>
      <c r="G159" s="78">
        <f>F159*0.75</f>
        <v>1080</v>
      </c>
      <c r="H159" s="79">
        <f>F159*0.5</f>
        <v>720</v>
      </c>
    </row>
    <row r="160" spans="1:8" ht="50.1" customHeight="1" x14ac:dyDescent="0.2">
      <c r="A160" s="352" t="s">
        <v>126</v>
      </c>
      <c r="B160" s="353"/>
      <c r="C160" s="74" t="str">
        <f>"Интернет-площадка 2gis.ru на основе Cправочника организаций "&amp;$C$2&amp;""</f>
        <v>Интернет-площадка 2gis.ru на основе Cправочника организаций "2ГИС.МУРМАНСКАЯ ОБЛАСТЬ"</v>
      </c>
      <c r="D160" s="354">
        <v>5844</v>
      </c>
      <c r="E160" s="355"/>
      <c r="F160" s="355"/>
      <c r="G160" s="355"/>
      <c r="H160" s="356"/>
    </row>
    <row r="161" spans="1:8" ht="50.1" customHeight="1" x14ac:dyDescent="0.2">
      <c r="A161" s="352" t="s">
        <v>127</v>
      </c>
      <c r="B161" s="353"/>
      <c r="C161" s="74"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1" s="361">
        <v>1062</v>
      </c>
      <c r="E161" s="355"/>
      <c r="F161" s="355"/>
      <c r="G161" s="355"/>
      <c r="H161" s="356"/>
    </row>
    <row r="162" spans="1:8" ht="50.1" customHeight="1" x14ac:dyDescent="0.2">
      <c r="A162" s="352" t="s">
        <v>215</v>
      </c>
      <c r="B162" s="353"/>
      <c r="C162"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(мобильная версия 2ГИС 4.0 и выше)</v>
      </c>
      <c r="D162" s="77">
        <f>F162*1.2</f>
        <v>2448</v>
      </c>
      <c r="E162" s="78">
        <f>F162*1.1</f>
        <v>2244</v>
      </c>
      <c r="F162" s="78">
        <v>2040</v>
      </c>
      <c r="G162" s="78">
        <f>F162*0.75</f>
        <v>1530</v>
      </c>
      <c r="H162" s="79">
        <f>F162*0.5</f>
        <v>1020</v>
      </c>
    </row>
    <row r="163" spans="1:8" ht="50.1" customHeight="1" x14ac:dyDescent="0.2">
      <c r="A163" s="352" t="s">
        <v>199</v>
      </c>
      <c r="B163" s="353"/>
      <c r="C163" s="58" t="str">
        <f>"Интернет-площадка 2gis.ru на основе Cправочника организаций "&amp;$C$2&amp;""</f>
        <v>Интернет-площадка 2gis.ru на основе Cправочника организаций "2ГИС.МУРМАНСКАЯ ОБЛАСТЬ"</v>
      </c>
      <c r="D163" s="354">
        <v>8280</v>
      </c>
      <c r="E163" s="355"/>
      <c r="F163" s="355"/>
      <c r="G163" s="355"/>
      <c r="H163" s="356"/>
    </row>
    <row r="164" spans="1:8" ht="50.1" customHeight="1" x14ac:dyDescent="0.2">
      <c r="A164" s="352" t="s">
        <v>130</v>
      </c>
      <c r="B164" s="353"/>
      <c r="C164" s="74" t="str">
        <f>"Электронный справочник на основе Справочника организаций "&amp;$C$2&amp;" (версия для ПК)"</f>
        <v>Электронный справочник на основе Справочника организаций "2ГИС.МУРМАНСКАЯ ОБЛАСТЬ" (версия для ПК)</v>
      </c>
      <c r="D164" s="354">
        <v>1560</v>
      </c>
      <c r="E164" s="355"/>
      <c r="F164" s="355"/>
      <c r="G164" s="355"/>
      <c r="H164" s="356"/>
    </row>
    <row r="165" spans="1:8" s="16" customFormat="1" ht="126" customHeight="1" thickBot="1" x14ac:dyDescent="0.25">
      <c r="A165" s="352" t="s">
        <v>131</v>
      </c>
      <c r="B165" s="353"/>
      <c r="C165" s="80" t="str">
        <f>C160</f>
        <v>Интернет-площадка 2gis.ru на основе Cправочника организаций "2ГИС.МУРМАНСКАЯ ОБЛАСТЬ"</v>
      </c>
      <c r="D165" s="77">
        <f>F165*1.2</f>
        <v>6739.2</v>
      </c>
      <c r="E165" s="78">
        <f>F165*1.1</f>
        <v>6177.6</v>
      </c>
      <c r="F165" s="78">
        <v>5616</v>
      </c>
      <c r="G165" s="78">
        <f>F165*0.75</f>
        <v>4212</v>
      </c>
      <c r="H165" s="79">
        <f>F165*0.5</f>
        <v>2808</v>
      </c>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6"/>
      <c r="B167" s="507"/>
      <c r="C167" s="623"/>
      <c r="D167" s="507"/>
      <c r="E167" s="507"/>
      <c r="F167" s="507"/>
      <c r="G167" s="507"/>
      <c r="H167" s="508"/>
    </row>
    <row r="168" spans="1:8"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"2ГИС.МУРМАНСКАЯ ОБЛАСТЬ" (версия для ПК); Интернет-площадка 2gis.ru на основе Cправочника организаций "2ГИС.МУРМАНСКАЯ ОБЛАСТЬ"; Электронный справочник на основе Справочника организаций "2ГИС.МУРМАНСКАЯ ОБЛАСТЬ" (мобильная версия 2ГИС 4.0 и выше)</v>
      </c>
      <c r="D168" s="382">
        <v>9150</v>
      </c>
      <c r="E168" s="383"/>
      <c r="F168" s="383"/>
      <c r="G168" s="383"/>
      <c r="H168" s="384"/>
    </row>
    <row r="169" spans="1:8" s="16" customFormat="1" ht="83.25" customHeight="1" thickBot="1" x14ac:dyDescent="0.25">
      <c r="A169" s="352" t="s">
        <v>202</v>
      </c>
      <c r="B169" s="353"/>
      <c r="C169" s="367"/>
      <c r="D169" s="354">
        <v>9150</v>
      </c>
      <c r="E169" s="355"/>
      <c r="F169" s="355"/>
      <c r="G169" s="355"/>
      <c r="H169" s="356"/>
    </row>
    <row r="170" spans="1:8" ht="21.75" thickBot="1" x14ac:dyDescent="0.25">
      <c r="A170" s="518"/>
      <c r="B170" s="519"/>
      <c r="C170" s="60"/>
      <c r="D170" s="520"/>
      <c r="E170" s="520"/>
      <c r="F170" s="520"/>
      <c r="G170" s="520"/>
      <c r="H170" s="521"/>
    </row>
    <row r="172" spans="1:8" ht="21" x14ac:dyDescent="0.2">
      <c r="A172" s="85"/>
      <c r="B172" s="86" t="s">
        <v>133</v>
      </c>
      <c r="C172" s="349" t="s">
        <v>562</v>
      </c>
      <c r="D172" s="349"/>
      <c r="E172" s="244"/>
      <c r="F172" s="244"/>
      <c r="G172" s="244"/>
      <c r="H172" s="244"/>
    </row>
    <row r="173" spans="1:8" ht="21" x14ac:dyDescent="0.2">
      <c r="A173" s="85"/>
      <c r="B173" s="87"/>
      <c r="C173" s="541" t="s">
        <v>563</v>
      </c>
      <c r="D173" s="348"/>
      <c r="E173" s="122"/>
      <c r="F173" s="122"/>
      <c r="G173" s="122"/>
      <c r="H173" s="122"/>
    </row>
    <row r="174" spans="1:8" ht="21" x14ac:dyDescent="0.2">
      <c r="A174" s="85"/>
      <c r="B174" s="87"/>
      <c r="C174" s="541" t="s">
        <v>564</v>
      </c>
      <c r="D174" s="348"/>
      <c r="E174" s="122"/>
      <c r="F174" s="122"/>
      <c r="G174" s="122"/>
      <c r="H174" s="122"/>
    </row>
    <row r="175" spans="1:8" ht="21" x14ac:dyDescent="0.2">
      <c r="C175" s="348"/>
      <c r="D175" s="348"/>
      <c r="E175" s="122"/>
      <c r="F175" s="122"/>
      <c r="G175" s="122"/>
      <c r="H175" s="122"/>
    </row>
    <row r="176" spans="1:8" ht="23.25"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c r="E176" s="89"/>
      <c r="F176" s="89"/>
      <c r="G176" s="89"/>
      <c r="H176" s="89"/>
    </row>
    <row r="177" spans="1:8" ht="23.25"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c r="E177" s="89"/>
      <c r="F177" s="89"/>
      <c r="G177" s="89"/>
      <c r="H177" s="89"/>
    </row>
    <row r="178" spans="1:8" ht="23.25"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c r="E178" s="89"/>
      <c r="F178" s="89"/>
      <c r="G178" s="89"/>
      <c r="H178" s="89"/>
    </row>
    <row r="179" spans="1:8" ht="23.25"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c r="E179" s="89"/>
      <c r="F179" s="89"/>
      <c r="G179" s="89"/>
      <c r="H179" s="89"/>
    </row>
    <row r="180" spans="1:8" ht="23.25"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c r="E180" s="89"/>
      <c r="F180" s="89"/>
      <c r="G180" s="89"/>
      <c r="H180" s="89"/>
    </row>
    <row r="181" spans="1:8" ht="23.25"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c r="E181" s="89"/>
      <c r="F181" s="89"/>
      <c r="G181" s="89"/>
      <c r="H181" s="89"/>
    </row>
    <row r="182" spans="1:8" ht="23.25"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c r="E182" s="89"/>
      <c r="F182" s="89"/>
      <c r="G182" s="89"/>
      <c r="H182" s="89"/>
    </row>
    <row r="183" spans="1:8" ht="23.25" x14ac:dyDescent="0.2">
      <c r="A183" s="93"/>
      <c r="B183" s="93"/>
      <c r="C183" s="94"/>
      <c r="D183" s="95"/>
      <c r="E183" s="95"/>
      <c r="F183" s="95"/>
      <c r="G183" s="95"/>
      <c r="H183" s="95"/>
    </row>
    <row r="184" spans="1:8" ht="21" x14ac:dyDescent="0.2">
      <c r="A184" s="339" t="s">
        <v>145</v>
      </c>
      <c r="B184" s="339"/>
      <c r="C184" s="339"/>
      <c r="D184" s="339"/>
      <c r="E184" s="245"/>
      <c r="F184" s="245"/>
      <c r="G184" s="245"/>
      <c r="H184" s="245"/>
    </row>
    <row r="185" spans="1:8" ht="23.25" x14ac:dyDescent="0.2">
      <c r="A185" s="93"/>
      <c r="B185" s="93"/>
      <c r="C185" s="94"/>
      <c r="D185" s="95"/>
      <c r="E185" s="95"/>
      <c r="F185" s="95"/>
      <c r="G185" s="95"/>
      <c r="H185" s="95"/>
    </row>
    <row r="186" spans="1:8" ht="50.1" customHeight="1" thickBot="1" x14ac:dyDescent="0.25">
      <c r="A186" s="340" t="s">
        <v>146</v>
      </c>
      <c r="B186" s="340"/>
      <c r="C186" s="340"/>
      <c r="D186" s="340"/>
      <c r="E186" s="246"/>
      <c r="F186" s="246"/>
      <c r="G186" s="246"/>
      <c r="H186" s="246"/>
    </row>
    <row r="187" spans="1:8" ht="50.1" customHeight="1" thickBot="1" x14ac:dyDescent="0.25">
      <c r="A187" s="341" t="s">
        <v>147</v>
      </c>
      <c r="B187" s="342"/>
      <c r="C187" s="342"/>
      <c r="D187" s="343"/>
      <c r="E187" s="260"/>
      <c r="F187" s="260"/>
      <c r="G187" s="260"/>
      <c r="H187" s="260"/>
    </row>
    <row r="188" spans="1:8" ht="142.5" customHeight="1" thickBot="1" x14ac:dyDescent="0.25">
      <c r="A188" s="502" t="s">
        <v>148</v>
      </c>
      <c r="B188" s="503"/>
      <c r="C188" s="123" t="s">
        <v>149</v>
      </c>
      <c r="D188" s="199" t="s">
        <v>150</v>
      </c>
      <c r="E188" s="261"/>
      <c r="F188" s="261"/>
      <c r="G188" s="261"/>
      <c r="H188" s="261"/>
    </row>
    <row r="189" spans="1:8" ht="116.25" customHeight="1" x14ac:dyDescent="0.2">
      <c r="A189" s="333" t="s">
        <v>151</v>
      </c>
      <c r="B189" s="334"/>
      <c r="C189" s="105" t="s">
        <v>152</v>
      </c>
      <c r="D189" s="156" t="s">
        <v>153</v>
      </c>
      <c r="E189" s="259"/>
      <c r="F189" s="259"/>
      <c r="G189" s="259"/>
      <c r="H189" s="259"/>
    </row>
    <row r="190" spans="1:8" ht="120.75" customHeight="1" x14ac:dyDescent="0.2">
      <c r="A190" s="337" t="s">
        <v>154</v>
      </c>
      <c r="B190" s="338"/>
      <c r="C190" s="106" t="s">
        <v>155</v>
      </c>
      <c r="D190" s="158" t="s">
        <v>156</v>
      </c>
      <c r="E190" s="259"/>
      <c r="F190" s="259"/>
      <c r="G190" s="259"/>
      <c r="H190" s="259"/>
    </row>
    <row r="191" spans="1:8" ht="138.75" customHeight="1" x14ac:dyDescent="0.2">
      <c r="A191" s="337" t="s">
        <v>157</v>
      </c>
      <c r="B191" s="338"/>
      <c r="C191" s="106" t="s">
        <v>158</v>
      </c>
      <c r="D191" s="158" t="s">
        <v>156</v>
      </c>
      <c r="E191" s="259"/>
      <c r="F191" s="259"/>
      <c r="G191" s="259"/>
      <c r="H191" s="259"/>
    </row>
    <row r="192" spans="1:8" s="82" customFormat="1" ht="125.25" customHeight="1" x14ac:dyDescent="0.2">
      <c r="A192" s="337" t="s">
        <v>160</v>
      </c>
      <c r="B192" s="338"/>
      <c r="C192" s="124" t="s">
        <v>161</v>
      </c>
      <c r="D192" s="158" t="s">
        <v>156</v>
      </c>
      <c r="E192" s="259"/>
      <c r="F192" s="259"/>
      <c r="G192" s="101"/>
      <c r="H192" s="101"/>
    </row>
    <row r="193" spans="1:8" s="98" customFormat="1" ht="222.75" customHeight="1" thickBot="1" x14ac:dyDescent="0.25">
      <c r="A193" s="495" t="s">
        <v>162</v>
      </c>
      <c r="B193" s="496"/>
      <c r="C193" s="125" t="s">
        <v>163</v>
      </c>
      <c r="D193" s="262" t="s">
        <v>156</v>
      </c>
      <c r="E193" s="259"/>
      <c r="F193" s="259"/>
      <c r="G193" s="97"/>
      <c r="H193" s="97"/>
    </row>
    <row r="194" spans="1:8" ht="23.25" x14ac:dyDescent="0.2">
      <c r="A194" s="329" t="s">
        <v>164</v>
      </c>
      <c r="B194" s="329"/>
      <c r="C194" s="329"/>
      <c r="D194" s="329"/>
      <c r="E194" s="99"/>
      <c r="F194" s="99"/>
      <c r="G194" s="99"/>
      <c r="H194" s="99"/>
    </row>
    <row r="195" spans="1:8" ht="23.25" x14ac:dyDescent="0.2">
      <c r="A195" s="329" t="s">
        <v>165</v>
      </c>
      <c r="B195" s="329"/>
      <c r="C195" s="329"/>
      <c r="D195" s="329"/>
      <c r="E195" s="99"/>
      <c r="F195" s="99"/>
      <c r="G195" s="99"/>
      <c r="H195" s="99"/>
    </row>
    <row r="196" spans="1:8" ht="223.5" customHeight="1" x14ac:dyDescent="0.2">
      <c r="A196"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6" s="493"/>
      <c r="C196" s="493"/>
      <c r="D196" s="493"/>
      <c r="E196" s="263"/>
      <c r="F196" s="263"/>
      <c r="G196" s="263"/>
      <c r="H196" s="263"/>
    </row>
    <row r="197" spans="1:8" ht="90" customHeight="1" x14ac:dyDescent="0.2">
      <c r="A197" s="339" t="s">
        <v>167</v>
      </c>
      <c r="B197" s="339"/>
      <c r="C197" s="339"/>
      <c r="D197" s="339"/>
      <c r="E197" s="245"/>
      <c r="F197" s="245"/>
      <c r="G197" s="245"/>
      <c r="H197" s="245"/>
    </row>
    <row r="198" spans="1:8" ht="23.25" x14ac:dyDescent="0.2">
      <c r="A198" s="329" t="s">
        <v>168</v>
      </c>
      <c r="B198" s="329"/>
      <c r="C198" s="329"/>
      <c r="D198" s="329"/>
      <c r="E198" s="99"/>
      <c r="F198" s="99"/>
      <c r="G198" s="99"/>
      <c r="H198" s="99"/>
    </row>
    <row r="199" spans="1:8" s="109" customFormat="1" ht="114.75" customHeight="1" x14ac:dyDescent="0.2">
      <c r="A199" s="339" t="s">
        <v>169</v>
      </c>
      <c r="B199" s="339"/>
      <c r="C199" s="339"/>
      <c r="D199" s="339"/>
      <c r="E199" s="339"/>
      <c r="F199" s="339"/>
      <c r="G199" s="339"/>
      <c r="H199" s="339"/>
    </row>
  </sheetData>
  <sheetProtection selectLockedCells="1" selectUnlockedCells="1"/>
  <mergeCells count="31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3:B163"/>
    <mergeCell ref="D163:H163"/>
    <mergeCell ref="A164:B164"/>
    <mergeCell ref="D164:H164"/>
    <mergeCell ref="A165:B165"/>
    <mergeCell ref="A166:B166"/>
    <mergeCell ref="D166:H166"/>
    <mergeCell ref="A159:B159"/>
    <mergeCell ref="A160:B160"/>
    <mergeCell ref="D160:H160"/>
    <mergeCell ref="A161:B161"/>
    <mergeCell ref="D161:H161"/>
    <mergeCell ref="A162:B162"/>
    <mergeCell ref="A170:B170"/>
    <mergeCell ref="D170:H170"/>
    <mergeCell ref="C172:D172"/>
    <mergeCell ref="C173:D173"/>
    <mergeCell ref="C174:D174"/>
    <mergeCell ref="C175:D175"/>
    <mergeCell ref="A167:C167"/>
    <mergeCell ref="D167:H167"/>
    <mergeCell ref="A168:B168"/>
    <mergeCell ref="C168:C169"/>
    <mergeCell ref="D168:H168"/>
    <mergeCell ref="A169:B169"/>
    <mergeCell ref="D169:H169"/>
    <mergeCell ref="A182:C182"/>
    <mergeCell ref="A184:D184"/>
    <mergeCell ref="A186:D186"/>
    <mergeCell ref="A187:D187"/>
    <mergeCell ref="A188:B188"/>
    <mergeCell ref="A189:B189"/>
    <mergeCell ref="A176:C176"/>
    <mergeCell ref="A177:C177"/>
    <mergeCell ref="A178:C178"/>
    <mergeCell ref="A179:C179"/>
    <mergeCell ref="A180:C180"/>
    <mergeCell ref="A181:C181"/>
    <mergeCell ref="A196:D196"/>
    <mergeCell ref="A197:D197"/>
    <mergeCell ref="A198:D198"/>
    <mergeCell ref="A199:E199"/>
    <mergeCell ref="F199:H199"/>
    <mergeCell ref="A190:B190"/>
    <mergeCell ref="A191:B191"/>
    <mergeCell ref="A192:B192"/>
    <mergeCell ref="A193:B193"/>
    <mergeCell ref="A194:D194"/>
    <mergeCell ref="A195:D19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60"/>
  <sheetViews>
    <sheetView zoomScale="40" zoomScaleNormal="4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24" width="9.140625" style="84" hidden="1" customWidth="1"/>
    <col min="25"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565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519" t="s">
        <v>234</v>
      </c>
      <c r="E6" s="519"/>
      <c r="F6" s="519"/>
      <c r="G6" s="519"/>
      <c r="H6" s="645"/>
    </row>
    <row r="7" spans="1:8" ht="24" thickBot="1" x14ac:dyDescent="0.25">
      <c r="A7" s="160"/>
      <c r="B7" s="161"/>
      <c r="C7" s="162"/>
      <c r="D7" s="135" t="s">
        <v>171</v>
      </c>
      <c r="E7" s="111" t="s">
        <v>172</v>
      </c>
      <c r="F7" s="135" t="s">
        <v>173</v>
      </c>
      <c r="G7" s="111" t="s">
        <v>174</v>
      </c>
      <c r="H7" s="136"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8" s="382">
        <f>F8*1.2</f>
        <v>8215.1999999999989</v>
      </c>
      <c r="E8" s="383">
        <f>F8*1.1</f>
        <v>7530.6</v>
      </c>
      <c r="F8" s="383">
        <v>6846</v>
      </c>
      <c r="G8" s="383">
        <f>F8*0.75</f>
        <v>5134.5</v>
      </c>
      <c r="H8" s="384">
        <f>F8*0.5</f>
        <v>3423</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1" s="374"/>
      <c r="E11" s="375"/>
      <c r="F11" s="375"/>
      <c r="G11" s="375"/>
      <c r="H11" s="376"/>
    </row>
    <row r="12" spans="1:8" s="16" customFormat="1" ht="24.95" customHeight="1" thickBot="1" x14ac:dyDescent="0.25">
      <c r="A12" s="40"/>
      <c r="B12" s="59"/>
      <c r="C12" s="6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 s="457">
        <f>F13*1.2</f>
        <v>9633.6</v>
      </c>
      <c r="E13" s="383">
        <f>F13*1.1</f>
        <v>8830.8000000000011</v>
      </c>
      <c r="F13" s="383">
        <v>8028</v>
      </c>
      <c r="G13" s="383">
        <f>F13*0.75</f>
        <v>6021</v>
      </c>
      <c r="H13" s="384">
        <f>F13*0.5</f>
        <v>4014</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2010</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"2ГИС.НАБЕРЕЖНЫЕ ЧЕЛНЫ"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22" s="471"/>
      <c r="E22" s="472"/>
      <c r="F22" s="472"/>
      <c r="G22" s="472"/>
      <c r="H22" s="473"/>
    </row>
    <row r="23" spans="1:8" s="16" customFormat="1" ht="24.95" customHeight="1" thickBot="1" x14ac:dyDescent="0.25">
      <c r="A23" s="40"/>
      <c r="B23" s="59"/>
      <c r="C23" s="60"/>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24" s="527">
        <v>210</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6" s="531"/>
      <c r="E26" s="532"/>
      <c r="F26" s="532"/>
      <c r="G26" s="532"/>
      <c r="H26" s="533"/>
    </row>
    <row r="27" spans="1:8" s="16" customFormat="1" ht="24.95" customHeight="1" thickBot="1" x14ac:dyDescent="0.25">
      <c r="A27" s="40"/>
      <c r="B27" s="59"/>
      <c r="C27" s="6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28" s="382">
        <f>F28*1.2</f>
        <v>13147.199999999999</v>
      </c>
      <c r="E28" s="383">
        <f>F28*1.1</f>
        <v>12051.6</v>
      </c>
      <c r="F28" s="383">
        <v>10956</v>
      </c>
      <c r="G28" s="383">
        <f>F28*0.75</f>
        <v>8217</v>
      </c>
      <c r="H28" s="384">
        <f>F28*0.5</f>
        <v>5478</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1" s="374"/>
      <c r="E31" s="375"/>
      <c r="F31" s="375"/>
      <c r="G31" s="375"/>
      <c r="H31" s="376"/>
    </row>
    <row r="32" spans="1:8" s="16" customFormat="1" ht="24.95" customHeight="1" thickBot="1" x14ac:dyDescent="0.25">
      <c r="A32" s="40"/>
      <c r="B32" s="59"/>
      <c r="C32" s="6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3" s="457">
        <f>F33*1.2</f>
        <v>15422.4</v>
      </c>
      <c r="E33" s="383">
        <f>F33*1.1</f>
        <v>14137.2</v>
      </c>
      <c r="F33" s="383">
        <v>12852</v>
      </c>
      <c r="G33" s="383">
        <f>F33*0.75</f>
        <v>9639</v>
      </c>
      <c r="H33" s="384">
        <f>F33*0.5</f>
        <v>6426</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3240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"2ГИС.НАБЕРЕЖНЫЕ ЧЕЛНЫ"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"2ГИС.НАБЕРЕЖНЫЕ ЧЕЛНЫ"; Электронный справочник "2ГИС.НАБЕРЕЖНЫЕ ЧЕЛНЫ" (мобильная версия 2ГИС 4.0 и выше)</v>
      </c>
      <c r="D42" s="471"/>
      <c r="E42" s="472"/>
      <c r="F42" s="472"/>
      <c r="G42" s="472"/>
      <c r="H42" s="473"/>
    </row>
    <row r="43" spans="1:8" s="16" customFormat="1" ht="24.95" customHeight="1" thickBot="1" x14ac:dyDescent="0.25">
      <c r="A43" s="40"/>
      <c r="B43" s="59"/>
      <c r="C43" s="60"/>
      <c r="D43" s="519" t="s">
        <v>234</v>
      </c>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v>
      </c>
      <c r="D44" s="479">
        <v>210</v>
      </c>
      <c r="E44" s="445"/>
      <c r="F44" s="445"/>
      <c r="G44" s="445"/>
      <c r="H44" s="446"/>
    </row>
    <row r="45" spans="1:8" s="16" customFormat="1" ht="69.75" customHeight="1" x14ac:dyDescent="0.2">
      <c r="A45" s="439"/>
      <c r="B45" s="476"/>
      <c r="C45" s="478"/>
      <c r="D45" s="480"/>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6" s="480"/>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47" s="481"/>
      <c r="E47" s="449"/>
      <c r="F47" s="449"/>
      <c r="G47" s="449"/>
      <c r="H47" s="450"/>
    </row>
    <row r="48" spans="1:8" s="16" customFormat="1" ht="24.95" customHeight="1" thickBot="1" x14ac:dyDescent="0.25">
      <c r="A48" s="40"/>
      <c r="B48" s="41"/>
      <c r="C48" s="42"/>
      <c r="D48" s="435"/>
      <c r="E48" s="436"/>
      <c r="F48" s="436"/>
      <c r="G48" s="436"/>
      <c r="H48" s="437"/>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49" s="382">
        <f>F49*1.2</f>
        <v>9864</v>
      </c>
      <c r="E49" s="383">
        <f>F49*1.1</f>
        <v>9042</v>
      </c>
      <c r="F49" s="383">
        <v>8220</v>
      </c>
      <c r="G49" s="383">
        <f>F49*0.75</f>
        <v>6165</v>
      </c>
      <c r="H49" s="384">
        <f>F49*0.5</f>
        <v>4110</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3" s="374"/>
      <c r="E53" s="375"/>
      <c r="F53" s="375"/>
      <c r="G53" s="375"/>
      <c r="H53" s="376"/>
    </row>
    <row r="54" spans="1:8" s="16" customFormat="1" ht="24.95" customHeight="1" thickBot="1" x14ac:dyDescent="0.25">
      <c r="A54" s="28"/>
      <c r="B54" s="29"/>
      <c r="C54" s="30"/>
      <c r="D54" s="458"/>
      <c r="E54" s="459"/>
      <c r="F54" s="459"/>
      <c r="G54" s="459"/>
      <c r="H54" s="460"/>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5" s="457">
        <f>F55*1.2</f>
        <v>11563.199999999999</v>
      </c>
      <c r="E55" s="383">
        <f>F55*1.1</f>
        <v>10599.6</v>
      </c>
      <c r="F55" s="383">
        <v>9636</v>
      </c>
      <c r="G55" s="383">
        <f>F55*0.75</f>
        <v>7227</v>
      </c>
      <c r="H55" s="384">
        <f>F55*0.5</f>
        <v>4818</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59" s="482"/>
      <c r="E59" s="375"/>
      <c r="F59" s="375"/>
      <c r="G59" s="375"/>
      <c r="H59" s="376"/>
    </row>
    <row r="60" spans="1:8" s="16" customFormat="1" ht="24.95" customHeight="1" thickBot="1" x14ac:dyDescent="0.25">
      <c r="A60" s="40"/>
      <c r="B60" s="41"/>
      <c r="C60" s="42"/>
      <c r="D60" s="486"/>
      <c r="E60" s="487"/>
      <c r="F60" s="487"/>
      <c r="G60" s="487"/>
      <c r="H60" s="488"/>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61" s="527">
        <v>210</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63" s="531"/>
      <c r="E63" s="532"/>
      <c r="F63" s="532"/>
      <c r="G63" s="532"/>
      <c r="H63" s="533"/>
    </row>
    <row r="64" spans="1:8" s="16" customFormat="1" ht="24.95" customHeight="1" thickBot="1" x14ac:dyDescent="0.25">
      <c r="A64" s="40"/>
      <c r="B64" s="59"/>
      <c r="C64" s="60"/>
      <c r="D64" s="519" t="s">
        <v>234</v>
      </c>
      <c r="E64" s="519"/>
      <c r="F64" s="519"/>
      <c r="G64" s="519"/>
      <c r="H64" s="645"/>
    </row>
    <row r="65" spans="1:8" ht="50.1" customHeight="1" thickBot="1" x14ac:dyDescent="0.25">
      <c r="A65" s="411" t="s">
        <v>38</v>
      </c>
      <c r="B65" s="412"/>
      <c r="C65" s="412"/>
      <c r="D65" s="421" t="str">
        <f>"от "&amp;MIN(D66:D85)&amp;" до "&amp;MAX(D66:D85)</f>
        <v>от 1548 до 30960</v>
      </c>
      <c r="E65" s="422"/>
      <c r="F65" s="422"/>
      <c r="G65" s="422"/>
      <c r="H65" s="423"/>
    </row>
    <row r="66" spans="1:8" ht="37.5" customHeight="1" x14ac:dyDescent="0.2">
      <c r="A66" s="429" t="s">
        <v>39</v>
      </c>
      <c r="B66" s="598"/>
      <c r="C66" s="455"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66" s="601">
        <v>1548</v>
      </c>
      <c r="E66" s="433"/>
      <c r="F66" s="433"/>
      <c r="G66" s="433"/>
      <c r="H66" s="434"/>
    </row>
    <row r="67" spans="1:8" ht="37.5" customHeight="1" x14ac:dyDescent="0.2">
      <c r="A67" s="419" t="s">
        <v>40</v>
      </c>
      <c r="B67" s="586"/>
      <c r="C67" s="599"/>
      <c r="D67" s="361">
        <v>3096</v>
      </c>
      <c r="E67" s="355"/>
      <c r="F67" s="355"/>
      <c r="G67" s="355"/>
      <c r="H67" s="356"/>
    </row>
    <row r="68" spans="1:8" ht="37.5" customHeight="1" x14ac:dyDescent="0.2">
      <c r="A68" s="419" t="s">
        <v>41</v>
      </c>
      <c r="B68" s="586"/>
      <c r="C68" s="599"/>
      <c r="D68" s="361">
        <v>4644</v>
      </c>
      <c r="E68" s="355"/>
      <c r="F68" s="355"/>
      <c r="G68" s="355"/>
      <c r="H68" s="356"/>
    </row>
    <row r="69" spans="1:8" ht="37.5" customHeight="1" x14ac:dyDescent="0.2">
      <c r="A69" s="419" t="s">
        <v>42</v>
      </c>
      <c r="B69" s="586"/>
      <c r="C69" s="599"/>
      <c r="D69" s="361">
        <v>6192</v>
      </c>
      <c r="E69" s="355"/>
      <c r="F69" s="355"/>
      <c r="G69" s="355"/>
      <c r="H69" s="356"/>
    </row>
    <row r="70" spans="1:8" ht="37.5" customHeight="1" x14ac:dyDescent="0.2">
      <c r="A70" s="419" t="s">
        <v>43</v>
      </c>
      <c r="B70" s="586"/>
      <c r="C70" s="599"/>
      <c r="D70" s="361">
        <v>7740</v>
      </c>
      <c r="E70" s="355"/>
      <c r="F70" s="355"/>
      <c r="G70" s="355"/>
      <c r="H70" s="356"/>
    </row>
    <row r="71" spans="1:8" ht="37.5" customHeight="1" x14ac:dyDescent="0.2">
      <c r="A71" s="419" t="s">
        <v>44</v>
      </c>
      <c r="B71" s="586"/>
      <c r="C71" s="599"/>
      <c r="D71" s="361">
        <v>9288</v>
      </c>
      <c r="E71" s="355"/>
      <c r="F71" s="355"/>
      <c r="G71" s="355"/>
      <c r="H71" s="356"/>
    </row>
    <row r="72" spans="1:8" ht="37.5" customHeight="1" x14ac:dyDescent="0.2">
      <c r="A72" s="419" t="s">
        <v>45</v>
      </c>
      <c r="B72" s="586"/>
      <c r="C72" s="599"/>
      <c r="D72" s="361">
        <v>10836</v>
      </c>
      <c r="E72" s="355"/>
      <c r="F72" s="355"/>
      <c r="G72" s="355"/>
      <c r="H72" s="356"/>
    </row>
    <row r="73" spans="1:8" ht="37.5" customHeight="1" x14ac:dyDescent="0.2">
      <c r="A73" s="419" t="s">
        <v>46</v>
      </c>
      <c r="B73" s="586"/>
      <c r="C73" s="599"/>
      <c r="D73" s="361">
        <v>12384</v>
      </c>
      <c r="E73" s="355"/>
      <c r="F73" s="355"/>
      <c r="G73" s="355"/>
      <c r="H73" s="356"/>
    </row>
    <row r="74" spans="1:8" ht="37.5" customHeight="1" x14ac:dyDescent="0.2">
      <c r="A74" s="419" t="s">
        <v>47</v>
      </c>
      <c r="B74" s="586"/>
      <c r="C74" s="599"/>
      <c r="D74" s="361">
        <v>13932</v>
      </c>
      <c r="E74" s="355"/>
      <c r="F74" s="355"/>
      <c r="G74" s="355"/>
      <c r="H74" s="356"/>
    </row>
    <row r="75" spans="1:8" ht="37.5" customHeight="1" x14ac:dyDescent="0.2">
      <c r="A75" s="419" t="s">
        <v>48</v>
      </c>
      <c r="B75" s="586"/>
      <c r="C75" s="599"/>
      <c r="D75" s="361">
        <v>15480</v>
      </c>
      <c r="E75" s="355"/>
      <c r="F75" s="355"/>
      <c r="G75" s="355"/>
      <c r="H75" s="356"/>
    </row>
    <row r="76" spans="1:8" ht="37.5" customHeight="1" x14ac:dyDescent="0.2">
      <c r="A76" s="419" t="s">
        <v>49</v>
      </c>
      <c r="B76" s="586"/>
      <c r="C76" s="599"/>
      <c r="D76" s="361">
        <v>17028</v>
      </c>
      <c r="E76" s="355"/>
      <c r="F76" s="355"/>
      <c r="G76" s="355"/>
      <c r="H76" s="356"/>
    </row>
    <row r="77" spans="1:8" ht="37.5" customHeight="1" x14ac:dyDescent="0.2">
      <c r="A77" s="419" t="s">
        <v>50</v>
      </c>
      <c r="B77" s="586"/>
      <c r="C77" s="599"/>
      <c r="D77" s="361">
        <v>18576</v>
      </c>
      <c r="E77" s="355"/>
      <c r="F77" s="355"/>
      <c r="G77" s="355"/>
      <c r="H77" s="356"/>
    </row>
    <row r="78" spans="1:8" ht="37.5" customHeight="1" x14ac:dyDescent="0.2">
      <c r="A78" s="419" t="s">
        <v>51</v>
      </c>
      <c r="B78" s="586"/>
      <c r="C78" s="599"/>
      <c r="D78" s="361">
        <v>20124</v>
      </c>
      <c r="E78" s="355"/>
      <c r="F78" s="355"/>
      <c r="G78" s="355"/>
      <c r="H78" s="356"/>
    </row>
    <row r="79" spans="1:8" ht="37.5" customHeight="1" x14ac:dyDescent="0.2">
      <c r="A79" s="419" t="s">
        <v>52</v>
      </c>
      <c r="B79" s="586"/>
      <c r="C79" s="599"/>
      <c r="D79" s="361">
        <v>21672</v>
      </c>
      <c r="E79" s="355"/>
      <c r="F79" s="355"/>
      <c r="G79" s="355"/>
      <c r="H79" s="356"/>
    </row>
    <row r="80" spans="1:8" ht="37.5" customHeight="1" x14ac:dyDescent="0.2">
      <c r="A80" s="419" t="s">
        <v>53</v>
      </c>
      <c r="B80" s="586"/>
      <c r="C80" s="599"/>
      <c r="D80" s="361">
        <v>23220</v>
      </c>
      <c r="E80" s="355"/>
      <c r="F80" s="355"/>
      <c r="G80" s="355"/>
      <c r="H80" s="356"/>
    </row>
    <row r="81" spans="1:8" ht="37.5" customHeight="1" x14ac:dyDescent="0.2">
      <c r="A81" s="419" t="s">
        <v>54</v>
      </c>
      <c r="B81" s="586"/>
      <c r="C81" s="599"/>
      <c r="D81" s="361">
        <v>24768</v>
      </c>
      <c r="E81" s="355"/>
      <c r="F81" s="355"/>
      <c r="G81" s="355"/>
      <c r="H81" s="356"/>
    </row>
    <row r="82" spans="1:8" ht="37.5" customHeight="1" x14ac:dyDescent="0.2">
      <c r="A82" s="419" t="s">
        <v>55</v>
      </c>
      <c r="B82" s="586"/>
      <c r="C82" s="599"/>
      <c r="D82" s="361">
        <v>26316</v>
      </c>
      <c r="E82" s="355"/>
      <c r="F82" s="355"/>
      <c r="G82" s="355"/>
      <c r="H82" s="356"/>
    </row>
    <row r="83" spans="1:8" ht="37.5" customHeight="1" x14ac:dyDescent="0.2">
      <c r="A83" s="419" t="s">
        <v>56</v>
      </c>
      <c r="B83" s="586"/>
      <c r="C83" s="599"/>
      <c r="D83" s="361">
        <v>27864</v>
      </c>
      <c r="E83" s="355"/>
      <c r="F83" s="355"/>
      <c r="G83" s="355"/>
      <c r="H83" s="356"/>
    </row>
    <row r="84" spans="1:8" ht="37.5" customHeight="1" x14ac:dyDescent="0.2">
      <c r="A84" s="419" t="s">
        <v>57</v>
      </c>
      <c r="B84" s="586"/>
      <c r="C84" s="599"/>
      <c r="D84" s="361">
        <v>29412</v>
      </c>
      <c r="E84" s="355"/>
      <c r="F84" s="355"/>
      <c r="G84" s="355"/>
      <c r="H84" s="356"/>
    </row>
    <row r="85" spans="1:8" ht="37.5" customHeight="1" x14ac:dyDescent="0.2">
      <c r="A85" s="419" t="s">
        <v>58</v>
      </c>
      <c r="B85" s="586"/>
      <c r="C85" s="599"/>
      <c r="D85" s="361">
        <v>30960</v>
      </c>
      <c r="E85" s="355"/>
      <c r="F85" s="355"/>
      <c r="G85" s="355"/>
      <c r="H85" s="356"/>
    </row>
    <row r="86" spans="1:8" ht="37.5" customHeight="1" x14ac:dyDescent="0.2">
      <c r="A86" s="419" t="s">
        <v>181</v>
      </c>
      <c r="B86" s="586"/>
      <c r="C86" s="599"/>
      <c r="D86" s="361">
        <v>32508</v>
      </c>
      <c r="E86" s="355"/>
      <c r="F86" s="355"/>
      <c r="G86" s="355"/>
      <c r="H86" s="356"/>
    </row>
    <row r="87" spans="1:8" ht="37.5" customHeight="1" x14ac:dyDescent="0.2">
      <c r="A87" s="419" t="s">
        <v>182</v>
      </c>
      <c r="B87" s="586"/>
      <c r="C87" s="599"/>
      <c r="D87" s="361">
        <v>34056</v>
      </c>
      <c r="E87" s="355"/>
      <c r="F87" s="355"/>
      <c r="G87" s="355"/>
      <c r="H87" s="356"/>
    </row>
    <row r="88" spans="1:8" ht="37.5" customHeight="1" x14ac:dyDescent="0.2">
      <c r="A88" s="419" t="s">
        <v>183</v>
      </c>
      <c r="B88" s="586"/>
      <c r="C88" s="599"/>
      <c r="D88" s="361">
        <v>35604</v>
      </c>
      <c r="E88" s="355"/>
      <c r="F88" s="355"/>
      <c r="G88" s="355"/>
      <c r="H88" s="356"/>
    </row>
    <row r="89" spans="1:8" ht="37.5" customHeight="1" x14ac:dyDescent="0.2">
      <c r="A89" s="419" t="s">
        <v>184</v>
      </c>
      <c r="B89" s="586"/>
      <c r="C89" s="599"/>
      <c r="D89" s="361">
        <v>37152</v>
      </c>
      <c r="E89" s="355"/>
      <c r="F89" s="355"/>
      <c r="G89" s="355"/>
      <c r="H89" s="356"/>
    </row>
    <row r="90" spans="1:8" ht="37.5" customHeight="1" x14ac:dyDescent="0.2">
      <c r="A90" s="419" t="s">
        <v>185</v>
      </c>
      <c r="B90" s="586"/>
      <c r="C90" s="599"/>
      <c r="D90" s="361">
        <v>38700</v>
      </c>
      <c r="E90" s="355"/>
      <c r="F90" s="355"/>
      <c r="G90" s="355"/>
      <c r="H90" s="356"/>
    </row>
    <row r="91" spans="1:8" ht="37.5" customHeight="1" x14ac:dyDescent="0.2">
      <c r="A91" s="419" t="s">
        <v>186</v>
      </c>
      <c r="B91" s="586"/>
      <c r="C91" s="599"/>
      <c r="D91" s="361">
        <v>40248</v>
      </c>
      <c r="E91" s="355"/>
      <c r="F91" s="355"/>
      <c r="G91" s="355"/>
      <c r="H91" s="356"/>
    </row>
    <row r="92" spans="1:8" ht="37.5" customHeight="1" x14ac:dyDescent="0.2">
      <c r="A92" s="419" t="s">
        <v>187</v>
      </c>
      <c r="B92" s="586"/>
      <c r="C92" s="599"/>
      <c r="D92" s="361">
        <v>41796</v>
      </c>
      <c r="E92" s="355"/>
      <c r="F92" s="355"/>
      <c r="G92" s="355"/>
      <c r="H92" s="356"/>
    </row>
    <row r="93" spans="1:8" ht="37.5" customHeight="1" x14ac:dyDescent="0.2">
      <c r="A93" s="419" t="s">
        <v>188</v>
      </c>
      <c r="B93" s="586"/>
      <c r="C93" s="599"/>
      <c r="D93" s="361">
        <v>43344</v>
      </c>
      <c r="E93" s="355"/>
      <c r="F93" s="355"/>
      <c r="G93" s="355"/>
      <c r="H93" s="356"/>
    </row>
    <row r="94" spans="1:8" ht="37.5" customHeight="1" x14ac:dyDescent="0.2">
      <c r="A94" s="419" t="s">
        <v>189</v>
      </c>
      <c r="B94" s="586"/>
      <c r="C94" s="599"/>
      <c r="D94" s="361">
        <v>44892</v>
      </c>
      <c r="E94" s="355"/>
      <c r="F94" s="355"/>
      <c r="G94" s="355"/>
      <c r="H94" s="356"/>
    </row>
    <row r="95" spans="1:8" ht="37.5" customHeight="1" x14ac:dyDescent="0.2">
      <c r="A95" s="419" t="s">
        <v>190</v>
      </c>
      <c r="B95" s="586"/>
      <c r="C95" s="599"/>
      <c r="D95" s="361">
        <v>46440</v>
      </c>
      <c r="E95" s="355"/>
      <c r="F95" s="355"/>
      <c r="G95" s="355"/>
      <c r="H95" s="356"/>
    </row>
    <row r="96" spans="1:8" ht="37.5" customHeight="1" x14ac:dyDescent="0.2">
      <c r="A96" s="419" t="s">
        <v>191</v>
      </c>
      <c r="B96" s="420"/>
      <c r="C96" s="599"/>
      <c r="D96" s="361">
        <v>47988</v>
      </c>
      <c r="E96" s="355"/>
      <c r="F96" s="355"/>
      <c r="G96" s="355"/>
      <c r="H96" s="356"/>
    </row>
    <row r="97" spans="1:8" ht="37.5" customHeight="1" x14ac:dyDescent="0.2">
      <c r="A97" s="419" t="s">
        <v>192</v>
      </c>
      <c r="B97" s="420"/>
      <c r="C97" s="599"/>
      <c r="D97" s="361">
        <v>49536</v>
      </c>
      <c r="E97" s="355"/>
      <c r="F97" s="355"/>
      <c r="G97" s="355"/>
      <c r="H97" s="356"/>
    </row>
    <row r="98" spans="1:8" ht="37.5" customHeight="1" x14ac:dyDescent="0.2">
      <c r="A98" s="419" t="s">
        <v>193</v>
      </c>
      <c r="B98" s="420"/>
      <c r="C98" s="599"/>
      <c r="D98" s="361">
        <v>51084</v>
      </c>
      <c r="E98" s="355"/>
      <c r="F98" s="355"/>
      <c r="G98" s="355"/>
      <c r="H98" s="356"/>
    </row>
    <row r="99" spans="1:8" ht="37.5" customHeight="1" x14ac:dyDescent="0.2">
      <c r="A99" s="419" t="s">
        <v>194</v>
      </c>
      <c r="B99" s="420"/>
      <c r="C99" s="599"/>
      <c r="D99" s="361">
        <v>52632</v>
      </c>
      <c r="E99" s="355"/>
      <c r="F99" s="355"/>
      <c r="G99" s="355"/>
      <c r="H99" s="356"/>
    </row>
    <row r="100" spans="1:8" ht="37.5" customHeight="1" x14ac:dyDescent="0.2">
      <c r="A100" s="419" t="s">
        <v>195</v>
      </c>
      <c r="B100" s="420"/>
      <c r="C100" s="599"/>
      <c r="D100" s="361">
        <v>54180</v>
      </c>
      <c r="E100" s="355"/>
      <c r="F100" s="355"/>
      <c r="G100" s="355"/>
      <c r="H100" s="356"/>
    </row>
    <row r="101" spans="1:8" ht="37.5" customHeight="1" x14ac:dyDescent="0.2">
      <c r="A101" s="419" t="s">
        <v>235</v>
      </c>
      <c r="B101" s="420"/>
      <c r="C101" s="599"/>
      <c r="D101" s="361">
        <v>55728</v>
      </c>
      <c r="E101" s="355"/>
      <c r="F101" s="355"/>
      <c r="G101" s="355"/>
      <c r="H101" s="356"/>
    </row>
    <row r="102" spans="1:8" ht="37.5" customHeight="1" x14ac:dyDescent="0.2">
      <c r="A102" s="419" t="s">
        <v>236</v>
      </c>
      <c r="B102" s="420"/>
      <c r="C102" s="599"/>
      <c r="D102" s="361">
        <v>57276</v>
      </c>
      <c r="E102" s="355"/>
      <c r="F102" s="355"/>
      <c r="G102" s="355"/>
      <c r="H102" s="356"/>
    </row>
    <row r="103" spans="1:8" ht="37.5" customHeight="1" x14ac:dyDescent="0.2">
      <c r="A103" s="419" t="s">
        <v>237</v>
      </c>
      <c r="B103" s="420"/>
      <c r="C103" s="599"/>
      <c r="D103" s="361">
        <v>58824</v>
      </c>
      <c r="E103" s="355"/>
      <c r="F103" s="355"/>
      <c r="G103" s="355"/>
      <c r="H103" s="356"/>
    </row>
    <row r="104" spans="1:8" ht="37.5" customHeight="1" x14ac:dyDescent="0.2">
      <c r="A104" s="419" t="s">
        <v>238</v>
      </c>
      <c r="B104" s="420"/>
      <c r="C104" s="599"/>
      <c r="D104" s="361">
        <v>60372</v>
      </c>
      <c r="E104" s="355"/>
      <c r="F104" s="355"/>
      <c r="G104" s="355"/>
      <c r="H104" s="356"/>
    </row>
    <row r="105" spans="1:8" ht="37.5" customHeight="1" x14ac:dyDescent="0.2">
      <c r="A105" s="419" t="s">
        <v>239</v>
      </c>
      <c r="B105" s="420"/>
      <c r="C105" s="599"/>
      <c r="D105" s="361">
        <v>61920</v>
      </c>
      <c r="E105" s="355"/>
      <c r="F105" s="355"/>
      <c r="G105" s="355"/>
      <c r="H105" s="356"/>
    </row>
    <row r="106" spans="1:8" ht="37.5" customHeight="1" x14ac:dyDescent="0.2">
      <c r="A106" s="419" t="s">
        <v>359</v>
      </c>
      <c r="B106" s="420"/>
      <c r="C106" s="599"/>
      <c r="D106" s="361">
        <v>63468</v>
      </c>
      <c r="E106" s="355"/>
      <c r="F106" s="355"/>
      <c r="G106" s="355"/>
      <c r="H106" s="356"/>
    </row>
    <row r="107" spans="1:8" ht="37.5" customHeight="1" x14ac:dyDescent="0.2">
      <c r="A107" s="419" t="s">
        <v>360</v>
      </c>
      <c r="B107" s="420"/>
      <c r="C107" s="599"/>
      <c r="D107" s="361">
        <v>65016</v>
      </c>
      <c r="E107" s="355"/>
      <c r="F107" s="355"/>
      <c r="G107" s="355"/>
      <c r="H107" s="356"/>
    </row>
    <row r="108" spans="1:8" ht="37.5" customHeight="1" x14ac:dyDescent="0.2">
      <c r="A108" s="419" t="s">
        <v>361</v>
      </c>
      <c r="B108" s="420"/>
      <c r="C108" s="599"/>
      <c r="D108" s="361">
        <v>66564</v>
      </c>
      <c r="E108" s="355"/>
      <c r="F108" s="355"/>
      <c r="G108" s="355"/>
      <c r="H108" s="356"/>
    </row>
    <row r="109" spans="1:8" ht="37.5" customHeight="1" x14ac:dyDescent="0.2">
      <c r="A109" s="419" t="s">
        <v>362</v>
      </c>
      <c r="B109" s="420"/>
      <c r="C109" s="599"/>
      <c r="D109" s="361">
        <v>68112</v>
      </c>
      <c r="E109" s="355"/>
      <c r="F109" s="355"/>
      <c r="G109" s="355"/>
      <c r="H109" s="356"/>
    </row>
    <row r="110" spans="1:8" ht="37.5" customHeight="1" x14ac:dyDescent="0.2">
      <c r="A110" s="419" t="s">
        <v>363</v>
      </c>
      <c r="B110" s="420"/>
      <c r="C110" s="599"/>
      <c r="D110" s="361">
        <v>69660</v>
      </c>
      <c r="E110" s="355"/>
      <c r="F110" s="355"/>
      <c r="G110" s="355"/>
      <c r="H110" s="356"/>
    </row>
    <row r="111" spans="1:8" ht="37.5" customHeight="1" x14ac:dyDescent="0.2">
      <c r="A111" s="419" t="s">
        <v>364</v>
      </c>
      <c r="B111" s="420"/>
      <c r="C111" s="599"/>
      <c r="D111" s="361">
        <v>71208</v>
      </c>
      <c r="E111" s="355"/>
      <c r="F111" s="355"/>
      <c r="G111" s="355"/>
      <c r="H111" s="356"/>
    </row>
    <row r="112" spans="1:8" ht="37.5" customHeight="1" x14ac:dyDescent="0.2">
      <c r="A112" s="419" t="s">
        <v>365</v>
      </c>
      <c r="B112" s="420"/>
      <c r="C112" s="599"/>
      <c r="D112" s="361">
        <v>72756</v>
      </c>
      <c r="E112" s="355"/>
      <c r="F112" s="355"/>
      <c r="G112" s="355"/>
      <c r="H112" s="356"/>
    </row>
    <row r="113" spans="1:8" ht="37.5" customHeight="1" x14ac:dyDescent="0.2">
      <c r="A113" s="419" t="s">
        <v>366</v>
      </c>
      <c r="B113" s="420"/>
      <c r="C113" s="599"/>
      <c r="D113" s="361">
        <v>74304</v>
      </c>
      <c r="E113" s="355"/>
      <c r="F113" s="355"/>
      <c r="G113" s="355"/>
      <c r="H113" s="356"/>
    </row>
    <row r="114" spans="1:8" ht="37.5" customHeight="1" x14ac:dyDescent="0.2">
      <c r="A114" s="419" t="s">
        <v>367</v>
      </c>
      <c r="B114" s="420"/>
      <c r="C114" s="599"/>
      <c r="D114" s="361">
        <v>75852</v>
      </c>
      <c r="E114" s="355"/>
      <c r="F114" s="355"/>
      <c r="G114" s="355"/>
      <c r="H114" s="356"/>
    </row>
    <row r="115" spans="1:8" ht="37.5" customHeight="1" x14ac:dyDescent="0.2">
      <c r="A115" s="419" t="s">
        <v>368</v>
      </c>
      <c r="B115" s="420"/>
      <c r="C115" s="599"/>
      <c r="D115" s="361">
        <v>77400</v>
      </c>
      <c r="E115" s="355"/>
      <c r="F115" s="355"/>
      <c r="G115" s="355"/>
      <c r="H115" s="356"/>
    </row>
    <row r="116" spans="1:8" ht="37.5" customHeight="1" x14ac:dyDescent="0.2">
      <c r="A116" s="419" t="s">
        <v>369</v>
      </c>
      <c r="B116" s="420"/>
      <c r="C116" s="599"/>
      <c r="D116" s="361">
        <v>78948</v>
      </c>
      <c r="E116" s="355"/>
      <c r="F116" s="355"/>
      <c r="G116" s="355"/>
      <c r="H116" s="356"/>
    </row>
    <row r="117" spans="1:8" ht="37.5" customHeight="1" x14ac:dyDescent="0.2">
      <c r="A117" s="419" t="s">
        <v>370</v>
      </c>
      <c r="B117" s="420"/>
      <c r="C117" s="599"/>
      <c r="D117" s="361">
        <v>80496</v>
      </c>
      <c r="E117" s="355"/>
      <c r="F117" s="355"/>
      <c r="G117" s="355"/>
      <c r="H117" s="356"/>
    </row>
    <row r="118" spans="1:8" ht="37.5" customHeight="1" x14ac:dyDescent="0.2">
      <c r="A118" s="419" t="s">
        <v>371</v>
      </c>
      <c r="B118" s="420"/>
      <c r="C118" s="599"/>
      <c r="D118" s="361">
        <v>82044</v>
      </c>
      <c r="E118" s="355"/>
      <c r="F118" s="355"/>
      <c r="G118" s="355"/>
      <c r="H118" s="356"/>
    </row>
    <row r="119" spans="1:8" ht="37.5" customHeight="1" x14ac:dyDescent="0.2">
      <c r="A119" s="419" t="s">
        <v>372</v>
      </c>
      <c r="B119" s="420"/>
      <c r="C119" s="599"/>
      <c r="D119" s="361">
        <v>83592</v>
      </c>
      <c r="E119" s="355"/>
      <c r="F119" s="355"/>
      <c r="G119" s="355"/>
      <c r="H119" s="356"/>
    </row>
    <row r="120" spans="1:8" ht="37.5" customHeight="1" x14ac:dyDescent="0.2">
      <c r="A120" s="419" t="s">
        <v>373</v>
      </c>
      <c r="B120" s="420"/>
      <c r="C120" s="599"/>
      <c r="D120" s="361">
        <v>85140</v>
      </c>
      <c r="E120" s="355"/>
      <c r="F120" s="355"/>
      <c r="G120" s="355"/>
      <c r="H120" s="356"/>
    </row>
    <row r="121" spans="1:8" ht="37.5" customHeight="1" x14ac:dyDescent="0.2">
      <c r="A121" s="419" t="s">
        <v>374</v>
      </c>
      <c r="B121" s="420"/>
      <c r="C121" s="599"/>
      <c r="D121" s="361">
        <v>86688</v>
      </c>
      <c r="E121" s="355"/>
      <c r="F121" s="355"/>
      <c r="G121" s="355"/>
      <c r="H121" s="356"/>
    </row>
    <row r="122" spans="1:8" ht="37.5" customHeight="1" x14ac:dyDescent="0.2">
      <c r="A122" s="419" t="s">
        <v>375</v>
      </c>
      <c r="B122" s="420"/>
      <c r="C122" s="599"/>
      <c r="D122" s="361">
        <v>88236</v>
      </c>
      <c r="E122" s="355"/>
      <c r="F122" s="355"/>
      <c r="G122" s="355"/>
      <c r="H122" s="356"/>
    </row>
    <row r="123" spans="1:8" ht="37.5" customHeight="1" x14ac:dyDescent="0.2">
      <c r="A123" s="419" t="s">
        <v>376</v>
      </c>
      <c r="B123" s="420"/>
      <c r="C123" s="599"/>
      <c r="D123" s="361">
        <v>89784</v>
      </c>
      <c r="E123" s="355"/>
      <c r="F123" s="355"/>
      <c r="G123" s="355"/>
      <c r="H123" s="356"/>
    </row>
    <row r="124" spans="1:8" ht="37.5" customHeight="1" x14ac:dyDescent="0.2">
      <c r="A124" s="419" t="s">
        <v>377</v>
      </c>
      <c r="B124" s="420"/>
      <c r="C124" s="599"/>
      <c r="D124" s="361">
        <v>91332</v>
      </c>
      <c r="E124" s="355"/>
      <c r="F124" s="355"/>
      <c r="G124" s="355"/>
      <c r="H124" s="356"/>
    </row>
    <row r="125" spans="1:8" ht="37.5" customHeight="1" thickBot="1" x14ac:dyDescent="0.25">
      <c r="A125" s="419" t="s">
        <v>378</v>
      </c>
      <c r="B125" s="420"/>
      <c r="C125" s="600"/>
      <c r="D125" s="361">
        <v>92880</v>
      </c>
      <c r="E125" s="355"/>
      <c r="F125" s="355"/>
      <c r="G125" s="355"/>
      <c r="H125" s="356"/>
    </row>
    <row r="126" spans="1:8" ht="50.1" customHeight="1" thickBot="1" x14ac:dyDescent="0.25">
      <c r="A126" s="411" t="s">
        <v>59</v>
      </c>
      <c r="B126" s="412"/>
      <c r="C126" s="412"/>
      <c r="D126" s="421" t="str">
        <f>"от "&amp;MIN(D127:D136)&amp;" до "&amp;MAX(D127:D136)</f>
        <v>от 414 до 7140</v>
      </c>
      <c r="E126" s="422"/>
      <c r="F126" s="422"/>
      <c r="G126" s="422"/>
      <c r="H126" s="423"/>
    </row>
    <row r="127" spans="1:8" ht="151.5" x14ac:dyDescent="0.2">
      <c r="A127" s="65" t="s">
        <v>60</v>
      </c>
      <c r="B127" s="66" t="s">
        <v>13</v>
      </c>
      <c r="C127" s="67" t="str">
        <f t="shared" ref="C127"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27" s="424">
        <v>1182</v>
      </c>
      <c r="E127" s="424"/>
      <c r="F127" s="424"/>
      <c r="G127" s="424"/>
      <c r="H127" s="425"/>
    </row>
    <row r="128" spans="1:8" ht="37.5" customHeight="1" x14ac:dyDescent="0.2">
      <c r="A128" s="377" t="s">
        <v>61</v>
      </c>
      <c r="B128" s="418"/>
      <c r="C128" s="426"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28" s="398">
        <v>414</v>
      </c>
      <c r="E128" s="398"/>
      <c r="F128" s="398"/>
      <c r="G128" s="398"/>
      <c r="H128" s="399"/>
    </row>
    <row r="129" spans="1:8" ht="37.5" customHeight="1" x14ac:dyDescent="0.2">
      <c r="A129" s="377" t="s">
        <v>62</v>
      </c>
      <c r="B129" s="418"/>
      <c r="C129" s="427"/>
      <c r="D129" s="398">
        <v>2364</v>
      </c>
      <c r="E129" s="398"/>
      <c r="F129" s="398"/>
      <c r="G129" s="398"/>
      <c r="H129" s="399"/>
    </row>
    <row r="130" spans="1:8" ht="37.5" customHeight="1" x14ac:dyDescent="0.2">
      <c r="A130" s="377" t="s">
        <v>63</v>
      </c>
      <c r="B130" s="418"/>
      <c r="C130" s="427"/>
      <c r="D130" s="398">
        <v>2010</v>
      </c>
      <c r="E130" s="398"/>
      <c r="F130" s="398"/>
      <c r="G130" s="398"/>
      <c r="H130" s="399"/>
    </row>
    <row r="131" spans="1:8" ht="37.5" customHeight="1" x14ac:dyDescent="0.2">
      <c r="A131" s="352" t="s">
        <v>64</v>
      </c>
      <c r="B131" s="353"/>
      <c r="C131" s="427"/>
      <c r="D131" s="398">
        <v>4722</v>
      </c>
      <c r="E131" s="398"/>
      <c r="F131" s="398"/>
      <c r="G131" s="398"/>
      <c r="H131" s="399"/>
    </row>
    <row r="132" spans="1:8" ht="37.5" customHeight="1" x14ac:dyDescent="0.2">
      <c r="A132" s="377" t="s">
        <v>65</v>
      </c>
      <c r="B132" s="418"/>
      <c r="C132" s="427"/>
      <c r="D132" s="398">
        <v>414</v>
      </c>
      <c r="E132" s="398"/>
      <c r="F132" s="398"/>
      <c r="G132" s="398"/>
      <c r="H132" s="399"/>
    </row>
    <row r="133" spans="1:8" ht="37.5" customHeight="1" x14ac:dyDescent="0.2">
      <c r="A133" s="377" t="s">
        <v>66</v>
      </c>
      <c r="B133" s="418"/>
      <c r="C133" s="427"/>
      <c r="D133" s="398">
        <v>414</v>
      </c>
      <c r="E133" s="398"/>
      <c r="F133" s="398"/>
      <c r="G133" s="398"/>
      <c r="H133" s="399"/>
    </row>
    <row r="134" spans="1:8" ht="37.5" customHeight="1" x14ac:dyDescent="0.2">
      <c r="A134" s="377" t="s">
        <v>67</v>
      </c>
      <c r="B134" s="418"/>
      <c r="C134" s="427"/>
      <c r="D134" s="398">
        <v>828</v>
      </c>
      <c r="E134" s="398"/>
      <c r="F134" s="398"/>
      <c r="G134" s="398"/>
      <c r="H134" s="399"/>
    </row>
    <row r="135" spans="1:8" ht="37.5" customHeight="1" x14ac:dyDescent="0.2">
      <c r="A135" s="377" t="s">
        <v>68</v>
      </c>
      <c r="B135" s="418"/>
      <c r="C135" s="427"/>
      <c r="D135" s="398">
        <v>1242</v>
      </c>
      <c r="E135" s="398"/>
      <c r="F135" s="398"/>
      <c r="G135" s="398"/>
      <c r="H135" s="399"/>
    </row>
    <row r="136" spans="1:8" ht="37.5" customHeight="1" thickBot="1" x14ac:dyDescent="0.25">
      <c r="A136" s="407" t="s">
        <v>69</v>
      </c>
      <c r="B136" s="408"/>
      <c r="C136" s="428"/>
      <c r="D136" s="409">
        <v>7140</v>
      </c>
      <c r="E136" s="409"/>
      <c r="F136" s="409"/>
      <c r="G136" s="409"/>
      <c r="H136" s="410"/>
    </row>
    <row r="137" spans="1:8" s="16" customFormat="1" ht="117.75" customHeight="1" thickBot="1" x14ac:dyDescent="0.25">
      <c r="A137" s="524" t="s">
        <v>71</v>
      </c>
      <c r="B137" s="525"/>
      <c r="C137"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37" s="375">
        <v>30</v>
      </c>
      <c r="E137" s="375"/>
      <c r="F137" s="375"/>
      <c r="G137" s="375"/>
      <c r="H137" s="376"/>
    </row>
    <row r="138" spans="1:8" ht="50.1" customHeight="1" thickBot="1" x14ac:dyDescent="0.25">
      <c r="A138" s="362" t="s">
        <v>72</v>
      </c>
      <c r="B138" s="363"/>
      <c r="C138" s="21"/>
      <c r="D138" s="364" t="str">
        <f>"от "&amp;MIN(D140,D160:H161,D200,D162:H176)&amp;" до "&amp;MAX(D140,D160:H161,D200,D162:H176)</f>
        <v>от 534 до 15384</v>
      </c>
      <c r="E138" s="364"/>
      <c r="F138" s="364"/>
      <c r="G138" s="364"/>
      <c r="H138" s="365"/>
    </row>
    <row r="139" spans="1:8" ht="21.75" thickBot="1" x14ac:dyDescent="0.25">
      <c r="A139" s="518"/>
      <c r="B139" s="519"/>
      <c r="C139" s="60"/>
      <c r="D139" s="520"/>
      <c r="E139" s="520"/>
      <c r="F139" s="520"/>
      <c r="G139" s="520"/>
      <c r="H139" s="521"/>
    </row>
    <row r="140" spans="1:8" ht="78" customHeight="1" thickBot="1" x14ac:dyDescent="0.25">
      <c r="A140" s="389" t="s">
        <v>73</v>
      </c>
      <c r="B140" s="390"/>
      <c r="C140"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"2ГИС.НАБЕРЕЖНЫЕ ЧЕЛНЫ" (версия для ПК); Интернет-площадка 2gis.kz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http://api.2gis.kz/</v>
      </c>
      <c r="D140" s="391">
        <v>5340</v>
      </c>
      <c r="E140" s="391"/>
      <c r="F140" s="391"/>
      <c r="G140" s="391"/>
      <c r="H140" s="392"/>
    </row>
    <row r="141" spans="1:8" ht="78" customHeight="1" thickBot="1" x14ac:dyDescent="0.25">
      <c r="A141" s="393" t="s">
        <v>74</v>
      </c>
      <c r="B141" s="394"/>
      <c r="C141" s="405"/>
      <c r="D141" s="395" t="s">
        <v>75</v>
      </c>
      <c r="E141" s="396"/>
      <c r="F141" s="396"/>
      <c r="G141" s="396"/>
      <c r="H141" s="397"/>
    </row>
    <row r="142" spans="1:8" ht="78" customHeight="1" x14ac:dyDescent="0.2">
      <c r="A142" s="385" t="s">
        <v>76</v>
      </c>
      <c r="B142" s="386"/>
      <c r="C142" s="405"/>
      <c r="D142" s="398">
        <f>D140/4</f>
        <v>1335</v>
      </c>
      <c r="E142" s="398"/>
      <c r="F142" s="398"/>
      <c r="G142" s="398"/>
      <c r="H142" s="399"/>
    </row>
    <row r="143" spans="1:8" ht="78" customHeight="1" x14ac:dyDescent="0.2">
      <c r="A143" s="385" t="s">
        <v>77</v>
      </c>
      <c r="B143" s="386"/>
      <c r="C143" s="405"/>
      <c r="D143" s="398">
        <f>D140/5</f>
        <v>1068</v>
      </c>
      <c r="E143" s="398"/>
      <c r="F143" s="398"/>
      <c r="G143" s="398"/>
      <c r="H143" s="399"/>
    </row>
    <row r="144" spans="1:8" ht="78" customHeight="1" x14ac:dyDescent="0.2">
      <c r="A144" s="385" t="s">
        <v>78</v>
      </c>
      <c r="B144" s="386"/>
      <c r="C144" s="405"/>
      <c r="D144" s="398">
        <f>D140/6</f>
        <v>890</v>
      </c>
      <c r="E144" s="398"/>
      <c r="F144" s="398"/>
      <c r="G144" s="398"/>
      <c r="H144" s="399"/>
    </row>
    <row r="145" spans="1:8" ht="78" customHeight="1" x14ac:dyDescent="0.2">
      <c r="A145" s="385" t="s">
        <v>79</v>
      </c>
      <c r="B145" s="386"/>
      <c r="C145" s="405"/>
      <c r="D145" s="398">
        <f>D140/7</f>
        <v>762.85714285714289</v>
      </c>
      <c r="E145" s="398"/>
      <c r="F145" s="398"/>
      <c r="G145" s="398"/>
      <c r="H145" s="399"/>
    </row>
    <row r="146" spans="1:8" ht="78" customHeight="1" x14ac:dyDescent="0.2">
      <c r="A146" s="385" t="s">
        <v>80</v>
      </c>
      <c r="B146" s="386"/>
      <c r="C146" s="405"/>
      <c r="D146" s="398">
        <f>D140/8</f>
        <v>667.5</v>
      </c>
      <c r="E146" s="398"/>
      <c r="F146" s="398"/>
      <c r="G146" s="398"/>
      <c r="H146" s="399"/>
    </row>
    <row r="147" spans="1:8" ht="78" customHeight="1" x14ac:dyDescent="0.2">
      <c r="A147" s="385" t="s">
        <v>81</v>
      </c>
      <c r="B147" s="386"/>
      <c r="C147" s="405"/>
      <c r="D147" s="398">
        <f>D140/9</f>
        <v>593.33333333333337</v>
      </c>
      <c r="E147" s="398"/>
      <c r="F147" s="398"/>
      <c r="G147" s="398"/>
      <c r="H147" s="399"/>
    </row>
    <row r="148" spans="1:8" ht="78" customHeight="1" x14ac:dyDescent="0.2">
      <c r="A148" s="385" t="s">
        <v>82</v>
      </c>
      <c r="B148" s="386"/>
      <c r="C148" s="405"/>
      <c r="D148" s="398">
        <f>D140/10</f>
        <v>534</v>
      </c>
      <c r="E148" s="398"/>
      <c r="F148" s="398"/>
      <c r="G148" s="398"/>
      <c r="H148" s="399"/>
    </row>
    <row r="149" spans="1:8" ht="78" customHeight="1" thickBot="1" x14ac:dyDescent="0.25">
      <c r="A149" s="389" t="s">
        <v>83</v>
      </c>
      <c r="B149" s="390"/>
      <c r="C149" s="405"/>
      <c r="D149" s="391">
        <v>8016</v>
      </c>
      <c r="E149" s="391"/>
      <c r="F149" s="391"/>
      <c r="G149" s="391"/>
      <c r="H149" s="392"/>
    </row>
    <row r="150" spans="1:8" ht="78" customHeight="1" thickBot="1" x14ac:dyDescent="0.25">
      <c r="A150" s="393" t="s">
        <v>74</v>
      </c>
      <c r="B150" s="394"/>
      <c r="C150" s="405"/>
      <c r="D150" s="395" t="s">
        <v>75</v>
      </c>
      <c r="E150" s="396"/>
      <c r="F150" s="396"/>
      <c r="G150" s="396"/>
      <c r="H150" s="397"/>
    </row>
    <row r="151" spans="1:8" ht="78" customHeight="1" x14ac:dyDescent="0.2">
      <c r="A151" s="385" t="s">
        <v>76</v>
      </c>
      <c r="B151" s="386"/>
      <c r="C151" s="405"/>
      <c r="D151" s="398">
        <v>2004</v>
      </c>
      <c r="E151" s="398"/>
      <c r="F151" s="398"/>
      <c r="G151" s="398"/>
      <c r="H151" s="399"/>
    </row>
    <row r="152" spans="1:8" ht="78" customHeight="1" x14ac:dyDescent="0.2">
      <c r="A152" s="385" t="s">
        <v>77</v>
      </c>
      <c r="B152" s="386"/>
      <c r="C152" s="405"/>
      <c r="D152" s="398">
        <v>1603.2</v>
      </c>
      <c r="E152" s="398"/>
      <c r="F152" s="398"/>
      <c r="G152" s="398"/>
      <c r="H152" s="399"/>
    </row>
    <row r="153" spans="1:8" ht="78" customHeight="1" x14ac:dyDescent="0.2">
      <c r="A153" s="385" t="s">
        <v>78</v>
      </c>
      <c r="B153" s="386"/>
      <c r="C153" s="405"/>
      <c r="D153" s="398">
        <v>1335.9999999999998</v>
      </c>
      <c r="E153" s="398"/>
      <c r="F153" s="398"/>
      <c r="G153" s="398"/>
      <c r="H153" s="399"/>
    </row>
    <row r="154" spans="1:8" ht="78" customHeight="1" x14ac:dyDescent="0.2">
      <c r="A154" s="385" t="s">
        <v>79</v>
      </c>
      <c r="B154" s="386"/>
      <c r="C154" s="405"/>
      <c r="D154" s="398">
        <v>1145.1428571428571</v>
      </c>
      <c r="E154" s="398"/>
      <c r="F154" s="398"/>
      <c r="G154" s="398"/>
      <c r="H154" s="399"/>
    </row>
    <row r="155" spans="1:8" ht="78" customHeight="1" x14ac:dyDescent="0.2">
      <c r="A155" s="385" t="s">
        <v>80</v>
      </c>
      <c r="B155" s="386"/>
      <c r="C155" s="405"/>
      <c r="D155" s="398">
        <v>1002</v>
      </c>
      <c r="E155" s="398"/>
      <c r="F155" s="398"/>
      <c r="G155" s="398"/>
      <c r="H155" s="399"/>
    </row>
    <row r="156" spans="1:8" ht="78" customHeight="1" x14ac:dyDescent="0.2">
      <c r="A156" s="385" t="s">
        <v>81</v>
      </c>
      <c r="B156" s="386"/>
      <c r="C156" s="405"/>
      <c r="D156" s="398">
        <v>890.66666666666663</v>
      </c>
      <c r="E156" s="398"/>
      <c r="F156" s="398"/>
      <c r="G156" s="398"/>
      <c r="H156" s="399"/>
    </row>
    <row r="157" spans="1:8" ht="78" customHeight="1" thickBot="1" x14ac:dyDescent="0.25">
      <c r="A157" s="385" t="s">
        <v>82</v>
      </c>
      <c r="B157" s="386"/>
      <c r="C157" s="406"/>
      <c r="D157" s="398">
        <v>801.6</v>
      </c>
      <c r="E157" s="398"/>
      <c r="F157" s="398"/>
      <c r="G157" s="398"/>
      <c r="H157" s="399"/>
    </row>
    <row r="158" spans="1:8" s="16" customFormat="1" ht="62.45" customHeight="1" thickBot="1" x14ac:dyDescent="0.25">
      <c r="A158" s="380" t="s">
        <v>84</v>
      </c>
      <c r="B158" s="381"/>
      <c r="C15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58" s="374">
        <v>10008</v>
      </c>
      <c r="E158" s="375"/>
      <c r="F158" s="375"/>
      <c r="G158" s="375"/>
      <c r="H158" s="376"/>
    </row>
    <row r="159" spans="1:8" ht="21.75" thickBot="1" x14ac:dyDescent="0.25">
      <c r="A159" s="518"/>
      <c r="B159" s="519"/>
      <c r="C159" s="56"/>
      <c r="D159" s="520"/>
      <c r="E159" s="520"/>
      <c r="F159" s="520"/>
      <c r="G159" s="520"/>
      <c r="H159" s="521"/>
    </row>
    <row r="160" spans="1:8" ht="50.1" customHeight="1" x14ac:dyDescent="0.2">
      <c r="A160" s="352" t="s">
        <v>85</v>
      </c>
      <c r="B160" s="353"/>
      <c r="C160" s="72" t="str">
        <f>"Интернет-площадка 2gis.ru на основе Cправочника организаций "&amp;$C$2&amp;""</f>
        <v>Интернет-площадка 2gis.ru на основе Cправочника организаций "2ГИС.НАБЕРЕЖНЫЕ ЧЕЛНЫ"</v>
      </c>
      <c r="D160" s="382">
        <v>8562</v>
      </c>
      <c r="E160" s="383"/>
      <c r="F160" s="383"/>
      <c r="G160" s="383"/>
      <c r="H160" s="384"/>
    </row>
    <row r="161" spans="1:8" ht="50.1" customHeight="1" x14ac:dyDescent="0.2">
      <c r="A161" s="352" t="s">
        <v>86</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1" s="379">
        <v>2010</v>
      </c>
      <c r="E161" s="372"/>
      <c r="F161" s="372"/>
      <c r="G161" s="372"/>
      <c r="H161" s="373"/>
    </row>
    <row r="162" spans="1:8" ht="50.1" customHeight="1" x14ac:dyDescent="0.2">
      <c r="A162" s="352" t="s">
        <v>87</v>
      </c>
      <c r="B162" s="353"/>
      <c r="C162" s="73"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2" s="354">
        <v>6000</v>
      </c>
      <c r="E162" s="355"/>
      <c r="F162" s="355"/>
      <c r="G162" s="355"/>
      <c r="H162" s="356"/>
    </row>
    <row r="163" spans="1:8" ht="50.1" customHeight="1" x14ac:dyDescent="0.2">
      <c r="A163" s="352" t="s">
        <v>88</v>
      </c>
      <c r="B163" s="353"/>
      <c r="C163" s="73" t="str">
        <f>"Интернет-площадка 2gis.ru на основе Cправочника организаций "&amp;$C$2&amp;""</f>
        <v>Интернет-площадка 2gis.ru на основе Cправочника организаций "2ГИС.НАБЕРЕЖНЫЕ ЧЕЛНЫ"</v>
      </c>
      <c r="D163" s="354">
        <v>11808</v>
      </c>
      <c r="E163" s="355"/>
      <c r="F163" s="355"/>
      <c r="G163" s="355"/>
      <c r="H163" s="356"/>
    </row>
    <row r="164" spans="1:8" ht="50.1" customHeight="1" x14ac:dyDescent="0.2">
      <c r="A164" s="352" t="s">
        <v>89</v>
      </c>
      <c r="B164" s="353"/>
      <c r="C164" s="73" t="str">
        <f>"Интернет-площадка 2gis.ru на основе Cправочника организаций "&amp;$C$2&amp;""</f>
        <v>Интернет-площадка 2gis.ru на основе Cправочника организаций "2ГИС.НАБЕРЕЖНЫЕ ЧЕЛНЫ"</v>
      </c>
      <c r="D164" s="354">
        <v>14169.6</v>
      </c>
      <c r="E164" s="355"/>
      <c r="F164" s="355"/>
      <c r="G164" s="355"/>
      <c r="H164" s="356"/>
    </row>
    <row r="165" spans="1:8" ht="50.1" customHeight="1" x14ac:dyDescent="0.2">
      <c r="A165" s="352" t="s">
        <v>90</v>
      </c>
      <c r="B165" s="353"/>
      <c r="C165" s="73"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5" s="354">
        <v>2010</v>
      </c>
      <c r="E165" s="355"/>
      <c r="F165" s="355"/>
      <c r="G165" s="355"/>
      <c r="H165" s="356"/>
    </row>
    <row r="166" spans="1:8" ht="50.1" customHeight="1" x14ac:dyDescent="0.2">
      <c r="A166" s="352" t="s">
        <v>91</v>
      </c>
      <c r="B166" s="353"/>
      <c r="C166" s="73"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6" s="354">
        <v>2010</v>
      </c>
      <c r="E166" s="355"/>
      <c r="F166" s="355"/>
      <c r="G166" s="355"/>
      <c r="H166" s="356"/>
    </row>
    <row r="167" spans="1:8" ht="50.1" customHeight="1" x14ac:dyDescent="0.2">
      <c r="A167" s="352" t="s">
        <v>92</v>
      </c>
      <c r="B167" s="353"/>
      <c r="C167" s="73"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67" s="354">
        <v>3000</v>
      </c>
      <c r="E167" s="355"/>
      <c r="F167" s="355"/>
      <c r="G167" s="355"/>
      <c r="H167" s="356"/>
    </row>
    <row r="168" spans="1:8" ht="50.1" customHeight="1" x14ac:dyDescent="0.2">
      <c r="A168" s="352" t="s">
        <v>93</v>
      </c>
      <c r="B168" s="353"/>
      <c r="C168" s="74" t="str">
        <f>C161</f>
        <v>Электронный справочник на основе Справочника организаций "2ГИС.НАБЕРЕЖНЫЕ ЧЕЛНЫ" (версия для ПК)</v>
      </c>
      <c r="D168" s="354">
        <v>15000</v>
      </c>
      <c r="E168" s="355"/>
      <c r="F168" s="355"/>
      <c r="G168" s="355"/>
      <c r="H168" s="356"/>
    </row>
    <row r="169" spans="1:8" ht="50.1" customHeight="1" x14ac:dyDescent="0.2">
      <c r="A169" s="352" t="s">
        <v>94</v>
      </c>
      <c r="B169" s="353"/>
      <c r="C169" s="73" t="s">
        <v>95</v>
      </c>
      <c r="D169" s="354">
        <v>534</v>
      </c>
      <c r="E169" s="355"/>
      <c r="F169" s="355"/>
      <c r="G169" s="355"/>
      <c r="H169" s="356"/>
    </row>
    <row r="170" spans="1:8" ht="66.75" customHeight="1" x14ac:dyDescent="0.2">
      <c r="A170" s="352" t="s">
        <v>96</v>
      </c>
      <c r="B170" s="353"/>
      <c r="C17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0" s="354">
        <v>3894</v>
      </c>
      <c r="E170" s="355"/>
      <c r="F170" s="355"/>
      <c r="G170" s="355"/>
      <c r="H170" s="356"/>
    </row>
    <row r="171" spans="1:8" ht="66.75" customHeight="1" x14ac:dyDescent="0.2">
      <c r="A171" s="352" t="s">
        <v>97</v>
      </c>
      <c r="B171" s="353"/>
      <c r="C171" s="73" t="str">
        <f t="shared" ref="C171:C173"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1" s="354">
        <v>3114</v>
      </c>
      <c r="E171" s="355"/>
      <c r="F171" s="355"/>
      <c r="G171" s="355"/>
      <c r="H171" s="356"/>
    </row>
    <row r="172" spans="1:8" ht="66.75" customHeight="1" x14ac:dyDescent="0.2">
      <c r="A172" s="352" t="s">
        <v>98</v>
      </c>
      <c r="B172" s="353"/>
      <c r="C172" s="73"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2" s="354">
        <v>3246</v>
      </c>
      <c r="E172" s="355"/>
      <c r="F172" s="355"/>
      <c r="G172" s="355"/>
      <c r="H172" s="356"/>
    </row>
    <row r="173" spans="1:8" ht="66.75" customHeight="1" x14ac:dyDescent="0.2">
      <c r="A173" s="352" t="s">
        <v>99</v>
      </c>
      <c r="B173" s="353"/>
      <c r="C173" s="73" t="str">
        <f t="shared" si="1"/>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3" s="354">
        <v>1560</v>
      </c>
      <c r="E173" s="355"/>
      <c r="F173" s="355"/>
      <c r="G173" s="355"/>
      <c r="H173" s="356"/>
    </row>
    <row r="174" spans="1:8" ht="66.75" customHeight="1" x14ac:dyDescent="0.2">
      <c r="A174" s="352" t="s">
        <v>100</v>
      </c>
      <c r="B174" s="353" t="s">
        <v>100</v>
      </c>
      <c r="C17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4" s="354">
        <v>15384</v>
      </c>
      <c r="E174" s="355"/>
      <c r="F174" s="355"/>
      <c r="G174" s="355"/>
      <c r="H174" s="356"/>
    </row>
    <row r="175" spans="1:8" ht="66.75" customHeight="1" x14ac:dyDescent="0.2">
      <c r="A175" s="352" t="s">
        <v>101</v>
      </c>
      <c r="B175" s="353" t="s">
        <v>101</v>
      </c>
      <c r="C175"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75" s="354">
        <v>10008</v>
      </c>
      <c r="E175" s="355"/>
      <c r="F175" s="355"/>
      <c r="G175" s="355"/>
      <c r="H175" s="356"/>
    </row>
    <row r="176" spans="1:8" ht="50.1" customHeight="1" thickBot="1" x14ac:dyDescent="0.25">
      <c r="A176" s="352" t="s">
        <v>102</v>
      </c>
      <c r="B176" s="353"/>
      <c r="C176" s="73"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76" s="354">
        <v>13332</v>
      </c>
      <c r="E176" s="355"/>
      <c r="F176" s="355"/>
      <c r="G176" s="355"/>
      <c r="H176" s="356"/>
    </row>
    <row r="177" spans="1:8" s="16" customFormat="1" ht="102" customHeight="1" thickBot="1" x14ac:dyDescent="0.25">
      <c r="A177" s="352" t="s">
        <v>16</v>
      </c>
      <c r="B177" s="353"/>
      <c r="C17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7" s="354">
        <v>1182</v>
      </c>
      <c r="E177" s="355"/>
      <c r="F177" s="355"/>
      <c r="G177" s="355"/>
      <c r="H177" s="356"/>
    </row>
    <row r="178" spans="1:8" s="16" customFormat="1" ht="102" customHeight="1" thickBot="1" x14ac:dyDescent="0.25">
      <c r="A178" s="352" t="s">
        <v>103</v>
      </c>
      <c r="B178" s="353"/>
      <c r="C178"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178" s="354">
        <v>100002</v>
      </c>
      <c r="E178" s="355"/>
      <c r="F178" s="355"/>
      <c r="G178" s="355"/>
      <c r="H178" s="356"/>
    </row>
    <row r="179" spans="1:8" s="16" customFormat="1" ht="126" customHeight="1" x14ac:dyDescent="0.2">
      <c r="A179" s="352" t="s">
        <v>104</v>
      </c>
      <c r="B179" s="353"/>
      <c r="C179"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79" s="354">
        <v>12015</v>
      </c>
      <c r="E179" s="355"/>
      <c r="F179" s="355"/>
      <c r="G179" s="355"/>
      <c r="H179" s="356"/>
    </row>
    <row r="180" spans="1:8" s="16" customFormat="1" ht="96" customHeight="1" x14ac:dyDescent="0.2">
      <c r="A180" s="377" t="s">
        <v>105</v>
      </c>
      <c r="B180" s="378"/>
      <c r="C18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Интернет-площадки и Веб-приложения на основе Cправочника организаций "2ГИС.НАБЕРЕЖНЫЕ ЧЕЛНЫ", http://api.2gis.ru/</v>
      </c>
      <c r="D180" s="354">
        <v>9000</v>
      </c>
      <c r="E180" s="355"/>
      <c r="F180" s="355"/>
      <c r="G180" s="355"/>
      <c r="H180" s="356"/>
    </row>
    <row r="181" spans="1:8" s="16" customFormat="1" ht="96" customHeight="1" x14ac:dyDescent="0.2">
      <c r="A181" s="377" t="s">
        <v>106</v>
      </c>
      <c r="B181" s="378"/>
      <c r="C181"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181" s="354">
        <v>13002</v>
      </c>
      <c r="E181" s="355"/>
      <c r="F181" s="355"/>
      <c r="G181" s="355"/>
      <c r="H181" s="356"/>
    </row>
    <row r="182" spans="1:8" ht="50.1" customHeight="1" x14ac:dyDescent="0.2">
      <c r="A182" s="352" t="s">
        <v>107</v>
      </c>
      <c r="B182" s="353"/>
      <c r="C182" s="73" t="str">
        <f>"Интернет-площадка 2gis.ru на основе Cправочника организаций "&amp;$C$2&amp;""</f>
        <v>Интернет-площадка 2gis.ru на основе Cправочника организаций "2ГИС.НАБЕРЕЖНЫЕ ЧЕЛНЫ"</v>
      </c>
      <c r="D182" s="354">
        <v>13800</v>
      </c>
      <c r="E182" s="355"/>
      <c r="F182" s="355"/>
      <c r="G182" s="355"/>
      <c r="H182" s="356"/>
    </row>
    <row r="183" spans="1:8" ht="50.1" customHeight="1" x14ac:dyDescent="0.2">
      <c r="A183" s="352" t="s">
        <v>108</v>
      </c>
      <c r="B183" s="353"/>
      <c r="C183" s="73" t="str">
        <f t="shared" ref="C183:C192" si="2">"Электронный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183" s="354">
        <v>3240</v>
      </c>
      <c r="E183" s="355"/>
      <c r="F183" s="355"/>
      <c r="G183" s="355"/>
      <c r="H183" s="356"/>
    </row>
    <row r="184" spans="1:8" ht="50.1" customHeight="1" x14ac:dyDescent="0.2">
      <c r="A184" s="352" t="s">
        <v>109</v>
      </c>
      <c r="B184" s="353"/>
      <c r="C184" s="73" t="str">
        <f t="shared" si="2"/>
        <v>Электронный справочник на основе Справочника организаций "2ГИС.НАБЕРЕЖНЫЕ ЧЕЛНЫ" (версия для ПК)</v>
      </c>
      <c r="D184" s="354">
        <v>9600</v>
      </c>
      <c r="E184" s="355"/>
      <c r="F184" s="355"/>
      <c r="G184" s="355"/>
      <c r="H184" s="356"/>
    </row>
    <row r="185" spans="1:8" ht="50.1" customHeight="1" x14ac:dyDescent="0.2">
      <c r="A185" s="352" t="s">
        <v>110</v>
      </c>
      <c r="B185" s="353"/>
      <c r="C185" s="73" t="str">
        <f>"Интернет-площадка 2gis.ru на основе Cправочника организаций "&amp;$C$2&amp;""</f>
        <v>Интернет-площадка 2gis.ru на основе Cправочника организаций "2ГИС.НАБЕРЕЖНЫЕ ЧЕЛНЫ"</v>
      </c>
      <c r="D185" s="354">
        <v>18960</v>
      </c>
      <c r="E185" s="355"/>
      <c r="F185" s="355"/>
      <c r="G185" s="355"/>
      <c r="H185" s="356"/>
    </row>
    <row r="186" spans="1:8" ht="50.1" customHeight="1" x14ac:dyDescent="0.2">
      <c r="A186" s="352" t="s">
        <v>111</v>
      </c>
      <c r="B186" s="353"/>
      <c r="C186" s="73" t="str">
        <f>"Интернет-площадка 2gis.ru на основе Cправочника организаций "&amp;$C$2&amp;""</f>
        <v>Интернет-площадка 2gis.ru на основе Cправочника организаций "2ГИС.НАБЕРЕЖНЫЕ ЧЕЛНЫ"</v>
      </c>
      <c r="D186" s="354">
        <v>22752</v>
      </c>
      <c r="E186" s="355"/>
      <c r="F186" s="355"/>
      <c r="G186" s="355"/>
      <c r="H186" s="356"/>
    </row>
    <row r="187" spans="1:8" ht="50.1" customHeight="1" x14ac:dyDescent="0.2">
      <c r="A187" s="352" t="s">
        <v>112</v>
      </c>
      <c r="B187" s="353"/>
      <c r="C187" s="73" t="str">
        <f t="shared" si="2"/>
        <v>Электронный справочник на основе Справочника организаций "2ГИС.НАБЕРЕЖНЫЕ ЧЕЛНЫ" (версия для ПК)</v>
      </c>
      <c r="D187" s="354">
        <v>3240</v>
      </c>
      <c r="E187" s="355"/>
      <c r="F187" s="355"/>
      <c r="G187" s="355"/>
      <c r="H187" s="356"/>
    </row>
    <row r="188" spans="1:8" ht="50.1" customHeight="1" x14ac:dyDescent="0.2">
      <c r="A188" s="352" t="s">
        <v>113</v>
      </c>
      <c r="B188" s="353"/>
      <c r="C188" s="73" t="str">
        <f t="shared" si="2"/>
        <v>Электронный справочник на основе Справочника организаций "2ГИС.НАБЕРЕЖНЫЕ ЧЕЛНЫ" (версия для ПК)</v>
      </c>
      <c r="D188" s="354">
        <v>3240</v>
      </c>
      <c r="E188" s="355"/>
      <c r="F188" s="355"/>
      <c r="G188" s="355"/>
      <c r="H188" s="356"/>
    </row>
    <row r="189" spans="1:8" ht="50.1" customHeight="1" x14ac:dyDescent="0.2">
      <c r="A189" s="352" t="s">
        <v>114</v>
      </c>
      <c r="B189" s="353"/>
      <c r="C189" s="73" t="str">
        <f t="shared" si="2"/>
        <v>Электронный справочник на основе Справочника организаций "2ГИС.НАБЕРЕЖНЫЕ ЧЕЛНЫ" (версия для ПК)</v>
      </c>
      <c r="D189" s="354">
        <v>4800</v>
      </c>
      <c r="E189" s="355"/>
      <c r="F189" s="355"/>
      <c r="G189" s="355"/>
      <c r="H189" s="356"/>
    </row>
    <row r="190" spans="1:8" ht="50.1" customHeight="1" x14ac:dyDescent="0.2">
      <c r="A190" s="352" t="s">
        <v>115</v>
      </c>
      <c r="B190" s="353"/>
      <c r="C190" s="73" t="s">
        <v>95</v>
      </c>
      <c r="D190" s="354">
        <v>960</v>
      </c>
      <c r="E190" s="355"/>
      <c r="F190" s="355"/>
      <c r="G190" s="355"/>
      <c r="H190" s="356"/>
    </row>
    <row r="191" spans="1:8" ht="70.5" customHeight="1" x14ac:dyDescent="0.2">
      <c r="A191" s="352" t="s">
        <v>116</v>
      </c>
      <c r="B191" s="353"/>
      <c r="C19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"2ГИС.НАБЕРЕЖНЫЕ ЧЕЛНЫ" (мобильная версия 2ГИС 4.0 и выше); Интернет-площадка 2gis.ru на основе Cправочника организаций "2ГИС.НАБЕРЕЖНЫЕ ЧЕЛНЫ"</v>
      </c>
      <c r="D191" s="354">
        <v>24720</v>
      </c>
      <c r="E191" s="355"/>
      <c r="F191" s="355"/>
      <c r="G191" s="355"/>
      <c r="H191" s="356"/>
    </row>
    <row r="192" spans="1:8" ht="50.1" customHeight="1" thickBot="1" x14ac:dyDescent="0.25">
      <c r="A192" s="352" t="s">
        <v>117</v>
      </c>
      <c r="B192" s="353"/>
      <c r="C192" s="73" t="str">
        <f t="shared" si="2"/>
        <v>Электронный справочник на основе Справочника организаций "2ГИС.НАБЕРЕЖНЫЕ ЧЕЛНЫ" (версия для ПК)</v>
      </c>
      <c r="D192" s="374">
        <v>21360</v>
      </c>
      <c r="E192" s="375"/>
      <c r="F192" s="375"/>
      <c r="G192" s="375"/>
      <c r="H192" s="376"/>
    </row>
    <row r="193" spans="1:8" s="23" customFormat="1" ht="50.1" customHeight="1" thickBot="1" x14ac:dyDescent="0.25">
      <c r="A193" s="362" t="s">
        <v>118</v>
      </c>
      <c r="B193" s="363"/>
      <c r="C193" s="21"/>
      <c r="D193" s="364"/>
      <c r="E193" s="364"/>
      <c r="F193" s="364"/>
      <c r="G193" s="364"/>
      <c r="H193" s="365"/>
    </row>
    <row r="194" spans="1:8" s="16" customFormat="1" ht="50.1" customHeight="1" x14ac:dyDescent="0.2">
      <c r="A194" s="352" t="s">
        <v>119</v>
      </c>
      <c r="B194" s="353"/>
      <c r="C194" s="366" t="str">
        <f>"Электронный справочник на основе Справочника организаций "&amp;$C$2&amp;" (мобильная версия)"</f>
        <v>Электронный справочник на основе Справочника организаций "2ГИС.НАБЕРЕЖНЫЕ ЧЕЛНЫ" (мобильная версия)</v>
      </c>
      <c r="D194" s="354">
        <v>9000</v>
      </c>
      <c r="E194" s="355"/>
      <c r="F194" s="355"/>
      <c r="G194" s="355"/>
      <c r="H194" s="356"/>
    </row>
    <row r="195" spans="1:8" s="16" customFormat="1" ht="50.1" customHeight="1" x14ac:dyDescent="0.2">
      <c r="A195" s="352" t="s">
        <v>120</v>
      </c>
      <c r="B195" s="353"/>
      <c r="C195" s="367"/>
      <c r="D195" s="354">
        <v>8808</v>
      </c>
      <c r="E195" s="355"/>
      <c r="F195" s="355"/>
      <c r="G195" s="355"/>
      <c r="H195" s="356"/>
    </row>
    <row r="196" spans="1:8" s="16" customFormat="1" ht="50.1" customHeight="1" x14ac:dyDescent="0.2">
      <c r="A196" s="369" t="s">
        <v>121</v>
      </c>
      <c r="B196" s="370"/>
      <c r="C196" s="367"/>
      <c r="D196" s="517">
        <v>3000</v>
      </c>
      <c r="E196" s="398"/>
      <c r="F196" s="398"/>
      <c r="G196" s="398"/>
      <c r="H196" s="398"/>
    </row>
    <row r="197" spans="1:8" s="16" customFormat="1" ht="50.1" customHeight="1" x14ac:dyDescent="0.2">
      <c r="A197" s="369" t="s">
        <v>122</v>
      </c>
      <c r="B197" s="370"/>
      <c r="C197" s="367"/>
      <c r="D197" s="517">
        <v>300</v>
      </c>
      <c r="E197" s="398"/>
      <c r="F197" s="398"/>
      <c r="G197" s="398"/>
      <c r="H197" s="398"/>
    </row>
    <row r="198" spans="1:8" s="16" customFormat="1" ht="50.1" customHeight="1" thickBot="1" x14ac:dyDescent="0.25">
      <c r="A198" s="369" t="s">
        <v>123</v>
      </c>
      <c r="B198" s="370"/>
      <c r="C198" s="368"/>
      <c r="D198" s="471">
        <v>1050</v>
      </c>
      <c r="E198" s="472"/>
      <c r="F198" s="472"/>
      <c r="G198" s="472"/>
      <c r="H198" s="472"/>
    </row>
    <row r="199" spans="1:8" s="16" customFormat="1" ht="50.1" customHeight="1" thickBot="1" x14ac:dyDescent="0.25">
      <c r="A199" s="362" t="s">
        <v>124</v>
      </c>
      <c r="B199" s="363"/>
      <c r="C199" s="21"/>
      <c r="D199" s="364"/>
      <c r="E199" s="364"/>
      <c r="F199" s="364"/>
      <c r="G199" s="364"/>
      <c r="H199" s="365"/>
    </row>
    <row r="200" spans="1:8" ht="50.1" customHeight="1" x14ac:dyDescent="0.2">
      <c r="A200" s="352" t="s">
        <v>125</v>
      </c>
      <c r="B200" s="353"/>
      <c r="C20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200" s="511">
        <v>6264</v>
      </c>
      <c r="E200" s="512"/>
      <c r="F200" s="512"/>
      <c r="G200" s="512"/>
      <c r="H200" s="513"/>
    </row>
    <row r="201" spans="1:8" ht="50.1" customHeight="1" x14ac:dyDescent="0.2">
      <c r="A201" s="352" t="s">
        <v>126</v>
      </c>
      <c r="B201" s="353"/>
      <c r="C201" s="73" t="str">
        <f>"Интернет-площадка 2gis.ru на основе Cправочника организаций "&amp;$C$2&amp;""</f>
        <v>Интернет-площадка 2gis.ru на основе Cправочника организаций "2ГИС.НАБЕРЕЖНЫЕ ЧЕЛНЫ"</v>
      </c>
      <c r="D201" s="354">
        <v>6264</v>
      </c>
      <c r="E201" s="355"/>
      <c r="F201" s="355"/>
      <c r="G201" s="355"/>
      <c r="H201" s="356"/>
    </row>
    <row r="202" spans="1:8" ht="50.1" customHeight="1" x14ac:dyDescent="0.2">
      <c r="A202" s="352" t="s">
        <v>127</v>
      </c>
      <c r="B202" s="353"/>
      <c r="C202" s="73"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2" s="354">
        <v>13836</v>
      </c>
      <c r="E202" s="355"/>
      <c r="F202" s="355"/>
      <c r="G202" s="355"/>
      <c r="H202" s="356"/>
    </row>
    <row r="203" spans="1:8" ht="50.1" customHeight="1" x14ac:dyDescent="0.2">
      <c r="A203" s="352" t="s">
        <v>128</v>
      </c>
      <c r="B203" s="353"/>
      <c r="C203"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(мобильная версия 2ГИС 4.0 и выше)</v>
      </c>
      <c r="D203" s="77">
        <f>F203*1.2</f>
        <v>12096</v>
      </c>
      <c r="E203" s="78">
        <f>F203*1.1</f>
        <v>11088</v>
      </c>
      <c r="F203" s="78">
        <v>10080</v>
      </c>
      <c r="G203" s="78">
        <f>F203*0.75</f>
        <v>7560</v>
      </c>
      <c r="H203" s="79">
        <f>F203*0.5</f>
        <v>5040</v>
      </c>
    </row>
    <row r="204" spans="1:8" ht="50.1" customHeight="1" x14ac:dyDescent="0.2">
      <c r="A204" s="352" t="s">
        <v>199</v>
      </c>
      <c r="B204" s="353"/>
      <c r="C204" s="73" t="str">
        <f>"Интернет-площадка 2gis.ru на основе Cправочника организаций "&amp;$C$2&amp;""</f>
        <v>Интернет-площадка 2gis.ru на основе Cправочника организаций "2ГИС.НАБЕРЕЖНЫЕ ЧЕЛНЫ"</v>
      </c>
      <c r="D204" s="354">
        <v>10080</v>
      </c>
      <c r="E204" s="355"/>
      <c r="F204" s="355"/>
      <c r="G204" s="355"/>
      <c r="H204" s="356"/>
    </row>
    <row r="205" spans="1:8" ht="50.1" customHeight="1" x14ac:dyDescent="0.2">
      <c r="A205" s="352" t="s">
        <v>130</v>
      </c>
      <c r="B205" s="353"/>
      <c r="C205" s="73" t="str">
        <f>"Электронный справочник на основе Справочника организаций "&amp;$C$2&amp;" (версия для ПК)"</f>
        <v>Электронный справочник на основе Справочника организаций "2ГИС.НАБЕРЕЖНЫЕ ЧЕЛНЫ" (версия для ПК)</v>
      </c>
      <c r="D205" s="354">
        <v>22200</v>
      </c>
      <c r="E205" s="355"/>
      <c r="F205" s="355"/>
      <c r="G205" s="355"/>
      <c r="H205" s="356"/>
    </row>
    <row r="206" spans="1:8" s="16" customFormat="1" ht="126" customHeight="1" x14ac:dyDescent="0.2">
      <c r="A206" s="352" t="s">
        <v>131</v>
      </c>
      <c r="B206" s="353"/>
      <c r="C206" s="121" t="str">
        <f>C201</f>
        <v>Интернет-площадка 2gis.ru на основе Cправочника организаций "2ГИС.НАБЕРЕЖНЫЕ ЧЕЛНЫ"</v>
      </c>
      <c r="D206" s="354">
        <v>3096</v>
      </c>
      <c r="E206" s="355"/>
      <c r="F206" s="355"/>
      <c r="G206" s="355"/>
      <c r="H206" s="356"/>
    </row>
    <row r="207" spans="1:8" s="16" customFormat="1" ht="126" customHeight="1" thickBot="1" x14ac:dyDescent="0.25">
      <c r="A207" s="352" t="s">
        <v>132</v>
      </c>
      <c r="B207" s="353"/>
      <c r="C20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07" s="354">
        <v>4200</v>
      </c>
      <c r="E207" s="355"/>
      <c r="F207" s="355"/>
      <c r="G207" s="355"/>
      <c r="H207" s="356"/>
    </row>
    <row r="208" spans="1:8" ht="50.1" customHeight="1" thickBot="1" x14ac:dyDescent="0.25">
      <c r="A208" s="362" t="s">
        <v>200</v>
      </c>
      <c r="B208" s="363"/>
      <c r="C208" s="21"/>
      <c r="D208" s="364"/>
      <c r="E208" s="364"/>
      <c r="F208" s="364"/>
      <c r="G208" s="364"/>
      <c r="H208" s="365"/>
    </row>
    <row r="209" spans="1:8" s="20" customFormat="1" ht="30" customHeight="1" thickBot="1" x14ac:dyDescent="0.25">
      <c r="A209" s="507"/>
      <c r="B209" s="507"/>
      <c r="C209" s="623"/>
      <c r="D209" s="507"/>
      <c r="E209" s="507"/>
      <c r="F209" s="507"/>
      <c r="G209" s="507"/>
      <c r="H209" s="508"/>
    </row>
    <row r="210" spans="1:8" s="16" customFormat="1" ht="83.25" customHeight="1" x14ac:dyDescent="0.2">
      <c r="A210" s="352" t="s">
        <v>201</v>
      </c>
      <c r="B210" s="353"/>
      <c r="C210"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"2ГИС.НАБЕРЕЖНЫЕ ЧЕЛНЫ" (версия для ПК); Интернет-площадка 2gis.ru на основе Cправочника организаций "2ГИС.НАБЕРЕЖНЫЕ ЧЕЛНЫ"; Электронный справочник на основе Справочника организаций "2ГИС.НАБЕРЕЖНЫЕ ЧЕЛНЫ" (мобильная версия 2ГИС 4.0 и выше)</v>
      </c>
      <c r="D210" s="517">
        <v>11340</v>
      </c>
      <c r="E210" s="398"/>
      <c r="F210" s="398"/>
      <c r="G210" s="398"/>
      <c r="H210" s="398"/>
    </row>
    <row r="211" spans="1:8" s="16" customFormat="1" ht="83.25" customHeight="1" thickBot="1" x14ac:dyDescent="0.25">
      <c r="A211" s="352" t="s">
        <v>202</v>
      </c>
      <c r="B211" s="353"/>
      <c r="C211" s="367"/>
      <c r="D211" s="517">
        <v>11340</v>
      </c>
      <c r="E211" s="398"/>
      <c r="F211" s="398"/>
      <c r="G211" s="398"/>
      <c r="H211" s="398"/>
    </row>
    <row r="212" spans="1:8" ht="50.1" customHeight="1" thickBot="1" x14ac:dyDescent="0.25">
      <c r="A212" s="518"/>
      <c r="B212" s="519"/>
      <c r="C212" s="56"/>
      <c r="D212" s="520"/>
      <c r="E212" s="520"/>
      <c r="F212" s="520"/>
      <c r="G212" s="520"/>
      <c r="H212" s="521"/>
    </row>
    <row r="213" spans="1:8" s="20" customFormat="1" ht="26.25" x14ac:dyDescent="0.2">
      <c r="A213" s="81"/>
      <c r="B213" s="82"/>
      <c r="C213" s="83"/>
      <c r="D213" s="82"/>
      <c r="E213" s="82"/>
      <c r="F213" s="82"/>
      <c r="G213" s="82"/>
      <c r="H213" s="84"/>
    </row>
    <row r="214" spans="1:8" s="16" customFormat="1" ht="21" x14ac:dyDescent="0.2">
      <c r="A214" s="85"/>
      <c r="B214" s="86" t="s">
        <v>133</v>
      </c>
      <c r="C214" s="349" t="s">
        <v>216</v>
      </c>
      <c r="D214" s="349"/>
      <c r="E214" s="87"/>
      <c r="F214" s="87"/>
      <c r="G214" s="87"/>
      <c r="H214" s="87"/>
    </row>
    <row r="215" spans="1:8" s="16" customFormat="1" ht="21" x14ac:dyDescent="0.2">
      <c r="A215" s="85"/>
      <c r="B215" s="87"/>
      <c r="C215" s="541" t="s">
        <v>217</v>
      </c>
      <c r="D215" s="348"/>
      <c r="E215" s="87"/>
      <c r="F215" s="87"/>
      <c r="G215" s="87"/>
      <c r="H215" s="87"/>
    </row>
    <row r="216" spans="1:8" s="16" customFormat="1" ht="21" x14ac:dyDescent="0.2">
      <c r="A216" s="85"/>
      <c r="B216" s="87"/>
      <c r="C216" s="541" t="s">
        <v>218</v>
      </c>
      <c r="D216" s="348"/>
      <c r="E216" s="87"/>
      <c r="F216" s="87"/>
      <c r="G216" s="87"/>
      <c r="H216" s="87"/>
    </row>
    <row r="217" spans="1:8" s="16" customFormat="1" ht="21" x14ac:dyDescent="0.2">
      <c r="A217" s="85"/>
      <c r="B217" s="87"/>
      <c r="C217" s="264"/>
      <c r="D217" s="122"/>
      <c r="E217" s="87"/>
      <c r="F217" s="87"/>
      <c r="G217" s="87"/>
      <c r="H217" s="87"/>
    </row>
    <row r="218" spans="1:8" s="16" customFormat="1" ht="98.25" customHeight="1" x14ac:dyDescent="0.2">
      <c r="A218" s="350" t="s">
        <v>566</v>
      </c>
      <c r="B218" s="350"/>
      <c r="C218" s="350"/>
      <c r="D218" s="350"/>
      <c r="E218" s="350"/>
      <c r="F218" s="350"/>
      <c r="G218" s="350"/>
      <c r="H218" s="350"/>
    </row>
    <row r="219" spans="1:8" ht="26.25" x14ac:dyDescent="0.2">
      <c r="A219" s="347" t="str">
        <f>Абакан_юр!A174</f>
        <v>По соглашению сторон в качестве валюты платежа могут выступать украинские гривны, в этом случае курс следующий: 1 руб. = 0,4395 гривен</v>
      </c>
      <c r="B219" s="347"/>
      <c r="C219" s="347"/>
      <c r="D219" s="89"/>
      <c r="E219" s="89"/>
      <c r="F219" s="90"/>
      <c r="G219" s="351"/>
      <c r="H219" s="351"/>
    </row>
    <row r="220" spans="1:8" ht="26.25" x14ac:dyDescent="0.2">
      <c r="A220" s="347" t="str">
        <f>Абакан_юр!A175</f>
        <v>По соглашению сторон в качестве валюты платежа могут выступать дирхамы ОАЭ, в этом случае курс следующий: 1 руб. = 0,0414 дирхам</v>
      </c>
      <c r="B220" s="347"/>
      <c r="C220" s="347"/>
      <c r="D220" s="89"/>
      <c r="E220" s="89"/>
      <c r="F220" s="90"/>
      <c r="G220" s="92"/>
      <c r="H220" s="92"/>
    </row>
    <row r="221" spans="1:8" ht="26.25" x14ac:dyDescent="0.2">
      <c r="A221" s="347" t="str">
        <f>Абакан_юр!A176</f>
        <v>По соглашению сторон в качестве валюты платежа могут выступать доллары США, в этом случае курс следующий: 1 руб. = 0,0113 доллара</v>
      </c>
      <c r="B221" s="347"/>
      <c r="C221" s="347"/>
      <c r="D221" s="89"/>
      <c r="E221" s="89"/>
      <c r="F221" s="90"/>
      <c r="G221" s="92"/>
      <c r="H221" s="92"/>
    </row>
    <row r="222" spans="1:8" ht="26.25" x14ac:dyDescent="0.2">
      <c r="A222" s="347" t="str">
        <f>Абакан_юр!A177</f>
        <v>По соглашению сторон в качестве валюты платежа могут выступать евро, в этом случае курс следующий: 1 руб. = 0,0104 евро</v>
      </c>
      <c r="B222" s="347"/>
      <c r="C222" s="347"/>
      <c r="D222" s="89"/>
      <c r="E222" s="90"/>
      <c r="F222" s="90"/>
      <c r="G222" s="92"/>
      <c r="H222" s="92"/>
    </row>
    <row r="223" spans="1:8" ht="26.25" x14ac:dyDescent="0.2">
      <c r="A223" s="347" t="str">
        <f>Абакан_юр!A178</f>
        <v>По соглашению сторон в качестве валюты платежа могут выступать чешские кроны, в этом случае курс следующий: 1 руб. = 0,2610 крона</v>
      </c>
      <c r="B223" s="347"/>
      <c r="C223" s="347"/>
      <c r="D223" s="89"/>
      <c r="E223" s="90"/>
      <c r="F223" s="90"/>
      <c r="G223" s="92"/>
      <c r="H223" s="92"/>
    </row>
    <row r="224" spans="1:8" ht="26.25" x14ac:dyDescent="0.2">
      <c r="A224" s="347" t="str">
        <f>Абакан_юр!A179</f>
        <v>По соглашению сторон в качестве валюты платежа могут выступать киргизские сомы, в этом случае курс следующий: 1 руб. = 1,0094 сом</v>
      </c>
      <c r="B224" s="347"/>
      <c r="C224" s="347"/>
      <c r="D224" s="89"/>
      <c r="E224" s="89"/>
      <c r="F224" s="90"/>
      <c r="G224" s="92"/>
      <c r="H224" s="92"/>
    </row>
    <row r="225" spans="1:8" s="88" customFormat="1" ht="115.5" customHeight="1" x14ac:dyDescent="0.2">
      <c r="A225" s="347" t="str">
        <f>Абакан_юр!A180</f>
        <v>По соглашению сторон в качестве валюты платежа могут выступать казахстанские тенге, в этом случае курс следующий: 1 руб. = 5,0667 тенге</v>
      </c>
      <c r="B225" s="347"/>
      <c r="C225" s="347"/>
      <c r="D225" s="89"/>
      <c r="E225" s="89"/>
      <c r="F225" s="90"/>
      <c r="G225" s="92"/>
      <c r="H225" s="92"/>
    </row>
    <row r="226" spans="1:8" ht="26.25" customHeight="1" x14ac:dyDescent="0.2">
      <c r="A226" s="93"/>
      <c r="B226" s="93"/>
      <c r="C226" s="94"/>
      <c r="D226" s="95"/>
      <c r="E226" s="95"/>
      <c r="F226" s="96"/>
      <c r="G226" s="97"/>
      <c r="H226" s="97"/>
    </row>
    <row r="227" spans="1:8" ht="26.25" customHeight="1" x14ac:dyDescent="0.2">
      <c r="A227" s="339" t="s">
        <v>144</v>
      </c>
      <c r="B227" s="339"/>
      <c r="C227" s="339"/>
      <c r="D227" s="339"/>
      <c r="E227" s="339"/>
      <c r="F227" s="339"/>
      <c r="G227" s="339"/>
      <c r="H227" s="339"/>
    </row>
    <row r="228" spans="1:8" ht="26.25" customHeight="1" x14ac:dyDescent="0.2">
      <c r="A228" s="339" t="s">
        <v>145</v>
      </c>
      <c r="B228" s="339"/>
      <c r="C228" s="339"/>
      <c r="D228" s="339"/>
      <c r="E228" s="339"/>
      <c r="F228" s="339"/>
      <c r="G228" s="339"/>
      <c r="H228" s="339"/>
    </row>
    <row r="229" spans="1:8" ht="26.25" customHeight="1" x14ac:dyDescent="0.2">
      <c r="A229" s="93"/>
      <c r="B229" s="93"/>
      <c r="C229" s="94"/>
      <c r="D229" s="95"/>
      <c r="E229" s="95"/>
      <c r="F229" s="96"/>
      <c r="G229" s="97"/>
      <c r="H229" s="97"/>
    </row>
    <row r="230" spans="1:8" ht="26.25" customHeight="1" thickBot="1" x14ac:dyDescent="0.25">
      <c r="A230" s="340" t="s">
        <v>146</v>
      </c>
      <c r="B230" s="340"/>
      <c r="C230" s="340"/>
      <c r="D230" s="340"/>
      <c r="E230" s="340"/>
      <c r="F230" s="99"/>
      <c r="G230" s="91"/>
      <c r="H230" s="100"/>
    </row>
    <row r="231" spans="1:8" ht="26.25" customHeight="1" thickBot="1" x14ac:dyDescent="0.25">
      <c r="A231" s="341" t="s">
        <v>147</v>
      </c>
      <c r="B231" s="342"/>
      <c r="C231" s="342"/>
      <c r="D231" s="342"/>
      <c r="E231" s="343"/>
      <c r="F231" s="101"/>
      <c r="H231" s="102"/>
    </row>
    <row r="232" spans="1:8" ht="26.25" customHeight="1" thickBot="1" x14ac:dyDescent="0.25">
      <c r="A232" s="538" t="s">
        <v>148</v>
      </c>
      <c r="B232" s="539"/>
      <c r="C232" s="103" t="s">
        <v>149</v>
      </c>
      <c r="D232" s="621" t="s">
        <v>150</v>
      </c>
      <c r="E232" s="622"/>
      <c r="F232" s="104"/>
      <c r="G232" s="104"/>
      <c r="H232" s="104"/>
    </row>
    <row r="233" spans="1:8" ht="21" x14ac:dyDescent="0.2">
      <c r="A233" s="337" t="s">
        <v>207</v>
      </c>
      <c r="B233" s="338"/>
      <c r="C233" s="331" t="s">
        <v>208</v>
      </c>
      <c r="D233" s="640">
        <v>2190</v>
      </c>
      <c r="E233" s="332"/>
      <c r="F233" s="104"/>
      <c r="G233" s="104"/>
      <c r="H233" s="104"/>
    </row>
    <row r="234" spans="1:8" ht="21" x14ac:dyDescent="0.2">
      <c r="A234" s="337" t="s">
        <v>209</v>
      </c>
      <c r="B234" s="338"/>
      <c r="C234" s="331"/>
      <c r="D234" s="640">
        <v>1590</v>
      </c>
      <c r="E234" s="332"/>
      <c r="F234" s="104"/>
      <c r="G234" s="104"/>
      <c r="H234" s="104"/>
    </row>
    <row r="235" spans="1:8" ht="21" x14ac:dyDescent="0.2">
      <c r="A235" s="337" t="s">
        <v>210</v>
      </c>
      <c r="B235" s="338"/>
      <c r="C235" s="331"/>
      <c r="D235" s="640">
        <v>1440</v>
      </c>
      <c r="E235" s="332"/>
      <c r="F235" s="104"/>
      <c r="G235" s="104"/>
      <c r="H235" s="104"/>
    </row>
    <row r="236" spans="1:8" ht="46.5" customHeight="1" thickBot="1" x14ac:dyDescent="0.25">
      <c r="A236" s="337" t="s">
        <v>211</v>
      </c>
      <c r="B236" s="338"/>
      <c r="C236" s="331"/>
      <c r="D236" s="640">
        <v>1290</v>
      </c>
      <c r="E236" s="332"/>
      <c r="F236" s="104"/>
      <c r="G236" s="104"/>
      <c r="H236" s="104"/>
    </row>
    <row r="237" spans="1:8" ht="98.25" customHeight="1" x14ac:dyDescent="0.2">
      <c r="A237" s="333" t="s">
        <v>151</v>
      </c>
      <c r="B237" s="334"/>
      <c r="C237" s="105" t="s">
        <v>152</v>
      </c>
      <c r="D237" s="335" t="s">
        <v>153</v>
      </c>
      <c r="E237" s="336"/>
      <c r="F237" s="104"/>
      <c r="G237" s="104"/>
      <c r="H237" s="104"/>
    </row>
    <row r="238" spans="1:8" ht="93" customHeight="1" x14ac:dyDescent="0.2">
      <c r="A238" s="337" t="s">
        <v>154</v>
      </c>
      <c r="B238" s="338"/>
      <c r="C238" s="106" t="s">
        <v>155</v>
      </c>
      <c r="D238" s="331" t="s">
        <v>156</v>
      </c>
      <c r="E238" s="332"/>
      <c r="F238" s="104"/>
      <c r="G238" s="104"/>
      <c r="H238" s="104"/>
    </row>
    <row r="239" spans="1:8" ht="96" customHeight="1" thickBot="1" x14ac:dyDescent="0.25">
      <c r="A239" s="495" t="s">
        <v>157</v>
      </c>
      <c r="B239" s="496"/>
      <c r="C239" s="125" t="s">
        <v>158</v>
      </c>
      <c r="D239" s="497" t="s">
        <v>156</v>
      </c>
      <c r="E239" s="498"/>
      <c r="F239" s="104"/>
      <c r="G239" s="104"/>
      <c r="H239" s="104"/>
    </row>
    <row r="240" spans="1:8" ht="85.5" customHeight="1" x14ac:dyDescent="0.2">
      <c r="A240" s="337" t="s">
        <v>160</v>
      </c>
      <c r="B240" s="338"/>
      <c r="C240" s="124" t="s">
        <v>161</v>
      </c>
      <c r="D240" s="338" t="s">
        <v>156</v>
      </c>
      <c r="E240" s="494"/>
      <c r="F240" s="101"/>
      <c r="G240" s="101"/>
      <c r="H240" s="101"/>
    </row>
    <row r="241" spans="1:8" ht="78" customHeight="1" thickBot="1" x14ac:dyDescent="0.25">
      <c r="A241" s="617" t="s">
        <v>162</v>
      </c>
      <c r="B241" s="618"/>
      <c r="C241" s="125" t="s">
        <v>163</v>
      </c>
      <c r="D241" s="619" t="s">
        <v>156</v>
      </c>
      <c r="E241" s="620"/>
      <c r="F241" s="96"/>
      <c r="G241" s="97"/>
      <c r="H241" s="97"/>
    </row>
    <row r="242" spans="1:8" ht="50.1" customHeight="1" x14ac:dyDescent="0.2">
      <c r="A242" s="329" t="s">
        <v>164</v>
      </c>
      <c r="B242" s="329"/>
      <c r="C242" s="329"/>
      <c r="D242" s="329"/>
      <c r="E242" s="329"/>
      <c r="F242" s="329"/>
      <c r="G242" s="329"/>
      <c r="H242" s="329"/>
    </row>
    <row r="243" spans="1:8" ht="50.1" customHeight="1" x14ac:dyDescent="0.2">
      <c r="A243" s="329" t="s">
        <v>165</v>
      </c>
      <c r="B243" s="329"/>
      <c r="C243" s="329"/>
      <c r="D243" s="329"/>
      <c r="E243" s="329"/>
      <c r="F243" s="329"/>
      <c r="G243" s="329"/>
      <c r="H243" s="329"/>
    </row>
    <row r="244" spans="1:8" ht="206.25" customHeight="1" x14ac:dyDescent="0.2">
      <c r="A244"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44" s="339"/>
      <c r="C244" s="339"/>
      <c r="D244" s="339"/>
      <c r="E244" s="339"/>
      <c r="F244" s="339"/>
      <c r="G244" s="339"/>
      <c r="H244" s="339"/>
    </row>
    <row r="245" spans="1:8" ht="107.25" customHeight="1" x14ac:dyDescent="0.2">
      <c r="A245" s="339" t="s">
        <v>167</v>
      </c>
      <c r="B245" s="339"/>
      <c r="C245" s="339"/>
      <c r="D245" s="339"/>
      <c r="E245" s="339"/>
      <c r="F245" s="339"/>
      <c r="G245" s="339"/>
      <c r="H245" s="339"/>
    </row>
    <row r="246" spans="1:8" ht="132" customHeight="1" x14ac:dyDescent="0.2">
      <c r="A246" s="329" t="s">
        <v>168</v>
      </c>
      <c r="B246" s="329"/>
      <c r="C246" s="329"/>
      <c r="D246" s="329"/>
      <c r="E246" s="329"/>
      <c r="F246" s="329"/>
      <c r="G246" s="329"/>
      <c r="H246" s="329"/>
    </row>
    <row r="247" spans="1:8" s="82" customFormat="1" ht="125.25" customHeight="1" x14ac:dyDescent="0.2">
      <c r="A247" s="339" t="s">
        <v>169</v>
      </c>
      <c r="B247" s="339"/>
      <c r="C247" s="339"/>
      <c r="D247" s="339"/>
      <c r="E247" s="339"/>
      <c r="F247" s="339"/>
      <c r="G247" s="339"/>
      <c r="H247" s="339"/>
    </row>
    <row r="248" spans="1:8" s="82" customFormat="1" ht="125.25" customHeight="1" x14ac:dyDescent="0.2">
      <c r="A248" s="639" t="s">
        <v>287</v>
      </c>
      <c r="B248" s="639"/>
      <c r="C248" s="639"/>
      <c r="D248" s="639"/>
      <c r="E248" s="639"/>
      <c r="F248" s="639"/>
      <c r="G248" s="639"/>
      <c r="H248" s="639"/>
    </row>
    <row r="249" spans="1:8" ht="25.5" x14ac:dyDescent="0.35">
      <c r="A249" s="637" t="s">
        <v>288</v>
      </c>
      <c r="B249" s="638"/>
      <c r="C249" s="176" t="s">
        <v>289</v>
      </c>
    </row>
    <row r="250" spans="1:8" ht="25.5" x14ac:dyDescent="0.35">
      <c r="A250" s="635" t="s">
        <v>290</v>
      </c>
      <c r="B250" s="636"/>
      <c r="C250" s="177">
        <v>1</v>
      </c>
    </row>
    <row r="251" spans="1:8" ht="25.5" x14ac:dyDescent="0.35">
      <c r="A251" s="635">
        <v>2</v>
      </c>
      <c r="B251" s="636"/>
      <c r="C251" s="177">
        <v>1.1000000000000001</v>
      </c>
    </row>
    <row r="252" spans="1:8" ht="25.5" x14ac:dyDescent="0.35">
      <c r="A252" s="635">
        <v>3</v>
      </c>
      <c r="B252" s="636"/>
      <c r="C252" s="177">
        <v>1.2</v>
      </c>
    </row>
    <row r="253" spans="1:8" ht="25.5" x14ac:dyDescent="0.35">
      <c r="A253" s="635" t="s">
        <v>291</v>
      </c>
      <c r="B253" s="636"/>
      <c r="C253" s="177">
        <v>1.25</v>
      </c>
    </row>
    <row r="254" spans="1:8" ht="25.5" x14ac:dyDescent="0.35">
      <c r="A254" s="635" t="s">
        <v>292</v>
      </c>
      <c r="B254" s="636"/>
      <c r="C254" s="177">
        <v>1.3</v>
      </c>
    </row>
    <row r="255" spans="1:8" ht="25.5" x14ac:dyDescent="0.35">
      <c r="A255" s="635" t="s">
        <v>293</v>
      </c>
      <c r="B255" s="636"/>
      <c r="C255" s="177">
        <v>1.35</v>
      </c>
    </row>
    <row r="256" spans="1:8" ht="25.5" x14ac:dyDescent="0.35">
      <c r="A256" s="635" t="s">
        <v>294</v>
      </c>
      <c r="B256" s="636"/>
      <c r="C256" s="177">
        <v>1.4</v>
      </c>
    </row>
    <row r="257" spans="1:8" ht="25.5" x14ac:dyDescent="0.35">
      <c r="A257" s="635" t="s">
        <v>295</v>
      </c>
      <c r="B257" s="636"/>
      <c r="C257" s="177">
        <v>1.45</v>
      </c>
    </row>
    <row r="258" spans="1:8" ht="25.5" x14ac:dyDescent="0.35">
      <c r="A258" s="635" t="s">
        <v>296</v>
      </c>
      <c r="B258" s="636"/>
      <c r="C258" s="177">
        <v>1.5</v>
      </c>
    </row>
    <row r="259" spans="1:8" ht="25.5" x14ac:dyDescent="0.35">
      <c r="A259" s="635" t="s">
        <v>297</v>
      </c>
      <c r="B259" s="636"/>
      <c r="C259" s="177">
        <v>2</v>
      </c>
    </row>
    <row r="260" spans="1:8" ht="23.25" x14ac:dyDescent="0.2">
      <c r="A260" s="329" t="s">
        <v>298</v>
      </c>
      <c r="B260" s="329"/>
      <c r="C260" s="329"/>
      <c r="D260" s="329"/>
      <c r="E260" s="329"/>
      <c r="F260" s="329"/>
      <c r="G260" s="329"/>
      <c r="H260" s="329"/>
    </row>
  </sheetData>
  <sheetProtection selectLockedCells="1" selectUnlockedCells="1"/>
  <mergeCells count="434">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12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C126"/>
    <mergeCell ref="D126:H126"/>
    <mergeCell ref="A121:B121"/>
    <mergeCell ref="D121:H121"/>
    <mergeCell ref="A122:B122"/>
    <mergeCell ref="D122:H122"/>
    <mergeCell ref="A123:B123"/>
    <mergeCell ref="D123:H123"/>
    <mergeCell ref="D127:H127"/>
    <mergeCell ref="A128:B128"/>
    <mergeCell ref="C128:C136"/>
    <mergeCell ref="D128:H128"/>
    <mergeCell ref="A129:B129"/>
    <mergeCell ref="D129:H129"/>
    <mergeCell ref="A130:B130"/>
    <mergeCell ref="D130:H130"/>
    <mergeCell ref="A131:B131"/>
    <mergeCell ref="D131:H131"/>
    <mergeCell ref="A135:B135"/>
    <mergeCell ref="D135:H135"/>
    <mergeCell ref="A136:B136"/>
    <mergeCell ref="D136:H136"/>
    <mergeCell ref="A137:B137"/>
    <mergeCell ref="D137:H137"/>
    <mergeCell ref="A132:B132"/>
    <mergeCell ref="D132:H132"/>
    <mergeCell ref="A133:B133"/>
    <mergeCell ref="D133:H133"/>
    <mergeCell ref="A134:B134"/>
    <mergeCell ref="D134:H134"/>
    <mergeCell ref="D142:H142"/>
    <mergeCell ref="A143:B143"/>
    <mergeCell ref="D143:H143"/>
    <mergeCell ref="A144:B144"/>
    <mergeCell ref="D144:H144"/>
    <mergeCell ref="A145:B145"/>
    <mergeCell ref="D145:H145"/>
    <mergeCell ref="A138:B138"/>
    <mergeCell ref="D138:H138"/>
    <mergeCell ref="A139:B139"/>
    <mergeCell ref="D139:H139"/>
    <mergeCell ref="A140:B140"/>
    <mergeCell ref="C140:C157"/>
    <mergeCell ref="D140:H140"/>
    <mergeCell ref="A141:B141"/>
    <mergeCell ref="D141:H141"/>
    <mergeCell ref="A142:B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91:B191"/>
    <mergeCell ref="D191:H191"/>
    <mergeCell ref="A192:B192"/>
    <mergeCell ref="D192:H192"/>
    <mergeCell ref="A193:B193"/>
    <mergeCell ref="D193:H193"/>
    <mergeCell ref="A188:B188"/>
    <mergeCell ref="D188:H188"/>
    <mergeCell ref="A189:B189"/>
    <mergeCell ref="D189:H189"/>
    <mergeCell ref="A190:B190"/>
    <mergeCell ref="D190:H190"/>
    <mergeCell ref="D198:H198"/>
    <mergeCell ref="A199:B199"/>
    <mergeCell ref="D199:H199"/>
    <mergeCell ref="A200:B200"/>
    <mergeCell ref="D200:H200"/>
    <mergeCell ref="A201:B201"/>
    <mergeCell ref="D201:H201"/>
    <mergeCell ref="A194:B194"/>
    <mergeCell ref="C194:C198"/>
    <mergeCell ref="D194:H194"/>
    <mergeCell ref="A195:B195"/>
    <mergeCell ref="D195:H195"/>
    <mergeCell ref="A196:B196"/>
    <mergeCell ref="D196:H196"/>
    <mergeCell ref="A197:B197"/>
    <mergeCell ref="D197:H197"/>
    <mergeCell ref="A198:B198"/>
    <mergeCell ref="A206:B206"/>
    <mergeCell ref="D206:H206"/>
    <mergeCell ref="A207:B207"/>
    <mergeCell ref="D207:H207"/>
    <mergeCell ref="A208:B208"/>
    <mergeCell ref="D208:H208"/>
    <mergeCell ref="A202:B202"/>
    <mergeCell ref="D202:H202"/>
    <mergeCell ref="A203:B203"/>
    <mergeCell ref="A204:B204"/>
    <mergeCell ref="D204:H204"/>
    <mergeCell ref="A205:B205"/>
    <mergeCell ref="D205:H205"/>
    <mergeCell ref="A212:B212"/>
    <mergeCell ref="D212:H212"/>
    <mergeCell ref="C214:D214"/>
    <mergeCell ref="C215:D215"/>
    <mergeCell ref="C216:D216"/>
    <mergeCell ref="A218:H218"/>
    <mergeCell ref="A209:C209"/>
    <mergeCell ref="D209:H209"/>
    <mergeCell ref="A210:B210"/>
    <mergeCell ref="C210:C211"/>
    <mergeCell ref="D210:H210"/>
    <mergeCell ref="A211:B211"/>
    <mergeCell ref="D211:H211"/>
    <mergeCell ref="A224:C224"/>
    <mergeCell ref="A225:C225"/>
    <mergeCell ref="A227:H227"/>
    <mergeCell ref="A228:H228"/>
    <mergeCell ref="A230:E230"/>
    <mergeCell ref="A231:E231"/>
    <mergeCell ref="A219:C219"/>
    <mergeCell ref="G219:H219"/>
    <mergeCell ref="A220:C220"/>
    <mergeCell ref="A221:C221"/>
    <mergeCell ref="A222:C222"/>
    <mergeCell ref="A223:C223"/>
    <mergeCell ref="D236:E236"/>
    <mergeCell ref="A237:B237"/>
    <mergeCell ref="D237:E237"/>
    <mergeCell ref="A238:B238"/>
    <mergeCell ref="D238:E238"/>
    <mergeCell ref="A239:B239"/>
    <mergeCell ref="D239:E239"/>
    <mergeCell ref="A232:B232"/>
    <mergeCell ref="D232:E232"/>
    <mergeCell ref="A233:B233"/>
    <mergeCell ref="C233:C236"/>
    <mergeCell ref="D233:E233"/>
    <mergeCell ref="A234:B234"/>
    <mergeCell ref="D234:E234"/>
    <mergeCell ref="A235:B235"/>
    <mergeCell ref="D235:E235"/>
    <mergeCell ref="A236:B236"/>
    <mergeCell ref="A244:H244"/>
    <mergeCell ref="A245:H245"/>
    <mergeCell ref="A246:H246"/>
    <mergeCell ref="A247:E247"/>
    <mergeCell ref="F247:H247"/>
    <mergeCell ref="A248:H248"/>
    <mergeCell ref="A240:B240"/>
    <mergeCell ref="D240:E240"/>
    <mergeCell ref="A241:B241"/>
    <mergeCell ref="D241:E241"/>
    <mergeCell ref="A242:H242"/>
    <mergeCell ref="A243:H243"/>
    <mergeCell ref="A255:B255"/>
    <mergeCell ref="A256:B256"/>
    <mergeCell ref="A257:B257"/>
    <mergeCell ref="A258:B258"/>
    <mergeCell ref="A259:B259"/>
    <mergeCell ref="A260:H260"/>
    <mergeCell ref="A249:B249"/>
    <mergeCell ref="A250:B250"/>
    <mergeCell ref="A251:B251"/>
    <mergeCell ref="A252:B252"/>
    <mergeCell ref="A253:B253"/>
    <mergeCell ref="A254:B25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7"/>
  <sheetViews>
    <sheetView view="pageBreakPreview" zoomScale="40" zoomScaleNormal="60" zoomScaleSheetLayoutView="40" workbookViewId="0">
      <pane ySplit="4" topLeftCell="A83"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567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7" s="382">
        <f>F7*1.2</f>
        <v>4464</v>
      </c>
      <c r="E7" s="383">
        <f>F7*1.1</f>
        <v>4092.0000000000005</v>
      </c>
      <c r="F7" s="383">
        <v>3720</v>
      </c>
      <c r="G7" s="383">
        <f>F7*0.75</f>
        <v>2790</v>
      </c>
      <c r="H7" s="384">
        <f>F7*0.5</f>
        <v>1860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2" s="457">
        <f>F12*1.2</f>
        <v>5544</v>
      </c>
      <c r="E12" s="383">
        <f>F12*1.1</f>
        <v>5082</v>
      </c>
      <c r="F12" s="383">
        <v>4620</v>
      </c>
      <c r="G12" s="383">
        <f>F12*0.75</f>
        <v>3465</v>
      </c>
      <c r="H12" s="384">
        <f>F12*0.5</f>
        <v>2310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960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"2ГИС.НАХОДКА"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23" s="527">
        <v>120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7" s="382">
        <f>F27*1.2</f>
        <v>6249.5999999999995</v>
      </c>
      <c r="E27" s="383">
        <f>F27*1.1</f>
        <v>5728.8</v>
      </c>
      <c r="F27" s="383">
        <v>5208</v>
      </c>
      <c r="G27" s="383">
        <f>F27*0.75</f>
        <v>3906</v>
      </c>
      <c r="H27" s="384">
        <f>F27*0.5</f>
        <v>2604</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2" s="457">
        <f>F32*1.2</f>
        <v>7761.5999999999995</v>
      </c>
      <c r="E32" s="383">
        <f>F32*1.1</f>
        <v>7114.8</v>
      </c>
      <c r="F32" s="383">
        <v>6468</v>
      </c>
      <c r="G32" s="383">
        <f>F32*0.75</f>
        <v>4851</v>
      </c>
      <c r="H32" s="384">
        <f>F32*0.5</f>
        <v>3234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1440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"2ГИС.НАХОДКА"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"2ГИС.НАХОДКА"; Электронный справочник "2ГИС.НАХОДКА"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3" s="445">
        <v>168</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48" s="536">
        <f>F48*1.2</f>
        <v>2736</v>
      </c>
      <c r="E48" s="536">
        <f>F48*1.1</f>
        <v>2508</v>
      </c>
      <c r="F48" s="536">
        <v>2280</v>
      </c>
      <c r="G48" s="536">
        <f>F48*0.75</f>
        <v>1710</v>
      </c>
      <c r="H48" s="536">
        <f>F48*0.5</f>
        <v>1140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52" s="479">
        <v>120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5" s="382">
        <f>F55*1.2</f>
        <v>5356.8</v>
      </c>
      <c r="E55" s="383">
        <f>F55*1.1</f>
        <v>4910.4000000000005</v>
      </c>
      <c r="F55" s="383">
        <v>4464</v>
      </c>
      <c r="G55" s="383">
        <f>F55*0.75</f>
        <v>3348</v>
      </c>
      <c r="H55" s="384">
        <f>F55*0.5</f>
        <v>2232</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1" s="457">
        <f>F61*1.2</f>
        <v>6652.8</v>
      </c>
      <c r="E61" s="383">
        <f>F61*1.1</f>
        <v>6098.4000000000005</v>
      </c>
      <c r="F61" s="383">
        <v>5544</v>
      </c>
      <c r="G61" s="383">
        <f>F61*0.75</f>
        <v>4158</v>
      </c>
      <c r="H61" s="384">
        <f>F61*0.5</f>
        <v>2772</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67" s="527">
        <v>120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780 до 15600</v>
      </c>
      <c r="E71" s="422"/>
      <c r="F71" s="422"/>
      <c r="G71" s="422"/>
      <c r="H71" s="423"/>
    </row>
    <row r="72" spans="1:8" ht="37.5" customHeight="1" x14ac:dyDescent="0.2">
      <c r="A72" s="429" t="s">
        <v>39</v>
      </c>
      <c r="B72" s="430"/>
      <c r="C72" s="431"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72" s="432">
        <v>780</v>
      </c>
      <c r="E72" s="433"/>
      <c r="F72" s="433"/>
      <c r="G72" s="433"/>
      <c r="H72" s="434"/>
    </row>
    <row r="73" spans="1:8" ht="37.5" customHeight="1" x14ac:dyDescent="0.2">
      <c r="A73" s="419" t="s">
        <v>40</v>
      </c>
      <c r="B73" s="420"/>
      <c r="C73" s="431"/>
      <c r="D73" s="354">
        <v>1560</v>
      </c>
      <c r="E73" s="355"/>
      <c r="F73" s="355"/>
      <c r="G73" s="355"/>
      <c r="H73" s="356"/>
    </row>
    <row r="74" spans="1:8" ht="37.5" customHeight="1" x14ac:dyDescent="0.2">
      <c r="A74" s="419" t="s">
        <v>41</v>
      </c>
      <c r="B74" s="420"/>
      <c r="C74" s="431"/>
      <c r="D74" s="354">
        <v>2340</v>
      </c>
      <c r="E74" s="355"/>
      <c r="F74" s="355"/>
      <c r="G74" s="355"/>
      <c r="H74" s="356"/>
    </row>
    <row r="75" spans="1:8" ht="37.5" customHeight="1" x14ac:dyDescent="0.2">
      <c r="A75" s="419" t="s">
        <v>42</v>
      </c>
      <c r="B75" s="420"/>
      <c r="C75" s="431"/>
      <c r="D75" s="354">
        <v>3120</v>
      </c>
      <c r="E75" s="355"/>
      <c r="F75" s="355"/>
      <c r="G75" s="355"/>
      <c r="H75" s="356"/>
    </row>
    <row r="76" spans="1:8" ht="37.5" customHeight="1" x14ac:dyDescent="0.2">
      <c r="A76" s="419" t="s">
        <v>43</v>
      </c>
      <c r="B76" s="420"/>
      <c r="C76" s="431"/>
      <c r="D76" s="354">
        <v>3900</v>
      </c>
      <c r="E76" s="355"/>
      <c r="F76" s="355"/>
      <c r="G76" s="355"/>
      <c r="H76" s="356"/>
    </row>
    <row r="77" spans="1:8" ht="37.5" customHeight="1" x14ac:dyDescent="0.2">
      <c r="A77" s="419" t="s">
        <v>44</v>
      </c>
      <c r="B77" s="420"/>
      <c r="C77" s="431"/>
      <c r="D77" s="354">
        <v>4680</v>
      </c>
      <c r="E77" s="355"/>
      <c r="F77" s="355"/>
      <c r="G77" s="355"/>
      <c r="H77" s="356"/>
    </row>
    <row r="78" spans="1:8" ht="37.5" customHeight="1" x14ac:dyDescent="0.2">
      <c r="A78" s="419" t="s">
        <v>45</v>
      </c>
      <c r="B78" s="420"/>
      <c r="C78" s="431"/>
      <c r="D78" s="354">
        <v>5460</v>
      </c>
      <c r="E78" s="355"/>
      <c r="F78" s="355"/>
      <c r="G78" s="355"/>
      <c r="H78" s="356"/>
    </row>
    <row r="79" spans="1:8" ht="37.5" customHeight="1" x14ac:dyDescent="0.2">
      <c r="A79" s="419" t="s">
        <v>46</v>
      </c>
      <c r="B79" s="420"/>
      <c r="C79" s="431"/>
      <c r="D79" s="354">
        <v>6240</v>
      </c>
      <c r="E79" s="355"/>
      <c r="F79" s="355"/>
      <c r="G79" s="355"/>
      <c r="H79" s="356"/>
    </row>
    <row r="80" spans="1:8" ht="37.5" customHeight="1" x14ac:dyDescent="0.2">
      <c r="A80" s="419" t="s">
        <v>47</v>
      </c>
      <c r="B80" s="420"/>
      <c r="C80" s="431"/>
      <c r="D80" s="354">
        <v>7020</v>
      </c>
      <c r="E80" s="355"/>
      <c r="F80" s="355"/>
      <c r="G80" s="355"/>
      <c r="H80" s="356"/>
    </row>
    <row r="81" spans="1:8" ht="37.5" customHeight="1" x14ac:dyDescent="0.2">
      <c r="A81" s="419" t="s">
        <v>48</v>
      </c>
      <c r="B81" s="420"/>
      <c r="C81" s="431"/>
      <c r="D81" s="354">
        <v>7800</v>
      </c>
      <c r="E81" s="355"/>
      <c r="F81" s="355"/>
      <c r="G81" s="355"/>
      <c r="H81" s="356"/>
    </row>
    <row r="82" spans="1:8" ht="37.5" customHeight="1" x14ac:dyDescent="0.2">
      <c r="A82" s="419" t="s">
        <v>49</v>
      </c>
      <c r="B82" s="420"/>
      <c r="C82" s="431"/>
      <c r="D82" s="354">
        <v>8580</v>
      </c>
      <c r="E82" s="355"/>
      <c r="F82" s="355"/>
      <c r="G82" s="355"/>
      <c r="H82" s="356"/>
    </row>
    <row r="83" spans="1:8" ht="37.5" customHeight="1" x14ac:dyDescent="0.2">
      <c r="A83" s="419" t="s">
        <v>50</v>
      </c>
      <c r="B83" s="420"/>
      <c r="C83" s="431"/>
      <c r="D83" s="354">
        <v>9360</v>
      </c>
      <c r="E83" s="355"/>
      <c r="F83" s="355"/>
      <c r="G83" s="355"/>
      <c r="H83" s="356"/>
    </row>
    <row r="84" spans="1:8" ht="37.5" customHeight="1" x14ac:dyDescent="0.2">
      <c r="A84" s="419" t="s">
        <v>51</v>
      </c>
      <c r="B84" s="420"/>
      <c r="C84" s="431"/>
      <c r="D84" s="354">
        <v>10140</v>
      </c>
      <c r="E84" s="355"/>
      <c r="F84" s="355"/>
      <c r="G84" s="355"/>
      <c r="H84" s="356"/>
    </row>
    <row r="85" spans="1:8" ht="37.5" customHeight="1" x14ac:dyDescent="0.2">
      <c r="A85" s="419" t="s">
        <v>52</v>
      </c>
      <c r="B85" s="420"/>
      <c r="C85" s="431"/>
      <c r="D85" s="354">
        <v>10920</v>
      </c>
      <c r="E85" s="355"/>
      <c r="F85" s="355"/>
      <c r="G85" s="355"/>
      <c r="H85" s="356"/>
    </row>
    <row r="86" spans="1:8" ht="37.5" customHeight="1" x14ac:dyDescent="0.2">
      <c r="A86" s="419" t="s">
        <v>53</v>
      </c>
      <c r="B86" s="420"/>
      <c r="C86" s="431"/>
      <c r="D86" s="354">
        <v>11700</v>
      </c>
      <c r="E86" s="355"/>
      <c r="F86" s="355"/>
      <c r="G86" s="355"/>
      <c r="H86" s="356"/>
    </row>
    <row r="87" spans="1:8" ht="37.5" customHeight="1" x14ac:dyDescent="0.2">
      <c r="A87" s="419" t="s">
        <v>54</v>
      </c>
      <c r="B87" s="420"/>
      <c r="C87" s="431"/>
      <c r="D87" s="354">
        <v>12480</v>
      </c>
      <c r="E87" s="355"/>
      <c r="F87" s="355"/>
      <c r="G87" s="355"/>
      <c r="H87" s="356"/>
    </row>
    <row r="88" spans="1:8" ht="37.5" customHeight="1" x14ac:dyDescent="0.2">
      <c r="A88" s="419" t="s">
        <v>55</v>
      </c>
      <c r="B88" s="420"/>
      <c r="C88" s="431"/>
      <c r="D88" s="354">
        <v>13260</v>
      </c>
      <c r="E88" s="355"/>
      <c r="F88" s="355"/>
      <c r="G88" s="355"/>
      <c r="H88" s="356"/>
    </row>
    <row r="89" spans="1:8" ht="37.5" customHeight="1" x14ac:dyDescent="0.2">
      <c r="A89" s="419" t="s">
        <v>56</v>
      </c>
      <c r="B89" s="420"/>
      <c r="C89" s="431"/>
      <c r="D89" s="354">
        <v>14040</v>
      </c>
      <c r="E89" s="355"/>
      <c r="F89" s="355"/>
      <c r="G89" s="355"/>
      <c r="H89" s="356"/>
    </row>
    <row r="90" spans="1:8" ht="37.5" customHeight="1" x14ac:dyDescent="0.2">
      <c r="A90" s="419" t="s">
        <v>57</v>
      </c>
      <c r="B90" s="420"/>
      <c r="C90" s="431"/>
      <c r="D90" s="354">
        <v>14820</v>
      </c>
      <c r="E90" s="355"/>
      <c r="F90" s="355"/>
      <c r="G90" s="355"/>
      <c r="H90" s="356"/>
    </row>
    <row r="91" spans="1:8" ht="37.5" customHeight="1" thickBot="1" x14ac:dyDescent="0.25">
      <c r="A91" s="419" t="s">
        <v>58</v>
      </c>
      <c r="B91" s="420"/>
      <c r="C91" s="431"/>
      <c r="D91" s="354">
        <v>15600</v>
      </c>
      <c r="E91" s="355"/>
      <c r="F91" s="355"/>
      <c r="G91" s="355"/>
      <c r="H91" s="356"/>
    </row>
    <row r="92" spans="1:8" ht="50.1" customHeight="1" thickBot="1" x14ac:dyDescent="0.25">
      <c r="A92" s="411" t="s">
        <v>59</v>
      </c>
      <c r="B92" s="412"/>
      <c r="C92" s="412"/>
      <c r="D92" s="421" t="str">
        <f>"от "&amp;MIN(D93:D102)&amp;" до "&amp;MAX(D93:D102)</f>
        <v>от 240 до 4080</v>
      </c>
      <c r="E92" s="422"/>
      <c r="F92" s="422"/>
      <c r="G92" s="422"/>
      <c r="H92" s="423"/>
    </row>
    <row r="93" spans="1:8" ht="151.5" x14ac:dyDescent="0.2">
      <c r="A93" s="65" t="s">
        <v>60</v>
      </c>
      <c r="B93" s="66" t="s">
        <v>13</v>
      </c>
      <c r="C93" s="120"/>
      <c r="D93" s="424">
        <v>540</v>
      </c>
      <c r="E93" s="424"/>
      <c r="F93" s="424"/>
      <c r="G93" s="424"/>
      <c r="H93" s="425"/>
    </row>
    <row r="94" spans="1:8" ht="37.5" customHeight="1" x14ac:dyDescent="0.2">
      <c r="A94" s="377" t="s">
        <v>61</v>
      </c>
      <c r="B94" s="418"/>
      <c r="C94" s="426"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94" s="398">
        <v>360</v>
      </c>
      <c r="E94" s="398"/>
      <c r="F94" s="398"/>
      <c r="G94" s="398"/>
      <c r="H94" s="399"/>
    </row>
    <row r="95" spans="1:8" ht="37.5" customHeight="1" x14ac:dyDescent="0.2">
      <c r="A95" s="377" t="s">
        <v>62</v>
      </c>
      <c r="B95" s="418"/>
      <c r="C95" s="427"/>
      <c r="D95" s="398">
        <v>3000</v>
      </c>
      <c r="E95" s="398"/>
      <c r="F95" s="398"/>
      <c r="G95" s="398"/>
      <c r="H95" s="399"/>
    </row>
    <row r="96" spans="1:8" ht="37.5" customHeight="1" x14ac:dyDescent="0.2">
      <c r="A96" s="377" t="s">
        <v>63</v>
      </c>
      <c r="B96" s="418"/>
      <c r="C96" s="427"/>
      <c r="D96" s="398">
        <v>1200</v>
      </c>
      <c r="E96" s="398"/>
      <c r="F96" s="398"/>
      <c r="G96" s="398"/>
      <c r="H96" s="399"/>
    </row>
    <row r="97" spans="1:8" ht="37.5" customHeight="1" x14ac:dyDescent="0.2">
      <c r="A97" s="352" t="s">
        <v>64</v>
      </c>
      <c r="B97" s="353"/>
      <c r="C97" s="427"/>
      <c r="D97" s="398">
        <v>3300</v>
      </c>
      <c r="E97" s="398"/>
      <c r="F97" s="398"/>
      <c r="G97" s="398"/>
      <c r="H97" s="399"/>
    </row>
    <row r="98" spans="1:8" ht="37.5" customHeight="1" x14ac:dyDescent="0.2">
      <c r="A98" s="377" t="s">
        <v>65</v>
      </c>
      <c r="B98" s="418"/>
      <c r="C98" s="427"/>
      <c r="D98" s="398">
        <v>240</v>
      </c>
      <c r="E98" s="398"/>
      <c r="F98" s="398"/>
      <c r="G98" s="398"/>
      <c r="H98" s="399"/>
    </row>
    <row r="99" spans="1:8" ht="37.5" customHeight="1" x14ac:dyDescent="0.2">
      <c r="A99" s="377" t="s">
        <v>66</v>
      </c>
      <c r="B99" s="418"/>
      <c r="C99" s="427"/>
      <c r="D99" s="398">
        <v>240</v>
      </c>
      <c r="E99" s="398"/>
      <c r="F99" s="398"/>
      <c r="G99" s="398"/>
      <c r="H99" s="399"/>
    </row>
    <row r="100" spans="1:8" ht="37.5" customHeight="1" x14ac:dyDescent="0.2">
      <c r="A100" s="377" t="s">
        <v>67</v>
      </c>
      <c r="B100" s="418"/>
      <c r="C100" s="427"/>
      <c r="D100" s="398">
        <v>480</v>
      </c>
      <c r="E100" s="398"/>
      <c r="F100" s="398"/>
      <c r="G100" s="398"/>
      <c r="H100" s="399"/>
    </row>
    <row r="101" spans="1:8" ht="37.5" customHeight="1" x14ac:dyDescent="0.2">
      <c r="A101" s="377" t="s">
        <v>68</v>
      </c>
      <c r="B101" s="418"/>
      <c r="C101" s="427"/>
      <c r="D101" s="398">
        <v>720</v>
      </c>
      <c r="E101" s="398"/>
      <c r="F101" s="398"/>
      <c r="G101" s="398"/>
      <c r="H101" s="399"/>
    </row>
    <row r="102" spans="1:8" ht="37.5" customHeight="1" thickBot="1" x14ac:dyDescent="0.25">
      <c r="A102" s="407" t="s">
        <v>69</v>
      </c>
      <c r="B102" s="408"/>
      <c r="C102" s="428"/>
      <c r="D102" s="409">
        <v>4080</v>
      </c>
      <c r="E102" s="409"/>
      <c r="F102" s="409"/>
      <c r="G102" s="409"/>
      <c r="H102" s="410"/>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03" s="375">
        <v>30</v>
      </c>
      <c r="E103" s="375"/>
      <c r="F103" s="375"/>
      <c r="G103" s="375"/>
      <c r="H103" s="376"/>
    </row>
    <row r="104" spans="1:8" ht="50.1" customHeight="1" thickBot="1" x14ac:dyDescent="0.25">
      <c r="A104" s="362" t="s">
        <v>72</v>
      </c>
      <c r="B104" s="363"/>
      <c r="C104" s="21"/>
      <c r="D104" s="364" t="str">
        <f>"от "&amp;MIN(D106,D126:H127,F166,D128:H142)&amp;" до "&amp;MAX(D106,D126:H127,F166,D128:H142)</f>
        <v>от 510 до 6000</v>
      </c>
      <c r="E104" s="364"/>
      <c r="F104" s="364"/>
      <c r="G104" s="364"/>
      <c r="H104" s="365"/>
    </row>
    <row r="105" spans="1:8" ht="21.75" thickBot="1" x14ac:dyDescent="0.25">
      <c r="A105" s="518"/>
      <c r="B105" s="519"/>
      <c r="C105" s="60"/>
      <c r="D105" s="520"/>
      <c r="E105" s="520"/>
      <c r="F105" s="520"/>
      <c r="G105" s="520"/>
      <c r="H105" s="521"/>
    </row>
    <row r="106" spans="1:8" ht="55.5"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"2ГИС.НАХОДКА" (версия для ПК); Интернет-площадка 2gis.kz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http://api.2gis.kz/</v>
      </c>
      <c r="D106" s="391">
        <v>1440</v>
      </c>
      <c r="E106" s="391"/>
      <c r="F106" s="391"/>
      <c r="G106" s="391"/>
      <c r="H106" s="392"/>
    </row>
    <row r="107" spans="1:8" ht="55.5" customHeight="1" thickBot="1" x14ac:dyDescent="0.25">
      <c r="A107" s="393" t="s">
        <v>74</v>
      </c>
      <c r="B107" s="394"/>
      <c r="C107" s="405"/>
      <c r="D107" s="395" t="s">
        <v>75</v>
      </c>
      <c r="E107" s="396"/>
      <c r="F107" s="396"/>
      <c r="G107" s="396"/>
      <c r="H107" s="397"/>
    </row>
    <row r="108" spans="1:8" ht="55.5" customHeight="1" x14ac:dyDescent="0.2">
      <c r="A108" s="385" t="s">
        <v>76</v>
      </c>
      <c r="B108" s="386"/>
      <c r="C108" s="405"/>
      <c r="D108" s="398">
        <f>D106/4</f>
        <v>360</v>
      </c>
      <c r="E108" s="398"/>
      <c r="F108" s="398"/>
      <c r="G108" s="398"/>
      <c r="H108" s="399"/>
    </row>
    <row r="109" spans="1:8" ht="55.5" customHeight="1" x14ac:dyDescent="0.2">
      <c r="A109" s="385" t="s">
        <v>77</v>
      </c>
      <c r="B109" s="386"/>
      <c r="C109" s="405"/>
      <c r="D109" s="398">
        <f>D106/5</f>
        <v>288</v>
      </c>
      <c r="E109" s="398"/>
      <c r="F109" s="398"/>
      <c r="G109" s="398"/>
      <c r="H109" s="399"/>
    </row>
    <row r="110" spans="1:8" ht="55.5" customHeight="1" x14ac:dyDescent="0.2">
      <c r="A110" s="385" t="s">
        <v>78</v>
      </c>
      <c r="B110" s="386"/>
      <c r="C110" s="405"/>
      <c r="D110" s="398">
        <f>D106/6</f>
        <v>240</v>
      </c>
      <c r="E110" s="398"/>
      <c r="F110" s="398"/>
      <c r="G110" s="398"/>
      <c r="H110" s="399"/>
    </row>
    <row r="111" spans="1:8" ht="55.5" customHeight="1" x14ac:dyDescent="0.2">
      <c r="A111" s="385" t="s">
        <v>79</v>
      </c>
      <c r="B111" s="386"/>
      <c r="C111" s="405"/>
      <c r="D111" s="398">
        <f>D106/7</f>
        <v>205.71428571428572</v>
      </c>
      <c r="E111" s="398"/>
      <c r="F111" s="398"/>
      <c r="G111" s="398"/>
      <c r="H111" s="399"/>
    </row>
    <row r="112" spans="1:8" ht="55.5" customHeight="1" x14ac:dyDescent="0.2">
      <c r="A112" s="385" t="s">
        <v>80</v>
      </c>
      <c r="B112" s="386"/>
      <c r="C112" s="405"/>
      <c r="D112" s="398">
        <f>D106/8</f>
        <v>180</v>
      </c>
      <c r="E112" s="398"/>
      <c r="F112" s="398"/>
      <c r="G112" s="398"/>
      <c r="H112" s="399"/>
    </row>
    <row r="113" spans="1:8" ht="55.5" customHeight="1" x14ac:dyDescent="0.2">
      <c r="A113" s="385" t="s">
        <v>81</v>
      </c>
      <c r="B113" s="386"/>
      <c r="C113" s="405"/>
      <c r="D113" s="398">
        <f>D106/9</f>
        <v>160</v>
      </c>
      <c r="E113" s="398"/>
      <c r="F113" s="398"/>
      <c r="G113" s="398"/>
      <c r="H113" s="399"/>
    </row>
    <row r="114" spans="1:8" ht="55.5" customHeight="1" x14ac:dyDescent="0.2">
      <c r="A114" s="385" t="s">
        <v>82</v>
      </c>
      <c r="B114" s="386"/>
      <c r="C114" s="405"/>
      <c r="D114" s="398">
        <f>D106/10</f>
        <v>144</v>
      </c>
      <c r="E114" s="398"/>
      <c r="F114" s="398"/>
      <c r="G114" s="398"/>
      <c r="H114" s="399"/>
    </row>
    <row r="115" spans="1:8" ht="55.5" customHeight="1" thickBot="1" x14ac:dyDescent="0.25">
      <c r="A115" s="389" t="s">
        <v>83</v>
      </c>
      <c r="B115" s="390"/>
      <c r="C115" s="405"/>
      <c r="D115" s="391">
        <v>2448</v>
      </c>
      <c r="E115" s="391"/>
      <c r="F115" s="391"/>
      <c r="G115" s="391"/>
      <c r="H115" s="392"/>
    </row>
    <row r="116" spans="1:8" ht="55.5" customHeight="1" thickBot="1" x14ac:dyDescent="0.25">
      <c r="A116" s="393" t="s">
        <v>74</v>
      </c>
      <c r="B116" s="394"/>
      <c r="C116" s="405"/>
      <c r="D116" s="395" t="s">
        <v>75</v>
      </c>
      <c r="E116" s="396"/>
      <c r="F116" s="396"/>
      <c r="G116" s="396"/>
      <c r="H116" s="397"/>
    </row>
    <row r="117" spans="1:8" ht="55.5" customHeight="1" x14ac:dyDescent="0.2">
      <c r="A117" s="385" t="s">
        <v>76</v>
      </c>
      <c r="B117" s="386"/>
      <c r="C117" s="405"/>
      <c r="D117" s="398">
        <v>612</v>
      </c>
      <c r="E117" s="398"/>
      <c r="F117" s="398"/>
      <c r="G117" s="398"/>
      <c r="H117" s="399"/>
    </row>
    <row r="118" spans="1:8" ht="55.5" customHeight="1" x14ac:dyDescent="0.2">
      <c r="A118" s="385" t="s">
        <v>77</v>
      </c>
      <c r="B118" s="386"/>
      <c r="C118" s="405"/>
      <c r="D118" s="398">
        <v>489.59999999999997</v>
      </c>
      <c r="E118" s="398"/>
      <c r="F118" s="398"/>
      <c r="G118" s="398"/>
      <c r="H118" s="399"/>
    </row>
    <row r="119" spans="1:8" ht="55.5" customHeight="1" x14ac:dyDescent="0.2">
      <c r="A119" s="385" t="s">
        <v>78</v>
      </c>
      <c r="B119" s="386"/>
      <c r="C119" s="405"/>
      <c r="D119" s="398">
        <v>408</v>
      </c>
      <c r="E119" s="398"/>
      <c r="F119" s="398"/>
      <c r="G119" s="398"/>
      <c r="H119" s="399"/>
    </row>
    <row r="120" spans="1:8" ht="55.5" customHeight="1" x14ac:dyDescent="0.2">
      <c r="A120" s="385" t="s">
        <v>79</v>
      </c>
      <c r="B120" s="386"/>
      <c r="C120" s="405"/>
      <c r="D120" s="398">
        <v>349.71428571428572</v>
      </c>
      <c r="E120" s="398"/>
      <c r="F120" s="398"/>
      <c r="G120" s="398"/>
      <c r="H120" s="399"/>
    </row>
    <row r="121" spans="1:8" ht="55.5" customHeight="1" x14ac:dyDescent="0.2">
      <c r="A121" s="385" t="s">
        <v>80</v>
      </c>
      <c r="B121" s="386"/>
      <c r="C121" s="405"/>
      <c r="D121" s="398">
        <v>306</v>
      </c>
      <c r="E121" s="398"/>
      <c r="F121" s="398"/>
      <c r="G121" s="398"/>
      <c r="H121" s="399"/>
    </row>
    <row r="122" spans="1:8" ht="55.5" customHeight="1" x14ac:dyDescent="0.2">
      <c r="A122" s="385" t="s">
        <v>81</v>
      </c>
      <c r="B122" s="386"/>
      <c r="C122" s="405"/>
      <c r="D122" s="398">
        <v>272</v>
      </c>
      <c r="E122" s="398"/>
      <c r="F122" s="398"/>
      <c r="G122" s="398"/>
      <c r="H122" s="399"/>
    </row>
    <row r="123" spans="1:8" ht="55.5" customHeight="1" thickBot="1" x14ac:dyDescent="0.25">
      <c r="A123" s="385" t="s">
        <v>82</v>
      </c>
      <c r="B123" s="386"/>
      <c r="C123" s="406"/>
      <c r="D123" s="398">
        <v>244.79999999999998</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24" s="374">
        <v>7050</v>
      </c>
      <c r="E124" s="375"/>
      <c r="F124" s="375"/>
      <c r="G124" s="375"/>
      <c r="H124" s="376"/>
    </row>
    <row r="125" spans="1:8" ht="21.75" thickBot="1" x14ac:dyDescent="0.25">
      <c r="A125" s="518"/>
      <c r="B125" s="519"/>
      <c r="C125" s="56"/>
      <c r="D125" s="520"/>
      <c r="E125" s="520"/>
      <c r="F125" s="520"/>
      <c r="G125" s="520"/>
      <c r="H125" s="521"/>
    </row>
    <row r="126" spans="1:8" ht="50.1" customHeight="1" x14ac:dyDescent="0.2">
      <c r="A126" s="352" t="s">
        <v>85</v>
      </c>
      <c r="B126" s="353"/>
      <c r="C126" s="72" t="str">
        <f>"Интернет-площадка 2gis.ru на основе Cправочника организаций "&amp;$C$2&amp;""</f>
        <v>Интернет-площадка 2gis.ru на основе Cправочника организаций "2ГИС.НАХОДКА"</v>
      </c>
      <c r="D126" s="382">
        <v>2100</v>
      </c>
      <c r="E126" s="383"/>
      <c r="F126" s="383"/>
      <c r="G126" s="383"/>
      <c r="H126" s="384"/>
    </row>
    <row r="127" spans="1:8" ht="50.1" customHeight="1" x14ac:dyDescent="0.2">
      <c r="A127" s="352" t="s">
        <v>86</v>
      </c>
      <c r="B127" s="353"/>
      <c r="C127" s="7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7" s="379">
        <v>960</v>
      </c>
      <c r="E127" s="372"/>
      <c r="F127" s="372"/>
      <c r="G127" s="372"/>
      <c r="H127" s="373"/>
    </row>
    <row r="128" spans="1:8" ht="50.1" customHeight="1" x14ac:dyDescent="0.2">
      <c r="A128" s="352" t="s">
        <v>87</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28" s="354">
        <v>2040</v>
      </c>
      <c r="E128" s="355"/>
      <c r="F128" s="355"/>
      <c r="G128" s="355"/>
      <c r="H128" s="356"/>
    </row>
    <row r="129" spans="1:8" ht="50.1" customHeight="1" x14ac:dyDescent="0.2">
      <c r="A129" s="352" t="s">
        <v>88</v>
      </c>
      <c r="B129" s="353"/>
      <c r="C129" s="73" t="str">
        <f>"Интернет-площадка 2gis.ru на основе Cправочника организаций "&amp;$C$2&amp;""</f>
        <v>Интернет-площадка 2gis.ru на основе Cправочника организаций "2ГИС.НАХОДКА"</v>
      </c>
      <c r="D129" s="354">
        <v>3300</v>
      </c>
      <c r="E129" s="355"/>
      <c r="F129" s="355"/>
      <c r="G129" s="355"/>
      <c r="H129" s="356"/>
    </row>
    <row r="130" spans="1:8" ht="50.1" customHeight="1" x14ac:dyDescent="0.2">
      <c r="A130" s="352" t="s">
        <v>89</v>
      </c>
      <c r="B130" s="353"/>
      <c r="C130" s="73" t="str">
        <f>"Интернет-площадка 2gis.ru на основе Cправочника организаций "&amp;$C$2&amp;""</f>
        <v>Интернет-площадка 2gis.ru на основе Cправочника организаций "2ГИС.НАХОДКА"</v>
      </c>
      <c r="D130" s="354">
        <v>3960</v>
      </c>
      <c r="E130" s="355"/>
      <c r="F130" s="355"/>
      <c r="G130" s="355"/>
      <c r="H130" s="356"/>
    </row>
    <row r="131" spans="1:8" ht="50.1" customHeight="1" x14ac:dyDescent="0.2">
      <c r="A131" s="352" t="s">
        <v>90</v>
      </c>
      <c r="B131" s="353"/>
      <c r="C131" s="7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1" s="354">
        <v>2520</v>
      </c>
      <c r="E131" s="355"/>
      <c r="F131" s="355"/>
      <c r="G131" s="355"/>
      <c r="H131" s="356"/>
    </row>
    <row r="132" spans="1:8" ht="50.1" customHeight="1" x14ac:dyDescent="0.2">
      <c r="A132" s="352" t="s">
        <v>91</v>
      </c>
      <c r="B132" s="353"/>
      <c r="C132" s="7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2" s="354">
        <v>1500</v>
      </c>
      <c r="E132" s="355"/>
      <c r="F132" s="355"/>
      <c r="G132" s="355"/>
      <c r="H132" s="356"/>
    </row>
    <row r="133" spans="1:8" ht="50.1" customHeight="1" x14ac:dyDescent="0.2">
      <c r="A133" s="352" t="s">
        <v>92</v>
      </c>
      <c r="B133" s="353"/>
      <c r="C133" s="7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33" s="354">
        <v>2520</v>
      </c>
      <c r="E133" s="355"/>
      <c r="F133" s="355"/>
      <c r="G133" s="355"/>
      <c r="H133" s="356"/>
    </row>
    <row r="134" spans="1:8" ht="50.1" customHeight="1" x14ac:dyDescent="0.2">
      <c r="A134" s="352" t="s">
        <v>93</v>
      </c>
      <c r="B134" s="353"/>
      <c r="C134" s="74" t="str">
        <f>C127</f>
        <v>Электронный справочник на основе Справочника организаций "2ГИС.НАХОДКА" (версия для ПК)</v>
      </c>
      <c r="D134" s="354">
        <v>4002</v>
      </c>
      <c r="E134" s="355"/>
      <c r="F134" s="355"/>
      <c r="G134" s="355"/>
      <c r="H134" s="356"/>
    </row>
    <row r="135" spans="1:8" ht="50.1" customHeight="1" x14ac:dyDescent="0.2">
      <c r="A135" s="352" t="s">
        <v>94</v>
      </c>
      <c r="B135" s="353"/>
      <c r="C135" s="73" t="s">
        <v>95</v>
      </c>
      <c r="D135" s="354">
        <v>510</v>
      </c>
      <c r="E135" s="355"/>
      <c r="F135" s="355"/>
      <c r="G135" s="355"/>
      <c r="H135" s="356"/>
    </row>
    <row r="136" spans="1:8" ht="65.25" customHeight="1" x14ac:dyDescent="0.2">
      <c r="A136" s="352" t="s">
        <v>96</v>
      </c>
      <c r="B136" s="353"/>
      <c r="C13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6" s="354">
        <v>1800</v>
      </c>
      <c r="E136" s="355"/>
      <c r="F136" s="355"/>
      <c r="G136" s="355"/>
      <c r="H136" s="356"/>
    </row>
    <row r="137" spans="1:8" ht="65.25" customHeight="1" x14ac:dyDescent="0.2">
      <c r="A137" s="352" t="s">
        <v>97</v>
      </c>
      <c r="B137" s="353"/>
      <c r="C137" s="73"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7" s="354">
        <v>1440</v>
      </c>
      <c r="E137" s="355"/>
      <c r="F137" s="355"/>
      <c r="G137" s="355"/>
      <c r="H137" s="356"/>
    </row>
    <row r="138" spans="1:8" ht="65.25" customHeight="1" x14ac:dyDescent="0.2">
      <c r="A138" s="352" t="s">
        <v>98</v>
      </c>
      <c r="B138" s="353"/>
      <c r="C138" s="73"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8" s="354">
        <v>1200</v>
      </c>
      <c r="E138" s="355"/>
      <c r="F138" s="355"/>
      <c r="G138" s="355"/>
      <c r="H138" s="356"/>
    </row>
    <row r="139" spans="1:8" ht="65.25" customHeight="1" x14ac:dyDescent="0.2">
      <c r="A139" s="352" t="s">
        <v>99</v>
      </c>
      <c r="B139" s="353"/>
      <c r="C139" s="73" t="str">
        <f t="shared" si="0"/>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39" s="354">
        <v>720</v>
      </c>
      <c r="E139" s="355"/>
      <c r="F139" s="355"/>
      <c r="G139" s="355"/>
      <c r="H139" s="356"/>
    </row>
    <row r="140" spans="1:8" ht="65.25" customHeight="1" x14ac:dyDescent="0.2">
      <c r="A140" s="352" t="s">
        <v>100</v>
      </c>
      <c r="B140" s="353" t="s">
        <v>100</v>
      </c>
      <c r="C14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0" s="354">
        <v>3300</v>
      </c>
      <c r="E140" s="355"/>
      <c r="F140" s="355"/>
      <c r="G140" s="355"/>
      <c r="H140" s="356"/>
    </row>
    <row r="141" spans="1:8" ht="65.25" customHeight="1" x14ac:dyDescent="0.2">
      <c r="A141" s="352" t="s">
        <v>101</v>
      </c>
      <c r="B141" s="353" t="s">
        <v>101</v>
      </c>
      <c r="C14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41" s="354">
        <v>2004</v>
      </c>
      <c r="E141" s="355"/>
      <c r="F141" s="355"/>
      <c r="G141" s="355"/>
      <c r="H141" s="356"/>
    </row>
    <row r="142" spans="1:8" ht="50.1" customHeight="1" thickBot="1" x14ac:dyDescent="0.25">
      <c r="A142" s="352" t="s">
        <v>102</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2" s="354">
        <v>6000</v>
      </c>
      <c r="E142" s="355"/>
      <c r="F142" s="355"/>
      <c r="G142" s="355"/>
      <c r="H142" s="356"/>
    </row>
    <row r="143" spans="1:8" s="16" customFormat="1" ht="102" customHeight="1" thickBot="1" x14ac:dyDescent="0.25">
      <c r="A143" s="352" t="s">
        <v>16</v>
      </c>
      <c r="B143" s="353"/>
      <c r="C14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3" s="354">
        <v>900</v>
      </c>
      <c r="E143" s="355"/>
      <c r="F143" s="355"/>
      <c r="G143" s="355"/>
      <c r="H143" s="356"/>
    </row>
    <row r="144" spans="1:8" s="16" customFormat="1" ht="102" customHeight="1" thickBot="1" x14ac:dyDescent="0.25">
      <c r="A144" s="352" t="s">
        <v>103</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44" s="354">
        <v>100002</v>
      </c>
      <c r="E144" s="355"/>
      <c r="F144" s="355"/>
      <c r="G144" s="355"/>
      <c r="H144" s="356"/>
    </row>
    <row r="145" spans="1:8" s="16" customFormat="1" ht="126" customHeight="1" x14ac:dyDescent="0.2">
      <c r="A145" s="352" t="s">
        <v>104</v>
      </c>
      <c r="B145" s="353"/>
      <c r="C14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5" s="354">
        <v>1500</v>
      </c>
      <c r="E145" s="355"/>
      <c r="F145" s="355"/>
      <c r="G145" s="355"/>
      <c r="H145" s="356"/>
    </row>
    <row r="146" spans="1:8" s="16" customFormat="1" ht="96" customHeight="1" x14ac:dyDescent="0.2">
      <c r="A146" s="377" t="s">
        <v>105</v>
      </c>
      <c r="B146" s="378"/>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Интернет-площадки и Веб-приложения на основе Cправочника организаций "2ГИС.НАХОДКА", http://api.2gis.ru/</v>
      </c>
      <c r="D146" s="354">
        <v>3000</v>
      </c>
      <c r="E146" s="355"/>
      <c r="F146" s="355"/>
      <c r="G146" s="355"/>
      <c r="H146" s="356"/>
    </row>
    <row r="147" spans="1:8" s="16" customFormat="1" ht="96" customHeight="1" x14ac:dyDescent="0.2">
      <c r="A147" s="377" t="s">
        <v>106</v>
      </c>
      <c r="B147" s="378"/>
      <c r="C14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47" s="354">
        <v>2502</v>
      </c>
      <c r="E147" s="355"/>
      <c r="F147" s="355"/>
      <c r="G147" s="355"/>
      <c r="H147" s="356"/>
    </row>
    <row r="148" spans="1:8" ht="50.1" customHeight="1" x14ac:dyDescent="0.2">
      <c r="A148" s="352" t="s">
        <v>107</v>
      </c>
      <c r="B148" s="353"/>
      <c r="C148" s="73" t="str">
        <f>"Интернет-площадка 2gis.ru на основе Cправочника организаций "&amp;$C$2&amp;""</f>
        <v>Интернет-площадка 2gis.ru на основе Cправочника организаций "2ГИС.НАХОДКА"</v>
      </c>
      <c r="D148" s="354">
        <v>3000</v>
      </c>
      <c r="E148" s="355"/>
      <c r="F148" s="355"/>
      <c r="G148" s="355"/>
      <c r="H148" s="356"/>
    </row>
    <row r="149" spans="1:8" ht="50.1" customHeight="1" x14ac:dyDescent="0.2">
      <c r="A149" s="352" t="s">
        <v>108</v>
      </c>
      <c r="B149" s="353"/>
      <c r="C149" s="73" t="str">
        <f t="shared" ref="C149:C158" si="1">"Электронный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49" s="354">
        <v>1440</v>
      </c>
      <c r="E149" s="355"/>
      <c r="F149" s="355"/>
      <c r="G149" s="355"/>
      <c r="H149" s="356"/>
    </row>
    <row r="150" spans="1:8" ht="50.1" customHeight="1" x14ac:dyDescent="0.2">
      <c r="A150" s="352" t="s">
        <v>109</v>
      </c>
      <c r="B150" s="353"/>
      <c r="C150" s="73" t="str">
        <f t="shared" si="1"/>
        <v>Электронный справочник на основе Справочника организаций "2ГИС.НАХОДКА" (версия для ПК)</v>
      </c>
      <c r="D150" s="354">
        <v>2880</v>
      </c>
      <c r="E150" s="355"/>
      <c r="F150" s="355"/>
      <c r="G150" s="355"/>
      <c r="H150" s="356"/>
    </row>
    <row r="151" spans="1:8" ht="50.1" customHeight="1" x14ac:dyDescent="0.2">
      <c r="A151" s="352" t="s">
        <v>110</v>
      </c>
      <c r="B151" s="353"/>
      <c r="C151" s="73" t="str">
        <f>"Интернет-площадка 2gis.ru на основе Cправочника организаций "&amp;$C$2&amp;""</f>
        <v>Интернет-площадка 2gis.ru на основе Cправочника организаций "2ГИС.НАХОДКА"</v>
      </c>
      <c r="D151" s="354">
        <v>4680</v>
      </c>
      <c r="E151" s="355"/>
      <c r="F151" s="355"/>
      <c r="G151" s="355"/>
      <c r="H151" s="356"/>
    </row>
    <row r="152" spans="1:8" ht="50.1" customHeight="1" x14ac:dyDescent="0.2">
      <c r="A152" s="352" t="s">
        <v>111</v>
      </c>
      <c r="B152" s="353"/>
      <c r="C152" s="73" t="str">
        <f>"Интернет-площадка 2gis.ru на основе Cправочника организаций "&amp;$C$2&amp;""</f>
        <v>Интернет-площадка 2gis.ru на основе Cправочника организаций "2ГИС.НАХОДКА"</v>
      </c>
      <c r="D152" s="354">
        <v>5616</v>
      </c>
      <c r="E152" s="355"/>
      <c r="F152" s="355"/>
      <c r="G152" s="355"/>
      <c r="H152" s="356"/>
    </row>
    <row r="153" spans="1:8" ht="50.1" customHeight="1" x14ac:dyDescent="0.2">
      <c r="A153" s="352" t="s">
        <v>112</v>
      </c>
      <c r="B153" s="353"/>
      <c r="C153" s="73" t="str">
        <f t="shared" si="1"/>
        <v>Электронный справочник на основе Справочника организаций "2ГИС.НАХОДКА" (версия для ПК)</v>
      </c>
      <c r="D153" s="354">
        <v>3600</v>
      </c>
      <c r="E153" s="355"/>
      <c r="F153" s="355"/>
      <c r="G153" s="355"/>
      <c r="H153" s="356"/>
    </row>
    <row r="154" spans="1:8" ht="50.1" customHeight="1" x14ac:dyDescent="0.2">
      <c r="A154" s="352" t="s">
        <v>113</v>
      </c>
      <c r="B154" s="353"/>
      <c r="C154" s="73" t="str">
        <f t="shared" si="1"/>
        <v>Электронный справочник на основе Справочника организаций "2ГИС.НАХОДКА" (версия для ПК)</v>
      </c>
      <c r="D154" s="354">
        <v>2160</v>
      </c>
      <c r="E154" s="355"/>
      <c r="F154" s="355"/>
      <c r="G154" s="355"/>
      <c r="H154" s="356"/>
    </row>
    <row r="155" spans="1:8" ht="50.1" customHeight="1" x14ac:dyDescent="0.2">
      <c r="A155" s="352" t="s">
        <v>114</v>
      </c>
      <c r="B155" s="353"/>
      <c r="C155" s="73" t="str">
        <f t="shared" si="1"/>
        <v>Электронный справочник на основе Справочника организаций "2ГИС.НАХОДКА" (версия для ПК)</v>
      </c>
      <c r="D155" s="354">
        <v>3600</v>
      </c>
      <c r="E155" s="355"/>
      <c r="F155" s="355"/>
      <c r="G155" s="355"/>
      <c r="H155" s="356"/>
    </row>
    <row r="156" spans="1:8" ht="50.1" customHeight="1" x14ac:dyDescent="0.2">
      <c r="A156" s="352" t="s">
        <v>115</v>
      </c>
      <c r="B156" s="353"/>
      <c r="C156" s="73" t="s">
        <v>95</v>
      </c>
      <c r="D156" s="354">
        <v>720</v>
      </c>
      <c r="E156" s="355"/>
      <c r="F156" s="355"/>
      <c r="G156" s="355"/>
      <c r="H156" s="356"/>
    </row>
    <row r="157" spans="1:8" ht="67.5" customHeight="1" x14ac:dyDescent="0.2">
      <c r="A157" s="352" t="s">
        <v>116</v>
      </c>
      <c r="B157" s="353"/>
      <c r="C15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"2ГИС.НАХОДКА" (мобильная версия 2ГИС 4.0 и выше); Интернет-площадка 2gis.ru на основе Cправочника организаций "2ГИС.НАХОДКА"</v>
      </c>
      <c r="D157" s="354">
        <v>4680</v>
      </c>
      <c r="E157" s="355"/>
      <c r="F157" s="355"/>
      <c r="G157" s="355"/>
      <c r="H157" s="356"/>
    </row>
    <row r="158" spans="1:8" ht="50.1" customHeight="1" thickBot="1" x14ac:dyDescent="0.25">
      <c r="A158" s="352" t="s">
        <v>117</v>
      </c>
      <c r="B158" s="353"/>
      <c r="C158" s="73" t="str">
        <f t="shared" si="1"/>
        <v>Электронный справочник на основе Справочника организаций "2ГИС.НАХОДКА" (версия для ПК)</v>
      </c>
      <c r="D158" s="374">
        <v>8400</v>
      </c>
      <c r="E158" s="375"/>
      <c r="F158" s="375"/>
      <c r="G158" s="375"/>
      <c r="H158" s="376"/>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352" t="s">
        <v>119</v>
      </c>
      <c r="B160" s="353"/>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"2ГИС.НАХОДКА" (мобильная версия)</v>
      </c>
      <c r="D160" s="354">
        <v>2004</v>
      </c>
      <c r="E160" s="355"/>
      <c r="F160" s="355"/>
      <c r="G160" s="355"/>
      <c r="H160" s="356"/>
    </row>
    <row r="161" spans="1:8" s="16" customFormat="1" ht="50.1" customHeight="1" x14ac:dyDescent="0.2">
      <c r="A161" s="352" t="s">
        <v>120</v>
      </c>
      <c r="B161" s="353"/>
      <c r="C161" s="367"/>
      <c r="D161" s="354">
        <v>2004</v>
      </c>
      <c r="E161" s="355"/>
      <c r="F161" s="355"/>
      <c r="G161" s="355"/>
      <c r="H161" s="356"/>
    </row>
    <row r="162" spans="1:8" s="16" customFormat="1" ht="50.1" customHeight="1" x14ac:dyDescent="0.2">
      <c r="A162" s="369" t="s">
        <v>121</v>
      </c>
      <c r="B162" s="370"/>
      <c r="C162" s="367"/>
      <c r="D162" s="517">
        <v>1500</v>
      </c>
      <c r="E162" s="398"/>
      <c r="F162" s="398"/>
      <c r="G162" s="398"/>
      <c r="H162" s="398"/>
    </row>
    <row r="163" spans="1:8" s="16" customFormat="1" ht="50.1" customHeight="1" x14ac:dyDescent="0.2">
      <c r="A163" s="369" t="s">
        <v>122</v>
      </c>
      <c r="B163" s="370"/>
      <c r="C163" s="367"/>
      <c r="D163" s="517">
        <v>150</v>
      </c>
      <c r="E163" s="398"/>
      <c r="F163" s="398"/>
      <c r="G163" s="398"/>
      <c r="H163" s="398"/>
    </row>
    <row r="164" spans="1:8" s="16" customFormat="1" ht="50.1" customHeight="1" thickBot="1" x14ac:dyDescent="0.25">
      <c r="A164" s="369" t="s">
        <v>123</v>
      </c>
      <c r="B164" s="370"/>
      <c r="C164" s="368"/>
      <c r="D164" s="471">
        <v>510</v>
      </c>
      <c r="E164" s="472"/>
      <c r="F164" s="472"/>
      <c r="G164" s="472"/>
      <c r="H164" s="472"/>
    </row>
    <row r="165" spans="1:8" s="16" customFormat="1" ht="50.1" customHeight="1" thickBot="1" x14ac:dyDescent="0.25">
      <c r="A165" s="362" t="s">
        <v>124</v>
      </c>
      <c r="B165" s="363"/>
      <c r="C165" s="21"/>
      <c r="D165" s="364"/>
      <c r="E165" s="364"/>
      <c r="F165" s="364"/>
      <c r="G165" s="364"/>
      <c r="H165" s="365"/>
    </row>
    <row r="166" spans="1:8" ht="50.1" customHeight="1" x14ac:dyDescent="0.2">
      <c r="A166" s="352" t="s">
        <v>125</v>
      </c>
      <c r="B166" s="353"/>
      <c r="C16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66" s="77">
        <f>F166*1.2</f>
        <v>2376</v>
      </c>
      <c r="E166" s="78">
        <f>F166*1.1</f>
        <v>2178</v>
      </c>
      <c r="F166" s="78">
        <v>1980</v>
      </c>
      <c r="G166" s="78">
        <f>F166*0.75</f>
        <v>1485</v>
      </c>
      <c r="H166" s="79">
        <f>F166*0.5</f>
        <v>990</v>
      </c>
    </row>
    <row r="167" spans="1:8" ht="50.1" customHeight="1" x14ac:dyDescent="0.2">
      <c r="A167" s="352" t="s">
        <v>126</v>
      </c>
      <c r="B167" s="353"/>
      <c r="C167" s="73" t="str">
        <f>"Интернет-площадка 2gis.ru на основе Cправочника организаций "&amp;$C$2&amp;""</f>
        <v>Интернет-площадка 2gis.ru на основе Cправочника организаций "2ГИС.НАХОДКА"</v>
      </c>
      <c r="D167" s="354">
        <v>3000</v>
      </c>
      <c r="E167" s="355"/>
      <c r="F167" s="355"/>
      <c r="G167" s="355"/>
      <c r="H167" s="356"/>
    </row>
    <row r="168" spans="1:8" ht="50.1" customHeight="1" x14ac:dyDescent="0.2">
      <c r="A168" s="352" t="s">
        <v>127</v>
      </c>
      <c r="B168" s="353"/>
      <c r="C168" s="7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68" s="354">
        <v>1320</v>
      </c>
      <c r="E168" s="355"/>
      <c r="F168" s="355"/>
      <c r="G168" s="355"/>
      <c r="H168" s="356"/>
    </row>
    <row r="169" spans="1:8" ht="50.1" customHeight="1" x14ac:dyDescent="0.2">
      <c r="A169" s="352" t="s">
        <v>128</v>
      </c>
      <c r="B169" s="353"/>
      <c r="C16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(мобильная версия 2ГИС 4.0 и выше)</v>
      </c>
      <c r="D169" s="77">
        <f>F169*1.2</f>
        <v>3456</v>
      </c>
      <c r="E169" s="78">
        <f>F169*1.1</f>
        <v>3168.0000000000005</v>
      </c>
      <c r="F169" s="78">
        <v>2880</v>
      </c>
      <c r="G169" s="78">
        <f>F169*0.75</f>
        <v>2160</v>
      </c>
      <c r="H169" s="79">
        <f>F169*0.5</f>
        <v>1440</v>
      </c>
    </row>
    <row r="170" spans="1:8" ht="50.1" customHeight="1" x14ac:dyDescent="0.2">
      <c r="A170" s="352" t="s">
        <v>199</v>
      </c>
      <c r="B170" s="353"/>
      <c r="C170" s="73" t="str">
        <f>"Интернет-площадка 2gis.ru на основе Cправочника организаций "&amp;$C$2&amp;""</f>
        <v>Интернет-площадка 2gis.ru на основе Cправочника организаций "2ГИС.НАХОДКА"</v>
      </c>
      <c r="D170" s="354">
        <v>4200</v>
      </c>
      <c r="E170" s="355"/>
      <c r="F170" s="355"/>
      <c r="G170" s="355"/>
      <c r="H170" s="356"/>
    </row>
    <row r="171" spans="1:8" ht="50.1" customHeight="1" x14ac:dyDescent="0.2">
      <c r="A171" s="352" t="s">
        <v>130</v>
      </c>
      <c r="B171" s="353"/>
      <c r="C171" s="73" t="str">
        <f>"Электронный справочник на основе Справочника организаций "&amp;$C$2&amp;" (версия для ПК)"</f>
        <v>Электронный справочник на основе Справочника организаций "2ГИС.НАХОДКА" (версия для ПК)</v>
      </c>
      <c r="D171" s="354">
        <v>1920</v>
      </c>
      <c r="E171" s="355"/>
      <c r="F171" s="355"/>
      <c r="G171" s="355"/>
      <c r="H171" s="356"/>
    </row>
    <row r="172" spans="1:8" s="16" customFormat="1" ht="126" customHeight="1" x14ac:dyDescent="0.2">
      <c r="A172" s="352" t="s">
        <v>131</v>
      </c>
      <c r="B172" s="353"/>
      <c r="C172" s="80" t="str">
        <f>C167</f>
        <v>Интернет-площадка 2gis.ru на основе Cправочника организаций "2ГИС.НАХОДКА"</v>
      </c>
      <c r="D172" s="77">
        <f>F172*1.2</f>
        <v>1800</v>
      </c>
      <c r="E172" s="78">
        <f>F172*1.1</f>
        <v>1650.0000000000002</v>
      </c>
      <c r="F172" s="78">
        <v>1500</v>
      </c>
      <c r="G172" s="78">
        <f>F172*0.75</f>
        <v>1125</v>
      </c>
      <c r="H172" s="79">
        <f>F172*0.5</f>
        <v>750</v>
      </c>
    </row>
    <row r="173" spans="1:8" s="16" customFormat="1" ht="126" customHeight="1" thickBot="1" x14ac:dyDescent="0.25">
      <c r="A173" s="352" t="s">
        <v>132</v>
      </c>
      <c r="B173" s="353"/>
      <c r="C17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3" s="354">
        <v>2310</v>
      </c>
      <c r="E173" s="355"/>
      <c r="F173" s="355"/>
      <c r="G173" s="355"/>
      <c r="H173" s="356"/>
    </row>
    <row r="174" spans="1:8" ht="50.1" customHeight="1" thickBot="1" x14ac:dyDescent="0.25">
      <c r="A174" s="362" t="s">
        <v>200</v>
      </c>
      <c r="B174" s="363"/>
      <c r="C174" s="21"/>
      <c r="D174" s="364"/>
      <c r="E174" s="364"/>
      <c r="F174" s="364"/>
      <c r="G174" s="364"/>
      <c r="H174" s="365"/>
    </row>
    <row r="175" spans="1:8" s="20" customFormat="1" ht="30" customHeight="1" thickBot="1" x14ac:dyDescent="0.25">
      <c r="A175" s="507"/>
      <c r="B175" s="507"/>
      <c r="C175" s="507"/>
      <c r="D175" s="507"/>
      <c r="E175" s="507"/>
      <c r="F175" s="507"/>
      <c r="G175" s="507"/>
      <c r="H175" s="508"/>
    </row>
    <row r="176" spans="1:8" s="16" customFormat="1" ht="83.25" customHeight="1" x14ac:dyDescent="0.2">
      <c r="A176" s="509" t="s">
        <v>201</v>
      </c>
      <c r="B176" s="510"/>
      <c r="C17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"2ГИС.НАХОДКА" (версия для ПК); Интернет-площадка 2gis.ru на основе Cправочника организаций "2ГИС.НАХОДКА"; Электронный справочник на основе Справочника организаций "2ГИС.НАХОДКА" (мобильная версия 2ГИС 4.0 и выше)</v>
      </c>
      <c r="D176" s="511">
        <v>6240</v>
      </c>
      <c r="E176" s="512"/>
      <c r="F176" s="512"/>
      <c r="G176" s="512"/>
      <c r="H176" s="513"/>
    </row>
    <row r="177" spans="1:8" s="16" customFormat="1" ht="83.25" customHeight="1" thickBot="1" x14ac:dyDescent="0.25">
      <c r="A177" s="514" t="s">
        <v>202</v>
      </c>
      <c r="B177" s="515"/>
      <c r="C177" s="368"/>
      <c r="D177" s="516">
        <v>6240</v>
      </c>
      <c r="E177" s="409"/>
      <c r="F177" s="409"/>
      <c r="G177" s="409"/>
      <c r="H177" s="410"/>
    </row>
    <row r="178" spans="1:8" ht="50.1" customHeight="1" thickBot="1" x14ac:dyDescent="0.25">
      <c r="A178" s="357"/>
      <c r="B178" s="358"/>
      <c r="C178" s="56"/>
      <c r="D178" s="359"/>
      <c r="E178" s="359"/>
      <c r="F178" s="359"/>
      <c r="G178" s="359"/>
      <c r="H178" s="360"/>
    </row>
    <row r="179" spans="1:8" s="20" customFormat="1" ht="26.25" x14ac:dyDescent="0.2">
      <c r="A179" s="81"/>
      <c r="B179" s="82"/>
      <c r="C179" s="83"/>
      <c r="D179" s="82"/>
      <c r="E179" s="82"/>
      <c r="F179" s="82"/>
      <c r="G179" s="82"/>
      <c r="H179" s="84"/>
    </row>
    <row r="180" spans="1:8" s="16" customFormat="1" ht="21" x14ac:dyDescent="0.2">
      <c r="A180" s="81"/>
      <c r="B180" s="82"/>
      <c r="C180" s="83"/>
      <c r="D180" s="82"/>
      <c r="E180" s="82"/>
      <c r="F180" s="82"/>
      <c r="G180" s="82"/>
      <c r="H180" s="84"/>
    </row>
    <row r="181" spans="1:8" s="16" customFormat="1" ht="21" x14ac:dyDescent="0.2">
      <c r="A181" s="81"/>
      <c r="B181" s="82"/>
      <c r="C181" s="83"/>
      <c r="D181" s="82"/>
      <c r="E181" s="82"/>
      <c r="F181" s="82"/>
      <c r="G181" s="82"/>
      <c r="H181" s="84"/>
    </row>
    <row r="182" spans="1:8" s="16" customFormat="1" ht="21" x14ac:dyDescent="0.2">
      <c r="A182" s="85"/>
      <c r="B182" s="86" t="s">
        <v>133</v>
      </c>
      <c r="C182" s="349" t="s">
        <v>568</v>
      </c>
      <c r="D182" s="349"/>
      <c r="E182" s="87"/>
      <c r="F182" s="87"/>
      <c r="G182" s="87"/>
      <c r="H182" s="87"/>
    </row>
    <row r="183" spans="1:8" s="16" customFormat="1" ht="21" x14ac:dyDescent="0.2">
      <c r="A183" s="85"/>
      <c r="B183" s="87"/>
      <c r="C183" s="348" t="s">
        <v>330</v>
      </c>
      <c r="D183" s="348"/>
      <c r="E183" s="87"/>
      <c r="F183" s="87"/>
      <c r="G183" s="87"/>
      <c r="H183" s="87"/>
    </row>
    <row r="184" spans="1:8" s="16" customFormat="1" ht="21" x14ac:dyDescent="0.2">
      <c r="A184" s="85"/>
      <c r="B184" s="87"/>
      <c r="C184" s="348" t="s">
        <v>331</v>
      </c>
      <c r="D184" s="348"/>
      <c r="E184" s="87"/>
      <c r="F184" s="87"/>
      <c r="G184" s="87"/>
      <c r="H184" s="87"/>
    </row>
    <row r="185" spans="1:8" ht="21" x14ac:dyDescent="0.2">
      <c r="C185" s="348"/>
      <c r="D185" s="348"/>
      <c r="E185" s="87"/>
      <c r="F185" s="87"/>
      <c r="G185" s="87"/>
      <c r="H185" s="82"/>
    </row>
    <row r="186" spans="1:8" ht="26.25" x14ac:dyDescent="0.2">
      <c r="A186" s="347" t="str">
        <f>Абакан_юр!A174</f>
        <v>По соглашению сторон в качестве валюты платежа могут выступать украинские гривны, в этом случае курс следующий: 1 руб. = 0,4395 гривен</v>
      </c>
      <c r="B186" s="347"/>
      <c r="C186" s="347"/>
      <c r="D186" s="89"/>
      <c r="E186" s="89"/>
      <c r="F186" s="90"/>
      <c r="G186" s="351"/>
      <c r="H186" s="351"/>
    </row>
    <row r="187" spans="1:8" ht="26.25" x14ac:dyDescent="0.2">
      <c r="A187" s="347" t="str">
        <f>Абакан_юр!A175</f>
        <v>По соглашению сторон в качестве валюты платежа могут выступать дирхамы ОАЭ, в этом случае курс следующий: 1 руб. = 0,0414 дирхам</v>
      </c>
      <c r="B187" s="347"/>
      <c r="C187" s="347"/>
      <c r="D187" s="89"/>
      <c r="E187" s="89"/>
      <c r="F187" s="90"/>
      <c r="G187" s="92"/>
      <c r="H187" s="92"/>
    </row>
    <row r="188" spans="1:8" ht="26.25" x14ac:dyDescent="0.2">
      <c r="A188" s="347" t="str">
        <f>Абакан_юр!A176</f>
        <v>По соглашению сторон в качестве валюты платежа могут выступать доллары США, в этом случае курс следующий: 1 руб. = 0,0113 доллара</v>
      </c>
      <c r="B188" s="347"/>
      <c r="C188" s="347"/>
      <c r="D188" s="89"/>
      <c r="E188" s="89"/>
      <c r="F188" s="90"/>
      <c r="G188" s="92"/>
      <c r="H188" s="92"/>
    </row>
    <row r="189" spans="1:8" ht="26.25" x14ac:dyDescent="0.2">
      <c r="A189" s="347" t="str">
        <f>Абакан_юр!A177</f>
        <v>По соглашению сторон в качестве валюты платежа могут выступать евро, в этом случае курс следующий: 1 руб. = 0,0104 евро</v>
      </c>
      <c r="B189" s="347"/>
      <c r="C189" s="347"/>
      <c r="D189" s="89"/>
      <c r="E189" s="90"/>
      <c r="F189" s="90"/>
      <c r="G189" s="92"/>
      <c r="H189" s="92"/>
    </row>
    <row r="190" spans="1:8" ht="26.25" x14ac:dyDescent="0.2">
      <c r="A190" s="347" t="str">
        <f>Абакан_юр!A178</f>
        <v>По соглашению сторон в качестве валюты платежа могут выступать чешские кроны, в этом случае курс следующий: 1 руб. = 0,2610 крона</v>
      </c>
      <c r="B190" s="347"/>
      <c r="C190" s="347"/>
      <c r="D190" s="89"/>
      <c r="E190" s="90"/>
      <c r="F190" s="90"/>
      <c r="G190" s="92"/>
      <c r="H190" s="92"/>
    </row>
    <row r="191" spans="1:8" ht="26.25" x14ac:dyDescent="0.2">
      <c r="A191" s="347" t="str">
        <f>Абакан_юр!A179</f>
        <v>По соглашению сторон в качестве валюты платежа могут выступать киргизские сомы, в этом случае курс следующий: 1 руб. = 1,0094 сом</v>
      </c>
      <c r="B191" s="347"/>
      <c r="C191" s="347"/>
      <c r="D191" s="89"/>
      <c r="E191" s="89"/>
      <c r="F191" s="90"/>
      <c r="G191" s="92"/>
      <c r="H191" s="92"/>
    </row>
    <row r="192" spans="1:8" ht="26.25" x14ac:dyDescent="0.2">
      <c r="A19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2" s="347"/>
      <c r="C192" s="347"/>
      <c r="D192" s="89"/>
      <c r="E192" s="89"/>
      <c r="F192" s="90"/>
      <c r="G192" s="92"/>
      <c r="H192" s="92"/>
    </row>
    <row r="193" spans="1:8" ht="26.25" customHeight="1" x14ac:dyDescent="0.2">
      <c r="A193" s="93"/>
      <c r="B193" s="93"/>
      <c r="C193" s="94"/>
      <c r="D193" s="95"/>
      <c r="E193" s="95"/>
      <c r="F193" s="96"/>
      <c r="G193" s="97"/>
      <c r="H193" s="97"/>
    </row>
    <row r="194" spans="1:8" ht="26.25" customHeight="1" x14ac:dyDescent="0.2">
      <c r="A194" s="339" t="s">
        <v>144</v>
      </c>
      <c r="B194" s="339"/>
      <c r="C194" s="339"/>
      <c r="D194" s="339"/>
      <c r="E194" s="339"/>
      <c r="F194" s="339"/>
      <c r="G194" s="339"/>
      <c r="H194" s="339"/>
    </row>
    <row r="195" spans="1:8" ht="26.25" customHeight="1" x14ac:dyDescent="0.2">
      <c r="A195" s="339" t="s">
        <v>145</v>
      </c>
      <c r="B195" s="339"/>
      <c r="C195" s="339"/>
      <c r="D195" s="339"/>
      <c r="E195" s="339"/>
      <c r="F195" s="339"/>
      <c r="G195" s="339"/>
      <c r="H195" s="339"/>
    </row>
    <row r="196" spans="1:8" ht="26.25" customHeight="1" x14ac:dyDescent="0.2">
      <c r="A196" s="93"/>
      <c r="B196" s="93"/>
      <c r="C196" s="94"/>
      <c r="D196" s="95"/>
      <c r="E196" s="95"/>
      <c r="F196" s="96"/>
      <c r="G196" s="97"/>
      <c r="H196" s="97"/>
    </row>
    <row r="197" spans="1:8" ht="26.25" customHeight="1" thickBot="1" x14ac:dyDescent="0.25">
      <c r="A197" s="340" t="s">
        <v>146</v>
      </c>
      <c r="B197" s="340"/>
      <c r="C197" s="340"/>
      <c r="D197" s="340"/>
      <c r="E197" s="340"/>
      <c r="F197" s="99"/>
      <c r="G197" s="91"/>
      <c r="H197" s="100"/>
    </row>
    <row r="198" spans="1:8" ht="26.25" customHeight="1" thickBot="1" x14ac:dyDescent="0.25">
      <c r="A198" s="341" t="s">
        <v>147</v>
      </c>
      <c r="B198" s="342"/>
      <c r="C198" s="342"/>
      <c r="D198" s="342"/>
      <c r="E198" s="343"/>
      <c r="F198" s="101"/>
      <c r="H198" s="102"/>
    </row>
    <row r="199" spans="1:8" ht="26.25" customHeight="1" thickBot="1" x14ac:dyDescent="0.25">
      <c r="A199" s="538" t="s">
        <v>148</v>
      </c>
      <c r="B199" s="539"/>
      <c r="C199" s="103" t="s">
        <v>149</v>
      </c>
      <c r="D199" s="621" t="s">
        <v>150</v>
      </c>
      <c r="E199" s="622"/>
      <c r="F199" s="104"/>
      <c r="G199" s="104"/>
      <c r="H199" s="104"/>
    </row>
    <row r="200" spans="1:8" ht="84" x14ac:dyDescent="0.2">
      <c r="A200" s="333" t="s">
        <v>151</v>
      </c>
      <c r="B200" s="334"/>
      <c r="C200" s="105" t="s">
        <v>152</v>
      </c>
      <c r="D200" s="335" t="s">
        <v>153</v>
      </c>
      <c r="E200" s="336"/>
      <c r="F200" s="104"/>
      <c r="G200" s="104"/>
      <c r="H200" s="104"/>
    </row>
    <row r="201" spans="1:8" ht="21" x14ac:dyDescent="0.2">
      <c r="A201" s="337" t="s">
        <v>154</v>
      </c>
      <c r="B201" s="338"/>
      <c r="C201" s="106" t="s">
        <v>155</v>
      </c>
      <c r="D201" s="331" t="s">
        <v>156</v>
      </c>
      <c r="E201" s="332"/>
      <c r="F201" s="104"/>
      <c r="G201" s="104"/>
      <c r="H201" s="104"/>
    </row>
    <row r="202" spans="1:8" ht="63.75" thickBot="1" x14ac:dyDescent="0.25">
      <c r="A202" s="495" t="s">
        <v>157</v>
      </c>
      <c r="B202" s="496"/>
      <c r="C202" s="125" t="s">
        <v>158</v>
      </c>
      <c r="D202" s="497" t="s">
        <v>156</v>
      </c>
      <c r="E202" s="498"/>
      <c r="F202" s="104"/>
      <c r="G202" s="104"/>
      <c r="H202" s="104"/>
    </row>
    <row r="203" spans="1:8" ht="42" x14ac:dyDescent="0.2">
      <c r="A203" s="337" t="s">
        <v>160</v>
      </c>
      <c r="B203" s="338"/>
      <c r="C203" s="124" t="s">
        <v>161</v>
      </c>
      <c r="D203" s="338" t="s">
        <v>156</v>
      </c>
      <c r="E203" s="494"/>
      <c r="F203" s="101"/>
      <c r="G203" s="101"/>
      <c r="H203" s="101"/>
    </row>
    <row r="204" spans="1:8" ht="50.1" customHeight="1" thickBot="1" x14ac:dyDescent="0.25">
      <c r="A204" s="617" t="s">
        <v>162</v>
      </c>
      <c r="B204" s="618"/>
      <c r="C204" s="125" t="s">
        <v>163</v>
      </c>
      <c r="D204" s="619" t="s">
        <v>156</v>
      </c>
      <c r="E204" s="620"/>
      <c r="F204" s="96"/>
      <c r="G204" s="97"/>
      <c r="H204" s="97"/>
    </row>
    <row r="205" spans="1:8" ht="50.1" customHeight="1" x14ac:dyDescent="0.2">
      <c r="A205" s="329" t="s">
        <v>164</v>
      </c>
      <c r="B205" s="329"/>
      <c r="C205" s="329"/>
      <c r="D205" s="329"/>
      <c r="E205" s="329"/>
      <c r="F205" s="329"/>
      <c r="G205" s="329"/>
      <c r="H205" s="329"/>
    </row>
    <row r="206" spans="1:8" ht="96" customHeight="1" x14ac:dyDescent="0.2">
      <c r="A206" s="329" t="s">
        <v>165</v>
      </c>
      <c r="B206" s="329"/>
      <c r="C206" s="329"/>
      <c r="D206" s="329"/>
      <c r="E206" s="329"/>
      <c r="F206" s="329"/>
      <c r="G206" s="329"/>
      <c r="H206" s="329"/>
    </row>
    <row r="207" spans="1:8" ht="183.75" customHeight="1" x14ac:dyDescent="0.2">
      <c r="A207"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39"/>
      <c r="C207" s="339"/>
      <c r="D207" s="339"/>
      <c r="E207" s="339"/>
      <c r="F207" s="339"/>
      <c r="G207" s="339"/>
      <c r="H207" s="339"/>
    </row>
    <row r="208" spans="1:8" ht="93.75" customHeight="1" x14ac:dyDescent="0.2">
      <c r="A208" s="339" t="s">
        <v>167</v>
      </c>
      <c r="B208" s="339"/>
      <c r="C208" s="339"/>
      <c r="D208" s="339"/>
      <c r="E208" s="339"/>
      <c r="F208" s="339"/>
      <c r="G208" s="339"/>
      <c r="H208" s="339"/>
    </row>
    <row r="209" spans="1:8" ht="139.5" customHeight="1" x14ac:dyDescent="0.2">
      <c r="A209" s="329" t="s">
        <v>168</v>
      </c>
      <c r="B209" s="329"/>
      <c r="C209" s="329"/>
      <c r="D209" s="329"/>
      <c r="E209" s="329"/>
      <c r="F209" s="329"/>
      <c r="G209" s="329"/>
      <c r="H209" s="329"/>
    </row>
    <row r="210" spans="1:8" s="82" customFormat="1" ht="125.25" customHeight="1" x14ac:dyDescent="0.2">
      <c r="A210" s="339" t="s">
        <v>169</v>
      </c>
      <c r="B210" s="339"/>
      <c r="C210" s="339"/>
      <c r="D210" s="339"/>
      <c r="E210" s="339"/>
      <c r="F210" s="339"/>
      <c r="G210" s="339"/>
      <c r="H210" s="339"/>
    </row>
    <row r="211" spans="1:8" s="98" customFormat="1" ht="222.75" customHeight="1" x14ac:dyDescent="0.2">
      <c r="A211" s="81"/>
      <c r="B211" s="82"/>
      <c r="C211" s="83"/>
      <c r="D211" s="82"/>
      <c r="E211" s="82"/>
      <c r="F211" s="82"/>
      <c r="G211" s="82"/>
      <c r="H211" s="84"/>
    </row>
    <row r="212" spans="1:8" ht="37.5" customHeight="1" x14ac:dyDescent="0.2"/>
    <row r="213" spans="1:8" ht="27" customHeight="1" x14ac:dyDescent="0.2"/>
    <row r="214" spans="1:8" ht="195.75" customHeight="1" x14ac:dyDescent="0.2"/>
    <row r="215" spans="1:8" ht="70.5" customHeight="1" x14ac:dyDescent="0.2"/>
    <row r="217" spans="1:8" s="109" customFormat="1" ht="114.75" customHeight="1" x14ac:dyDescent="0.2">
      <c r="A217" s="81"/>
      <c r="B217" s="82"/>
      <c r="C217" s="83"/>
      <c r="D217" s="82"/>
      <c r="E217" s="82"/>
      <c r="F217" s="82"/>
      <c r="G217" s="82"/>
      <c r="H217" s="84"/>
    </row>
  </sheetData>
  <sheetProtection selectLockedCells="1" selectUnlockedCells="1"/>
  <mergeCells count="33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G186:H186"/>
    <mergeCell ref="A176:B176"/>
    <mergeCell ref="C176:C177"/>
    <mergeCell ref="D176:H176"/>
    <mergeCell ref="A177:B177"/>
    <mergeCell ref="D177:H177"/>
    <mergeCell ref="A178:B178"/>
    <mergeCell ref="D178:H178"/>
    <mergeCell ref="A172:B172"/>
    <mergeCell ref="A173:B173"/>
    <mergeCell ref="D173:H173"/>
    <mergeCell ref="A174:B174"/>
    <mergeCell ref="D174:H174"/>
    <mergeCell ref="A175:C175"/>
    <mergeCell ref="D175:H175"/>
    <mergeCell ref="A187:C187"/>
    <mergeCell ref="A188:C188"/>
    <mergeCell ref="A189:C189"/>
    <mergeCell ref="A190:C190"/>
    <mergeCell ref="A191:C191"/>
    <mergeCell ref="A192:C192"/>
    <mergeCell ref="C182:D182"/>
    <mergeCell ref="C183:D183"/>
    <mergeCell ref="C184:D184"/>
    <mergeCell ref="C185:D185"/>
    <mergeCell ref="A186:C186"/>
    <mergeCell ref="A200:B200"/>
    <mergeCell ref="D200:E200"/>
    <mergeCell ref="A201:B201"/>
    <mergeCell ref="D201:E201"/>
    <mergeCell ref="A202:B202"/>
    <mergeCell ref="D202:E202"/>
    <mergeCell ref="A194:H194"/>
    <mergeCell ref="A195:H195"/>
    <mergeCell ref="A197:E197"/>
    <mergeCell ref="A198:E198"/>
    <mergeCell ref="A199:B199"/>
    <mergeCell ref="D199:E199"/>
    <mergeCell ref="A207:H207"/>
    <mergeCell ref="A208:H208"/>
    <mergeCell ref="A209:H209"/>
    <mergeCell ref="A210:E210"/>
    <mergeCell ref="F210:H210"/>
    <mergeCell ref="A203:B203"/>
    <mergeCell ref="D203:E203"/>
    <mergeCell ref="A204:B204"/>
    <mergeCell ref="D204:E204"/>
    <mergeCell ref="A205:H205"/>
    <mergeCell ref="A206:H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3"/>
  <sheetViews>
    <sheetView view="pageBreakPreview" zoomScale="40" zoomScaleNormal="60" zoomScaleSheetLayoutView="40" workbookViewId="0">
      <pane ySplit="4" topLeftCell="A84"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569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519" t="s">
        <v>234</v>
      </c>
      <c r="E6" s="519"/>
      <c r="F6" s="519"/>
      <c r="G6" s="519"/>
      <c r="H6" s="645"/>
    </row>
    <row r="7" spans="1:8" s="16" customFormat="1" ht="24.95" customHeight="1" thickBot="1" x14ac:dyDescent="0.25">
      <c r="A7" s="40"/>
      <c r="B7" s="59"/>
      <c r="C7" s="60"/>
      <c r="D7" s="110" t="s">
        <v>171</v>
      </c>
      <c r="E7" s="111" t="s">
        <v>172</v>
      </c>
      <c r="F7" s="112" t="s">
        <v>173</v>
      </c>
      <c r="G7" s="111" t="s">
        <v>174</v>
      </c>
      <c r="H7" s="113"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8" s="382">
        <f>F8*1.2</f>
        <v>11901.6</v>
      </c>
      <c r="E8" s="383">
        <f>F8*1.1</f>
        <v>10909.800000000001</v>
      </c>
      <c r="F8" s="383">
        <v>9918</v>
      </c>
      <c r="G8" s="383">
        <f>F8*0.75</f>
        <v>7438.5</v>
      </c>
      <c r="H8" s="384">
        <f>F8*0.5</f>
        <v>4959</v>
      </c>
    </row>
    <row r="9" spans="1:8" s="16" customFormat="1" ht="132" customHeight="1" x14ac:dyDescent="0.2">
      <c r="A9" s="462"/>
      <c r="B9" s="456"/>
      <c r="C9" s="456"/>
      <c r="D9" s="354"/>
      <c r="E9" s="355"/>
      <c r="F9" s="355"/>
      <c r="G9" s="355"/>
      <c r="H9" s="356"/>
    </row>
    <row r="10" spans="1:8" s="16" customFormat="1" ht="143.2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3" s="457">
        <f>F13*1.2</f>
        <v>13442.4</v>
      </c>
      <c r="E13" s="383">
        <f>F13*1.1</f>
        <v>12322.2</v>
      </c>
      <c r="F13" s="383">
        <v>11202</v>
      </c>
      <c r="G13" s="383">
        <f>F13*0.75</f>
        <v>8401.5</v>
      </c>
      <c r="H13" s="384">
        <f>F13*0.5</f>
        <v>5601</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2040</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"2ГИС.НИЖНЕВАРТОВСК"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22" s="471"/>
      <c r="E22" s="472"/>
      <c r="F22" s="472"/>
      <c r="G22" s="472"/>
      <c r="H22" s="473"/>
    </row>
    <row r="23" spans="1:8" s="16" customFormat="1" ht="24.9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24" s="527">
        <v>450</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28" s="382">
        <f>F28*1.2</f>
        <v>16675.2</v>
      </c>
      <c r="E28" s="383">
        <f>F28*1.1</f>
        <v>15285.6</v>
      </c>
      <c r="F28" s="383">
        <v>13896</v>
      </c>
      <c r="G28" s="383">
        <f>F28*0.75</f>
        <v>10422</v>
      </c>
      <c r="H28" s="384">
        <f>F28*0.5</f>
        <v>6948</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3" s="457">
        <f>F33*1.2</f>
        <v>18820.8</v>
      </c>
      <c r="E33" s="383">
        <f>F33*1.1</f>
        <v>17252.400000000001</v>
      </c>
      <c r="F33" s="383">
        <v>15684</v>
      </c>
      <c r="G33" s="383">
        <f>F33*0.75</f>
        <v>11763</v>
      </c>
      <c r="H33" s="384">
        <f>F33*0.5</f>
        <v>7842</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2880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"2ГИС.НИЖНЕВАРТОВСК"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"2ГИС.НИЖНЕВАРТОВСК"; Электронный справочник "2ГИС.НИЖНЕВАРТОВСК" (мобильная версия 2ГИС 4.0 и выше)</v>
      </c>
      <c r="D42" s="471"/>
      <c r="E42" s="472"/>
      <c r="F42" s="472"/>
      <c r="G42" s="472"/>
      <c r="H42" s="473"/>
    </row>
    <row r="43" spans="1:8" s="16" customFormat="1" ht="24.95" customHeight="1" thickBot="1" x14ac:dyDescent="0.25">
      <c r="A43" s="40"/>
      <c r="B43" s="29"/>
      <c r="C43" s="30"/>
      <c r="D43" s="519" t="s">
        <v>234</v>
      </c>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44" s="445">
        <v>636</v>
      </c>
      <c r="E44" s="445"/>
      <c r="F44" s="445"/>
      <c r="G44" s="445"/>
      <c r="H44" s="446"/>
    </row>
    <row r="45" spans="1:8" s="16" customFormat="1" ht="69.75" customHeight="1" x14ac:dyDescent="0.2">
      <c r="A45" s="439"/>
      <c r="B45" s="476"/>
      <c r="C45" s="478"/>
      <c r="D45" s="447"/>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6" s="447"/>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47" s="449"/>
      <c r="E47" s="449"/>
      <c r="F47" s="449"/>
      <c r="G47" s="449"/>
      <c r="H47" s="450"/>
    </row>
    <row r="48" spans="1:8" s="16" customFormat="1" ht="24.95" customHeight="1" thickBot="1" x14ac:dyDescent="0.25">
      <c r="A48" s="40"/>
      <c r="B48" s="59"/>
      <c r="C48" s="60"/>
      <c r="D48" s="435"/>
      <c r="E48" s="436"/>
      <c r="F48" s="436"/>
      <c r="G48" s="436"/>
      <c r="H48" s="437"/>
    </row>
    <row r="49" spans="1:8" s="16" customFormat="1" ht="50.1" customHeight="1" thickBot="1" x14ac:dyDescent="0.25">
      <c r="A49" s="535" t="s">
        <v>176</v>
      </c>
      <c r="B49" s="37" t="s">
        <v>177</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49" s="536">
        <f>F49*1.2</f>
        <v>6624</v>
      </c>
      <c r="E49" s="536">
        <f>F49*1.1</f>
        <v>6072.0000000000009</v>
      </c>
      <c r="F49" s="536">
        <v>5520</v>
      </c>
      <c r="G49" s="536">
        <f>F49*0.75</f>
        <v>4140</v>
      </c>
      <c r="H49" s="536">
        <f>F49*0.5</f>
        <v>2760</v>
      </c>
    </row>
    <row r="50" spans="1:8" s="16" customFormat="1" ht="99.95" customHeight="1" thickBot="1" x14ac:dyDescent="0.25">
      <c r="A50" s="535"/>
      <c r="B50" s="39" t="s">
        <v>178</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0" s="537"/>
      <c r="E50" s="537"/>
      <c r="F50" s="537"/>
      <c r="G50" s="537"/>
      <c r="H50" s="537"/>
    </row>
    <row r="51" spans="1:8" s="16" customFormat="1" ht="99.95" customHeight="1" thickBot="1" x14ac:dyDescent="0.25">
      <c r="A51" s="535"/>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1" s="537"/>
      <c r="E51" s="537"/>
      <c r="F51" s="537"/>
      <c r="G51" s="537"/>
      <c r="H51" s="537"/>
    </row>
    <row r="52" spans="1:8" s="16" customFormat="1" ht="24.95" customHeight="1" thickBot="1" x14ac:dyDescent="0.25">
      <c r="A52" s="40"/>
      <c r="B52" s="59"/>
      <c r="C52" s="60"/>
      <c r="D52" s="435"/>
      <c r="E52" s="436"/>
      <c r="F52" s="436"/>
      <c r="G52" s="436"/>
      <c r="H52" s="437"/>
    </row>
    <row r="53" spans="1:8" s="16" customFormat="1" ht="50.1" customHeight="1" x14ac:dyDescent="0.2">
      <c r="A53" s="534" t="s">
        <v>179</v>
      </c>
      <c r="B53" s="37" t="s">
        <v>180</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"2ГИС.НИЖНЕВАРТОВСК" (версия для ПК)</v>
      </c>
      <c r="D53" s="479">
        <v>300</v>
      </c>
      <c r="E53" s="445"/>
      <c r="F53" s="445"/>
      <c r="G53" s="445"/>
      <c r="H53" s="446"/>
    </row>
    <row r="54" spans="1:8" s="16" customFormat="1" ht="99.95" customHeight="1" thickBot="1" x14ac:dyDescent="0.25">
      <c r="A54" s="439"/>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v>
      </c>
      <c r="D54" s="481"/>
      <c r="E54" s="449"/>
      <c r="F54" s="449"/>
      <c r="G54" s="449"/>
      <c r="H54" s="450"/>
    </row>
    <row r="55" spans="1:8" s="16" customFormat="1" ht="24.95" customHeight="1" thickBot="1" x14ac:dyDescent="0.25">
      <c r="A55" s="40"/>
      <c r="B55" s="41"/>
      <c r="C55" s="42"/>
      <c r="D55" s="435"/>
      <c r="E55" s="436"/>
      <c r="F55" s="436"/>
      <c r="G55" s="436"/>
      <c r="H55" s="437"/>
    </row>
    <row r="56" spans="1:8" s="16" customFormat="1" ht="48" customHeight="1" x14ac:dyDescent="0.2">
      <c r="A56" s="461" t="s">
        <v>31</v>
      </c>
      <c r="B56" s="455" t="s">
        <v>27</v>
      </c>
      <c r="C56"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6" s="382">
        <f>F56*1.2</f>
        <v>14284.8</v>
      </c>
      <c r="E56" s="383">
        <f>F56*1.1</f>
        <v>13094.400000000001</v>
      </c>
      <c r="F56" s="383">
        <v>11904</v>
      </c>
      <c r="G56" s="383">
        <f>F56*0.75</f>
        <v>8928</v>
      </c>
      <c r="H56" s="384">
        <f>F56*0.5</f>
        <v>5952</v>
      </c>
    </row>
    <row r="57" spans="1:8" s="16" customFormat="1" ht="132" customHeight="1" x14ac:dyDescent="0.2">
      <c r="A57" s="462"/>
      <c r="B57" s="456"/>
      <c r="C57" s="456"/>
      <c r="D57" s="354"/>
      <c r="E57" s="355"/>
      <c r="F57" s="355"/>
      <c r="G57" s="355"/>
      <c r="H57" s="356"/>
    </row>
    <row r="58" spans="1:8" s="16" customFormat="1" ht="127.5" customHeight="1" x14ac:dyDescent="0.2">
      <c r="A58" s="462"/>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58" s="354"/>
      <c r="E58" s="355"/>
      <c r="F58" s="355"/>
      <c r="G58" s="355"/>
      <c r="H58" s="356"/>
    </row>
    <row r="59" spans="1:8" s="16" customFormat="1" ht="127.5" customHeight="1" thickBot="1" x14ac:dyDescent="0.25">
      <c r="A59" s="463"/>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59" s="379"/>
      <c r="E59" s="372"/>
      <c r="F59" s="372"/>
      <c r="G59" s="372"/>
      <c r="H59" s="373"/>
    </row>
    <row r="60" spans="1:8" s="16" customFormat="1" ht="166.5" customHeight="1" thickBot="1" x14ac:dyDescent="0.25">
      <c r="A60" s="464"/>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0" s="374"/>
      <c r="E60" s="375"/>
      <c r="F60" s="375"/>
      <c r="G60" s="375"/>
      <c r="H60" s="376"/>
    </row>
    <row r="61" spans="1:8" s="16" customFormat="1" ht="24.95" customHeight="1" thickBot="1" x14ac:dyDescent="0.25">
      <c r="A61" s="28"/>
      <c r="B61" s="29"/>
      <c r="C61" s="30"/>
      <c r="D61" s="458"/>
      <c r="E61" s="459"/>
      <c r="F61" s="459"/>
      <c r="G61" s="459"/>
      <c r="H61" s="460"/>
    </row>
    <row r="62" spans="1:8" s="16" customFormat="1" ht="48" customHeight="1" x14ac:dyDescent="0.2">
      <c r="A62" s="451" t="s">
        <v>35</v>
      </c>
      <c r="B62" s="455" t="s">
        <v>27</v>
      </c>
      <c r="C6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2" s="457">
        <f>F62*1.2</f>
        <v>16135.199999999999</v>
      </c>
      <c r="E62" s="383">
        <f>F62*1.1</f>
        <v>14790.6</v>
      </c>
      <c r="F62" s="383">
        <v>13446</v>
      </c>
      <c r="G62" s="383">
        <f>F62*0.75</f>
        <v>10084.5</v>
      </c>
      <c r="H62" s="384">
        <f>F62*0.5</f>
        <v>6723</v>
      </c>
    </row>
    <row r="63" spans="1:8" s="16" customFormat="1" ht="132" customHeight="1" x14ac:dyDescent="0.2">
      <c r="A63" s="452"/>
      <c r="B63" s="456"/>
      <c r="C63" s="456"/>
      <c r="D63" s="361"/>
      <c r="E63" s="355"/>
      <c r="F63" s="355"/>
      <c r="G63" s="355"/>
      <c r="H63" s="356"/>
    </row>
    <row r="64" spans="1:8" s="16" customFormat="1" ht="138.94999999999999" customHeight="1" x14ac:dyDescent="0.2">
      <c r="A64" s="452"/>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4" s="361"/>
      <c r="E64" s="355"/>
      <c r="F64" s="355"/>
      <c r="G64" s="355"/>
      <c r="H64" s="356"/>
    </row>
    <row r="65" spans="1:8" s="16" customFormat="1" ht="166.5" customHeight="1" x14ac:dyDescent="0.2">
      <c r="A65" s="452"/>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5" s="361"/>
      <c r="E65" s="355"/>
      <c r="F65" s="355"/>
      <c r="G65" s="355"/>
      <c r="H65" s="356"/>
    </row>
    <row r="66" spans="1:8" s="16" customFormat="1" ht="92.25" customHeight="1" thickBot="1" x14ac:dyDescent="0.25">
      <c r="A66" s="489"/>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66" s="482"/>
      <c r="E66" s="375"/>
      <c r="F66" s="375"/>
      <c r="G66" s="375"/>
      <c r="H66" s="376"/>
    </row>
    <row r="67" spans="1:8" s="16" customFormat="1" ht="24.95" customHeight="1" thickBot="1" x14ac:dyDescent="0.25">
      <c r="A67" s="40"/>
      <c r="B67" s="41"/>
      <c r="C67" s="42"/>
      <c r="D67" s="486"/>
      <c r="E67" s="487"/>
      <c r="F67" s="487"/>
      <c r="G67" s="487"/>
      <c r="H67" s="488"/>
    </row>
    <row r="68" spans="1:8" s="16" customFormat="1" ht="50.1" customHeight="1" x14ac:dyDescent="0.2">
      <c r="A68" s="438" t="s">
        <v>37</v>
      </c>
      <c r="B68" s="475" t="s">
        <v>23</v>
      </c>
      <c r="C68"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68" s="527">
        <v>300</v>
      </c>
      <c r="E68" s="528"/>
      <c r="F68" s="528"/>
      <c r="G68" s="528"/>
      <c r="H68" s="529"/>
    </row>
    <row r="69" spans="1:8" s="16" customFormat="1" ht="94.5" customHeight="1" x14ac:dyDescent="0.2">
      <c r="A69" s="439"/>
      <c r="B69" s="476"/>
      <c r="C69" s="478"/>
      <c r="D69" s="480"/>
      <c r="E69" s="447"/>
      <c r="F69" s="447"/>
      <c r="G69" s="447"/>
      <c r="H69" s="530"/>
    </row>
    <row r="70" spans="1:8" s="16" customFormat="1" ht="163.5" customHeight="1" thickBot="1" x14ac:dyDescent="0.25">
      <c r="A70" s="440"/>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70" s="531"/>
      <c r="E70" s="532"/>
      <c r="F70" s="532"/>
      <c r="G70" s="532"/>
      <c r="H70" s="533"/>
    </row>
    <row r="71" spans="1:8" s="16" customFormat="1" ht="24.95" customHeight="1" thickBot="1" x14ac:dyDescent="0.25">
      <c r="A71" s="40"/>
      <c r="B71" s="59"/>
      <c r="C71" s="60"/>
      <c r="D71" s="519" t="s">
        <v>234</v>
      </c>
      <c r="E71" s="519"/>
      <c r="F71" s="519"/>
      <c r="G71" s="519"/>
      <c r="H71" s="645"/>
    </row>
    <row r="72" spans="1:8" s="16" customFormat="1" ht="50.1" customHeight="1" thickBot="1" x14ac:dyDescent="0.25">
      <c r="A72" s="411" t="s">
        <v>38</v>
      </c>
      <c r="B72" s="412"/>
      <c r="C72" s="412"/>
      <c r="D72" s="421" t="str">
        <f>"от "&amp;MIN(D73:D92)&amp;" до "&amp;MAX(D73:D92)</f>
        <v>от 2145 до 81510</v>
      </c>
      <c r="E72" s="422"/>
      <c r="F72" s="422"/>
      <c r="G72" s="422"/>
      <c r="H72" s="423"/>
    </row>
    <row r="73" spans="1:8" s="16" customFormat="1" ht="37.5" customHeight="1" outlineLevel="1" x14ac:dyDescent="0.2">
      <c r="A73" s="429" t="s">
        <v>39</v>
      </c>
      <c r="B73" s="430"/>
      <c r="C73" s="431"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73" s="432">
        <v>2145</v>
      </c>
      <c r="E73" s="433"/>
      <c r="F73" s="433"/>
      <c r="G73" s="433"/>
      <c r="H73" s="434"/>
    </row>
    <row r="74" spans="1:8" s="16" customFormat="1" ht="37.5" customHeight="1" outlineLevel="1" x14ac:dyDescent="0.2">
      <c r="A74" s="419" t="s">
        <v>40</v>
      </c>
      <c r="B74" s="420"/>
      <c r="C74" s="431"/>
      <c r="D74" s="354">
        <v>4080</v>
      </c>
      <c r="E74" s="355"/>
      <c r="F74" s="355"/>
      <c r="G74" s="355"/>
      <c r="H74" s="356"/>
    </row>
    <row r="75" spans="1:8" s="16" customFormat="1" ht="37.5" customHeight="1" outlineLevel="1" x14ac:dyDescent="0.2">
      <c r="A75" s="419" t="s">
        <v>41</v>
      </c>
      <c r="B75" s="420"/>
      <c r="C75" s="431"/>
      <c r="D75" s="354">
        <v>8580</v>
      </c>
      <c r="E75" s="355"/>
      <c r="F75" s="355"/>
      <c r="G75" s="355"/>
      <c r="H75" s="356"/>
    </row>
    <row r="76" spans="1:8" s="16" customFormat="1" ht="37.5" customHeight="1" outlineLevel="1" x14ac:dyDescent="0.2">
      <c r="A76" s="419" t="s">
        <v>42</v>
      </c>
      <c r="B76" s="420"/>
      <c r="C76" s="431"/>
      <c r="D76" s="354">
        <v>12870</v>
      </c>
      <c r="E76" s="355"/>
      <c r="F76" s="355"/>
      <c r="G76" s="355"/>
      <c r="H76" s="356"/>
    </row>
    <row r="77" spans="1:8" s="16" customFormat="1" ht="37.5" customHeight="1" outlineLevel="1" x14ac:dyDescent="0.2">
      <c r="A77" s="419" t="s">
        <v>43</v>
      </c>
      <c r="B77" s="420"/>
      <c r="C77" s="431"/>
      <c r="D77" s="354">
        <v>17160</v>
      </c>
      <c r="E77" s="355"/>
      <c r="F77" s="355"/>
      <c r="G77" s="355"/>
      <c r="H77" s="356"/>
    </row>
    <row r="78" spans="1:8" s="16" customFormat="1" ht="37.5" customHeight="1" outlineLevel="1" x14ac:dyDescent="0.2">
      <c r="A78" s="419" t="s">
        <v>44</v>
      </c>
      <c r="B78" s="420"/>
      <c r="C78" s="431"/>
      <c r="D78" s="354">
        <v>21450</v>
      </c>
      <c r="E78" s="355"/>
      <c r="F78" s="355"/>
      <c r="G78" s="355"/>
      <c r="H78" s="356"/>
    </row>
    <row r="79" spans="1:8" s="16" customFormat="1" ht="37.5" customHeight="1" outlineLevel="1" x14ac:dyDescent="0.2">
      <c r="A79" s="419" t="s">
        <v>45</v>
      </c>
      <c r="B79" s="420"/>
      <c r="C79" s="431"/>
      <c r="D79" s="354">
        <v>25740</v>
      </c>
      <c r="E79" s="355"/>
      <c r="F79" s="355"/>
      <c r="G79" s="355"/>
      <c r="H79" s="356"/>
    </row>
    <row r="80" spans="1:8" s="16" customFormat="1" ht="37.5" customHeight="1" outlineLevel="1" x14ac:dyDescent="0.2">
      <c r="A80" s="419" t="s">
        <v>46</v>
      </c>
      <c r="B80" s="420"/>
      <c r="C80" s="431"/>
      <c r="D80" s="354">
        <v>30030</v>
      </c>
      <c r="E80" s="355"/>
      <c r="F80" s="355"/>
      <c r="G80" s="355"/>
      <c r="H80" s="356"/>
    </row>
    <row r="81" spans="1:8" s="16" customFormat="1" ht="37.5" customHeight="1" outlineLevel="1" x14ac:dyDescent="0.2">
      <c r="A81" s="419" t="s">
        <v>47</v>
      </c>
      <c r="B81" s="420"/>
      <c r="C81" s="431"/>
      <c r="D81" s="354">
        <v>34320</v>
      </c>
      <c r="E81" s="355"/>
      <c r="F81" s="355"/>
      <c r="G81" s="355"/>
      <c r="H81" s="356"/>
    </row>
    <row r="82" spans="1:8" s="16" customFormat="1" ht="37.5" customHeight="1" outlineLevel="1" x14ac:dyDescent="0.2">
      <c r="A82" s="419" t="s">
        <v>48</v>
      </c>
      <c r="B82" s="420"/>
      <c r="C82" s="431"/>
      <c r="D82" s="354">
        <v>38610</v>
      </c>
      <c r="E82" s="355"/>
      <c r="F82" s="355"/>
      <c r="G82" s="355"/>
      <c r="H82" s="356"/>
    </row>
    <row r="83" spans="1:8" s="16" customFormat="1" ht="37.5" customHeight="1" outlineLevel="1" x14ac:dyDescent="0.2">
      <c r="A83" s="419" t="s">
        <v>49</v>
      </c>
      <c r="B83" s="420"/>
      <c r="C83" s="431"/>
      <c r="D83" s="354">
        <v>42900</v>
      </c>
      <c r="E83" s="355"/>
      <c r="F83" s="355"/>
      <c r="G83" s="355"/>
      <c r="H83" s="356"/>
    </row>
    <row r="84" spans="1:8" s="16" customFormat="1" ht="37.5" customHeight="1" outlineLevel="1" x14ac:dyDescent="0.2">
      <c r="A84" s="419" t="s">
        <v>50</v>
      </c>
      <c r="B84" s="420"/>
      <c r="C84" s="431"/>
      <c r="D84" s="354">
        <v>47190</v>
      </c>
      <c r="E84" s="355"/>
      <c r="F84" s="355"/>
      <c r="G84" s="355"/>
      <c r="H84" s="356"/>
    </row>
    <row r="85" spans="1:8" s="16" customFormat="1" ht="37.5" customHeight="1" outlineLevel="1" x14ac:dyDescent="0.2">
      <c r="A85" s="419" t="s">
        <v>51</v>
      </c>
      <c r="B85" s="420"/>
      <c r="C85" s="431"/>
      <c r="D85" s="354">
        <v>51480</v>
      </c>
      <c r="E85" s="355"/>
      <c r="F85" s="355"/>
      <c r="G85" s="355"/>
      <c r="H85" s="356"/>
    </row>
    <row r="86" spans="1:8" s="16" customFormat="1" ht="37.5" customHeight="1" outlineLevel="1" x14ac:dyDescent="0.2">
      <c r="A86" s="419" t="s">
        <v>52</v>
      </c>
      <c r="B86" s="420"/>
      <c r="C86" s="431"/>
      <c r="D86" s="354">
        <v>55770</v>
      </c>
      <c r="E86" s="355"/>
      <c r="F86" s="355"/>
      <c r="G86" s="355"/>
      <c r="H86" s="356"/>
    </row>
    <row r="87" spans="1:8" s="16" customFormat="1" ht="37.5" customHeight="1" outlineLevel="1" x14ac:dyDescent="0.2">
      <c r="A87" s="419" t="s">
        <v>53</v>
      </c>
      <c r="B87" s="420"/>
      <c r="C87" s="431"/>
      <c r="D87" s="354">
        <v>60060</v>
      </c>
      <c r="E87" s="355"/>
      <c r="F87" s="355"/>
      <c r="G87" s="355"/>
      <c r="H87" s="356"/>
    </row>
    <row r="88" spans="1:8" s="16" customFormat="1" ht="37.5" customHeight="1" outlineLevel="1" x14ac:dyDescent="0.2">
      <c r="A88" s="419" t="s">
        <v>54</v>
      </c>
      <c r="B88" s="420"/>
      <c r="C88" s="431"/>
      <c r="D88" s="354">
        <v>64350</v>
      </c>
      <c r="E88" s="355"/>
      <c r="F88" s="355"/>
      <c r="G88" s="355"/>
      <c r="H88" s="356"/>
    </row>
    <row r="89" spans="1:8" s="16" customFormat="1" ht="37.5" customHeight="1" outlineLevel="1" x14ac:dyDescent="0.2">
      <c r="A89" s="419" t="s">
        <v>55</v>
      </c>
      <c r="B89" s="420"/>
      <c r="C89" s="431"/>
      <c r="D89" s="354">
        <v>68640</v>
      </c>
      <c r="E89" s="355"/>
      <c r="F89" s="355"/>
      <c r="G89" s="355"/>
      <c r="H89" s="356"/>
    </row>
    <row r="90" spans="1:8" s="16" customFormat="1" ht="37.5" customHeight="1" outlineLevel="1" x14ac:dyDescent="0.2">
      <c r="A90" s="419" t="s">
        <v>56</v>
      </c>
      <c r="B90" s="420"/>
      <c r="C90" s="431"/>
      <c r="D90" s="354">
        <v>72930</v>
      </c>
      <c r="E90" s="355"/>
      <c r="F90" s="355"/>
      <c r="G90" s="355"/>
      <c r="H90" s="356"/>
    </row>
    <row r="91" spans="1:8" s="16" customFormat="1" ht="37.5" customHeight="1" outlineLevel="1" x14ac:dyDescent="0.2">
      <c r="A91" s="419" t="s">
        <v>57</v>
      </c>
      <c r="B91" s="420"/>
      <c r="C91" s="431"/>
      <c r="D91" s="354">
        <v>77220</v>
      </c>
      <c r="E91" s="355"/>
      <c r="F91" s="355"/>
      <c r="G91" s="355"/>
      <c r="H91" s="356"/>
    </row>
    <row r="92" spans="1:8" s="16" customFormat="1" ht="37.5" customHeight="1" outlineLevel="1" thickBot="1" x14ac:dyDescent="0.25">
      <c r="A92" s="419" t="s">
        <v>58</v>
      </c>
      <c r="B92" s="420"/>
      <c r="C92" s="431"/>
      <c r="D92" s="354">
        <v>81510</v>
      </c>
      <c r="E92" s="355"/>
      <c r="F92" s="355"/>
      <c r="G92" s="355"/>
      <c r="H92" s="356"/>
    </row>
    <row r="93" spans="1:8" s="16" customFormat="1" ht="50.1" customHeight="1" thickBot="1" x14ac:dyDescent="0.25">
      <c r="A93" s="411" t="s">
        <v>59</v>
      </c>
      <c r="B93" s="412"/>
      <c r="C93" s="412"/>
      <c r="D93" s="421" t="str">
        <f>"от "&amp;MIN(D94:D103)&amp;" до "&amp;MAX(D94:D103)</f>
        <v>от 105 до 15360</v>
      </c>
      <c r="E93" s="422"/>
      <c r="F93" s="422"/>
      <c r="G93" s="422"/>
      <c r="H93" s="423"/>
    </row>
    <row r="94" spans="1:8" s="16" customFormat="1" ht="153" customHeight="1" x14ac:dyDescent="0.2">
      <c r="A94" s="65" t="s">
        <v>60</v>
      </c>
      <c r="B94" s="66" t="s">
        <v>13</v>
      </c>
      <c r="C94" s="120"/>
      <c r="D94" s="432">
        <v>1440</v>
      </c>
      <c r="E94" s="433"/>
      <c r="F94" s="433"/>
      <c r="G94" s="433"/>
      <c r="H94" s="434"/>
    </row>
    <row r="95" spans="1:8" s="16" customFormat="1" ht="37.5" customHeight="1" x14ac:dyDescent="0.2">
      <c r="A95" s="352" t="s">
        <v>61</v>
      </c>
      <c r="B95" s="522"/>
      <c r="C95" s="426"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95" s="354">
        <v>105</v>
      </c>
      <c r="E95" s="355"/>
      <c r="F95" s="355"/>
      <c r="G95" s="355"/>
      <c r="H95" s="356"/>
    </row>
    <row r="96" spans="1:8" s="16" customFormat="1" ht="37.5" customHeight="1" x14ac:dyDescent="0.2">
      <c r="A96" s="352" t="s">
        <v>62</v>
      </c>
      <c r="B96" s="522"/>
      <c r="C96" s="427"/>
      <c r="D96" s="354">
        <v>15360</v>
      </c>
      <c r="E96" s="355"/>
      <c r="F96" s="355"/>
      <c r="G96" s="355"/>
      <c r="H96" s="356"/>
    </row>
    <row r="97" spans="1:8" s="16" customFormat="1" ht="37.5" customHeight="1" x14ac:dyDescent="0.2">
      <c r="A97" s="352" t="s">
        <v>63</v>
      </c>
      <c r="B97" s="522"/>
      <c r="C97" s="427"/>
      <c r="D97" s="354">
        <v>3000</v>
      </c>
      <c r="E97" s="355"/>
      <c r="F97" s="355"/>
      <c r="G97" s="355"/>
      <c r="H97" s="356"/>
    </row>
    <row r="98" spans="1:8" s="16" customFormat="1" ht="37.5" customHeight="1" x14ac:dyDescent="0.2">
      <c r="A98" s="352" t="s">
        <v>64</v>
      </c>
      <c r="B98" s="353"/>
      <c r="C98" s="427"/>
      <c r="D98" s="354">
        <v>9120</v>
      </c>
      <c r="E98" s="355"/>
      <c r="F98" s="355"/>
      <c r="G98" s="355"/>
      <c r="H98" s="356"/>
    </row>
    <row r="99" spans="1:8" s="16" customFormat="1" ht="37.5" customHeight="1" x14ac:dyDescent="0.2">
      <c r="A99" s="352" t="s">
        <v>65</v>
      </c>
      <c r="B99" s="522"/>
      <c r="C99" s="427"/>
      <c r="D99" s="354">
        <v>240</v>
      </c>
      <c r="E99" s="355"/>
      <c r="F99" s="355"/>
      <c r="G99" s="355"/>
      <c r="H99" s="356"/>
    </row>
    <row r="100" spans="1:8" s="16" customFormat="1" ht="37.5" customHeight="1" x14ac:dyDescent="0.2">
      <c r="A100" s="352" t="s">
        <v>66</v>
      </c>
      <c r="B100" s="522"/>
      <c r="C100" s="427"/>
      <c r="D100" s="354">
        <v>240</v>
      </c>
      <c r="E100" s="355"/>
      <c r="F100" s="355"/>
      <c r="G100" s="355"/>
      <c r="H100" s="356"/>
    </row>
    <row r="101" spans="1:8" s="16" customFormat="1" ht="37.5" customHeight="1" x14ac:dyDescent="0.2">
      <c r="A101" s="352" t="s">
        <v>67</v>
      </c>
      <c r="B101" s="522"/>
      <c r="C101" s="427"/>
      <c r="D101" s="354">
        <v>480</v>
      </c>
      <c r="E101" s="355"/>
      <c r="F101" s="355"/>
      <c r="G101" s="355"/>
      <c r="H101" s="356"/>
    </row>
    <row r="102" spans="1:8" s="16" customFormat="1" ht="37.5" customHeight="1" x14ac:dyDescent="0.2">
      <c r="A102" s="352" t="s">
        <v>68</v>
      </c>
      <c r="B102" s="522"/>
      <c r="C102" s="427"/>
      <c r="D102" s="354">
        <v>720</v>
      </c>
      <c r="E102" s="355"/>
      <c r="F102" s="355"/>
      <c r="G102" s="355"/>
      <c r="H102" s="356"/>
    </row>
    <row r="103" spans="1:8" s="16" customFormat="1" ht="37.5" customHeight="1" thickBot="1" x14ac:dyDescent="0.25">
      <c r="A103" s="369" t="s">
        <v>69</v>
      </c>
      <c r="B103" s="523"/>
      <c r="C103" s="428"/>
      <c r="D103" s="379">
        <v>6600</v>
      </c>
      <c r="E103" s="372"/>
      <c r="F103" s="372"/>
      <c r="G103" s="372"/>
      <c r="H103" s="373"/>
    </row>
    <row r="104" spans="1:8" s="16" customFormat="1" ht="117.75" customHeight="1" thickBot="1" x14ac:dyDescent="0.25">
      <c r="A104" s="524" t="s">
        <v>71</v>
      </c>
      <c r="B104" s="525"/>
      <c r="C104"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04" s="375">
        <v>30</v>
      </c>
      <c r="E104" s="375"/>
      <c r="F104" s="375"/>
      <c r="G104" s="375"/>
      <c r="H104" s="376"/>
    </row>
    <row r="105" spans="1:8" s="23" customFormat="1" ht="49.5" customHeight="1" thickBot="1" x14ac:dyDescent="0.25">
      <c r="A105" s="362" t="s">
        <v>72</v>
      </c>
      <c r="B105" s="363"/>
      <c r="C105" s="21"/>
      <c r="D105" s="364" t="str">
        <f>"от "&amp;MIN(D107,D127:H128,F167,D129:H143)&amp;" до "&amp;MAX(D107,D127:H128,F167,D129:H143)</f>
        <v>от 1344 до 16560</v>
      </c>
      <c r="E105" s="364"/>
      <c r="F105" s="364"/>
      <c r="G105" s="364"/>
      <c r="H105" s="365"/>
    </row>
    <row r="106" spans="1:8" s="16" customFormat="1" ht="24.95" customHeight="1" thickBot="1" x14ac:dyDescent="0.25">
      <c r="A106" s="518"/>
      <c r="B106" s="519"/>
      <c r="C106" s="60"/>
      <c r="D106" s="520"/>
      <c r="E106" s="520"/>
      <c r="F106" s="520"/>
      <c r="G106" s="520"/>
      <c r="H106" s="521"/>
    </row>
    <row r="107" spans="1:8" s="16" customFormat="1" ht="67.5" customHeight="1" thickBot="1" x14ac:dyDescent="0.25">
      <c r="A107" s="389" t="s">
        <v>73</v>
      </c>
      <c r="B107" s="390"/>
      <c r="C107"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"2ГИС.НИЖНЕВАРТОВСК" (версия для ПК); Интернет-площадка 2gis.kz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http://api.2gis.kz/</v>
      </c>
      <c r="D107" s="391">
        <v>7200</v>
      </c>
      <c r="E107" s="391"/>
      <c r="F107" s="391"/>
      <c r="G107" s="391"/>
      <c r="H107" s="392"/>
    </row>
    <row r="108" spans="1:8" s="16" customFormat="1" ht="67.5" customHeight="1" thickBot="1" x14ac:dyDescent="0.25">
      <c r="A108" s="393" t="s">
        <v>74</v>
      </c>
      <c r="B108" s="394"/>
      <c r="C108" s="405"/>
      <c r="D108" s="395" t="s">
        <v>75</v>
      </c>
      <c r="E108" s="396"/>
      <c r="F108" s="396"/>
      <c r="G108" s="396"/>
      <c r="H108" s="397"/>
    </row>
    <row r="109" spans="1:8" s="16" customFormat="1" ht="67.5" customHeight="1" x14ac:dyDescent="0.2">
      <c r="A109" s="385" t="s">
        <v>76</v>
      </c>
      <c r="B109" s="386"/>
      <c r="C109" s="405"/>
      <c r="D109" s="398">
        <f>D107/4</f>
        <v>1800</v>
      </c>
      <c r="E109" s="398"/>
      <c r="F109" s="398"/>
      <c r="G109" s="398"/>
      <c r="H109" s="399"/>
    </row>
    <row r="110" spans="1:8" s="16" customFormat="1" ht="67.5" customHeight="1" x14ac:dyDescent="0.2">
      <c r="A110" s="385" t="s">
        <v>77</v>
      </c>
      <c r="B110" s="386"/>
      <c r="C110" s="405"/>
      <c r="D110" s="398">
        <f>D107/5</f>
        <v>1440</v>
      </c>
      <c r="E110" s="398"/>
      <c r="F110" s="398"/>
      <c r="G110" s="398"/>
      <c r="H110" s="399"/>
    </row>
    <row r="111" spans="1:8" s="16" customFormat="1" ht="67.5" customHeight="1" x14ac:dyDescent="0.2">
      <c r="A111" s="385" t="s">
        <v>78</v>
      </c>
      <c r="B111" s="386"/>
      <c r="C111" s="405"/>
      <c r="D111" s="398">
        <f>D107/6</f>
        <v>1200</v>
      </c>
      <c r="E111" s="398"/>
      <c r="F111" s="398"/>
      <c r="G111" s="398"/>
      <c r="H111" s="399"/>
    </row>
    <row r="112" spans="1:8" s="16" customFormat="1" ht="67.5" customHeight="1" x14ac:dyDescent="0.2">
      <c r="A112" s="385" t="s">
        <v>79</v>
      </c>
      <c r="B112" s="386"/>
      <c r="C112" s="405"/>
      <c r="D112" s="398">
        <f>D107/7</f>
        <v>1028.5714285714287</v>
      </c>
      <c r="E112" s="398"/>
      <c r="F112" s="398"/>
      <c r="G112" s="398"/>
      <c r="H112" s="399"/>
    </row>
    <row r="113" spans="1:8" s="16" customFormat="1" ht="67.5" customHeight="1" x14ac:dyDescent="0.2">
      <c r="A113" s="385" t="s">
        <v>80</v>
      </c>
      <c r="B113" s="386"/>
      <c r="C113" s="405"/>
      <c r="D113" s="398">
        <f>D107/8</f>
        <v>900</v>
      </c>
      <c r="E113" s="398"/>
      <c r="F113" s="398"/>
      <c r="G113" s="398"/>
      <c r="H113" s="399"/>
    </row>
    <row r="114" spans="1:8" s="16" customFormat="1" ht="67.5" customHeight="1" x14ac:dyDescent="0.2">
      <c r="A114" s="385" t="s">
        <v>81</v>
      </c>
      <c r="B114" s="386"/>
      <c r="C114" s="405"/>
      <c r="D114" s="398">
        <f>D107/9</f>
        <v>800</v>
      </c>
      <c r="E114" s="398"/>
      <c r="F114" s="398"/>
      <c r="G114" s="398"/>
      <c r="H114" s="399"/>
    </row>
    <row r="115" spans="1:8" s="16" customFormat="1" ht="67.5" customHeight="1" x14ac:dyDescent="0.2">
      <c r="A115" s="385" t="s">
        <v>82</v>
      </c>
      <c r="B115" s="386"/>
      <c r="C115" s="405"/>
      <c r="D115" s="398">
        <f>D107/10</f>
        <v>720</v>
      </c>
      <c r="E115" s="398"/>
      <c r="F115" s="398"/>
      <c r="G115" s="398"/>
      <c r="H115" s="399"/>
    </row>
    <row r="116" spans="1:8" s="16" customFormat="1" ht="67.5" customHeight="1" thickBot="1" x14ac:dyDescent="0.25">
      <c r="A116" s="389" t="s">
        <v>83</v>
      </c>
      <c r="B116" s="390"/>
      <c r="C116" s="405"/>
      <c r="D116" s="391">
        <v>10800</v>
      </c>
      <c r="E116" s="391"/>
      <c r="F116" s="391"/>
      <c r="G116" s="391"/>
      <c r="H116" s="392"/>
    </row>
    <row r="117" spans="1:8" s="16" customFormat="1" ht="67.5" customHeight="1" thickBot="1" x14ac:dyDescent="0.25">
      <c r="A117" s="393" t="s">
        <v>74</v>
      </c>
      <c r="B117" s="394"/>
      <c r="C117" s="405"/>
      <c r="D117" s="395" t="s">
        <v>75</v>
      </c>
      <c r="E117" s="396"/>
      <c r="F117" s="396"/>
      <c r="G117" s="396"/>
      <c r="H117" s="397"/>
    </row>
    <row r="118" spans="1:8" s="16" customFormat="1" ht="67.5" customHeight="1" x14ac:dyDescent="0.2">
      <c r="A118" s="385" t="s">
        <v>76</v>
      </c>
      <c r="B118" s="386"/>
      <c r="C118" s="405"/>
      <c r="D118" s="398">
        <v>2700</v>
      </c>
      <c r="E118" s="398"/>
      <c r="F118" s="398"/>
      <c r="G118" s="398"/>
      <c r="H118" s="399"/>
    </row>
    <row r="119" spans="1:8" s="16" customFormat="1" ht="67.5" customHeight="1" x14ac:dyDescent="0.2">
      <c r="A119" s="385" t="s">
        <v>77</v>
      </c>
      <c r="B119" s="386"/>
      <c r="C119" s="405"/>
      <c r="D119" s="398">
        <v>2160</v>
      </c>
      <c r="E119" s="398"/>
      <c r="F119" s="398"/>
      <c r="G119" s="398"/>
      <c r="H119" s="399"/>
    </row>
    <row r="120" spans="1:8" s="16" customFormat="1" ht="67.5" customHeight="1" x14ac:dyDescent="0.2">
      <c r="A120" s="385" t="s">
        <v>78</v>
      </c>
      <c r="B120" s="386"/>
      <c r="C120" s="405"/>
      <c r="D120" s="398">
        <v>1800</v>
      </c>
      <c r="E120" s="398"/>
      <c r="F120" s="398"/>
      <c r="G120" s="398"/>
      <c r="H120" s="399"/>
    </row>
    <row r="121" spans="1:8" s="16" customFormat="1" ht="67.5" customHeight="1" x14ac:dyDescent="0.2">
      <c r="A121" s="385" t="s">
        <v>79</v>
      </c>
      <c r="B121" s="386"/>
      <c r="C121" s="405"/>
      <c r="D121" s="398">
        <v>1542.8571428571429</v>
      </c>
      <c r="E121" s="398"/>
      <c r="F121" s="398"/>
      <c r="G121" s="398"/>
      <c r="H121" s="399"/>
    </row>
    <row r="122" spans="1:8" s="16" customFormat="1" ht="67.5" customHeight="1" x14ac:dyDescent="0.2">
      <c r="A122" s="385" t="s">
        <v>80</v>
      </c>
      <c r="B122" s="386"/>
      <c r="C122" s="405"/>
      <c r="D122" s="398">
        <v>1350</v>
      </c>
      <c r="E122" s="398"/>
      <c r="F122" s="398"/>
      <c r="G122" s="398"/>
      <c r="H122" s="399"/>
    </row>
    <row r="123" spans="1:8" s="16" customFormat="1" ht="67.5" customHeight="1" x14ac:dyDescent="0.2">
      <c r="A123" s="385" t="s">
        <v>81</v>
      </c>
      <c r="B123" s="386"/>
      <c r="C123" s="405"/>
      <c r="D123" s="398">
        <v>1200</v>
      </c>
      <c r="E123" s="398"/>
      <c r="F123" s="398"/>
      <c r="G123" s="398"/>
      <c r="H123" s="399"/>
    </row>
    <row r="124" spans="1:8" s="16" customFormat="1" ht="67.5" customHeight="1" thickBot="1" x14ac:dyDescent="0.25">
      <c r="A124" s="385" t="s">
        <v>82</v>
      </c>
      <c r="B124" s="386"/>
      <c r="C124" s="406"/>
      <c r="D124" s="398">
        <v>1080</v>
      </c>
      <c r="E124" s="398"/>
      <c r="F124" s="398"/>
      <c r="G124" s="398"/>
      <c r="H124" s="399"/>
    </row>
    <row r="125" spans="1:8" s="16" customFormat="1" ht="62.45" customHeight="1" thickBot="1" x14ac:dyDescent="0.25">
      <c r="A125" s="380" t="s">
        <v>84</v>
      </c>
      <c r="B125" s="381"/>
      <c r="C1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25" s="374">
        <v>10008</v>
      </c>
      <c r="E125" s="375"/>
      <c r="F125" s="375"/>
      <c r="G125" s="375"/>
      <c r="H125" s="376"/>
    </row>
    <row r="126" spans="1:8" s="16" customFormat="1" ht="24.95" customHeight="1" thickBot="1" x14ac:dyDescent="0.25">
      <c r="A126" s="518"/>
      <c r="B126" s="519"/>
      <c r="C126" s="56"/>
      <c r="D126" s="520"/>
      <c r="E126" s="520"/>
      <c r="F126" s="520"/>
      <c r="G126" s="520"/>
      <c r="H126" s="521"/>
    </row>
    <row r="127" spans="1:8" s="16" customFormat="1" ht="50.1" customHeight="1" x14ac:dyDescent="0.2">
      <c r="A127" s="352" t="s">
        <v>85</v>
      </c>
      <c r="B127" s="353"/>
      <c r="C127" s="118" t="str">
        <f>"Интернет-площадка 2gis.ru на основе Cправочника организаций "&amp;$C$2&amp;""</f>
        <v>Интернет-площадка 2gis.ru на основе Cправочника организаций "2ГИС.НИЖНЕВАРТОВСК"</v>
      </c>
      <c r="D127" s="361">
        <v>3600</v>
      </c>
      <c r="E127" s="355"/>
      <c r="F127" s="355"/>
      <c r="G127" s="355"/>
      <c r="H127" s="356"/>
    </row>
    <row r="128" spans="1:8" s="16" customFormat="1" ht="50.1" customHeight="1" x14ac:dyDescent="0.2">
      <c r="A128" s="352" t="s">
        <v>86</v>
      </c>
      <c r="B128" s="353"/>
      <c r="C128"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8" s="361">
        <v>8100</v>
      </c>
      <c r="E128" s="355"/>
      <c r="F128" s="355"/>
      <c r="G128" s="355"/>
      <c r="H128" s="356"/>
    </row>
    <row r="129" spans="1:8" s="16" customFormat="1" ht="50.1" customHeight="1" x14ac:dyDescent="0.2">
      <c r="A129" s="352" t="s">
        <v>87</v>
      </c>
      <c r="B129" s="353"/>
      <c r="C129"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29" s="361">
        <v>12720</v>
      </c>
      <c r="E129" s="355"/>
      <c r="F129" s="355"/>
      <c r="G129" s="355"/>
      <c r="H129" s="356"/>
    </row>
    <row r="130" spans="1:8" s="16" customFormat="1" ht="50.1" customHeight="1" x14ac:dyDescent="0.2">
      <c r="A130" s="352" t="s">
        <v>88</v>
      </c>
      <c r="B130" s="353"/>
      <c r="C130" s="74" t="str">
        <f>"Интернет-площадка 2gis.ru на основе Cправочника организаций "&amp;$C$2&amp;""</f>
        <v>Интернет-площадка 2gis.ru на основе Cправочника организаций "2ГИС.НИЖНЕВАРТОВСК"</v>
      </c>
      <c r="D130" s="361">
        <v>10200</v>
      </c>
      <c r="E130" s="355"/>
      <c r="F130" s="355"/>
      <c r="G130" s="355"/>
      <c r="H130" s="356"/>
    </row>
    <row r="131" spans="1:8" s="16" customFormat="1" ht="50.1" customHeight="1" x14ac:dyDescent="0.2">
      <c r="A131" s="352" t="s">
        <v>89</v>
      </c>
      <c r="B131" s="353"/>
      <c r="C131" s="74" t="str">
        <f>"Интернет-площадка 2gis.ru на основе Cправочника организаций "&amp;$C$2&amp;""</f>
        <v>Интернет-площадка 2gis.ru на основе Cправочника организаций "2ГИС.НИЖНЕВАРТОВСК"</v>
      </c>
      <c r="D131" s="361">
        <v>12240</v>
      </c>
      <c r="E131" s="355"/>
      <c r="F131" s="355"/>
      <c r="G131" s="355"/>
      <c r="H131" s="356"/>
    </row>
    <row r="132" spans="1:8" s="16" customFormat="1" ht="50.1" customHeight="1" x14ac:dyDescent="0.2">
      <c r="A132" s="352" t="s">
        <v>90</v>
      </c>
      <c r="B132" s="353"/>
      <c r="C132"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2" s="361">
        <v>8100</v>
      </c>
      <c r="E132" s="355"/>
      <c r="F132" s="355"/>
      <c r="G132" s="355"/>
      <c r="H132" s="356"/>
    </row>
    <row r="133" spans="1:8" s="16" customFormat="1" ht="50.1" customHeight="1" x14ac:dyDescent="0.2">
      <c r="A133" s="352" t="s">
        <v>91</v>
      </c>
      <c r="B133" s="353"/>
      <c r="C133"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3" s="361">
        <v>15300</v>
      </c>
      <c r="E133" s="355"/>
      <c r="F133" s="355"/>
      <c r="G133" s="355"/>
      <c r="H133" s="356"/>
    </row>
    <row r="134" spans="1:8" s="16" customFormat="1" ht="50.1" customHeight="1" x14ac:dyDescent="0.2">
      <c r="A134" s="352" t="s">
        <v>92</v>
      </c>
      <c r="B134" s="353"/>
      <c r="C134"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34" s="361">
        <v>16560</v>
      </c>
      <c r="E134" s="355"/>
      <c r="F134" s="355"/>
      <c r="G134" s="355"/>
      <c r="H134" s="356"/>
    </row>
    <row r="135" spans="1:8" s="16" customFormat="1" ht="50.1" customHeight="1" x14ac:dyDescent="0.2">
      <c r="A135" s="352" t="s">
        <v>93</v>
      </c>
      <c r="B135" s="353"/>
      <c r="C135" s="74" t="str">
        <f>C167</f>
        <v>электронный справочник на основе Справочника организаций "2ГИС.НИЖНЕВАРТОВСК" (мобильная версия 2ГИС 4.0 и выше)</v>
      </c>
      <c r="D135" s="361">
        <v>15000</v>
      </c>
      <c r="E135" s="355"/>
      <c r="F135" s="355"/>
      <c r="G135" s="355"/>
      <c r="H135" s="356"/>
    </row>
    <row r="136" spans="1:8" s="16" customFormat="1" ht="50.1" customHeight="1" x14ac:dyDescent="0.2">
      <c r="A136" s="352" t="s">
        <v>94</v>
      </c>
      <c r="B136" s="353"/>
      <c r="C136" s="74" t="s">
        <v>95</v>
      </c>
      <c r="D136" s="361">
        <v>3000</v>
      </c>
      <c r="E136" s="355"/>
      <c r="F136" s="355"/>
      <c r="G136" s="355"/>
      <c r="H136" s="356"/>
    </row>
    <row r="137" spans="1:8" s="16" customFormat="1" ht="81" customHeight="1" x14ac:dyDescent="0.2">
      <c r="A137" s="352" t="s">
        <v>96</v>
      </c>
      <c r="B137" s="353"/>
      <c r="C13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7" s="361">
        <v>3360</v>
      </c>
      <c r="E137" s="355"/>
      <c r="F137" s="355"/>
      <c r="G137" s="355"/>
      <c r="H137" s="356"/>
    </row>
    <row r="138" spans="1:8" s="16" customFormat="1" ht="81" customHeight="1" x14ac:dyDescent="0.2">
      <c r="A138" s="352" t="s">
        <v>97</v>
      </c>
      <c r="B138" s="353"/>
      <c r="C138" s="74" t="str">
        <f t="shared" ref="C138:C1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8" s="361">
        <v>2688</v>
      </c>
      <c r="E138" s="355"/>
      <c r="F138" s="355"/>
      <c r="G138" s="355"/>
      <c r="H138" s="356"/>
    </row>
    <row r="139" spans="1:8" s="16" customFormat="1" ht="81" customHeight="1" x14ac:dyDescent="0.2">
      <c r="A139" s="352" t="s">
        <v>98</v>
      </c>
      <c r="B139" s="353"/>
      <c r="C139" s="74"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39" s="361">
        <v>2760</v>
      </c>
      <c r="E139" s="355"/>
      <c r="F139" s="355"/>
      <c r="G139" s="355"/>
      <c r="H139" s="356"/>
    </row>
    <row r="140" spans="1:8" s="16" customFormat="1" ht="81" customHeight="1" x14ac:dyDescent="0.2">
      <c r="A140" s="352" t="s">
        <v>99</v>
      </c>
      <c r="B140" s="353"/>
      <c r="C140" s="74" t="str">
        <f t="shared" si="0"/>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0" s="361">
        <v>1344</v>
      </c>
      <c r="E140" s="355"/>
      <c r="F140" s="355"/>
      <c r="G140" s="355"/>
      <c r="H140" s="356"/>
    </row>
    <row r="141" spans="1:8" s="16" customFormat="1" ht="81" customHeight="1" x14ac:dyDescent="0.2">
      <c r="A141" s="352" t="s">
        <v>100</v>
      </c>
      <c r="B141" s="353" t="s">
        <v>100</v>
      </c>
      <c r="C14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1" s="361">
        <v>13200</v>
      </c>
      <c r="E141" s="355"/>
      <c r="F141" s="355"/>
      <c r="G141" s="355"/>
      <c r="H141" s="356"/>
    </row>
    <row r="142" spans="1:8" s="16" customFormat="1" ht="81" customHeight="1" x14ac:dyDescent="0.2">
      <c r="A142" s="352" t="s">
        <v>101</v>
      </c>
      <c r="B142" s="353" t="s">
        <v>101</v>
      </c>
      <c r="C142"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42" s="361">
        <v>10008</v>
      </c>
      <c r="E142" s="355"/>
      <c r="F142" s="355"/>
      <c r="G142" s="355"/>
      <c r="H142" s="356"/>
    </row>
    <row r="143" spans="1:8" s="16" customFormat="1" ht="50.1" customHeight="1" thickBot="1" x14ac:dyDescent="0.25">
      <c r="A143" s="352" t="s">
        <v>102</v>
      </c>
      <c r="B143" s="353"/>
      <c r="C143"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43" s="361">
        <v>4560</v>
      </c>
      <c r="E143" s="355"/>
      <c r="F143" s="355"/>
      <c r="G143" s="355"/>
      <c r="H143" s="356"/>
    </row>
    <row r="144" spans="1:8" s="16" customFormat="1" ht="102" customHeight="1" thickBot="1" x14ac:dyDescent="0.25">
      <c r="A144" s="352" t="s">
        <v>16</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4" s="361">
        <v>1200</v>
      </c>
      <c r="E144" s="355"/>
      <c r="F144" s="355"/>
      <c r="G144" s="355"/>
      <c r="H144" s="356"/>
    </row>
    <row r="145" spans="1:8" s="16" customFormat="1" ht="102" customHeight="1" thickBot="1" x14ac:dyDescent="0.25">
      <c r="A145" s="352" t="s">
        <v>103</v>
      </c>
      <c r="B145" s="353"/>
      <c r="C145"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45" s="361">
        <v>100002</v>
      </c>
      <c r="E145" s="355"/>
      <c r="F145" s="355"/>
      <c r="G145" s="355"/>
      <c r="H145" s="356"/>
    </row>
    <row r="146" spans="1:8" s="16" customFormat="1" ht="126" customHeight="1" x14ac:dyDescent="0.2">
      <c r="A146" s="352" t="s">
        <v>104</v>
      </c>
      <c r="B146" s="353"/>
      <c r="C146"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6" s="361">
        <v>5100</v>
      </c>
      <c r="E146" s="355"/>
      <c r="F146" s="355"/>
      <c r="G146" s="355"/>
      <c r="H146" s="356"/>
    </row>
    <row r="147" spans="1:8" s="16" customFormat="1" ht="96" customHeight="1" x14ac:dyDescent="0.2">
      <c r="A147" s="377" t="s">
        <v>105</v>
      </c>
      <c r="B147" s="378"/>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Интернет-площадки и Веб-приложения на основе Cправочника организаций "2ГИС.НИЖНЕВАРТОВСК", http://api.2gis.ru/</v>
      </c>
      <c r="D147" s="361">
        <v>4500</v>
      </c>
      <c r="E147" s="355"/>
      <c r="F147" s="355"/>
      <c r="G147" s="355"/>
      <c r="H147" s="356"/>
    </row>
    <row r="148" spans="1:8" s="16" customFormat="1" ht="96" customHeight="1" x14ac:dyDescent="0.2">
      <c r="A148" s="377" t="s">
        <v>106</v>
      </c>
      <c r="B148" s="378"/>
      <c r="C14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48" s="361">
        <v>5010</v>
      </c>
      <c r="E148" s="355"/>
      <c r="F148" s="355"/>
      <c r="G148" s="355"/>
      <c r="H148" s="356"/>
    </row>
    <row r="149" spans="1:8" s="16" customFormat="1" ht="50.1" customHeight="1" x14ac:dyDescent="0.2">
      <c r="A149" s="352" t="s">
        <v>107</v>
      </c>
      <c r="B149" s="353"/>
      <c r="C149" s="74" t="str">
        <f>"Интернет-площадка 2gis.ru на основе Cправочника организаций "&amp;$C$2&amp;""</f>
        <v>Интернет-площадка 2gis.ru на основе Cправочника организаций "2ГИС.НИЖНЕВАРТОВСК"</v>
      </c>
      <c r="D149" s="361">
        <v>5040</v>
      </c>
      <c r="E149" s="355"/>
      <c r="F149" s="355"/>
      <c r="G149" s="355"/>
      <c r="H149" s="356"/>
    </row>
    <row r="150" spans="1:8" s="16" customFormat="1" ht="50.1" customHeight="1" x14ac:dyDescent="0.2">
      <c r="A150" s="352" t="s">
        <v>108</v>
      </c>
      <c r="B150" s="353"/>
      <c r="C150"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0" s="361">
        <v>11400</v>
      </c>
      <c r="E150" s="355"/>
      <c r="F150" s="355"/>
      <c r="G150" s="355"/>
      <c r="H150" s="356"/>
    </row>
    <row r="151" spans="1:8" s="16" customFormat="1" ht="50.1" customHeight="1" x14ac:dyDescent="0.2">
      <c r="A151" s="352" t="s">
        <v>109</v>
      </c>
      <c r="B151" s="353"/>
      <c r="C151"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1" s="361">
        <v>17880</v>
      </c>
      <c r="E151" s="355"/>
      <c r="F151" s="355"/>
      <c r="G151" s="355"/>
      <c r="H151" s="356"/>
    </row>
    <row r="152" spans="1:8" s="16" customFormat="1" ht="50.1" customHeight="1" x14ac:dyDescent="0.2">
      <c r="A152" s="352" t="s">
        <v>110</v>
      </c>
      <c r="B152" s="353"/>
      <c r="C152" s="74" t="str">
        <f>"Интернет-площадка 2gis.ru на основе Cправочника организаций "&amp;$C$2&amp;""</f>
        <v>Интернет-площадка 2gis.ru на основе Cправочника организаций "2ГИС.НИЖНЕВАРТОВСК"</v>
      </c>
      <c r="D152" s="361">
        <v>14280</v>
      </c>
      <c r="E152" s="355"/>
      <c r="F152" s="355"/>
      <c r="G152" s="355"/>
      <c r="H152" s="356"/>
    </row>
    <row r="153" spans="1:8" s="16" customFormat="1" ht="50.1" customHeight="1" x14ac:dyDescent="0.2">
      <c r="A153" s="352" t="s">
        <v>111</v>
      </c>
      <c r="B153" s="353"/>
      <c r="C153" s="74" t="str">
        <f>"Интернет-площадка 2gis.ru на основе Cправочника организаций "&amp;$C$2&amp;""</f>
        <v>Интернет-площадка 2gis.ru на основе Cправочника организаций "2ГИС.НИЖНЕВАРТОВСК"</v>
      </c>
      <c r="D153" s="361">
        <v>17136</v>
      </c>
      <c r="E153" s="355"/>
      <c r="F153" s="355"/>
      <c r="G153" s="355"/>
      <c r="H153" s="356"/>
    </row>
    <row r="154" spans="1:8" s="16" customFormat="1" ht="50.1" customHeight="1" x14ac:dyDescent="0.2">
      <c r="A154" s="352" t="s">
        <v>112</v>
      </c>
      <c r="B154" s="353"/>
      <c r="C154"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4" s="361">
        <v>11400</v>
      </c>
      <c r="E154" s="355"/>
      <c r="F154" s="355"/>
      <c r="G154" s="355"/>
      <c r="H154" s="356"/>
    </row>
    <row r="155" spans="1:8" s="16" customFormat="1" ht="50.1" customHeight="1" x14ac:dyDescent="0.2">
      <c r="A155" s="352" t="s">
        <v>113</v>
      </c>
      <c r="B155" s="353"/>
      <c r="C155"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5" s="361">
        <v>21480</v>
      </c>
      <c r="E155" s="355"/>
      <c r="F155" s="355"/>
      <c r="G155" s="355"/>
      <c r="H155" s="356"/>
    </row>
    <row r="156" spans="1:8" s="16" customFormat="1" ht="50.1" customHeight="1" x14ac:dyDescent="0.2">
      <c r="A156" s="352" t="s">
        <v>114</v>
      </c>
      <c r="B156" s="353"/>
      <c r="C156"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6" s="361">
        <v>23280</v>
      </c>
      <c r="E156" s="355"/>
      <c r="F156" s="355"/>
      <c r="G156" s="355"/>
      <c r="H156" s="356"/>
    </row>
    <row r="157" spans="1:8" s="16" customFormat="1" ht="50.1" customHeight="1" x14ac:dyDescent="0.2">
      <c r="A157" s="352" t="s">
        <v>115</v>
      </c>
      <c r="B157" s="353"/>
      <c r="C157" s="74" t="s">
        <v>95</v>
      </c>
      <c r="D157" s="361">
        <v>4200</v>
      </c>
      <c r="E157" s="355"/>
      <c r="F157" s="355"/>
      <c r="G157" s="355"/>
      <c r="H157" s="356"/>
    </row>
    <row r="158" spans="1:8" s="16" customFormat="1" ht="75" customHeight="1" x14ac:dyDescent="0.2">
      <c r="A158" s="352" t="s">
        <v>116</v>
      </c>
      <c r="B158" s="353"/>
      <c r="C15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"2ГИС.НИЖНЕВАРТОВСК" (мобильная версия 2ГИС 4.0 и выше); Интернет-площадка 2gis.ru на основе Cправочника организаций "2ГИС.НИЖНЕВАРТОВСК"</v>
      </c>
      <c r="D158" s="361">
        <v>18480</v>
      </c>
      <c r="E158" s="355"/>
      <c r="F158" s="355"/>
      <c r="G158" s="355"/>
      <c r="H158" s="356"/>
    </row>
    <row r="159" spans="1:8" s="16" customFormat="1" ht="50.1" customHeight="1" thickBot="1" x14ac:dyDescent="0.25">
      <c r="A159" s="352" t="s">
        <v>117</v>
      </c>
      <c r="B159" s="353"/>
      <c r="C159"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59" s="361">
        <v>6480</v>
      </c>
      <c r="E159" s="355"/>
      <c r="F159" s="355"/>
      <c r="G159" s="355"/>
      <c r="H159" s="356"/>
    </row>
    <row r="160" spans="1:8" s="23" customFormat="1" ht="50.1" customHeight="1" thickBot="1" x14ac:dyDescent="0.25">
      <c r="A160" s="362" t="s">
        <v>118</v>
      </c>
      <c r="B160" s="363"/>
      <c r="C160" s="21"/>
      <c r="D160" s="364"/>
      <c r="E160" s="364"/>
      <c r="F160" s="364"/>
      <c r="G160" s="364"/>
      <c r="H160" s="365"/>
    </row>
    <row r="161" spans="1:8" s="16" customFormat="1" ht="50.1" customHeight="1" x14ac:dyDescent="0.2">
      <c r="A161" s="352" t="s">
        <v>119</v>
      </c>
      <c r="B161" s="353"/>
      <c r="C161" s="36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"2ГИС.НИЖНЕВАРТОВСК" (мобильная версия)</v>
      </c>
      <c r="D161" s="354">
        <v>3000</v>
      </c>
      <c r="E161" s="355"/>
      <c r="F161" s="355"/>
      <c r="G161" s="355"/>
      <c r="H161" s="356"/>
    </row>
    <row r="162" spans="1:8" s="16" customFormat="1" ht="50.1" customHeight="1" x14ac:dyDescent="0.2">
      <c r="A162" s="352" t="s">
        <v>120</v>
      </c>
      <c r="B162" s="353"/>
      <c r="C162" s="367"/>
      <c r="D162" s="354">
        <v>3000</v>
      </c>
      <c r="E162" s="355"/>
      <c r="F162" s="355"/>
      <c r="G162" s="355"/>
      <c r="H162" s="356"/>
    </row>
    <row r="163" spans="1:8" s="16" customFormat="1" ht="50.1" customHeight="1" x14ac:dyDescent="0.2">
      <c r="A163" s="369" t="s">
        <v>121</v>
      </c>
      <c r="B163" s="370"/>
      <c r="C163" s="367"/>
      <c r="D163" s="517">
        <v>3000</v>
      </c>
      <c r="E163" s="398"/>
      <c r="F163" s="398"/>
      <c r="G163" s="398"/>
      <c r="H163" s="398"/>
    </row>
    <row r="164" spans="1:8" s="16" customFormat="1" ht="50.1" customHeight="1" x14ac:dyDescent="0.2">
      <c r="A164" s="369" t="s">
        <v>122</v>
      </c>
      <c r="B164" s="370"/>
      <c r="C164" s="367"/>
      <c r="D164" s="517">
        <v>300</v>
      </c>
      <c r="E164" s="398"/>
      <c r="F164" s="398"/>
      <c r="G164" s="398"/>
      <c r="H164" s="398"/>
    </row>
    <row r="165" spans="1:8" s="16" customFormat="1" ht="50.1" customHeight="1" thickBot="1" x14ac:dyDescent="0.25">
      <c r="A165" s="369" t="s">
        <v>123</v>
      </c>
      <c r="B165" s="370"/>
      <c r="C165" s="368"/>
      <c r="D165" s="471">
        <v>1050</v>
      </c>
      <c r="E165" s="472"/>
      <c r="F165" s="472"/>
      <c r="G165" s="472"/>
      <c r="H165" s="472"/>
    </row>
    <row r="166" spans="1:8" s="16" customFormat="1" ht="50.1" customHeight="1" thickBot="1" x14ac:dyDescent="0.25">
      <c r="A166" s="362" t="s">
        <v>124</v>
      </c>
      <c r="B166" s="363"/>
      <c r="C166" s="21"/>
      <c r="D166" s="364"/>
      <c r="E166" s="364"/>
      <c r="F166" s="364"/>
      <c r="G166" s="364"/>
      <c r="H166" s="365"/>
    </row>
    <row r="167" spans="1:8" s="16" customFormat="1" ht="50.1" customHeight="1" x14ac:dyDescent="0.2">
      <c r="A167" s="352" t="s">
        <v>125</v>
      </c>
      <c r="B167" s="353"/>
      <c r="C16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67" s="77">
        <f>F167*1.2</f>
        <v>5472</v>
      </c>
      <c r="E167" s="78">
        <f>F167*1.1</f>
        <v>5016</v>
      </c>
      <c r="F167" s="78">
        <v>4560</v>
      </c>
      <c r="G167" s="78">
        <f>F167*0.75</f>
        <v>3420</v>
      </c>
      <c r="H167" s="79">
        <f>F167*0.5</f>
        <v>2280</v>
      </c>
    </row>
    <row r="168" spans="1:8" s="16" customFormat="1" ht="50.1" customHeight="1" x14ac:dyDescent="0.2">
      <c r="A168" s="352" t="s">
        <v>126</v>
      </c>
      <c r="B168" s="353"/>
      <c r="C168" s="74" t="str">
        <f>"Интернет-площадка 2gis.ru на основе Cправочника организаций "&amp;$C$2&amp;""</f>
        <v>Интернет-площадка 2gis.ru на основе Cправочника организаций "2ГИС.НИЖНЕВАРТОВСК"</v>
      </c>
      <c r="D168" s="354">
        <v>3120</v>
      </c>
      <c r="E168" s="355"/>
      <c r="F168" s="355"/>
      <c r="G168" s="355"/>
      <c r="H168" s="356"/>
    </row>
    <row r="169" spans="1:8" s="16" customFormat="1" ht="50.1" customHeight="1" x14ac:dyDescent="0.2">
      <c r="A169" s="352" t="s">
        <v>127</v>
      </c>
      <c r="B169" s="353"/>
      <c r="C169"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69" s="361">
        <v>3120</v>
      </c>
      <c r="E169" s="355"/>
      <c r="F169" s="355"/>
      <c r="G169" s="355"/>
      <c r="H169" s="356"/>
    </row>
    <row r="170" spans="1:8" s="16" customFormat="1" ht="50.1" customHeight="1" x14ac:dyDescent="0.2">
      <c r="A170" s="352" t="s">
        <v>198</v>
      </c>
      <c r="B170" s="353"/>
      <c r="C17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(мобильная версия 2ГИС 4.0 и выше)</v>
      </c>
      <c r="D170" s="77">
        <f>F170*1.2</f>
        <v>7776</v>
      </c>
      <c r="E170" s="78">
        <f>F170*1.1</f>
        <v>7128.0000000000009</v>
      </c>
      <c r="F170" s="78">
        <v>6480</v>
      </c>
      <c r="G170" s="78">
        <f>F170*0.75</f>
        <v>4860</v>
      </c>
      <c r="H170" s="79">
        <f>F170*0.5</f>
        <v>3240</v>
      </c>
    </row>
    <row r="171" spans="1:8" s="16" customFormat="1" ht="49.5" customHeight="1" x14ac:dyDescent="0.2">
      <c r="A171" s="352" t="s">
        <v>199</v>
      </c>
      <c r="B171" s="353"/>
      <c r="C171" s="74" t="str">
        <f>"Интернет-площадка 2gis.ru на основе Cправочника организаций "&amp;$C$2&amp;""</f>
        <v>Интернет-площадка 2gis.ru на основе Cправочника организаций "2ГИС.НИЖНЕВАРТОВСК"</v>
      </c>
      <c r="D171" s="354">
        <v>4440</v>
      </c>
      <c r="E171" s="355"/>
      <c r="F171" s="355"/>
      <c r="G171" s="355"/>
      <c r="H171" s="356"/>
    </row>
    <row r="172" spans="1:8" s="16" customFormat="1" ht="50.1" customHeight="1" x14ac:dyDescent="0.2">
      <c r="A172" s="352" t="s">
        <v>130</v>
      </c>
      <c r="B172" s="353"/>
      <c r="C172" s="74" t="str">
        <f>"Электронный справочник на основе Справочника организаций"&amp;$C$2&amp;" (версия для ПК)"</f>
        <v>Электронный справочник на основе Справочника организаций"2ГИС.НИЖНЕВАРТОВСК" (версия для ПК)</v>
      </c>
      <c r="D172" s="354">
        <v>4440</v>
      </c>
      <c r="E172" s="355"/>
      <c r="F172" s="355"/>
      <c r="G172" s="355"/>
      <c r="H172" s="356"/>
    </row>
    <row r="173" spans="1:8" s="16" customFormat="1" ht="126" customHeight="1" x14ac:dyDescent="0.2">
      <c r="A173" s="352" t="s">
        <v>131</v>
      </c>
      <c r="B173" s="353"/>
      <c r="C173" s="80" t="e">
        <f>#REF!</f>
        <v>#REF!</v>
      </c>
      <c r="D173" s="77">
        <f>F173*1.2</f>
        <v>5094</v>
      </c>
      <c r="E173" s="78">
        <f>F173*1.1</f>
        <v>4669.5</v>
      </c>
      <c r="F173" s="78">
        <v>4245</v>
      </c>
      <c r="G173" s="78">
        <f>F173*0.75</f>
        <v>3183.75</v>
      </c>
      <c r="H173" s="79">
        <f>F173*0.5</f>
        <v>2122.5</v>
      </c>
    </row>
    <row r="174" spans="1:8" s="16" customFormat="1" ht="126" customHeight="1" thickBot="1" x14ac:dyDescent="0.25">
      <c r="A174" s="352" t="s">
        <v>132</v>
      </c>
      <c r="B174" s="353"/>
      <c r="C17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4" s="361">
        <v>5694</v>
      </c>
      <c r="E174" s="355"/>
      <c r="F174" s="355"/>
      <c r="G174" s="355"/>
      <c r="H174" s="356"/>
    </row>
    <row r="175" spans="1:8" ht="50.1" customHeight="1" thickBot="1" x14ac:dyDescent="0.25">
      <c r="A175" s="362" t="s">
        <v>200</v>
      </c>
      <c r="B175" s="363"/>
      <c r="C175" s="21"/>
      <c r="D175" s="364"/>
      <c r="E175" s="364"/>
      <c r="F175" s="364"/>
      <c r="G175" s="364"/>
      <c r="H175" s="365"/>
    </row>
    <row r="176" spans="1:8" s="20" customFormat="1" ht="30" customHeight="1" thickBot="1" x14ac:dyDescent="0.25">
      <c r="A176" s="507"/>
      <c r="B176" s="507"/>
      <c r="C176" s="623"/>
      <c r="D176" s="507"/>
      <c r="E176" s="507"/>
      <c r="F176" s="507"/>
      <c r="G176" s="507"/>
      <c r="H176" s="508"/>
    </row>
    <row r="177" spans="1:8" s="16" customFormat="1" ht="83.25" customHeight="1" x14ac:dyDescent="0.2">
      <c r="A177" s="352" t="s">
        <v>201</v>
      </c>
      <c r="B177" s="353"/>
      <c r="C177"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"2ГИС.НИЖНЕВАРТОВСК" (версия для ПК); Интернет-площадка 2gis.ru на основе Cправочника организаций "2ГИС.НИЖНЕВАРТОВСК"; Электронный справочник на основе Справочника организаций "2ГИС.НИЖНЕВАРТОВСК" (мобильная версия 2ГИС 4.0 и выше)</v>
      </c>
      <c r="D177" s="354">
        <v>15330</v>
      </c>
      <c r="E177" s="355"/>
      <c r="F177" s="355"/>
      <c r="G177" s="355"/>
      <c r="H177" s="356"/>
    </row>
    <row r="178" spans="1:8" s="16" customFormat="1" ht="83.25" customHeight="1" thickBot="1" x14ac:dyDescent="0.25">
      <c r="A178" s="352" t="s">
        <v>202</v>
      </c>
      <c r="B178" s="353"/>
      <c r="C178" s="367"/>
      <c r="D178" s="354">
        <v>15330</v>
      </c>
      <c r="E178" s="355"/>
      <c r="F178" s="355"/>
      <c r="G178" s="355"/>
      <c r="H178" s="356"/>
    </row>
    <row r="179" spans="1:8" s="23" customFormat="1" ht="49.5" customHeight="1" thickBot="1" x14ac:dyDescent="0.25">
      <c r="A179" s="518"/>
      <c r="B179" s="519"/>
      <c r="C179" s="56"/>
      <c r="D179" s="520"/>
      <c r="E179" s="520"/>
      <c r="F179" s="520"/>
      <c r="G179" s="520"/>
      <c r="H179" s="521"/>
    </row>
    <row r="180" spans="1:8" s="20" customFormat="1" ht="26.25" x14ac:dyDescent="0.2">
      <c r="A180" s="81"/>
      <c r="B180" s="82"/>
      <c r="C180" s="83"/>
      <c r="D180" s="82"/>
      <c r="E180" s="82"/>
      <c r="F180" s="82"/>
      <c r="G180" s="82"/>
      <c r="H180" s="84"/>
    </row>
    <row r="181" spans="1:8" s="16" customFormat="1" ht="21" x14ac:dyDescent="0.2">
      <c r="A181" s="85"/>
      <c r="B181" s="86" t="s">
        <v>133</v>
      </c>
      <c r="C181" s="349" t="s">
        <v>570</v>
      </c>
      <c r="D181" s="349"/>
      <c r="E181" s="87"/>
      <c r="F181" s="87"/>
      <c r="G181" s="87"/>
      <c r="H181" s="87"/>
    </row>
    <row r="182" spans="1:8" s="16" customFormat="1" ht="21" x14ac:dyDescent="0.2">
      <c r="A182" s="85"/>
      <c r="B182" s="87"/>
      <c r="C182" s="348" t="s">
        <v>571</v>
      </c>
      <c r="D182" s="348"/>
      <c r="E182" s="87"/>
      <c r="F182" s="87"/>
      <c r="G182" s="87"/>
      <c r="H182" s="87"/>
    </row>
    <row r="183" spans="1:8" s="16" customFormat="1" ht="21" x14ac:dyDescent="0.2">
      <c r="A183" s="85"/>
      <c r="B183" s="87"/>
      <c r="C183" s="349" t="s">
        <v>572</v>
      </c>
      <c r="D183" s="348"/>
      <c r="E183" s="87"/>
      <c r="F183" s="87"/>
      <c r="G183" s="87"/>
      <c r="H183" s="87"/>
    </row>
    <row r="184" spans="1:8" s="16" customFormat="1" ht="21" x14ac:dyDescent="0.2">
      <c r="A184" s="81"/>
      <c r="B184" s="82"/>
      <c r="C184" s="348"/>
      <c r="D184" s="348"/>
      <c r="E184" s="87"/>
      <c r="F184" s="87"/>
      <c r="G184" s="87"/>
      <c r="H184" s="82"/>
    </row>
    <row r="185" spans="1:8" s="16" customFormat="1" ht="26.25" x14ac:dyDescent="0.2">
      <c r="A185" s="347" t="str">
        <f>Абакан_юр!A174</f>
        <v>По соглашению сторон в качестве валюты платежа могут выступать украинские гривны, в этом случае курс следующий: 1 руб. = 0,4395 гривен</v>
      </c>
      <c r="B185" s="347"/>
      <c r="C185" s="347"/>
      <c r="D185" s="89"/>
      <c r="E185" s="89"/>
      <c r="F185" s="90"/>
      <c r="G185" s="351"/>
      <c r="H185" s="351"/>
    </row>
    <row r="186" spans="1:8" s="16" customFormat="1" ht="26.25" x14ac:dyDescent="0.2">
      <c r="A186" s="347" t="str">
        <f>Абакан_юр!A175</f>
        <v>По соглашению сторон в качестве валюты платежа могут выступать дирхамы ОАЭ, в этом случае курс следующий: 1 руб. = 0,0414 дирхам</v>
      </c>
      <c r="B186" s="347"/>
      <c r="C186" s="347"/>
      <c r="D186" s="89"/>
      <c r="E186" s="89"/>
      <c r="F186" s="90"/>
      <c r="G186" s="92"/>
      <c r="H186" s="92"/>
    </row>
    <row r="187" spans="1:8" ht="12" customHeight="1" x14ac:dyDescent="0.2">
      <c r="A187" s="347" t="str">
        <f>Абакан_юр!A176</f>
        <v>По соглашению сторон в качестве валюты платежа могут выступать доллары США, в этом случае курс следующий: 1 руб. = 0,0113 доллара</v>
      </c>
      <c r="B187" s="347"/>
      <c r="C187" s="347"/>
      <c r="D187" s="89"/>
      <c r="E187" s="89"/>
      <c r="F187" s="90"/>
      <c r="G187" s="92"/>
      <c r="H187" s="92"/>
    </row>
    <row r="188" spans="1:8" s="87" customFormat="1" ht="24.95" customHeight="1" x14ac:dyDescent="0.2">
      <c r="A188" s="347" t="str">
        <f>Абакан_юр!A177</f>
        <v>По соглашению сторон в качестве валюты платежа могут выступать евро, в этом случае курс следующий: 1 руб. = 0,0104 евро</v>
      </c>
      <c r="B188" s="347"/>
      <c r="C188" s="347"/>
      <c r="D188" s="89"/>
      <c r="E188" s="90"/>
      <c r="F188" s="90"/>
      <c r="G188" s="92"/>
      <c r="H188" s="92"/>
    </row>
    <row r="189" spans="1:8" s="87" customFormat="1" ht="24.95" customHeight="1" x14ac:dyDescent="0.2">
      <c r="A189" s="347" t="str">
        <f>Абакан_юр!A178</f>
        <v>По соглашению сторон в качестве валюты платежа могут выступать чешские кроны, в этом случае курс следующий: 1 руб. = 0,2610 крона</v>
      </c>
      <c r="B189" s="347"/>
      <c r="C189" s="347"/>
      <c r="D189" s="89"/>
      <c r="E189" s="90"/>
      <c r="F189" s="90"/>
      <c r="G189" s="92"/>
      <c r="H189" s="92"/>
    </row>
    <row r="190" spans="1:8" s="87" customFormat="1" ht="24.95" customHeight="1" x14ac:dyDescent="0.2">
      <c r="A190" s="347" t="str">
        <f>Абакан_юр!A179</f>
        <v>По соглашению сторон в качестве валюты платежа могут выступать киргизские сомы, в этом случае курс следующий: 1 руб. = 1,0094 сом</v>
      </c>
      <c r="B190" s="347"/>
      <c r="C190" s="347"/>
      <c r="D190" s="89"/>
      <c r="E190" s="89"/>
      <c r="F190" s="90"/>
      <c r="G190" s="92"/>
      <c r="H190" s="92"/>
    </row>
    <row r="191" spans="1:8" s="82" customFormat="1" ht="22.5" customHeight="1" x14ac:dyDescent="0.2">
      <c r="A191"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1" s="347"/>
      <c r="C191" s="347"/>
      <c r="D191" s="89"/>
      <c r="E191" s="89"/>
      <c r="F191" s="90"/>
      <c r="G191" s="92"/>
      <c r="H191" s="92"/>
    </row>
    <row r="192" spans="1:8" s="91" customFormat="1" ht="24.95" customHeight="1" x14ac:dyDescent="0.2">
      <c r="A192" s="93"/>
      <c r="B192" s="93"/>
      <c r="C192" s="94"/>
      <c r="D192" s="95"/>
      <c r="E192" s="95"/>
      <c r="F192" s="96"/>
      <c r="G192" s="97"/>
      <c r="H192" s="97"/>
    </row>
    <row r="193" spans="1:8" s="91" customFormat="1" ht="24.95" customHeight="1" x14ac:dyDescent="0.2">
      <c r="A193" s="339" t="s">
        <v>144</v>
      </c>
      <c r="B193" s="339"/>
      <c r="C193" s="339"/>
      <c r="D193" s="339"/>
      <c r="E193" s="339"/>
      <c r="F193" s="339"/>
      <c r="G193" s="339"/>
      <c r="H193" s="339"/>
    </row>
    <row r="194" spans="1:8" s="91" customFormat="1" ht="24.95" customHeight="1" x14ac:dyDescent="0.2">
      <c r="A194" s="339" t="s">
        <v>145</v>
      </c>
      <c r="B194" s="339"/>
      <c r="C194" s="339"/>
      <c r="D194" s="339"/>
      <c r="E194" s="339"/>
      <c r="F194" s="339"/>
      <c r="G194" s="339"/>
      <c r="H194" s="339"/>
    </row>
    <row r="195" spans="1:8" s="91" customFormat="1" ht="24.95" customHeight="1" x14ac:dyDescent="0.2">
      <c r="A195" s="93"/>
      <c r="B195" s="93"/>
      <c r="C195" s="94"/>
      <c r="D195" s="95"/>
      <c r="E195" s="95"/>
      <c r="F195" s="96"/>
      <c r="G195" s="97"/>
      <c r="H195" s="97"/>
    </row>
    <row r="196" spans="1:8" s="91" customFormat="1" ht="24.95" customHeight="1" thickBot="1" x14ac:dyDescent="0.25">
      <c r="A196" s="340" t="s">
        <v>146</v>
      </c>
      <c r="B196" s="340"/>
      <c r="C196" s="340"/>
      <c r="D196" s="340"/>
      <c r="E196" s="340"/>
      <c r="F196" s="99"/>
      <c r="H196" s="100"/>
    </row>
    <row r="197" spans="1:8" s="91" customFormat="1" ht="24.95" customHeight="1" thickBot="1" x14ac:dyDescent="0.25">
      <c r="A197" s="341" t="s">
        <v>147</v>
      </c>
      <c r="B197" s="342"/>
      <c r="C197" s="342"/>
      <c r="D197" s="342"/>
      <c r="E197" s="343"/>
      <c r="F197" s="101"/>
      <c r="G197" s="82"/>
      <c r="H197" s="102"/>
    </row>
    <row r="198" spans="1:8" s="91" customFormat="1" ht="24.95" customHeight="1" thickBot="1" x14ac:dyDescent="0.25">
      <c r="A198" s="538" t="s">
        <v>148</v>
      </c>
      <c r="B198" s="539"/>
      <c r="C198" s="103" t="s">
        <v>149</v>
      </c>
      <c r="D198" s="621" t="s">
        <v>150</v>
      </c>
      <c r="E198" s="622"/>
      <c r="F198" s="104"/>
      <c r="G198" s="104"/>
      <c r="H198" s="104"/>
    </row>
    <row r="199" spans="1:8" s="98" customFormat="1" ht="12" customHeight="1" x14ac:dyDescent="0.2">
      <c r="A199" s="333" t="s">
        <v>151</v>
      </c>
      <c r="B199" s="334"/>
      <c r="C199" s="105" t="s">
        <v>152</v>
      </c>
      <c r="D199" s="335" t="s">
        <v>153</v>
      </c>
      <c r="E199" s="336"/>
      <c r="F199" s="104"/>
      <c r="G199" s="104"/>
      <c r="H199" s="104"/>
    </row>
    <row r="200" spans="1:8" ht="24.95" customHeight="1" x14ac:dyDescent="0.2">
      <c r="A200" s="337" t="s">
        <v>154</v>
      </c>
      <c r="B200" s="338"/>
      <c r="C200" s="106" t="s">
        <v>155</v>
      </c>
      <c r="D200" s="331" t="s">
        <v>156</v>
      </c>
      <c r="E200" s="332"/>
      <c r="F200" s="104"/>
      <c r="G200" s="104"/>
      <c r="H200" s="104"/>
    </row>
    <row r="201" spans="1:8" ht="24.95" customHeight="1" thickBot="1" x14ac:dyDescent="0.25">
      <c r="A201" s="495" t="s">
        <v>157</v>
      </c>
      <c r="B201" s="496"/>
      <c r="C201" s="125" t="s">
        <v>158</v>
      </c>
      <c r="D201" s="497" t="s">
        <v>156</v>
      </c>
      <c r="E201" s="498"/>
      <c r="F201" s="104"/>
      <c r="G201" s="104"/>
      <c r="H201" s="104"/>
    </row>
    <row r="202" spans="1:8" s="98" customFormat="1" ht="12" customHeight="1" x14ac:dyDescent="0.2">
      <c r="A202" s="337" t="s">
        <v>160</v>
      </c>
      <c r="B202" s="338"/>
      <c r="C202" s="124" t="s">
        <v>161</v>
      </c>
      <c r="D202" s="338" t="s">
        <v>156</v>
      </c>
      <c r="E202" s="494"/>
      <c r="F202" s="101"/>
      <c r="G202" s="101"/>
      <c r="H202" s="101"/>
    </row>
    <row r="203" spans="1:8" s="100" customFormat="1" ht="50.1" customHeight="1" thickBot="1" x14ac:dyDescent="0.25">
      <c r="A203" s="617" t="s">
        <v>162</v>
      </c>
      <c r="B203" s="618"/>
      <c r="C203" s="125" t="s">
        <v>163</v>
      </c>
      <c r="D203" s="619" t="s">
        <v>156</v>
      </c>
      <c r="E203" s="620"/>
      <c r="F203" s="96"/>
      <c r="G203" s="97"/>
      <c r="H203" s="97"/>
    </row>
    <row r="204" spans="1:8" s="102" customFormat="1" ht="50.1" customHeight="1" x14ac:dyDescent="0.2">
      <c r="A204" s="259"/>
      <c r="B204" s="259"/>
      <c r="C204" s="259"/>
      <c r="D204" s="259"/>
      <c r="E204" s="259"/>
      <c r="F204" s="96"/>
      <c r="G204" s="97"/>
      <c r="H204" s="97"/>
    </row>
    <row r="205" spans="1:8" ht="94.5" customHeight="1" x14ac:dyDescent="0.2">
      <c r="A205" s="329" t="s">
        <v>164</v>
      </c>
      <c r="B205" s="329"/>
      <c r="C205" s="329"/>
      <c r="D205" s="329"/>
      <c r="E205" s="329"/>
      <c r="F205" s="329"/>
      <c r="G205" s="329"/>
      <c r="H205" s="329"/>
    </row>
    <row r="206" spans="1:8" ht="99.95" customHeight="1" x14ac:dyDescent="0.2">
      <c r="A206" s="329" t="s">
        <v>165</v>
      </c>
      <c r="B206" s="329"/>
      <c r="C206" s="329"/>
      <c r="D206" s="329"/>
      <c r="E206" s="329"/>
      <c r="F206" s="329"/>
      <c r="G206" s="329"/>
      <c r="H206" s="329"/>
    </row>
    <row r="207" spans="1:8" ht="192" customHeight="1" x14ac:dyDescent="0.2">
      <c r="A207"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493"/>
      <c r="C207" s="493"/>
      <c r="D207" s="493"/>
      <c r="E207" s="493"/>
      <c r="F207" s="493"/>
      <c r="G207" s="493"/>
      <c r="H207" s="493"/>
    </row>
    <row r="208" spans="1:8" ht="174.95" customHeight="1" x14ac:dyDescent="0.2">
      <c r="A208" s="339" t="s">
        <v>167</v>
      </c>
      <c r="B208" s="339"/>
      <c r="C208" s="339"/>
      <c r="D208" s="339"/>
      <c r="E208" s="339"/>
      <c r="F208" s="339"/>
      <c r="G208" s="339"/>
      <c r="H208" s="339"/>
    </row>
    <row r="209" spans="1:8" s="82" customFormat="1" ht="100.5" customHeight="1" x14ac:dyDescent="0.2">
      <c r="A209" s="329" t="s">
        <v>168</v>
      </c>
      <c r="B209" s="329"/>
      <c r="C209" s="329"/>
      <c r="D209" s="329"/>
      <c r="E209" s="329"/>
      <c r="F209" s="329"/>
      <c r="G209" s="329"/>
      <c r="H209" s="329"/>
    </row>
    <row r="210" spans="1:8" s="98" customFormat="1" ht="222.75" customHeight="1" x14ac:dyDescent="0.2">
      <c r="A210" s="339" t="s">
        <v>169</v>
      </c>
      <c r="B210" s="339"/>
      <c r="C210" s="339"/>
      <c r="D210" s="339"/>
      <c r="E210" s="339"/>
      <c r="F210" s="339"/>
      <c r="G210" s="339"/>
      <c r="H210" s="339"/>
    </row>
    <row r="211" spans="1:8" ht="23.25" x14ac:dyDescent="0.2">
      <c r="A211" s="639" t="s">
        <v>287</v>
      </c>
      <c r="B211" s="639"/>
      <c r="C211" s="639"/>
      <c r="D211" s="639"/>
      <c r="E211" s="639"/>
      <c r="F211" s="639"/>
      <c r="G211" s="639"/>
      <c r="H211" s="639"/>
    </row>
    <row r="212" spans="1:8" ht="25.5" x14ac:dyDescent="0.35">
      <c r="A212" s="637" t="s">
        <v>288</v>
      </c>
      <c r="B212" s="638"/>
      <c r="C212" s="176" t="s">
        <v>289</v>
      </c>
    </row>
    <row r="213" spans="1:8" ht="25.5" x14ac:dyDescent="0.35">
      <c r="A213" s="635" t="s">
        <v>290</v>
      </c>
      <c r="B213" s="636"/>
      <c r="C213" s="177">
        <v>1</v>
      </c>
    </row>
    <row r="214" spans="1:8" ht="25.5" x14ac:dyDescent="0.35">
      <c r="A214" s="635">
        <v>2</v>
      </c>
      <c r="B214" s="636"/>
      <c r="C214" s="177">
        <v>1.1000000000000001</v>
      </c>
    </row>
    <row r="215" spans="1:8" ht="25.5" x14ac:dyDescent="0.35">
      <c r="A215" s="635">
        <v>3</v>
      </c>
      <c r="B215" s="636"/>
      <c r="C215" s="177">
        <v>1.2</v>
      </c>
    </row>
    <row r="216" spans="1:8" ht="25.5" x14ac:dyDescent="0.35">
      <c r="A216" s="635" t="s">
        <v>291</v>
      </c>
      <c r="B216" s="636"/>
      <c r="C216" s="177">
        <v>1.25</v>
      </c>
    </row>
    <row r="217" spans="1:8" ht="25.5" x14ac:dyDescent="0.35">
      <c r="A217" s="635" t="s">
        <v>292</v>
      </c>
      <c r="B217" s="636"/>
      <c r="C217" s="177">
        <v>1.3</v>
      </c>
    </row>
    <row r="218" spans="1:8" ht="25.5" x14ac:dyDescent="0.35">
      <c r="A218" s="635" t="s">
        <v>293</v>
      </c>
      <c r="B218" s="636"/>
      <c r="C218" s="177">
        <v>1.35</v>
      </c>
    </row>
    <row r="219" spans="1:8" ht="25.5" x14ac:dyDescent="0.35">
      <c r="A219" s="635" t="s">
        <v>294</v>
      </c>
      <c r="B219" s="636"/>
      <c r="C219" s="177">
        <v>1.4</v>
      </c>
    </row>
    <row r="220" spans="1:8" ht="25.5" x14ac:dyDescent="0.35">
      <c r="A220" s="635" t="s">
        <v>295</v>
      </c>
      <c r="B220" s="636"/>
      <c r="C220" s="177">
        <v>1.45</v>
      </c>
    </row>
    <row r="221" spans="1:8" ht="25.5" x14ac:dyDescent="0.35">
      <c r="A221" s="635" t="s">
        <v>296</v>
      </c>
      <c r="B221" s="636"/>
      <c r="C221" s="177">
        <v>1.5</v>
      </c>
    </row>
    <row r="222" spans="1:8" ht="25.5" x14ac:dyDescent="0.35">
      <c r="A222" s="635" t="s">
        <v>297</v>
      </c>
      <c r="B222" s="636"/>
      <c r="C222" s="177">
        <v>2</v>
      </c>
    </row>
    <row r="223" spans="1:8" ht="23.25" x14ac:dyDescent="0.2">
      <c r="A223" s="329" t="s">
        <v>298</v>
      </c>
      <c r="B223" s="329"/>
      <c r="C223" s="329"/>
      <c r="D223" s="329"/>
      <c r="E223" s="329"/>
      <c r="F223" s="329"/>
      <c r="G223" s="329"/>
      <c r="H223" s="329"/>
    </row>
  </sheetData>
  <sheetProtection selectLockedCells="1" selectUnlockedCells="1"/>
  <mergeCells count="353">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D51"/>
    <mergeCell ref="E49:E51"/>
    <mergeCell ref="F49:F51"/>
    <mergeCell ref="G49:G51"/>
    <mergeCell ref="H49:H51"/>
    <mergeCell ref="A39:A42"/>
    <mergeCell ref="D39:H42"/>
    <mergeCell ref="C40:C41"/>
    <mergeCell ref="D43:H43"/>
    <mergeCell ref="A44:A47"/>
    <mergeCell ref="B44:B45"/>
    <mergeCell ref="C44:C45"/>
    <mergeCell ref="D44:H47"/>
    <mergeCell ref="D52:H52"/>
    <mergeCell ref="A53:A54"/>
    <mergeCell ref="D53:H54"/>
    <mergeCell ref="D55:H55"/>
    <mergeCell ref="A56:A60"/>
    <mergeCell ref="B56:B57"/>
    <mergeCell ref="C56:C57"/>
    <mergeCell ref="D56:D60"/>
    <mergeCell ref="E56:E60"/>
    <mergeCell ref="F56:F60"/>
    <mergeCell ref="H62:H66"/>
    <mergeCell ref="D67:H67"/>
    <mergeCell ref="A68:A70"/>
    <mergeCell ref="B68:B69"/>
    <mergeCell ref="C68:C69"/>
    <mergeCell ref="D68:H70"/>
    <mergeCell ref="G56:G60"/>
    <mergeCell ref="H56:H60"/>
    <mergeCell ref="D61:H61"/>
    <mergeCell ref="A62:A66"/>
    <mergeCell ref="B62:B63"/>
    <mergeCell ref="C62:C63"/>
    <mergeCell ref="D62:D66"/>
    <mergeCell ref="E62:E66"/>
    <mergeCell ref="F62:F66"/>
    <mergeCell ref="G62:G66"/>
    <mergeCell ref="D71:H71"/>
    <mergeCell ref="A72:C72"/>
    <mergeCell ref="D72:H72"/>
    <mergeCell ref="A73:B73"/>
    <mergeCell ref="C73:C92"/>
    <mergeCell ref="D73:H73"/>
    <mergeCell ref="A74:B74"/>
    <mergeCell ref="D74:H74"/>
    <mergeCell ref="A75:B75"/>
    <mergeCell ref="D75:H75"/>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C93"/>
    <mergeCell ref="D93:H93"/>
    <mergeCell ref="A88:B88"/>
    <mergeCell ref="D88:H88"/>
    <mergeCell ref="A89:B89"/>
    <mergeCell ref="D89:H89"/>
    <mergeCell ref="A90:B90"/>
    <mergeCell ref="D90:H90"/>
    <mergeCell ref="D94:H94"/>
    <mergeCell ref="A95:B95"/>
    <mergeCell ref="C95:C103"/>
    <mergeCell ref="D95:H95"/>
    <mergeCell ref="A96:B96"/>
    <mergeCell ref="D96:H96"/>
    <mergeCell ref="A97:B97"/>
    <mergeCell ref="D97:H97"/>
    <mergeCell ref="A98:B98"/>
    <mergeCell ref="D98:H98"/>
    <mergeCell ref="A102:B102"/>
    <mergeCell ref="D102:H102"/>
    <mergeCell ref="A103:B103"/>
    <mergeCell ref="D103:H103"/>
    <mergeCell ref="A104:B104"/>
    <mergeCell ref="D104:H104"/>
    <mergeCell ref="A99:B99"/>
    <mergeCell ref="D99:H99"/>
    <mergeCell ref="A100:B100"/>
    <mergeCell ref="D100:H100"/>
    <mergeCell ref="A101:B101"/>
    <mergeCell ref="D101:H101"/>
    <mergeCell ref="D109:H109"/>
    <mergeCell ref="A110:B110"/>
    <mergeCell ref="D110:H110"/>
    <mergeCell ref="A111:B111"/>
    <mergeCell ref="D111:H111"/>
    <mergeCell ref="A112:B112"/>
    <mergeCell ref="D112:H112"/>
    <mergeCell ref="A105:B105"/>
    <mergeCell ref="D105:H105"/>
    <mergeCell ref="A106:B106"/>
    <mergeCell ref="D106:H106"/>
    <mergeCell ref="A107:B107"/>
    <mergeCell ref="C107:C124"/>
    <mergeCell ref="D107:H107"/>
    <mergeCell ref="A108:B108"/>
    <mergeCell ref="D108:H108"/>
    <mergeCell ref="A109:B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C161:C165"/>
    <mergeCell ref="D161:H161"/>
    <mergeCell ref="A162:B162"/>
    <mergeCell ref="D162:H162"/>
    <mergeCell ref="A163:B163"/>
    <mergeCell ref="D163:H163"/>
    <mergeCell ref="A164:B164"/>
    <mergeCell ref="D164:H164"/>
    <mergeCell ref="A165:B165"/>
    <mergeCell ref="A169:B169"/>
    <mergeCell ref="D169:H169"/>
    <mergeCell ref="A170:B170"/>
    <mergeCell ref="A171:B171"/>
    <mergeCell ref="D171:H171"/>
    <mergeCell ref="A172:B172"/>
    <mergeCell ref="D172:H172"/>
    <mergeCell ref="D165:H165"/>
    <mergeCell ref="A166:B166"/>
    <mergeCell ref="D166:H166"/>
    <mergeCell ref="A167:B167"/>
    <mergeCell ref="A168:B168"/>
    <mergeCell ref="D168:H168"/>
    <mergeCell ref="G185:H185"/>
    <mergeCell ref="A177:B177"/>
    <mergeCell ref="C177:C178"/>
    <mergeCell ref="D177:H177"/>
    <mergeCell ref="A178:B178"/>
    <mergeCell ref="D178:H178"/>
    <mergeCell ref="A179:B179"/>
    <mergeCell ref="D179:H179"/>
    <mergeCell ref="A173:B173"/>
    <mergeCell ref="A174:B174"/>
    <mergeCell ref="D174:H174"/>
    <mergeCell ref="A175:B175"/>
    <mergeCell ref="D175:H175"/>
    <mergeCell ref="A176:C176"/>
    <mergeCell ref="D176:H176"/>
    <mergeCell ref="A186:C186"/>
    <mergeCell ref="A187:C187"/>
    <mergeCell ref="A188:C188"/>
    <mergeCell ref="A189:C189"/>
    <mergeCell ref="A190:C190"/>
    <mergeCell ref="A191:C191"/>
    <mergeCell ref="C181:D181"/>
    <mergeCell ref="C182:D182"/>
    <mergeCell ref="C183:D183"/>
    <mergeCell ref="C184:D184"/>
    <mergeCell ref="A185:C185"/>
    <mergeCell ref="A199:B199"/>
    <mergeCell ref="D199:E199"/>
    <mergeCell ref="A200:B200"/>
    <mergeCell ref="D200:E200"/>
    <mergeCell ref="A201:B201"/>
    <mergeCell ref="D201:E201"/>
    <mergeCell ref="A193:H193"/>
    <mergeCell ref="A194:H194"/>
    <mergeCell ref="A196:E196"/>
    <mergeCell ref="A197:E197"/>
    <mergeCell ref="A198:B198"/>
    <mergeCell ref="D198:E198"/>
    <mergeCell ref="A207:H207"/>
    <mergeCell ref="A208:H208"/>
    <mergeCell ref="A209:H209"/>
    <mergeCell ref="A210:E210"/>
    <mergeCell ref="F210:H210"/>
    <mergeCell ref="A211:H211"/>
    <mergeCell ref="A202:B202"/>
    <mergeCell ref="D202:E202"/>
    <mergeCell ref="A203:B203"/>
    <mergeCell ref="D203:E203"/>
    <mergeCell ref="A205:H205"/>
    <mergeCell ref="A206:H206"/>
    <mergeCell ref="A218:B218"/>
    <mergeCell ref="A219:B219"/>
    <mergeCell ref="A220:B220"/>
    <mergeCell ref="A221:B221"/>
    <mergeCell ref="A222:B222"/>
    <mergeCell ref="A223:H223"/>
    <mergeCell ref="A212:B212"/>
    <mergeCell ref="A213:B213"/>
    <mergeCell ref="A214:B214"/>
    <mergeCell ref="A215:B215"/>
    <mergeCell ref="A216:B216"/>
    <mergeCell ref="A217:B21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30" zoomScaleNormal="60" zoomScaleSheetLayoutView="30" workbookViewId="0">
      <pane ySplit="4" topLeftCell="A44"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223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50.1" customHeight="1" thickBot="1" x14ac:dyDescent="0.25">
      <c r="A5" s="362" t="s">
        <v>9</v>
      </c>
      <c r="B5" s="363"/>
      <c r="C5" s="21"/>
      <c r="D5" s="21"/>
      <c r="E5" s="21"/>
      <c r="F5" s="21"/>
      <c r="G5" s="21"/>
      <c r="H5" s="22"/>
    </row>
    <row r="6" spans="1:8" s="137" customFormat="1" ht="24.9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7" s="382">
        <f>F7*1.2</f>
        <v>9936</v>
      </c>
      <c r="E7" s="383">
        <f>F7*1.1</f>
        <v>9108</v>
      </c>
      <c r="F7" s="383">
        <v>8280</v>
      </c>
      <c r="G7" s="383">
        <f>F7*0.75</f>
        <v>6210</v>
      </c>
      <c r="H7" s="384">
        <f>F7*0.5</f>
        <v>4140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2" s="457">
        <f>F12*1.2</f>
        <v>10951.199999999999</v>
      </c>
      <c r="E12" s="383">
        <f>F12*1.1</f>
        <v>10038.6</v>
      </c>
      <c r="F12" s="383">
        <v>9126</v>
      </c>
      <c r="G12" s="383">
        <f>F12*0.75</f>
        <v>6844.5</v>
      </c>
      <c r="H12" s="384">
        <f>F12*0.5</f>
        <v>4563</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2340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"2ГИС.АРХАНГЕЛЬСК"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23" s="527">
        <v>768</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7" s="382">
        <f>F27*1.2</f>
        <v>13910.4</v>
      </c>
      <c r="E27" s="383">
        <f>F27*1.1</f>
        <v>12751.2</v>
      </c>
      <c r="F27" s="383">
        <v>11592</v>
      </c>
      <c r="G27" s="383">
        <f>F27*0.75</f>
        <v>8694</v>
      </c>
      <c r="H27" s="384">
        <f>F27*0.5</f>
        <v>5796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2" s="457">
        <f>F32*1.2</f>
        <v>15336</v>
      </c>
      <c r="E32" s="383">
        <f>F32*1.1</f>
        <v>14058.000000000002</v>
      </c>
      <c r="F32" s="383">
        <v>12780</v>
      </c>
      <c r="G32" s="383">
        <f>F32*0.75</f>
        <v>9585</v>
      </c>
      <c r="H32" s="384">
        <f>F32*0.5</f>
        <v>6390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3360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"2ГИС.АРХАНГЕЛЬСК"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"2ГИС.АРХАНГЕЛЬСК"; Электронный справочник "2ГИС.АРХАНГЕЛЬСК"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v>
      </c>
      <c r="D43" s="479">
        <v>768</v>
      </c>
      <c r="E43" s="445"/>
      <c r="F43" s="445"/>
      <c r="G43" s="445"/>
      <c r="H43" s="446"/>
    </row>
    <row r="44" spans="1:8" s="16" customFormat="1" ht="69.75" customHeight="1" x14ac:dyDescent="0.2">
      <c r="A44" s="439"/>
      <c r="B44" s="476"/>
      <c r="C44" s="478"/>
      <c r="D44" s="480"/>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5" s="480"/>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46" s="481"/>
      <c r="E46" s="449"/>
      <c r="F46" s="449"/>
      <c r="G46" s="449"/>
      <c r="H46" s="450"/>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48" s="382">
        <f>F48*1.2</f>
        <v>11923.199999999999</v>
      </c>
      <c r="E48" s="383">
        <f>F48*1.1</f>
        <v>10929.6</v>
      </c>
      <c r="F48" s="383">
        <v>9936</v>
      </c>
      <c r="G48" s="383">
        <f>F48*0.75</f>
        <v>7452</v>
      </c>
      <c r="H48" s="384">
        <f>F48*0.5</f>
        <v>4968</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4" s="457">
        <f>F54*1.2</f>
        <v>13147.199999999999</v>
      </c>
      <c r="E54" s="383">
        <f>F54*1.1</f>
        <v>12051.6</v>
      </c>
      <c r="F54" s="383">
        <v>10956</v>
      </c>
      <c r="G54" s="383">
        <f>F54*0.75</f>
        <v>8217</v>
      </c>
      <c r="H54" s="384">
        <f>F54*0.5</f>
        <v>5478</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60" s="527">
        <v>768</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1254 до 25080</v>
      </c>
      <c r="E64" s="422"/>
      <c r="F64" s="422"/>
      <c r="G64" s="422"/>
      <c r="H64" s="423"/>
    </row>
    <row r="65" spans="1:8" ht="37.5" customHeight="1" outlineLevel="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65" s="432">
        <v>1254</v>
      </c>
      <c r="E65" s="433"/>
      <c r="F65" s="433"/>
      <c r="G65" s="433"/>
      <c r="H65" s="434"/>
    </row>
    <row r="66" spans="1:8" ht="37.5" customHeight="1" outlineLevel="1" x14ac:dyDescent="0.2">
      <c r="A66" s="419" t="s">
        <v>40</v>
      </c>
      <c r="B66" s="420"/>
      <c r="C66" s="431"/>
      <c r="D66" s="354">
        <v>2508</v>
      </c>
      <c r="E66" s="355"/>
      <c r="F66" s="355"/>
      <c r="G66" s="355"/>
      <c r="H66" s="356"/>
    </row>
    <row r="67" spans="1:8" ht="37.5" customHeight="1" outlineLevel="1" x14ac:dyDescent="0.2">
      <c r="A67" s="419" t="s">
        <v>41</v>
      </c>
      <c r="B67" s="420"/>
      <c r="C67" s="431"/>
      <c r="D67" s="354">
        <v>3762</v>
      </c>
      <c r="E67" s="355"/>
      <c r="F67" s="355"/>
      <c r="G67" s="355"/>
      <c r="H67" s="356"/>
    </row>
    <row r="68" spans="1:8" ht="37.5" customHeight="1" outlineLevel="1" x14ac:dyDescent="0.2">
      <c r="A68" s="419" t="s">
        <v>42</v>
      </c>
      <c r="B68" s="420"/>
      <c r="C68" s="431"/>
      <c r="D68" s="354">
        <v>5016</v>
      </c>
      <c r="E68" s="355"/>
      <c r="F68" s="355"/>
      <c r="G68" s="355"/>
      <c r="H68" s="356"/>
    </row>
    <row r="69" spans="1:8" ht="37.5" customHeight="1" outlineLevel="1" x14ac:dyDescent="0.2">
      <c r="A69" s="419" t="s">
        <v>43</v>
      </c>
      <c r="B69" s="420"/>
      <c r="C69" s="431"/>
      <c r="D69" s="354">
        <v>6270</v>
      </c>
      <c r="E69" s="355"/>
      <c r="F69" s="355"/>
      <c r="G69" s="355"/>
      <c r="H69" s="356"/>
    </row>
    <row r="70" spans="1:8" ht="37.5" customHeight="1" outlineLevel="1" x14ac:dyDescent="0.2">
      <c r="A70" s="419" t="s">
        <v>44</v>
      </c>
      <c r="B70" s="420"/>
      <c r="C70" s="431"/>
      <c r="D70" s="354">
        <v>7524</v>
      </c>
      <c r="E70" s="355"/>
      <c r="F70" s="355"/>
      <c r="G70" s="355"/>
      <c r="H70" s="356"/>
    </row>
    <row r="71" spans="1:8" ht="37.5" customHeight="1" outlineLevel="1" x14ac:dyDescent="0.2">
      <c r="A71" s="419" t="s">
        <v>45</v>
      </c>
      <c r="B71" s="420"/>
      <c r="C71" s="431"/>
      <c r="D71" s="354">
        <v>8778</v>
      </c>
      <c r="E71" s="355"/>
      <c r="F71" s="355"/>
      <c r="G71" s="355"/>
      <c r="H71" s="356"/>
    </row>
    <row r="72" spans="1:8" ht="37.5" customHeight="1" outlineLevel="1" x14ac:dyDescent="0.2">
      <c r="A72" s="419" t="s">
        <v>46</v>
      </c>
      <c r="B72" s="420"/>
      <c r="C72" s="431"/>
      <c r="D72" s="354">
        <v>10032</v>
      </c>
      <c r="E72" s="355"/>
      <c r="F72" s="355"/>
      <c r="G72" s="355"/>
      <c r="H72" s="356"/>
    </row>
    <row r="73" spans="1:8" ht="37.5" customHeight="1" outlineLevel="1" x14ac:dyDescent="0.2">
      <c r="A73" s="419" t="s">
        <v>47</v>
      </c>
      <c r="B73" s="420"/>
      <c r="C73" s="431"/>
      <c r="D73" s="354">
        <v>11286</v>
      </c>
      <c r="E73" s="355"/>
      <c r="F73" s="355"/>
      <c r="G73" s="355"/>
      <c r="H73" s="356"/>
    </row>
    <row r="74" spans="1:8" ht="37.5" customHeight="1" outlineLevel="1" x14ac:dyDescent="0.2">
      <c r="A74" s="419" t="s">
        <v>48</v>
      </c>
      <c r="B74" s="420"/>
      <c r="C74" s="431"/>
      <c r="D74" s="354">
        <v>12540</v>
      </c>
      <c r="E74" s="355"/>
      <c r="F74" s="355"/>
      <c r="G74" s="355"/>
      <c r="H74" s="356"/>
    </row>
    <row r="75" spans="1:8" ht="37.5" customHeight="1" outlineLevel="1" x14ac:dyDescent="0.2">
      <c r="A75" s="419" t="s">
        <v>49</v>
      </c>
      <c r="B75" s="420"/>
      <c r="C75" s="431"/>
      <c r="D75" s="354">
        <v>13794</v>
      </c>
      <c r="E75" s="355"/>
      <c r="F75" s="355"/>
      <c r="G75" s="355"/>
      <c r="H75" s="356"/>
    </row>
    <row r="76" spans="1:8" ht="37.5" customHeight="1" outlineLevel="1" x14ac:dyDescent="0.2">
      <c r="A76" s="419" t="s">
        <v>50</v>
      </c>
      <c r="B76" s="420"/>
      <c r="C76" s="431"/>
      <c r="D76" s="354">
        <v>15048</v>
      </c>
      <c r="E76" s="355"/>
      <c r="F76" s="355"/>
      <c r="G76" s="355"/>
      <c r="H76" s="356"/>
    </row>
    <row r="77" spans="1:8" ht="37.5" customHeight="1" outlineLevel="1" x14ac:dyDescent="0.2">
      <c r="A77" s="419" t="s">
        <v>51</v>
      </c>
      <c r="B77" s="420"/>
      <c r="C77" s="431"/>
      <c r="D77" s="354">
        <v>16302</v>
      </c>
      <c r="E77" s="355"/>
      <c r="F77" s="355"/>
      <c r="G77" s="355"/>
      <c r="H77" s="356"/>
    </row>
    <row r="78" spans="1:8" ht="37.5" customHeight="1" outlineLevel="1" x14ac:dyDescent="0.2">
      <c r="A78" s="419" t="s">
        <v>52</v>
      </c>
      <c r="B78" s="420"/>
      <c r="C78" s="431"/>
      <c r="D78" s="354">
        <v>17556</v>
      </c>
      <c r="E78" s="355"/>
      <c r="F78" s="355"/>
      <c r="G78" s="355"/>
      <c r="H78" s="356"/>
    </row>
    <row r="79" spans="1:8" ht="37.5" customHeight="1" outlineLevel="1" x14ac:dyDescent="0.2">
      <c r="A79" s="419" t="s">
        <v>53</v>
      </c>
      <c r="B79" s="420"/>
      <c r="C79" s="431"/>
      <c r="D79" s="354">
        <v>18810</v>
      </c>
      <c r="E79" s="355"/>
      <c r="F79" s="355"/>
      <c r="G79" s="355"/>
      <c r="H79" s="356"/>
    </row>
    <row r="80" spans="1:8" ht="37.5" customHeight="1" outlineLevel="1" x14ac:dyDescent="0.2">
      <c r="A80" s="419" t="s">
        <v>54</v>
      </c>
      <c r="B80" s="420"/>
      <c r="C80" s="431"/>
      <c r="D80" s="354">
        <v>20064</v>
      </c>
      <c r="E80" s="355"/>
      <c r="F80" s="355"/>
      <c r="G80" s="355"/>
      <c r="H80" s="356"/>
    </row>
    <row r="81" spans="1:8" ht="37.5" customHeight="1" outlineLevel="1" x14ac:dyDescent="0.2">
      <c r="A81" s="419" t="s">
        <v>55</v>
      </c>
      <c r="B81" s="420"/>
      <c r="C81" s="431"/>
      <c r="D81" s="354">
        <v>21318</v>
      </c>
      <c r="E81" s="355"/>
      <c r="F81" s="355"/>
      <c r="G81" s="355"/>
      <c r="H81" s="356"/>
    </row>
    <row r="82" spans="1:8" ht="37.5" customHeight="1" outlineLevel="1" x14ac:dyDescent="0.2">
      <c r="A82" s="419" t="s">
        <v>56</v>
      </c>
      <c r="B82" s="420"/>
      <c r="C82" s="431"/>
      <c r="D82" s="354">
        <v>22572</v>
      </c>
      <c r="E82" s="355"/>
      <c r="F82" s="355"/>
      <c r="G82" s="355"/>
      <c r="H82" s="356"/>
    </row>
    <row r="83" spans="1:8" ht="37.5" customHeight="1" outlineLevel="1" x14ac:dyDescent="0.2">
      <c r="A83" s="419" t="s">
        <v>57</v>
      </c>
      <c r="B83" s="420"/>
      <c r="C83" s="431"/>
      <c r="D83" s="354">
        <v>23826</v>
      </c>
      <c r="E83" s="355"/>
      <c r="F83" s="355"/>
      <c r="G83" s="355"/>
      <c r="H83" s="356"/>
    </row>
    <row r="84" spans="1:8" ht="37.5" customHeight="1" outlineLevel="1" thickBot="1" x14ac:dyDescent="0.25">
      <c r="A84" s="419" t="s">
        <v>58</v>
      </c>
      <c r="B84" s="420"/>
      <c r="C84" s="431"/>
      <c r="D84" s="354">
        <v>25080</v>
      </c>
      <c r="E84" s="355"/>
      <c r="F84" s="355"/>
      <c r="G84" s="355"/>
      <c r="H84" s="356"/>
    </row>
    <row r="85" spans="1:8" ht="50.1" customHeight="1" thickBot="1" x14ac:dyDescent="0.25">
      <c r="A85" s="629" t="s">
        <v>59</v>
      </c>
      <c r="B85" s="630"/>
      <c r="C85" s="630"/>
      <c r="D85" s="631" t="str">
        <f>"от "&amp;MIN(D86:D95)&amp;" до "&amp;MAX(D86:D95)</f>
        <v>от 360 до 6300</v>
      </c>
      <c r="E85" s="632"/>
      <c r="F85" s="632"/>
      <c r="G85" s="632"/>
      <c r="H85" s="633"/>
    </row>
    <row r="86" spans="1:8" s="16" customFormat="1" ht="159" customHeight="1" x14ac:dyDescent="0.2">
      <c r="A86" s="164" t="s">
        <v>60</v>
      </c>
      <c r="B86" s="165" t="s">
        <v>13</v>
      </c>
      <c r="C86" s="166"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86" s="383">
        <v>600</v>
      </c>
      <c r="E86" s="383"/>
      <c r="F86" s="383"/>
      <c r="G86" s="383"/>
      <c r="H86" s="384"/>
    </row>
    <row r="87" spans="1:8" ht="37.5" customHeight="1" x14ac:dyDescent="0.2">
      <c r="A87" s="624" t="s">
        <v>61</v>
      </c>
      <c r="B87" s="380"/>
      <c r="C87" s="634"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87" s="355">
        <v>414</v>
      </c>
      <c r="E87" s="355"/>
      <c r="F87" s="355"/>
      <c r="G87" s="355"/>
      <c r="H87" s="356"/>
    </row>
    <row r="88" spans="1:8" ht="37.5" customHeight="1" x14ac:dyDescent="0.2">
      <c r="A88" s="624" t="s">
        <v>62</v>
      </c>
      <c r="B88" s="380"/>
      <c r="C88" s="634"/>
      <c r="D88" s="355">
        <v>6300</v>
      </c>
      <c r="E88" s="355"/>
      <c r="F88" s="355"/>
      <c r="G88" s="355"/>
      <c r="H88" s="356"/>
    </row>
    <row r="89" spans="1:8" ht="37.5" customHeight="1" x14ac:dyDescent="0.2">
      <c r="A89" s="624" t="s">
        <v>63</v>
      </c>
      <c r="B89" s="380"/>
      <c r="C89" s="634"/>
      <c r="D89" s="355">
        <v>1212</v>
      </c>
      <c r="E89" s="355"/>
      <c r="F89" s="355"/>
      <c r="G89" s="355"/>
      <c r="H89" s="356"/>
    </row>
    <row r="90" spans="1:8" ht="37.5" customHeight="1" x14ac:dyDescent="0.2">
      <c r="A90" s="624" t="s">
        <v>64</v>
      </c>
      <c r="B90" s="380"/>
      <c r="C90" s="634"/>
      <c r="D90" s="355">
        <v>5100</v>
      </c>
      <c r="E90" s="355"/>
      <c r="F90" s="355"/>
      <c r="G90" s="355"/>
      <c r="H90" s="356"/>
    </row>
    <row r="91" spans="1:8" ht="37.5" customHeight="1" x14ac:dyDescent="0.2">
      <c r="A91" s="624" t="s">
        <v>65</v>
      </c>
      <c r="B91" s="380"/>
      <c r="C91" s="634"/>
      <c r="D91" s="355">
        <v>360</v>
      </c>
      <c r="E91" s="355"/>
      <c r="F91" s="355"/>
      <c r="G91" s="355"/>
      <c r="H91" s="356"/>
    </row>
    <row r="92" spans="1:8" ht="37.5" customHeight="1" x14ac:dyDescent="0.2">
      <c r="A92" s="624" t="s">
        <v>66</v>
      </c>
      <c r="B92" s="380"/>
      <c r="C92" s="634"/>
      <c r="D92" s="355">
        <v>360</v>
      </c>
      <c r="E92" s="355"/>
      <c r="F92" s="355"/>
      <c r="G92" s="355"/>
      <c r="H92" s="356"/>
    </row>
    <row r="93" spans="1:8" ht="37.5" customHeight="1" x14ac:dyDescent="0.2">
      <c r="A93" s="624" t="s">
        <v>67</v>
      </c>
      <c r="B93" s="380"/>
      <c r="C93" s="634"/>
      <c r="D93" s="355">
        <v>720</v>
      </c>
      <c r="E93" s="355"/>
      <c r="F93" s="355"/>
      <c r="G93" s="355"/>
      <c r="H93" s="356"/>
    </row>
    <row r="94" spans="1:8" ht="37.5" customHeight="1" x14ac:dyDescent="0.2">
      <c r="A94" s="624" t="s">
        <v>68</v>
      </c>
      <c r="B94" s="380"/>
      <c r="C94" s="634"/>
      <c r="D94" s="355">
        <v>1080</v>
      </c>
      <c r="E94" s="355"/>
      <c r="F94" s="355"/>
      <c r="G94" s="355"/>
      <c r="H94" s="356"/>
    </row>
    <row r="95" spans="1:8" ht="37.5" customHeight="1" x14ac:dyDescent="0.2">
      <c r="A95" s="624" t="s">
        <v>69</v>
      </c>
      <c r="B95" s="380"/>
      <c r="C95" s="634"/>
      <c r="D95" s="355">
        <v>5100</v>
      </c>
      <c r="E95" s="355"/>
      <c r="F95" s="355"/>
      <c r="G95" s="355"/>
      <c r="H95" s="356"/>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96" s="375">
        <v>30</v>
      </c>
      <c r="E96" s="375"/>
      <c r="F96" s="375"/>
      <c r="G96" s="375"/>
      <c r="H96" s="376"/>
    </row>
    <row r="97" spans="1:8" ht="50.1" customHeight="1" thickBot="1" x14ac:dyDescent="0.25">
      <c r="A97" s="625" t="s">
        <v>72</v>
      </c>
      <c r="B97" s="626"/>
      <c r="C97" s="76"/>
      <c r="D97" s="627" t="str">
        <f>"от "&amp;MIN(D99,D119:H120,F159,D121:H135)&amp;" до "&amp;MAX(D99,D119:H120,F159,D121:H135)</f>
        <v>от 606 до 11898</v>
      </c>
      <c r="E97" s="627"/>
      <c r="F97" s="627"/>
      <c r="G97" s="627"/>
      <c r="H97" s="628"/>
    </row>
    <row r="98" spans="1:8" ht="21.75" thickBot="1" x14ac:dyDescent="0.25">
      <c r="A98" s="518"/>
      <c r="B98" s="519"/>
      <c r="C98" s="60"/>
      <c r="D98" s="520"/>
      <c r="E98" s="520"/>
      <c r="F98" s="520"/>
      <c r="G98" s="520"/>
      <c r="H98" s="521"/>
    </row>
    <row r="99" spans="1:8" ht="60"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"2ГИС.АРХАНГЕЛЬСК" (версия для ПК); Интернет-площадка 2gis.kz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http://api.2gis.kz/</v>
      </c>
      <c r="D99" s="391">
        <v>4320</v>
      </c>
      <c r="E99" s="391"/>
      <c r="F99" s="391"/>
      <c r="G99" s="391"/>
      <c r="H99" s="392"/>
    </row>
    <row r="100" spans="1:8" ht="60" customHeight="1" thickBot="1" x14ac:dyDescent="0.25">
      <c r="A100" s="393" t="s">
        <v>74</v>
      </c>
      <c r="B100" s="394"/>
      <c r="C100" s="405"/>
      <c r="D100" s="395" t="s">
        <v>75</v>
      </c>
      <c r="E100" s="396"/>
      <c r="F100" s="396"/>
      <c r="G100" s="396"/>
      <c r="H100" s="397"/>
    </row>
    <row r="101" spans="1:8" ht="60" customHeight="1" x14ac:dyDescent="0.2">
      <c r="A101" s="385" t="s">
        <v>76</v>
      </c>
      <c r="B101" s="386"/>
      <c r="C101" s="405"/>
      <c r="D101" s="398">
        <f>D99/4</f>
        <v>1080</v>
      </c>
      <c r="E101" s="398"/>
      <c r="F101" s="398"/>
      <c r="G101" s="398"/>
      <c r="H101" s="399"/>
    </row>
    <row r="102" spans="1:8" ht="60" customHeight="1" x14ac:dyDescent="0.2">
      <c r="A102" s="385" t="s">
        <v>77</v>
      </c>
      <c r="B102" s="386"/>
      <c r="C102" s="405"/>
      <c r="D102" s="398">
        <f>D99/5</f>
        <v>864</v>
      </c>
      <c r="E102" s="398"/>
      <c r="F102" s="398"/>
      <c r="G102" s="398"/>
      <c r="H102" s="399"/>
    </row>
    <row r="103" spans="1:8" ht="60" customHeight="1" x14ac:dyDescent="0.2">
      <c r="A103" s="385" t="s">
        <v>78</v>
      </c>
      <c r="B103" s="386"/>
      <c r="C103" s="405"/>
      <c r="D103" s="398">
        <f>D99/6</f>
        <v>720</v>
      </c>
      <c r="E103" s="398"/>
      <c r="F103" s="398"/>
      <c r="G103" s="398"/>
      <c r="H103" s="399"/>
    </row>
    <row r="104" spans="1:8" ht="60" customHeight="1" x14ac:dyDescent="0.2">
      <c r="A104" s="385" t="s">
        <v>79</v>
      </c>
      <c r="B104" s="386"/>
      <c r="C104" s="405"/>
      <c r="D104" s="398">
        <f>D99/7</f>
        <v>617.14285714285711</v>
      </c>
      <c r="E104" s="398"/>
      <c r="F104" s="398"/>
      <c r="G104" s="398"/>
      <c r="H104" s="399"/>
    </row>
    <row r="105" spans="1:8" ht="60" customHeight="1" x14ac:dyDescent="0.2">
      <c r="A105" s="385" t="s">
        <v>80</v>
      </c>
      <c r="B105" s="386"/>
      <c r="C105" s="405"/>
      <c r="D105" s="398">
        <f>D99/8</f>
        <v>540</v>
      </c>
      <c r="E105" s="398"/>
      <c r="F105" s="398"/>
      <c r="G105" s="398"/>
      <c r="H105" s="399"/>
    </row>
    <row r="106" spans="1:8" ht="60" customHeight="1" x14ac:dyDescent="0.2">
      <c r="A106" s="385" t="s">
        <v>81</v>
      </c>
      <c r="B106" s="386"/>
      <c r="C106" s="405"/>
      <c r="D106" s="398">
        <f>D99/9</f>
        <v>480</v>
      </c>
      <c r="E106" s="398"/>
      <c r="F106" s="398"/>
      <c r="G106" s="398"/>
      <c r="H106" s="399"/>
    </row>
    <row r="107" spans="1:8" ht="60" customHeight="1" x14ac:dyDescent="0.2">
      <c r="A107" s="385" t="s">
        <v>82</v>
      </c>
      <c r="B107" s="386"/>
      <c r="C107" s="405"/>
      <c r="D107" s="398">
        <f>D99/10</f>
        <v>432</v>
      </c>
      <c r="E107" s="398"/>
      <c r="F107" s="398"/>
      <c r="G107" s="398"/>
      <c r="H107" s="399"/>
    </row>
    <row r="108" spans="1:8" ht="60" customHeight="1" thickBot="1" x14ac:dyDescent="0.25">
      <c r="A108" s="389" t="s">
        <v>83</v>
      </c>
      <c r="B108" s="390"/>
      <c r="C108" s="405"/>
      <c r="D108" s="391">
        <v>6480</v>
      </c>
      <c r="E108" s="391"/>
      <c r="F108" s="391"/>
      <c r="G108" s="391"/>
      <c r="H108" s="392"/>
    </row>
    <row r="109" spans="1:8" ht="60" customHeight="1" thickBot="1" x14ac:dyDescent="0.25">
      <c r="A109" s="393" t="s">
        <v>74</v>
      </c>
      <c r="B109" s="394"/>
      <c r="C109" s="405"/>
      <c r="D109" s="395" t="s">
        <v>75</v>
      </c>
      <c r="E109" s="396"/>
      <c r="F109" s="396"/>
      <c r="G109" s="396"/>
      <c r="H109" s="397"/>
    </row>
    <row r="110" spans="1:8" ht="60" customHeight="1" x14ac:dyDescent="0.2">
      <c r="A110" s="385" t="s">
        <v>76</v>
      </c>
      <c r="B110" s="386"/>
      <c r="C110" s="405"/>
      <c r="D110" s="398">
        <v>1620</v>
      </c>
      <c r="E110" s="398"/>
      <c r="F110" s="398"/>
      <c r="G110" s="398"/>
      <c r="H110" s="399"/>
    </row>
    <row r="111" spans="1:8" ht="60" customHeight="1" x14ac:dyDescent="0.2">
      <c r="A111" s="385" t="s">
        <v>77</v>
      </c>
      <c r="B111" s="386"/>
      <c r="C111" s="405"/>
      <c r="D111" s="398">
        <v>1296</v>
      </c>
      <c r="E111" s="398"/>
      <c r="F111" s="398"/>
      <c r="G111" s="398"/>
      <c r="H111" s="399"/>
    </row>
    <row r="112" spans="1:8" ht="60" customHeight="1" x14ac:dyDescent="0.2">
      <c r="A112" s="385" t="s">
        <v>78</v>
      </c>
      <c r="B112" s="386"/>
      <c r="C112" s="405"/>
      <c r="D112" s="398">
        <v>1080</v>
      </c>
      <c r="E112" s="398"/>
      <c r="F112" s="398"/>
      <c r="G112" s="398"/>
      <c r="H112" s="399"/>
    </row>
    <row r="113" spans="1:8" ht="60" customHeight="1" x14ac:dyDescent="0.2">
      <c r="A113" s="385" t="s">
        <v>79</v>
      </c>
      <c r="B113" s="386"/>
      <c r="C113" s="405"/>
      <c r="D113" s="398">
        <v>925.71428571428567</v>
      </c>
      <c r="E113" s="398"/>
      <c r="F113" s="398"/>
      <c r="G113" s="398"/>
      <c r="H113" s="399"/>
    </row>
    <row r="114" spans="1:8" ht="60" customHeight="1" x14ac:dyDescent="0.2">
      <c r="A114" s="385" t="s">
        <v>80</v>
      </c>
      <c r="B114" s="386"/>
      <c r="C114" s="405"/>
      <c r="D114" s="398">
        <v>810</v>
      </c>
      <c r="E114" s="398"/>
      <c r="F114" s="398"/>
      <c r="G114" s="398"/>
      <c r="H114" s="399"/>
    </row>
    <row r="115" spans="1:8" ht="60" customHeight="1" x14ac:dyDescent="0.2">
      <c r="A115" s="385" t="s">
        <v>81</v>
      </c>
      <c r="B115" s="386"/>
      <c r="C115" s="405"/>
      <c r="D115" s="398">
        <v>720</v>
      </c>
      <c r="E115" s="398"/>
      <c r="F115" s="398"/>
      <c r="G115" s="398"/>
      <c r="H115" s="399"/>
    </row>
    <row r="116" spans="1:8" ht="60" customHeight="1" thickBot="1" x14ac:dyDescent="0.25">
      <c r="A116" s="385" t="s">
        <v>82</v>
      </c>
      <c r="B116" s="386"/>
      <c r="C116" s="406"/>
      <c r="D116" s="398">
        <v>648</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17" s="374">
        <v>12012</v>
      </c>
      <c r="E117" s="375"/>
      <c r="F117" s="375"/>
      <c r="G117" s="375"/>
      <c r="H117" s="376"/>
    </row>
    <row r="118" spans="1:8" ht="21.75" thickBot="1" x14ac:dyDescent="0.25">
      <c r="A118" s="518"/>
      <c r="B118" s="519"/>
      <c r="C118" s="56"/>
      <c r="D118" s="520"/>
      <c r="E118" s="520"/>
      <c r="F118" s="520"/>
      <c r="G118" s="520"/>
      <c r="H118" s="521"/>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"2ГИС.АРХАНГЕЛЬСК"</v>
      </c>
      <c r="D119" s="382">
        <v>2832</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0" s="379">
        <v>4824</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1" s="354">
        <v>4824</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"2ГИС.АРХАНГЕЛЬСК"</v>
      </c>
      <c r="D122" s="354">
        <v>8478</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"2ГИС.АРХАНГЕЛЬСК"</v>
      </c>
      <c r="D123" s="354">
        <v>8478</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4" s="354">
        <v>2976</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5" s="354">
        <v>3618</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26" s="354">
        <v>5388</v>
      </c>
      <c r="E126" s="355"/>
      <c r="F126" s="355"/>
      <c r="G126" s="355"/>
      <c r="H126" s="356"/>
    </row>
    <row r="127" spans="1:8" ht="50.1" customHeight="1" x14ac:dyDescent="0.2">
      <c r="A127" s="352" t="s">
        <v>93</v>
      </c>
      <c r="B127" s="353"/>
      <c r="C12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27" s="354">
        <v>7470</v>
      </c>
      <c r="E127" s="355"/>
      <c r="F127" s="355"/>
      <c r="G127" s="355"/>
      <c r="H127" s="356"/>
    </row>
    <row r="128" spans="1:8" ht="50.1" customHeight="1" x14ac:dyDescent="0.2">
      <c r="A128" s="352" t="s">
        <v>94</v>
      </c>
      <c r="B128" s="353"/>
      <c r="C128" s="73" t="s">
        <v>95</v>
      </c>
      <c r="D128" s="354">
        <v>606</v>
      </c>
      <c r="E128" s="355"/>
      <c r="F128" s="355"/>
      <c r="G128" s="355"/>
      <c r="H128" s="356"/>
    </row>
    <row r="129" spans="1:8" ht="69"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29" s="354">
        <v>2772</v>
      </c>
      <c r="E129" s="355"/>
      <c r="F129" s="355"/>
      <c r="G129" s="355"/>
      <c r="H129" s="356"/>
    </row>
    <row r="130" spans="1:8" ht="69" customHeight="1" x14ac:dyDescent="0.2">
      <c r="A130" s="352" t="s">
        <v>97</v>
      </c>
      <c r="B130" s="353"/>
      <c r="C130" s="7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0" s="354">
        <v>2220</v>
      </c>
      <c r="E130" s="355"/>
      <c r="F130" s="355"/>
      <c r="G130" s="355"/>
      <c r="H130" s="356"/>
    </row>
    <row r="131" spans="1:8" ht="69" customHeight="1" x14ac:dyDescent="0.2">
      <c r="A131" s="352" t="s">
        <v>98</v>
      </c>
      <c r="B131" s="353"/>
      <c r="C131" s="73"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1" s="354">
        <v>2184</v>
      </c>
      <c r="E131" s="355"/>
      <c r="F131" s="355"/>
      <c r="G131" s="355"/>
      <c r="H131" s="356"/>
    </row>
    <row r="132" spans="1:8" ht="69" customHeight="1" x14ac:dyDescent="0.2">
      <c r="A132" s="352" t="s">
        <v>99</v>
      </c>
      <c r="B132" s="353"/>
      <c r="C132" s="73" t="str">
        <f t="shared" si="1"/>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2" s="354">
        <v>1110</v>
      </c>
      <c r="E132" s="355"/>
      <c r="F132" s="355"/>
      <c r="G132" s="355"/>
      <c r="H132" s="356"/>
    </row>
    <row r="133" spans="1:8" ht="69"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3" s="354">
        <v>11898</v>
      </c>
      <c r="E133" s="355"/>
      <c r="F133" s="355"/>
      <c r="G133" s="355"/>
      <c r="H133" s="356"/>
    </row>
    <row r="134" spans="1:8" ht="69"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34" s="354">
        <v>6006</v>
      </c>
      <c r="E134" s="355"/>
      <c r="F134" s="355"/>
      <c r="G134" s="355"/>
      <c r="H134" s="356"/>
    </row>
    <row r="135" spans="1:8" ht="50.1" customHeight="1" x14ac:dyDescent="0.2">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35" s="517">
        <v>1140</v>
      </c>
      <c r="E135" s="398"/>
      <c r="F135" s="398"/>
      <c r="G135" s="398"/>
      <c r="H135" s="399"/>
    </row>
    <row r="136" spans="1:8" s="16" customFormat="1" ht="102" customHeight="1" x14ac:dyDescent="0.2">
      <c r="A136" s="352" t="s">
        <v>16</v>
      </c>
      <c r="B136" s="353"/>
      <c r="C136"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6" s="517">
        <v>756</v>
      </c>
      <c r="E136" s="398"/>
      <c r="F136" s="398"/>
      <c r="G136" s="398"/>
      <c r="H136" s="399"/>
    </row>
    <row r="137" spans="1:8" s="16" customFormat="1" ht="102" customHeight="1" x14ac:dyDescent="0.2">
      <c r="A137" s="352" t="s">
        <v>103</v>
      </c>
      <c r="B137" s="353"/>
      <c r="C137"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37" s="517">
        <v>100002</v>
      </c>
      <c r="E137" s="398"/>
      <c r="F137" s="398"/>
      <c r="G137" s="398"/>
      <c r="H137" s="399"/>
    </row>
    <row r="138" spans="1:8" s="16" customFormat="1" ht="126" customHeight="1" x14ac:dyDescent="0.2">
      <c r="A138" s="352" t="s">
        <v>104</v>
      </c>
      <c r="B138" s="353"/>
      <c r="C13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8" s="354">
        <v>11412</v>
      </c>
      <c r="E138" s="355"/>
      <c r="F138" s="355"/>
      <c r="G138" s="355"/>
      <c r="H138" s="356"/>
    </row>
    <row r="139" spans="1:8" s="16" customFormat="1" ht="126" customHeight="1" x14ac:dyDescent="0.2">
      <c r="A139" s="352" t="s">
        <v>105</v>
      </c>
      <c r="B139" s="353"/>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Интернет-площадки и Веб-приложения на основе Cправочника организаций "2ГИС.АРХАНГЕЛЬСК", http://api.2gis.ru/</v>
      </c>
      <c r="D139" s="354">
        <v>4212</v>
      </c>
      <c r="E139" s="355"/>
      <c r="F139" s="355"/>
      <c r="G139" s="355"/>
      <c r="H139" s="356"/>
    </row>
    <row r="140" spans="1:8" s="16" customFormat="1" ht="126" customHeight="1" x14ac:dyDescent="0.2">
      <c r="A140" s="377" t="s">
        <v>106</v>
      </c>
      <c r="B140" s="378"/>
      <c r="C14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40" s="354">
        <v>6012</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"2ГИС.АРХАНГЕЛЬСК"</v>
      </c>
      <c r="D141" s="354">
        <v>4080</v>
      </c>
      <c r="E141" s="355"/>
      <c r="F141" s="355"/>
      <c r="G141" s="355"/>
      <c r="H141" s="356"/>
    </row>
    <row r="142" spans="1:8" ht="50.1" customHeight="1" x14ac:dyDescent="0.2">
      <c r="A142" s="352" t="s">
        <v>108</v>
      </c>
      <c r="B142" s="353"/>
      <c r="C142" s="7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42" s="354">
        <v>6840</v>
      </c>
      <c r="E142" s="355"/>
      <c r="F142" s="355"/>
      <c r="G142" s="355"/>
      <c r="H142" s="356"/>
    </row>
    <row r="143" spans="1:8" ht="50.1" customHeight="1" x14ac:dyDescent="0.2">
      <c r="A143" s="352" t="s">
        <v>109</v>
      </c>
      <c r="B143" s="353"/>
      <c r="C143" s="73" t="str">
        <f t="shared" si="2"/>
        <v>Электронный справочник на основе Справочника организаций "2ГИС.АРХАНГЕЛЬСК" (версия для ПК)</v>
      </c>
      <c r="D143" s="354">
        <v>6840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"2ГИС.АРХАНГЕЛЬСК"</v>
      </c>
      <c r="D144" s="354">
        <v>11880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"2ГИС.АРХАНГЕЛЬСК"</v>
      </c>
      <c r="D145" s="354">
        <v>14256</v>
      </c>
      <c r="E145" s="355"/>
      <c r="F145" s="355"/>
      <c r="G145" s="355"/>
      <c r="H145" s="356"/>
    </row>
    <row r="146" spans="1:8" ht="50.1" customHeight="1" x14ac:dyDescent="0.2">
      <c r="A146" s="352" t="s">
        <v>112</v>
      </c>
      <c r="B146" s="353"/>
      <c r="C146" s="73" t="str">
        <f t="shared" si="2"/>
        <v>Электронный справочник на основе Справочника организаций "2ГИС.АРХАНГЕЛЬСК" (версия для ПК)</v>
      </c>
      <c r="D146" s="354">
        <v>4200</v>
      </c>
      <c r="E146" s="355"/>
      <c r="F146" s="355"/>
      <c r="G146" s="355"/>
      <c r="H146" s="356"/>
    </row>
    <row r="147" spans="1:8" ht="50.1" customHeight="1" x14ac:dyDescent="0.2">
      <c r="A147" s="352" t="s">
        <v>113</v>
      </c>
      <c r="B147" s="353"/>
      <c r="C147" s="73" t="str">
        <f t="shared" si="2"/>
        <v>Электронный справочник на основе Справочника организаций "2ГИС.АРХАНГЕЛЬСК" (версия для ПК)</v>
      </c>
      <c r="D147" s="354">
        <v>5160</v>
      </c>
      <c r="E147" s="355"/>
      <c r="F147" s="355"/>
      <c r="G147" s="355"/>
      <c r="H147" s="356"/>
    </row>
    <row r="148" spans="1:8" ht="50.1" customHeight="1" x14ac:dyDescent="0.2">
      <c r="A148" s="352" t="s">
        <v>114</v>
      </c>
      <c r="B148" s="353"/>
      <c r="C148" s="73" t="str">
        <f t="shared" si="2"/>
        <v>Электронный справочник на основе Справочника организаций "2ГИС.АРХАНГЕЛЬСК" (версия для ПК)</v>
      </c>
      <c r="D148" s="354">
        <v>7560</v>
      </c>
      <c r="E148" s="355"/>
      <c r="F148" s="355"/>
      <c r="G148" s="355"/>
      <c r="H148" s="356"/>
    </row>
    <row r="149" spans="1:8" ht="50.1" customHeight="1" x14ac:dyDescent="0.2">
      <c r="A149" s="352" t="s">
        <v>115</v>
      </c>
      <c r="B149" s="353"/>
      <c r="C149" s="73" t="s">
        <v>95</v>
      </c>
      <c r="D149" s="354">
        <v>960</v>
      </c>
      <c r="E149" s="355"/>
      <c r="F149" s="355"/>
      <c r="G149" s="355"/>
      <c r="H149" s="356"/>
    </row>
    <row r="150" spans="1:8" ht="72"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"2ГИС.АРХАНГЕЛЬСК" (мобильная версия 2ГИС 4.0 и выше); Интернет-площадка 2gis.ru на основе Cправочника организаций "2ГИС.АРХАНГЕЛЬСК"</v>
      </c>
      <c r="D150" s="354">
        <v>16680</v>
      </c>
      <c r="E150" s="355"/>
      <c r="F150" s="355"/>
      <c r="G150" s="355"/>
      <c r="H150" s="356"/>
    </row>
    <row r="151" spans="1:8" ht="50.1" customHeight="1" thickBot="1" x14ac:dyDescent="0.25">
      <c r="A151" s="352" t="s">
        <v>117</v>
      </c>
      <c r="B151" s="353"/>
      <c r="C151" s="73" t="str">
        <f t="shared" si="2"/>
        <v>Электронный справочник на основе Справочника организаций "2ГИС.АРХАНГЕЛЬСК" (версия для ПК)</v>
      </c>
      <c r="D151" s="374">
        <v>1680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"2ГИС.АРХАНГЕЛЬСК" (мобильная версия)</v>
      </c>
      <c r="D153" s="354">
        <v>6006</v>
      </c>
      <c r="E153" s="355"/>
      <c r="F153" s="355"/>
      <c r="G153" s="355"/>
      <c r="H153" s="356"/>
    </row>
    <row r="154" spans="1:8" s="16" customFormat="1" ht="50.1" customHeight="1" x14ac:dyDescent="0.2">
      <c r="A154" s="352" t="s">
        <v>120</v>
      </c>
      <c r="B154" s="353"/>
      <c r="C154" s="367"/>
      <c r="D154" s="354">
        <v>3600</v>
      </c>
      <c r="E154" s="355"/>
      <c r="F154" s="355"/>
      <c r="G154" s="355"/>
      <c r="H154" s="356"/>
    </row>
    <row r="155" spans="1:8" s="16" customFormat="1" ht="50.1" customHeight="1" x14ac:dyDescent="0.2">
      <c r="A155" s="369" t="s">
        <v>121</v>
      </c>
      <c r="B155" s="370"/>
      <c r="C155" s="367"/>
      <c r="D155" s="517">
        <v>1800</v>
      </c>
      <c r="E155" s="398"/>
      <c r="F155" s="398"/>
      <c r="G155" s="398"/>
      <c r="H155" s="398"/>
    </row>
    <row r="156" spans="1:8" s="16" customFormat="1" ht="50.1" customHeight="1" x14ac:dyDescent="0.2">
      <c r="A156" s="369" t="s">
        <v>122</v>
      </c>
      <c r="B156" s="370"/>
      <c r="C156" s="367"/>
      <c r="D156" s="517">
        <v>180</v>
      </c>
      <c r="E156" s="398"/>
      <c r="F156" s="398"/>
      <c r="G156" s="398"/>
      <c r="H156" s="398"/>
    </row>
    <row r="157" spans="1:8" s="16" customFormat="1" ht="50.1" customHeight="1" thickBot="1" x14ac:dyDescent="0.25">
      <c r="A157" s="369" t="s">
        <v>123</v>
      </c>
      <c r="B157" s="370"/>
      <c r="C157" s="368"/>
      <c r="D157" s="471">
        <v>612</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59" s="77">
        <f>F159*1.2</f>
        <v>4500</v>
      </c>
      <c r="E159" s="78">
        <f>F159*1.1</f>
        <v>4125</v>
      </c>
      <c r="F159" s="78">
        <v>3750</v>
      </c>
      <c r="G159" s="78">
        <f>F159*0.75</f>
        <v>2812.5</v>
      </c>
      <c r="H159" s="79">
        <f>F159*0.5</f>
        <v>1875</v>
      </c>
    </row>
    <row r="160" spans="1:8" ht="49.5"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"2ГИС.АРХАНГЕЛЬСК"</v>
      </c>
      <c r="D160" s="354">
        <v>2784</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1" s="354">
        <v>2496</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(мобильная версия 2ГИС 4.0 и выше)</v>
      </c>
      <c r="D162" s="77">
        <f>F162*1.2</f>
        <v>6336</v>
      </c>
      <c r="E162" s="78">
        <f>F162*1.1</f>
        <v>5808.0000000000009</v>
      </c>
      <c r="F162" s="78">
        <v>5280</v>
      </c>
      <c r="G162" s="78">
        <f>F162*0.75</f>
        <v>3960</v>
      </c>
      <c r="H162" s="79">
        <f>F162*0.5</f>
        <v>2640</v>
      </c>
    </row>
    <row r="163" spans="1:8" ht="49.5"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"2ГИС.АРХАНГЕЛЬСК"</v>
      </c>
      <c r="D163" s="354">
        <v>3960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"2ГИС.АРХАНГЕЛЬСК" (версия для ПК)</v>
      </c>
      <c r="D164" s="354">
        <v>3600</v>
      </c>
      <c r="E164" s="355"/>
      <c r="F164" s="355"/>
      <c r="G164" s="355"/>
      <c r="H164" s="356"/>
    </row>
    <row r="165" spans="1:8" s="16" customFormat="1" ht="126" customHeight="1" thickBot="1" x14ac:dyDescent="0.25">
      <c r="A165" s="352" t="s">
        <v>131</v>
      </c>
      <c r="B165" s="353"/>
      <c r="C165" s="80" t="str">
        <f>C160</f>
        <v>Интернет-площадка 2gis.ru на основе Cправочника организаций "2ГИС.АРХАНГЕЛЬСК"</v>
      </c>
      <c r="D165" s="77">
        <f>F165*1.2</f>
        <v>4219.2</v>
      </c>
      <c r="E165" s="78">
        <f>F165*1.1</f>
        <v>3867.6000000000004</v>
      </c>
      <c r="F165" s="78">
        <v>3516</v>
      </c>
      <c r="G165" s="78">
        <f>F165*0.75</f>
        <v>2637</v>
      </c>
      <c r="H165" s="79">
        <f>F165*0.5</f>
        <v>1758</v>
      </c>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7"/>
      <c r="B167" s="507"/>
      <c r="C167" s="623"/>
      <c r="D167" s="507"/>
      <c r="E167" s="507"/>
      <c r="F167" s="507"/>
      <c r="G167" s="507"/>
      <c r="H167" s="508"/>
    </row>
    <row r="168" spans="1:8" s="16" customFormat="1" ht="83.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"2ГИС.АРХАНГЕЛЬСК" (версия для ПК); Интернет-площадка 2gis.ru на основе Cправочника организаций "2ГИС.АРХАНГЕЛЬСК"; Электронный справочник на основе Справочника организаций "2ГИС.АРХАНГЕЛЬСК" (мобильная версия 2ГИС 4.0 и выше)</v>
      </c>
      <c r="D168" s="382">
        <v>9828</v>
      </c>
      <c r="E168" s="383"/>
      <c r="F168" s="383"/>
      <c r="G168" s="383"/>
      <c r="H168" s="384"/>
    </row>
    <row r="169" spans="1:8" s="16" customFormat="1" ht="83.25" customHeight="1" thickBot="1" x14ac:dyDescent="0.25">
      <c r="A169" s="352" t="s">
        <v>202</v>
      </c>
      <c r="B169" s="353"/>
      <c r="C169" s="368"/>
      <c r="D169" s="517">
        <v>9828</v>
      </c>
      <c r="E169" s="398"/>
      <c r="F169" s="398"/>
      <c r="G169" s="398"/>
      <c r="H169" s="399"/>
    </row>
    <row r="170" spans="1:8" ht="21.75" thickBot="1" x14ac:dyDescent="0.25">
      <c r="A170" s="518"/>
      <c r="B170" s="519"/>
      <c r="C170" s="56"/>
      <c r="D170" s="520"/>
      <c r="E170" s="520"/>
      <c r="F170" s="520"/>
      <c r="G170" s="520"/>
      <c r="H170" s="521"/>
    </row>
    <row r="172" spans="1:8" ht="21" x14ac:dyDescent="0.2">
      <c r="A172" s="85"/>
      <c r="B172" s="86" t="s">
        <v>133</v>
      </c>
      <c r="C172" s="349" t="s">
        <v>224</v>
      </c>
      <c r="D172" s="349"/>
      <c r="E172" s="87"/>
      <c r="F172" s="87"/>
      <c r="G172" s="87"/>
      <c r="H172" s="87"/>
    </row>
    <row r="173" spans="1:8" ht="21" x14ac:dyDescent="0.2">
      <c r="A173" s="85"/>
      <c r="B173" s="87"/>
      <c r="C173" s="349" t="s">
        <v>225</v>
      </c>
      <c r="D173" s="348"/>
      <c r="E173" s="87"/>
      <c r="F173" s="87"/>
      <c r="G173" s="87"/>
      <c r="H173" s="87"/>
    </row>
    <row r="174" spans="1:8" ht="21" x14ac:dyDescent="0.2">
      <c r="A174" s="85"/>
      <c r="B174" s="87"/>
      <c r="C174" s="348" t="s">
        <v>226</v>
      </c>
      <c r="D174" s="348"/>
      <c r="E174" s="87"/>
      <c r="F174" s="87"/>
      <c r="G174" s="87"/>
      <c r="H174" s="87"/>
    </row>
    <row r="175" spans="1:8" ht="21" x14ac:dyDescent="0.2">
      <c r="C175" s="348"/>
      <c r="D175" s="348"/>
      <c r="E175" s="87"/>
      <c r="F175" s="87"/>
      <c r="G175" s="87"/>
      <c r="H175" s="82"/>
    </row>
    <row r="176" spans="1:8" ht="26.25" customHeight="1"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c r="E176" s="89"/>
      <c r="F176" s="90"/>
      <c r="G176" s="351"/>
      <c r="H176" s="351"/>
    </row>
    <row r="177" spans="1:8" ht="26.25" customHeight="1"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c r="E177" s="89"/>
      <c r="F177" s="90"/>
      <c r="G177" s="92"/>
      <c r="H177" s="92"/>
    </row>
    <row r="178" spans="1:8" ht="26.25" customHeight="1"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c r="E178" s="89"/>
      <c r="F178" s="90"/>
      <c r="G178" s="92"/>
      <c r="H178" s="92"/>
    </row>
    <row r="179" spans="1:8" ht="26.25" customHeight="1"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c r="E179" s="90"/>
      <c r="F179" s="90"/>
      <c r="G179" s="92"/>
      <c r="H179" s="92"/>
    </row>
    <row r="180" spans="1:8" ht="26.25" customHeight="1"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c r="E180" s="90"/>
      <c r="F180" s="90"/>
      <c r="G180" s="92"/>
      <c r="H180" s="92"/>
    </row>
    <row r="181" spans="1:8" ht="26.25" customHeight="1"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c r="E181" s="89"/>
      <c r="F181" s="90"/>
      <c r="G181" s="92"/>
      <c r="H181" s="92"/>
    </row>
    <row r="182" spans="1:8" ht="26.25" customHeight="1"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c r="E182" s="89"/>
      <c r="F182" s="90"/>
      <c r="G182" s="92"/>
      <c r="H182" s="92"/>
    </row>
    <row r="183" spans="1:8" ht="26.25" x14ac:dyDescent="0.2">
      <c r="A183" s="93"/>
      <c r="B183" s="93"/>
      <c r="C183" s="94"/>
      <c r="D183" s="95"/>
      <c r="E183" s="95"/>
      <c r="F183" s="96"/>
      <c r="G183" s="97"/>
      <c r="H183" s="97"/>
    </row>
    <row r="184" spans="1:8" ht="21" x14ac:dyDescent="0.2">
      <c r="A184" s="339" t="s">
        <v>144</v>
      </c>
      <c r="B184" s="339"/>
      <c r="C184" s="339"/>
      <c r="D184" s="339"/>
      <c r="E184" s="339"/>
      <c r="F184" s="339"/>
      <c r="G184" s="339"/>
      <c r="H184" s="339"/>
    </row>
    <row r="185" spans="1:8" ht="21" x14ac:dyDescent="0.2">
      <c r="A185" s="339" t="s">
        <v>145</v>
      </c>
      <c r="B185" s="339"/>
      <c r="C185" s="339"/>
      <c r="D185" s="339"/>
      <c r="E185" s="339"/>
      <c r="F185" s="339"/>
      <c r="G185" s="339"/>
      <c r="H185" s="339"/>
    </row>
    <row r="186" spans="1:8" ht="26.25" x14ac:dyDescent="0.2">
      <c r="A186" s="93"/>
      <c r="B186" s="93"/>
      <c r="C186" s="94"/>
      <c r="D186" s="95"/>
      <c r="E186" s="95"/>
      <c r="F186" s="96"/>
      <c r="G186" s="97"/>
      <c r="H186" s="97"/>
    </row>
    <row r="187" spans="1:8" ht="24" thickBot="1" x14ac:dyDescent="0.25">
      <c r="A187" s="340" t="s">
        <v>146</v>
      </c>
      <c r="B187" s="340"/>
      <c r="C187" s="340"/>
      <c r="D187" s="340"/>
      <c r="E187" s="340"/>
      <c r="F187" s="99"/>
      <c r="G187" s="91"/>
      <c r="H187" s="100"/>
    </row>
    <row r="188" spans="1:8" ht="50.1" customHeight="1" thickBot="1" x14ac:dyDescent="0.25">
      <c r="A188" s="341" t="s">
        <v>147</v>
      </c>
      <c r="B188" s="342"/>
      <c r="C188" s="342"/>
      <c r="D188" s="342"/>
      <c r="E188" s="343"/>
      <c r="F188" s="101"/>
      <c r="H188" s="102"/>
    </row>
    <row r="189" spans="1:8" ht="82.5" customHeight="1" thickBot="1" x14ac:dyDescent="0.25">
      <c r="A189" s="344" t="s">
        <v>148</v>
      </c>
      <c r="B189" s="345"/>
      <c r="C189" s="103" t="s">
        <v>149</v>
      </c>
      <c r="D189" s="345" t="s">
        <v>150</v>
      </c>
      <c r="E189" s="346"/>
      <c r="F189" s="104"/>
      <c r="G189" s="104"/>
      <c r="H189" s="104"/>
    </row>
    <row r="190" spans="1:8" ht="106.5" customHeight="1" x14ac:dyDescent="0.2">
      <c r="A190" s="333" t="s">
        <v>151</v>
      </c>
      <c r="B190" s="334"/>
      <c r="C190" s="105" t="s">
        <v>152</v>
      </c>
      <c r="D190" s="335" t="s">
        <v>153</v>
      </c>
      <c r="E190" s="336"/>
      <c r="F190" s="104"/>
      <c r="G190" s="104"/>
      <c r="H190" s="104"/>
    </row>
    <row r="191" spans="1:8" ht="76.5" customHeight="1" x14ac:dyDescent="0.2">
      <c r="A191" s="337" t="s">
        <v>154</v>
      </c>
      <c r="B191" s="338"/>
      <c r="C191" s="106" t="s">
        <v>155</v>
      </c>
      <c r="D191" s="331" t="s">
        <v>156</v>
      </c>
      <c r="E191" s="332"/>
      <c r="F191" s="104"/>
      <c r="G191" s="104"/>
      <c r="H191" s="104"/>
    </row>
    <row r="192" spans="1:8" ht="180.75" customHeight="1" x14ac:dyDescent="0.2">
      <c r="A192" s="337" t="s">
        <v>157</v>
      </c>
      <c r="B192" s="338"/>
      <c r="C192" s="106" t="s">
        <v>158</v>
      </c>
      <c r="D192" s="331" t="s">
        <v>156</v>
      </c>
      <c r="E192" s="332"/>
      <c r="F192" s="104"/>
      <c r="G192" s="104"/>
      <c r="H192" s="104"/>
    </row>
    <row r="193" spans="1:8" ht="125.25" customHeight="1" x14ac:dyDescent="0.2">
      <c r="A193" s="330" t="s">
        <v>160</v>
      </c>
      <c r="B193" s="331"/>
      <c r="C193" s="106" t="s">
        <v>161</v>
      </c>
      <c r="D193" s="331" t="s">
        <v>156</v>
      </c>
      <c r="E193" s="332"/>
      <c r="F193" s="104"/>
      <c r="G193" s="104"/>
      <c r="H193" s="104"/>
    </row>
    <row r="194" spans="1:8" s="98" customFormat="1" ht="222.75" customHeight="1" x14ac:dyDescent="0.2">
      <c r="A194" s="337" t="s">
        <v>162</v>
      </c>
      <c r="B194" s="338"/>
      <c r="C194" s="106" t="s">
        <v>163</v>
      </c>
      <c r="D194" s="331" t="s">
        <v>156</v>
      </c>
      <c r="E194" s="332"/>
      <c r="F194" s="96"/>
      <c r="G194" s="97"/>
      <c r="H194" s="97"/>
    </row>
    <row r="195" spans="1:8" ht="24.95" customHeight="1" x14ac:dyDescent="0.2">
      <c r="A195" s="329" t="s">
        <v>164</v>
      </c>
      <c r="B195" s="329"/>
      <c r="C195" s="329"/>
      <c r="D195" s="329"/>
      <c r="E195" s="329"/>
      <c r="F195" s="329"/>
      <c r="G195" s="329"/>
      <c r="H195" s="329"/>
    </row>
    <row r="196" spans="1:8" ht="24.95" customHeight="1" x14ac:dyDescent="0.2">
      <c r="A196" s="329" t="s">
        <v>165</v>
      </c>
      <c r="B196" s="329"/>
      <c r="C196" s="329"/>
      <c r="D196" s="329"/>
      <c r="E196" s="329"/>
      <c r="F196" s="329"/>
      <c r="G196" s="329"/>
      <c r="H196" s="329"/>
    </row>
    <row r="197" spans="1:8" ht="177.75" customHeight="1" x14ac:dyDescent="0.2">
      <c r="A197"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39"/>
      <c r="C197" s="339"/>
      <c r="D197" s="339"/>
      <c r="E197" s="339"/>
      <c r="F197" s="339"/>
      <c r="G197" s="339"/>
      <c r="H197" s="339"/>
    </row>
    <row r="198" spans="1:8" ht="78" customHeight="1" x14ac:dyDescent="0.2">
      <c r="A198" s="339" t="s">
        <v>167</v>
      </c>
      <c r="B198" s="339"/>
      <c r="C198" s="339"/>
      <c r="D198" s="339"/>
      <c r="E198" s="339"/>
      <c r="F198" s="339"/>
      <c r="G198" s="339"/>
      <c r="H198" s="339"/>
    </row>
    <row r="199" spans="1:8" ht="23.25" x14ac:dyDescent="0.2">
      <c r="A199" s="329" t="s">
        <v>168</v>
      </c>
      <c r="B199" s="329"/>
      <c r="C199" s="329"/>
      <c r="D199" s="329"/>
      <c r="E199" s="329"/>
      <c r="F199" s="329"/>
      <c r="G199" s="329"/>
      <c r="H199" s="329"/>
    </row>
    <row r="201" spans="1:8" s="109" customFormat="1" ht="128.25" customHeight="1" x14ac:dyDescent="0.2">
      <c r="A201" s="339" t="s">
        <v>169</v>
      </c>
      <c r="B201" s="339"/>
      <c r="C201" s="339"/>
      <c r="D201" s="339"/>
      <c r="E201" s="339"/>
      <c r="F201" s="339"/>
      <c r="G201" s="339"/>
      <c r="H201" s="339"/>
    </row>
  </sheetData>
  <sheetProtection selectLockedCells="1" selectUnlockedCells="1"/>
  <mergeCells count="32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67:C167"/>
    <mergeCell ref="D167:H167"/>
    <mergeCell ref="A168:B168"/>
    <mergeCell ref="C168:C169"/>
    <mergeCell ref="D168:H168"/>
    <mergeCell ref="A169:B169"/>
    <mergeCell ref="D169:H169"/>
    <mergeCell ref="A163:B163"/>
    <mergeCell ref="D163:H163"/>
    <mergeCell ref="A164:B164"/>
    <mergeCell ref="D164:H164"/>
    <mergeCell ref="A165:B165"/>
    <mergeCell ref="A166:B166"/>
    <mergeCell ref="D166:H166"/>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5:H195"/>
    <mergeCell ref="A196:H196"/>
    <mergeCell ref="A197:H197"/>
    <mergeCell ref="A198:H198"/>
    <mergeCell ref="A199:H199"/>
    <mergeCell ref="A201:E201"/>
    <mergeCell ref="F201:H201"/>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8"/>
  <sheetViews>
    <sheetView view="pageBreakPreview" zoomScale="40" zoomScaleNormal="60" zoomScaleSheetLayoutView="40" workbookViewId="0">
      <pane ySplit="3" topLeftCell="A28"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573</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519" t="s">
        <v>234</v>
      </c>
      <c r="E6" s="519"/>
      <c r="F6" s="519"/>
      <c r="G6" s="519"/>
      <c r="H6" s="645"/>
    </row>
    <row r="7" spans="1:8" s="16" customFormat="1" ht="24.95" customHeight="1" thickBot="1" x14ac:dyDescent="0.25">
      <c r="A7" s="52"/>
      <c r="B7" s="41"/>
      <c r="C7" s="42"/>
      <c r="D7" s="265" t="s">
        <v>171</v>
      </c>
      <c r="E7" s="266" t="s">
        <v>172</v>
      </c>
      <c r="F7" s="267" t="s">
        <v>173</v>
      </c>
      <c r="G7" s="266" t="s">
        <v>174</v>
      </c>
      <c r="H7" s="268"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8" s="382">
        <f>F8*1.2</f>
        <v>8301.6</v>
      </c>
      <c r="E8" s="383">
        <f>F8*1.1</f>
        <v>7609.8</v>
      </c>
      <c r="F8" s="383">
        <v>6918</v>
      </c>
      <c r="G8" s="383">
        <f>F8*0.75</f>
        <v>5188.5</v>
      </c>
      <c r="H8" s="384">
        <f>F8*0.5</f>
        <v>3459</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3" s="457">
        <f>F13*1.2</f>
        <v>9597.6</v>
      </c>
      <c r="E13" s="383">
        <f>F13*1.1</f>
        <v>8797.8000000000011</v>
      </c>
      <c r="F13" s="383">
        <v>7998</v>
      </c>
      <c r="G13" s="383">
        <f>F13*0.75</f>
        <v>5998.5</v>
      </c>
      <c r="H13" s="384">
        <f>F13*0.5</f>
        <v>3999</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2526</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"2ГИС.НИЖНИЙ НОВГОРОД"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22" s="471"/>
      <c r="E22" s="472"/>
      <c r="F22" s="472"/>
      <c r="G22" s="472"/>
      <c r="H22" s="473"/>
    </row>
    <row r="23" spans="1:8" s="16" customFormat="1" ht="24.9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4" s="527">
        <v>210</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28" s="382">
        <f>F28*1.2</f>
        <v>13708.8</v>
      </c>
      <c r="E28" s="383">
        <f>F28*1.1</f>
        <v>12566.400000000001</v>
      </c>
      <c r="F28" s="383">
        <v>11424</v>
      </c>
      <c r="G28" s="383">
        <f>F28*0.75</f>
        <v>8568</v>
      </c>
      <c r="H28" s="384">
        <f>F28*0.5</f>
        <v>5712</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3" s="457">
        <f>F33*1.2</f>
        <v>15840</v>
      </c>
      <c r="E33" s="383">
        <f>F33*1.1</f>
        <v>14520.000000000002</v>
      </c>
      <c r="F33" s="383">
        <v>13200</v>
      </c>
      <c r="G33" s="383">
        <f>F33*0.75</f>
        <v>9900</v>
      </c>
      <c r="H33" s="384">
        <f>F33*0.5</f>
        <v>6600</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4200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"2ГИС.НИЖНИЙ НОВГОРОД"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НОВГОРОД"; Электронный справочник "2ГИС.НИЖНИЙ НОВГОРОД" (мобильная версия 2ГИС 4.0 и выше)</v>
      </c>
      <c r="D42" s="471"/>
      <c r="E42" s="472"/>
      <c r="F42" s="472"/>
      <c r="G42" s="472"/>
      <c r="H42" s="473"/>
    </row>
    <row r="43" spans="1:8" s="16" customFormat="1" ht="24.95" customHeight="1" thickBot="1" x14ac:dyDescent="0.25">
      <c r="A43" s="40"/>
      <c r="B43" s="41"/>
      <c r="C43" s="42"/>
      <c r="D43" s="519" t="s">
        <v>234</v>
      </c>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v>
      </c>
      <c r="D44" s="445">
        <v>348</v>
      </c>
      <c r="E44" s="445"/>
      <c r="F44" s="445"/>
      <c r="G44" s="445"/>
      <c r="H44" s="446"/>
    </row>
    <row r="45" spans="1:8" s="16" customFormat="1" ht="69.75" customHeight="1" x14ac:dyDescent="0.2">
      <c r="A45" s="439"/>
      <c r="B45" s="476"/>
      <c r="C45" s="478"/>
      <c r="D45" s="447"/>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6" s="447"/>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47" s="449"/>
      <c r="E47" s="449"/>
      <c r="F47" s="449"/>
      <c r="G47" s="449"/>
      <c r="H47" s="450"/>
    </row>
    <row r="48" spans="1:8" s="16" customFormat="1" ht="24.95" customHeight="1" thickBot="1" x14ac:dyDescent="0.25">
      <c r="A48" s="40"/>
      <c r="B48" s="41"/>
      <c r="C48" s="42"/>
      <c r="D48" s="435"/>
      <c r="E48" s="436"/>
      <c r="F48" s="436"/>
      <c r="G48" s="436"/>
      <c r="H48" s="437"/>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49" s="382">
        <f>F49*1.2</f>
        <v>9964.7999999999993</v>
      </c>
      <c r="E49" s="383">
        <f>F49*1.1</f>
        <v>9134.4000000000015</v>
      </c>
      <c r="F49" s="383">
        <v>8304</v>
      </c>
      <c r="G49" s="383">
        <f>F49*0.75</f>
        <v>6228</v>
      </c>
      <c r="H49" s="384">
        <f>F49*0.5</f>
        <v>4152</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3" s="374"/>
      <c r="E53" s="375"/>
      <c r="F53" s="375"/>
      <c r="G53" s="375"/>
      <c r="H53" s="376"/>
    </row>
    <row r="54" spans="1:8" s="16" customFormat="1" ht="24.95" customHeight="1" thickBot="1" x14ac:dyDescent="0.25">
      <c r="A54" s="28"/>
      <c r="B54" s="29"/>
      <c r="C54" s="30"/>
      <c r="D54" s="458"/>
      <c r="E54" s="459"/>
      <c r="F54" s="459"/>
      <c r="G54" s="459"/>
      <c r="H54" s="460"/>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5" s="457">
        <f>F55*1.2</f>
        <v>11520</v>
      </c>
      <c r="E55" s="383">
        <f>F55*1.1</f>
        <v>10560</v>
      </c>
      <c r="F55" s="383">
        <v>9600</v>
      </c>
      <c r="G55" s="383">
        <f>F55*0.75</f>
        <v>7200</v>
      </c>
      <c r="H55" s="384">
        <f>F55*0.5</f>
        <v>4800</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59" s="482"/>
      <c r="E59" s="375"/>
      <c r="F59" s="375"/>
      <c r="G59" s="375"/>
      <c r="H59" s="376"/>
    </row>
    <row r="60" spans="1:8" s="16" customFormat="1" ht="24.95" customHeight="1" thickBot="1" x14ac:dyDescent="0.25">
      <c r="A60" s="40"/>
      <c r="B60" s="41"/>
      <c r="C60" s="42"/>
      <c r="D60" s="486"/>
      <c r="E60" s="487"/>
      <c r="F60" s="487"/>
      <c r="G60" s="487"/>
      <c r="H60" s="488"/>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61" s="527">
        <v>210</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63" s="531"/>
      <c r="E63" s="532"/>
      <c r="F63" s="532"/>
      <c r="G63" s="532"/>
      <c r="H63" s="533"/>
    </row>
    <row r="64" spans="1:8" s="16" customFormat="1" ht="24.95" customHeight="1" thickBot="1" x14ac:dyDescent="0.25">
      <c r="A64" s="40"/>
      <c r="B64" s="59"/>
      <c r="C64" s="60"/>
      <c r="D64" s="519" t="s">
        <v>234</v>
      </c>
      <c r="E64" s="519"/>
      <c r="F64" s="519"/>
      <c r="G64" s="519"/>
      <c r="H64" s="645"/>
    </row>
    <row r="65" spans="1:8" s="16" customFormat="1" ht="50.1" customHeight="1" thickBot="1" x14ac:dyDescent="0.25">
      <c r="A65" s="411" t="s">
        <v>38</v>
      </c>
      <c r="B65" s="412"/>
      <c r="C65" s="412"/>
      <c r="D65" s="421" t="str">
        <f>"от "&amp;MIN(D66:D90)&amp;" до "&amp;MAX(D66:D90)</f>
        <v>от 2424 до 60600</v>
      </c>
      <c r="E65" s="422"/>
      <c r="F65" s="422"/>
      <c r="G65" s="422"/>
      <c r="H65" s="423"/>
    </row>
    <row r="66" spans="1:8" s="16" customFormat="1" ht="37.5" customHeight="1" outlineLevel="1" x14ac:dyDescent="0.2">
      <c r="A66" s="429" t="s">
        <v>39</v>
      </c>
      <c r="B66" s="598"/>
      <c r="C66" s="455"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66" s="432">
        <v>2424</v>
      </c>
      <c r="E66" s="433"/>
      <c r="F66" s="433"/>
      <c r="G66" s="433"/>
      <c r="H66" s="434"/>
    </row>
    <row r="67" spans="1:8" s="16" customFormat="1" ht="37.5" customHeight="1" outlineLevel="1" x14ac:dyDescent="0.2">
      <c r="A67" s="419" t="s">
        <v>40</v>
      </c>
      <c r="B67" s="586"/>
      <c r="C67" s="599"/>
      <c r="D67" s="354">
        <v>4848</v>
      </c>
      <c r="E67" s="355"/>
      <c r="F67" s="355"/>
      <c r="G67" s="355"/>
      <c r="H67" s="356"/>
    </row>
    <row r="68" spans="1:8" s="16" customFormat="1" ht="37.5" customHeight="1" outlineLevel="1" x14ac:dyDescent="0.2">
      <c r="A68" s="419" t="s">
        <v>41</v>
      </c>
      <c r="B68" s="586"/>
      <c r="C68" s="599"/>
      <c r="D68" s="354">
        <v>7272</v>
      </c>
      <c r="E68" s="355"/>
      <c r="F68" s="355"/>
      <c r="G68" s="355"/>
      <c r="H68" s="356"/>
    </row>
    <row r="69" spans="1:8" s="16" customFormat="1" ht="37.5" customHeight="1" outlineLevel="1" x14ac:dyDescent="0.2">
      <c r="A69" s="419" t="s">
        <v>42</v>
      </c>
      <c r="B69" s="586"/>
      <c r="C69" s="599"/>
      <c r="D69" s="354">
        <v>9696</v>
      </c>
      <c r="E69" s="355"/>
      <c r="F69" s="355"/>
      <c r="G69" s="355"/>
      <c r="H69" s="356"/>
    </row>
    <row r="70" spans="1:8" s="16" customFormat="1" ht="37.5" customHeight="1" outlineLevel="1" x14ac:dyDescent="0.2">
      <c r="A70" s="419" t="s">
        <v>43</v>
      </c>
      <c r="B70" s="586"/>
      <c r="C70" s="599"/>
      <c r="D70" s="354">
        <v>12120</v>
      </c>
      <c r="E70" s="355"/>
      <c r="F70" s="355"/>
      <c r="G70" s="355"/>
      <c r="H70" s="356"/>
    </row>
    <row r="71" spans="1:8" s="16" customFormat="1" ht="37.5" customHeight="1" outlineLevel="1" x14ac:dyDescent="0.2">
      <c r="A71" s="419" t="s">
        <v>44</v>
      </c>
      <c r="B71" s="586"/>
      <c r="C71" s="599"/>
      <c r="D71" s="354">
        <v>14544</v>
      </c>
      <c r="E71" s="355"/>
      <c r="F71" s="355"/>
      <c r="G71" s="355"/>
      <c r="H71" s="356"/>
    </row>
    <row r="72" spans="1:8" s="16" customFormat="1" ht="37.5" customHeight="1" outlineLevel="1" x14ac:dyDescent="0.2">
      <c r="A72" s="419" t="s">
        <v>45</v>
      </c>
      <c r="B72" s="586"/>
      <c r="C72" s="599"/>
      <c r="D72" s="354">
        <v>16968</v>
      </c>
      <c r="E72" s="355"/>
      <c r="F72" s="355"/>
      <c r="G72" s="355"/>
      <c r="H72" s="356"/>
    </row>
    <row r="73" spans="1:8" s="16" customFormat="1" ht="37.5" customHeight="1" outlineLevel="1" x14ac:dyDescent="0.2">
      <c r="A73" s="419" t="s">
        <v>46</v>
      </c>
      <c r="B73" s="586"/>
      <c r="C73" s="599"/>
      <c r="D73" s="354">
        <v>19392</v>
      </c>
      <c r="E73" s="355"/>
      <c r="F73" s="355"/>
      <c r="G73" s="355"/>
      <c r="H73" s="356"/>
    </row>
    <row r="74" spans="1:8" s="16" customFormat="1" ht="37.5" customHeight="1" outlineLevel="1" x14ac:dyDescent="0.2">
      <c r="A74" s="419" t="s">
        <v>47</v>
      </c>
      <c r="B74" s="586"/>
      <c r="C74" s="599"/>
      <c r="D74" s="354">
        <v>21816</v>
      </c>
      <c r="E74" s="355"/>
      <c r="F74" s="355"/>
      <c r="G74" s="355"/>
      <c r="H74" s="356"/>
    </row>
    <row r="75" spans="1:8" s="16" customFormat="1" ht="37.5" customHeight="1" outlineLevel="1" x14ac:dyDescent="0.2">
      <c r="A75" s="419" t="s">
        <v>48</v>
      </c>
      <c r="B75" s="586"/>
      <c r="C75" s="599"/>
      <c r="D75" s="354">
        <v>24240</v>
      </c>
      <c r="E75" s="355"/>
      <c r="F75" s="355"/>
      <c r="G75" s="355"/>
      <c r="H75" s="356"/>
    </row>
    <row r="76" spans="1:8" s="16" customFormat="1" ht="37.5" customHeight="1" outlineLevel="1" x14ac:dyDescent="0.2">
      <c r="A76" s="419" t="s">
        <v>49</v>
      </c>
      <c r="B76" s="586"/>
      <c r="C76" s="599"/>
      <c r="D76" s="354">
        <v>26664</v>
      </c>
      <c r="E76" s="355"/>
      <c r="F76" s="355"/>
      <c r="G76" s="355"/>
      <c r="H76" s="356"/>
    </row>
    <row r="77" spans="1:8" s="16" customFormat="1" ht="37.5" customHeight="1" outlineLevel="1" x14ac:dyDescent="0.2">
      <c r="A77" s="419" t="s">
        <v>50</v>
      </c>
      <c r="B77" s="586"/>
      <c r="C77" s="599"/>
      <c r="D77" s="354">
        <v>29088</v>
      </c>
      <c r="E77" s="355"/>
      <c r="F77" s="355"/>
      <c r="G77" s="355"/>
      <c r="H77" s="356"/>
    </row>
    <row r="78" spans="1:8" s="16" customFormat="1" ht="37.5" customHeight="1" outlineLevel="1" x14ac:dyDescent="0.2">
      <c r="A78" s="419" t="s">
        <v>51</v>
      </c>
      <c r="B78" s="586"/>
      <c r="C78" s="599"/>
      <c r="D78" s="354">
        <v>31512</v>
      </c>
      <c r="E78" s="355"/>
      <c r="F78" s="355"/>
      <c r="G78" s="355"/>
      <c r="H78" s="356"/>
    </row>
    <row r="79" spans="1:8" s="16" customFormat="1" ht="37.5" customHeight="1" outlineLevel="1" x14ac:dyDescent="0.2">
      <c r="A79" s="419" t="s">
        <v>52</v>
      </c>
      <c r="B79" s="586"/>
      <c r="C79" s="599"/>
      <c r="D79" s="354">
        <v>33936</v>
      </c>
      <c r="E79" s="355"/>
      <c r="F79" s="355"/>
      <c r="G79" s="355"/>
      <c r="H79" s="356"/>
    </row>
    <row r="80" spans="1:8" s="16" customFormat="1" ht="37.5" customHeight="1" outlineLevel="1" x14ac:dyDescent="0.2">
      <c r="A80" s="419" t="s">
        <v>53</v>
      </c>
      <c r="B80" s="586"/>
      <c r="C80" s="599"/>
      <c r="D80" s="354">
        <v>36360</v>
      </c>
      <c r="E80" s="355"/>
      <c r="F80" s="355"/>
      <c r="G80" s="355"/>
      <c r="H80" s="356"/>
    </row>
    <row r="81" spans="1:8" s="16" customFormat="1" ht="37.5" customHeight="1" outlineLevel="1" x14ac:dyDescent="0.2">
      <c r="A81" s="419" t="s">
        <v>54</v>
      </c>
      <c r="B81" s="586"/>
      <c r="C81" s="599"/>
      <c r="D81" s="354">
        <v>38784</v>
      </c>
      <c r="E81" s="355"/>
      <c r="F81" s="355"/>
      <c r="G81" s="355"/>
      <c r="H81" s="356"/>
    </row>
    <row r="82" spans="1:8" s="16" customFormat="1" ht="37.5" customHeight="1" outlineLevel="1" x14ac:dyDescent="0.2">
      <c r="A82" s="419" t="s">
        <v>55</v>
      </c>
      <c r="B82" s="586"/>
      <c r="C82" s="599"/>
      <c r="D82" s="354">
        <v>41208</v>
      </c>
      <c r="E82" s="355"/>
      <c r="F82" s="355"/>
      <c r="G82" s="355"/>
      <c r="H82" s="356"/>
    </row>
    <row r="83" spans="1:8" s="16" customFormat="1" ht="37.5" customHeight="1" outlineLevel="1" x14ac:dyDescent="0.2">
      <c r="A83" s="419" t="s">
        <v>56</v>
      </c>
      <c r="B83" s="586"/>
      <c r="C83" s="599"/>
      <c r="D83" s="354">
        <v>43632</v>
      </c>
      <c r="E83" s="355"/>
      <c r="F83" s="355"/>
      <c r="G83" s="355"/>
      <c r="H83" s="356"/>
    </row>
    <row r="84" spans="1:8" s="16" customFormat="1" ht="37.5" customHeight="1" outlineLevel="1" x14ac:dyDescent="0.2">
      <c r="A84" s="419" t="s">
        <v>57</v>
      </c>
      <c r="B84" s="586"/>
      <c r="C84" s="599"/>
      <c r="D84" s="354">
        <v>46056</v>
      </c>
      <c r="E84" s="355"/>
      <c r="F84" s="355"/>
      <c r="G84" s="355"/>
      <c r="H84" s="356"/>
    </row>
    <row r="85" spans="1:8" s="16" customFormat="1" ht="37.5" customHeight="1" outlineLevel="1" x14ac:dyDescent="0.2">
      <c r="A85" s="419" t="s">
        <v>58</v>
      </c>
      <c r="B85" s="586"/>
      <c r="C85" s="599"/>
      <c r="D85" s="354">
        <v>48480</v>
      </c>
      <c r="E85" s="355"/>
      <c r="F85" s="355"/>
      <c r="G85" s="355"/>
      <c r="H85" s="356"/>
    </row>
    <row r="86" spans="1:8" s="16" customFormat="1" ht="37.5" customHeight="1" outlineLevel="1" x14ac:dyDescent="0.2">
      <c r="A86" s="419" t="s">
        <v>181</v>
      </c>
      <c r="B86" s="586"/>
      <c r="C86" s="599"/>
      <c r="D86" s="354">
        <v>50904</v>
      </c>
      <c r="E86" s="355"/>
      <c r="F86" s="355"/>
      <c r="G86" s="355"/>
      <c r="H86" s="356"/>
    </row>
    <row r="87" spans="1:8" s="16" customFormat="1" ht="37.5" customHeight="1" outlineLevel="1" x14ac:dyDescent="0.2">
      <c r="A87" s="419" t="s">
        <v>182</v>
      </c>
      <c r="B87" s="586"/>
      <c r="C87" s="599"/>
      <c r="D87" s="354">
        <v>53328</v>
      </c>
      <c r="E87" s="355"/>
      <c r="F87" s="355"/>
      <c r="G87" s="355"/>
      <c r="H87" s="356"/>
    </row>
    <row r="88" spans="1:8" s="16" customFormat="1" ht="37.5" customHeight="1" outlineLevel="1" x14ac:dyDescent="0.2">
      <c r="A88" s="419" t="s">
        <v>183</v>
      </c>
      <c r="B88" s="586"/>
      <c r="C88" s="599"/>
      <c r="D88" s="354">
        <v>55752</v>
      </c>
      <c r="E88" s="355"/>
      <c r="F88" s="355"/>
      <c r="G88" s="355"/>
      <c r="H88" s="356"/>
    </row>
    <row r="89" spans="1:8" s="16" customFormat="1" ht="37.5" customHeight="1" outlineLevel="1" x14ac:dyDescent="0.2">
      <c r="A89" s="419" t="s">
        <v>184</v>
      </c>
      <c r="B89" s="586"/>
      <c r="C89" s="599"/>
      <c r="D89" s="354">
        <v>58176</v>
      </c>
      <c r="E89" s="355"/>
      <c r="F89" s="355"/>
      <c r="G89" s="355"/>
      <c r="H89" s="356"/>
    </row>
    <row r="90" spans="1:8" s="16" customFormat="1" ht="37.5" customHeight="1" outlineLevel="1" x14ac:dyDescent="0.2">
      <c r="A90" s="419" t="s">
        <v>185</v>
      </c>
      <c r="B90" s="586"/>
      <c r="C90" s="599"/>
      <c r="D90" s="354">
        <v>60600</v>
      </c>
      <c r="E90" s="355"/>
      <c r="F90" s="355"/>
      <c r="G90" s="355"/>
      <c r="H90" s="356"/>
    </row>
    <row r="91" spans="1:8" s="16" customFormat="1" ht="37.5" customHeight="1" outlineLevel="1" x14ac:dyDescent="0.2">
      <c r="A91" s="419" t="s">
        <v>186</v>
      </c>
      <c r="B91" s="586"/>
      <c r="C91" s="599"/>
      <c r="D91" s="354">
        <v>63024</v>
      </c>
      <c r="E91" s="355"/>
      <c r="F91" s="355"/>
      <c r="G91" s="355"/>
      <c r="H91" s="356"/>
    </row>
    <row r="92" spans="1:8" s="16" customFormat="1" ht="37.5" customHeight="1" outlineLevel="1" x14ac:dyDescent="0.2">
      <c r="A92" s="419" t="s">
        <v>187</v>
      </c>
      <c r="B92" s="586"/>
      <c r="C92" s="599"/>
      <c r="D92" s="354">
        <v>65448</v>
      </c>
      <c r="E92" s="355"/>
      <c r="F92" s="355"/>
      <c r="G92" s="355"/>
      <c r="H92" s="356"/>
    </row>
    <row r="93" spans="1:8" s="16" customFormat="1" ht="37.5" customHeight="1" outlineLevel="1" x14ac:dyDescent="0.2">
      <c r="A93" s="419" t="s">
        <v>188</v>
      </c>
      <c r="B93" s="586"/>
      <c r="C93" s="599"/>
      <c r="D93" s="354">
        <v>67872</v>
      </c>
      <c r="E93" s="355"/>
      <c r="F93" s="355"/>
      <c r="G93" s="355"/>
      <c r="H93" s="356"/>
    </row>
    <row r="94" spans="1:8" s="16" customFormat="1" ht="37.5" customHeight="1" outlineLevel="1" thickBot="1" x14ac:dyDescent="0.25">
      <c r="A94" s="419" t="s">
        <v>189</v>
      </c>
      <c r="B94" s="586"/>
      <c r="C94" s="599"/>
      <c r="D94" s="379">
        <v>70296</v>
      </c>
      <c r="E94" s="372"/>
      <c r="F94" s="372"/>
      <c r="G94" s="372"/>
      <c r="H94" s="373"/>
    </row>
    <row r="95" spans="1:8" s="16" customFormat="1" ht="37.5" customHeight="1" outlineLevel="1" x14ac:dyDescent="0.2">
      <c r="A95" s="419" t="s">
        <v>190</v>
      </c>
      <c r="B95" s="420"/>
      <c r="C95" s="599"/>
      <c r="D95" s="382">
        <v>72720</v>
      </c>
      <c r="E95" s="383"/>
      <c r="F95" s="383"/>
      <c r="G95" s="383"/>
      <c r="H95" s="384"/>
    </row>
    <row r="96" spans="1:8" s="16" customFormat="1" ht="37.5" customHeight="1" outlineLevel="1" x14ac:dyDescent="0.2">
      <c r="A96" s="419" t="s">
        <v>191</v>
      </c>
      <c r="B96" s="420"/>
      <c r="C96" s="599"/>
      <c r="D96" s="354">
        <v>75144</v>
      </c>
      <c r="E96" s="355"/>
      <c r="F96" s="355"/>
      <c r="G96" s="355"/>
      <c r="H96" s="356"/>
    </row>
    <row r="97" spans="1:8" s="16" customFormat="1" ht="37.5" customHeight="1" outlineLevel="1" x14ac:dyDescent="0.2">
      <c r="A97" s="419" t="s">
        <v>192</v>
      </c>
      <c r="B97" s="420"/>
      <c r="C97" s="599"/>
      <c r="D97" s="354">
        <v>77568</v>
      </c>
      <c r="E97" s="355"/>
      <c r="F97" s="355"/>
      <c r="G97" s="355"/>
      <c r="H97" s="356"/>
    </row>
    <row r="98" spans="1:8" s="16" customFormat="1" ht="37.5" customHeight="1" outlineLevel="1" x14ac:dyDescent="0.2">
      <c r="A98" s="419" t="s">
        <v>193</v>
      </c>
      <c r="B98" s="420"/>
      <c r="C98" s="599"/>
      <c r="D98" s="354">
        <v>79992</v>
      </c>
      <c r="E98" s="355"/>
      <c r="F98" s="355"/>
      <c r="G98" s="355"/>
      <c r="H98" s="356"/>
    </row>
    <row r="99" spans="1:8" s="16" customFormat="1" ht="37.5" customHeight="1" outlineLevel="1" x14ac:dyDescent="0.2">
      <c r="A99" s="419" t="s">
        <v>194</v>
      </c>
      <c r="B99" s="420"/>
      <c r="C99" s="599"/>
      <c r="D99" s="354">
        <v>82416</v>
      </c>
      <c r="E99" s="355"/>
      <c r="F99" s="355"/>
      <c r="G99" s="355"/>
      <c r="H99" s="356"/>
    </row>
    <row r="100" spans="1:8" s="16" customFormat="1" ht="37.5" customHeight="1" outlineLevel="1" x14ac:dyDescent="0.2">
      <c r="A100" s="419" t="s">
        <v>195</v>
      </c>
      <c r="B100" s="420"/>
      <c r="C100" s="599"/>
      <c r="D100" s="354">
        <v>84840</v>
      </c>
      <c r="E100" s="355"/>
      <c r="F100" s="355"/>
      <c r="G100" s="355"/>
      <c r="H100" s="356"/>
    </row>
    <row r="101" spans="1:8" s="16" customFormat="1" ht="37.5" customHeight="1" outlineLevel="1" x14ac:dyDescent="0.2">
      <c r="A101" s="419" t="s">
        <v>235</v>
      </c>
      <c r="B101" s="420"/>
      <c r="C101" s="599"/>
      <c r="D101" s="354">
        <v>87264</v>
      </c>
      <c r="E101" s="355"/>
      <c r="F101" s="355"/>
      <c r="G101" s="355"/>
      <c r="H101" s="356"/>
    </row>
    <row r="102" spans="1:8" s="16" customFormat="1" ht="37.5" customHeight="1" outlineLevel="1" x14ac:dyDescent="0.2">
      <c r="A102" s="419" t="s">
        <v>236</v>
      </c>
      <c r="B102" s="420"/>
      <c r="C102" s="599"/>
      <c r="D102" s="354">
        <v>89688</v>
      </c>
      <c r="E102" s="355"/>
      <c r="F102" s="355"/>
      <c r="G102" s="355"/>
      <c r="H102" s="356"/>
    </row>
    <row r="103" spans="1:8" s="16" customFormat="1" ht="37.5" customHeight="1" outlineLevel="1" x14ac:dyDescent="0.2">
      <c r="A103" s="419" t="s">
        <v>237</v>
      </c>
      <c r="B103" s="420"/>
      <c r="C103" s="599"/>
      <c r="D103" s="354">
        <v>92112</v>
      </c>
      <c r="E103" s="355"/>
      <c r="F103" s="355"/>
      <c r="G103" s="355"/>
      <c r="H103" s="356"/>
    </row>
    <row r="104" spans="1:8" s="16" customFormat="1" ht="37.5" customHeight="1" outlineLevel="1" x14ac:dyDescent="0.2">
      <c r="A104" s="419" t="s">
        <v>238</v>
      </c>
      <c r="B104" s="420"/>
      <c r="C104" s="599"/>
      <c r="D104" s="354">
        <v>94536</v>
      </c>
      <c r="E104" s="355"/>
      <c r="F104" s="355"/>
      <c r="G104" s="355"/>
      <c r="H104" s="356"/>
    </row>
    <row r="105" spans="1:8" s="16" customFormat="1" ht="37.5" customHeight="1" outlineLevel="1" x14ac:dyDescent="0.2">
      <c r="A105" s="419" t="s">
        <v>239</v>
      </c>
      <c r="B105" s="420"/>
      <c r="C105" s="599"/>
      <c r="D105" s="354">
        <v>96960</v>
      </c>
      <c r="E105" s="355"/>
      <c r="F105" s="355"/>
      <c r="G105" s="355"/>
      <c r="H105" s="356"/>
    </row>
    <row r="106" spans="1:8" s="16" customFormat="1" ht="37.5" customHeight="1" outlineLevel="1" x14ac:dyDescent="0.2">
      <c r="A106" s="419" t="s">
        <v>359</v>
      </c>
      <c r="B106" s="420"/>
      <c r="C106" s="599"/>
      <c r="D106" s="354">
        <v>99384</v>
      </c>
      <c r="E106" s="355"/>
      <c r="F106" s="355"/>
      <c r="G106" s="355"/>
      <c r="H106" s="356"/>
    </row>
    <row r="107" spans="1:8" s="16" customFormat="1" ht="37.5" customHeight="1" outlineLevel="1" x14ac:dyDescent="0.2">
      <c r="A107" s="419" t="s">
        <v>360</v>
      </c>
      <c r="B107" s="420"/>
      <c r="C107" s="599"/>
      <c r="D107" s="354">
        <v>101808</v>
      </c>
      <c r="E107" s="355"/>
      <c r="F107" s="355"/>
      <c r="G107" s="355"/>
      <c r="H107" s="356"/>
    </row>
    <row r="108" spans="1:8" s="16" customFormat="1" ht="37.5" customHeight="1" outlineLevel="1" x14ac:dyDescent="0.2">
      <c r="A108" s="419" t="s">
        <v>361</v>
      </c>
      <c r="B108" s="420"/>
      <c r="C108" s="599"/>
      <c r="D108" s="354">
        <v>104232</v>
      </c>
      <c r="E108" s="355"/>
      <c r="F108" s="355"/>
      <c r="G108" s="355"/>
      <c r="H108" s="356"/>
    </row>
    <row r="109" spans="1:8" s="16" customFormat="1" ht="37.5" customHeight="1" outlineLevel="1" x14ac:dyDescent="0.2">
      <c r="A109" s="419" t="s">
        <v>362</v>
      </c>
      <c r="B109" s="420"/>
      <c r="C109" s="599"/>
      <c r="D109" s="354">
        <v>106656</v>
      </c>
      <c r="E109" s="355"/>
      <c r="F109" s="355"/>
      <c r="G109" s="355"/>
      <c r="H109" s="356"/>
    </row>
    <row r="110" spans="1:8" s="16" customFormat="1" ht="37.5" customHeight="1" outlineLevel="1" x14ac:dyDescent="0.2">
      <c r="A110" s="419" t="s">
        <v>363</v>
      </c>
      <c r="B110" s="420"/>
      <c r="C110" s="599"/>
      <c r="D110" s="354">
        <v>109080</v>
      </c>
      <c r="E110" s="355"/>
      <c r="F110" s="355"/>
      <c r="G110" s="355"/>
      <c r="H110" s="356"/>
    </row>
    <row r="111" spans="1:8" s="16" customFormat="1" ht="37.5" customHeight="1" outlineLevel="1" x14ac:dyDescent="0.2">
      <c r="A111" s="419" t="s">
        <v>364</v>
      </c>
      <c r="B111" s="420"/>
      <c r="C111" s="599"/>
      <c r="D111" s="354">
        <v>111504</v>
      </c>
      <c r="E111" s="355"/>
      <c r="F111" s="355"/>
      <c r="G111" s="355"/>
      <c r="H111" s="356"/>
    </row>
    <row r="112" spans="1:8" s="16" customFormat="1" ht="37.5" customHeight="1" outlineLevel="1" x14ac:dyDescent="0.2">
      <c r="A112" s="419" t="s">
        <v>365</v>
      </c>
      <c r="B112" s="420"/>
      <c r="C112" s="599"/>
      <c r="D112" s="354">
        <v>113928</v>
      </c>
      <c r="E112" s="355"/>
      <c r="F112" s="355"/>
      <c r="G112" s="355"/>
      <c r="H112" s="356"/>
    </row>
    <row r="113" spans="1:8" s="16" customFormat="1" ht="37.5" customHeight="1" outlineLevel="1" x14ac:dyDescent="0.2">
      <c r="A113" s="419" t="s">
        <v>366</v>
      </c>
      <c r="B113" s="420"/>
      <c r="C113" s="599"/>
      <c r="D113" s="354">
        <v>116352</v>
      </c>
      <c r="E113" s="355"/>
      <c r="F113" s="355"/>
      <c r="G113" s="355"/>
      <c r="H113" s="356"/>
    </row>
    <row r="114" spans="1:8" s="16" customFormat="1" ht="37.5" customHeight="1" outlineLevel="1" x14ac:dyDescent="0.2">
      <c r="A114" s="419" t="s">
        <v>367</v>
      </c>
      <c r="B114" s="420"/>
      <c r="C114" s="599"/>
      <c r="D114" s="354">
        <v>118776</v>
      </c>
      <c r="E114" s="355"/>
      <c r="F114" s="355"/>
      <c r="G114" s="355"/>
      <c r="H114" s="356"/>
    </row>
    <row r="115" spans="1:8" s="16" customFormat="1" ht="37.5" customHeight="1" outlineLevel="1" thickBot="1" x14ac:dyDescent="0.25">
      <c r="A115" s="419" t="s">
        <v>368</v>
      </c>
      <c r="B115" s="420"/>
      <c r="C115" s="600"/>
      <c r="D115" s="374">
        <v>121200</v>
      </c>
      <c r="E115" s="375"/>
      <c r="F115" s="375"/>
      <c r="G115" s="375"/>
      <c r="H115" s="376"/>
    </row>
    <row r="116" spans="1:8" s="16" customFormat="1" ht="24.95" customHeight="1" thickBot="1" x14ac:dyDescent="0.25">
      <c r="A116" s="40"/>
      <c r="B116" s="170"/>
      <c r="C116" s="60"/>
      <c r="D116" s="591" t="s">
        <v>240</v>
      </c>
      <c r="E116" s="591"/>
      <c r="F116" s="591"/>
      <c r="G116" s="591"/>
      <c r="H116" s="614"/>
    </row>
    <row r="117" spans="1:8" s="16" customFormat="1" ht="24.95" customHeight="1" thickBot="1" x14ac:dyDescent="0.25">
      <c r="A117" s="171"/>
      <c r="B117" s="55"/>
      <c r="C117" s="56"/>
      <c r="D117" s="172" t="s">
        <v>171</v>
      </c>
      <c r="E117" s="173" t="s">
        <v>172</v>
      </c>
      <c r="F117" s="174" t="s">
        <v>173</v>
      </c>
      <c r="G117" s="173" t="s">
        <v>174</v>
      </c>
      <c r="H117" s="175" t="s">
        <v>175</v>
      </c>
    </row>
    <row r="118" spans="1:8" s="16" customFormat="1" ht="48" customHeight="1" x14ac:dyDescent="0.2">
      <c r="A118" s="461" t="s">
        <v>241</v>
      </c>
      <c r="B118" s="455" t="s">
        <v>27</v>
      </c>
      <c r="C11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18" s="382">
        <f>F118*1.2</f>
        <v>8301.6</v>
      </c>
      <c r="E118" s="383">
        <f>F118*1.1</f>
        <v>7609.8</v>
      </c>
      <c r="F118" s="383">
        <v>6918</v>
      </c>
      <c r="G118" s="383">
        <f>F118*0.75</f>
        <v>5188.5</v>
      </c>
      <c r="H118" s="384">
        <f>F118*0.5</f>
        <v>3459</v>
      </c>
    </row>
    <row r="119" spans="1:8" s="16" customFormat="1" ht="132" customHeight="1" x14ac:dyDescent="0.2">
      <c r="A119" s="462"/>
      <c r="B119" s="456"/>
      <c r="C119" s="456"/>
      <c r="D119" s="354"/>
      <c r="E119" s="355"/>
      <c r="F119" s="355"/>
      <c r="G119" s="355"/>
      <c r="H119" s="356"/>
    </row>
    <row r="120" spans="1:8" s="16" customFormat="1" ht="97.5" customHeight="1" x14ac:dyDescent="0.2">
      <c r="A120" s="462"/>
      <c r="B120" s="24" t="s">
        <v>12</v>
      </c>
      <c r="C12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0" s="354"/>
      <c r="E120" s="355"/>
      <c r="F120" s="355"/>
      <c r="G120" s="355"/>
      <c r="H120" s="356"/>
    </row>
    <row r="121" spans="1:8" s="16" customFormat="1" ht="166.5" customHeight="1" thickBot="1" x14ac:dyDescent="0.25">
      <c r="A121" s="464"/>
      <c r="B121" s="26" t="s">
        <v>13</v>
      </c>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1" s="374"/>
      <c r="E121" s="375"/>
      <c r="F121" s="375"/>
      <c r="G121" s="375"/>
      <c r="H121" s="376"/>
    </row>
    <row r="122" spans="1:8" s="16" customFormat="1" ht="24.95" customHeight="1" thickBot="1" x14ac:dyDescent="0.25">
      <c r="A122" s="28"/>
      <c r="B122" s="29"/>
      <c r="C122" s="30"/>
      <c r="D122" s="519"/>
      <c r="E122" s="519"/>
      <c r="F122" s="519"/>
      <c r="G122" s="519"/>
      <c r="H122" s="645"/>
    </row>
    <row r="123" spans="1:8" s="16" customFormat="1" ht="48" customHeight="1" x14ac:dyDescent="0.2">
      <c r="A123" s="451" t="s">
        <v>242</v>
      </c>
      <c r="B123" s="455" t="s">
        <v>27</v>
      </c>
      <c r="C12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3" s="457">
        <f>F123*1.2</f>
        <v>9597.6</v>
      </c>
      <c r="E123" s="383">
        <f>F123*1.1</f>
        <v>8797.8000000000011</v>
      </c>
      <c r="F123" s="383">
        <v>7998</v>
      </c>
      <c r="G123" s="383">
        <f>F123*0.75</f>
        <v>5998.5</v>
      </c>
      <c r="H123" s="384">
        <f>F123*0.5</f>
        <v>3999</v>
      </c>
    </row>
    <row r="124" spans="1:8" s="16" customFormat="1" ht="132" customHeight="1" x14ac:dyDescent="0.2">
      <c r="A124" s="452"/>
      <c r="B124" s="456"/>
      <c r="C124" s="456"/>
      <c r="D124" s="361"/>
      <c r="E124" s="355"/>
      <c r="F124" s="355"/>
      <c r="G124" s="355"/>
      <c r="H124" s="356"/>
    </row>
    <row r="125" spans="1:8" s="16" customFormat="1" ht="97.5" customHeight="1" x14ac:dyDescent="0.2">
      <c r="A125" s="452"/>
      <c r="B125" s="24" t="s">
        <v>12</v>
      </c>
      <c r="C12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5" s="361"/>
      <c r="E125" s="355"/>
      <c r="F125" s="355"/>
      <c r="G125" s="355"/>
      <c r="H125" s="356"/>
    </row>
    <row r="126" spans="1:8" s="16" customFormat="1" ht="166.5" customHeight="1" x14ac:dyDescent="0.2">
      <c r="A126" s="452"/>
      <c r="B126" s="31" t="s">
        <v>13</v>
      </c>
      <c r="C12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6" s="361"/>
      <c r="E126" s="355"/>
      <c r="F126" s="355"/>
      <c r="G126" s="355"/>
      <c r="H126" s="356"/>
    </row>
    <row r="127" spans="1:8" s="16" customFormat="1" ht="92.25" customHeight="1" thickBot="1" x14ac:dyDescent="0.25">
      <c r="A127" s="489"/>
      <c r="B127" s="26" t="s">
        <v>16</v>
      </c>
      <c r="C12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27" s="482"/>
      <c r="E127" s="375"/>
      <c r="F127" s="375"/>
      <c r="G127" s="375"/>
      <c r="H127" s="376"/>
    </row>
    <row r="128" spans="1:8" s="16" customFormat="1" ht="24.95" customHeight="1" thickBot="1" x14ac:dyDescent="0.25">
      <c r="A128" s="40"/>
      <c r="B128" s="41"/>
      <c r="C128" s="42"/>
      <c r="D128" s="519"/>
      <c r="E128" s="519"/>
      <c r="F128" s="519"/>
      <c r="G128" s="519"/>
      <c r="H128" s="645"/>
    </row>
    <row r="129" spans="1:8" s="16" customFormat="1" ht="50.1" customHeight="1" x14ac:dyDescent="0.2">
      <c r="A129" s="438" t="s">
        <v>243</v>
      </c>
      <c r="B129" s="475" t="s">
        <v>23</v>
      </c>
      <c r="C12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29" s="527">
        <v>210</v>
      </c>
      <c r="E129" s="528"/>
      <c r="F129" s="528"/>
      <c r="G129" s="528"/>
      <c r="H129" s="529"/>
    </row>
    <row r="130" spans="1:8" s="16" customFormat="1" ht="94.5" customHeight="1" x14ac:dyDescent="0.2">
      <c r="A130" s="439"/>
      <c r="B130" s="476"/>
      <c r="C130" s="478"/>
      <c r="D130" s="480"/>
      <c r="E130" s="447"/>
      <c r="F130" s="447"/>
      <c r="G130" s="447"/>
      <c r="H130" s="530"/>
    </row>
    <row r="131" spans="1:8" s="16" customFormat="1" ht="163.5" customHeight="1" thickBot="1" x14ac:dyDescent="0.25">
      <c r="A131" s="440"/>
      <c r="B131" s="43" t="s">
        <v>13</v>
      </c>
      <c r="C13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31" s="531"/>
      <c r="E131" s="532"/>
      <c r="F131" s="532"/>
      <c r="G131" s="532"/>
      <c r="H131" s="533"/>
    </row>
    <row r="132" spans="1:8" s="16" customFormat="1" ht="24.95" customHeight="1" thickBot="1" x14ac:dyDescent="0.25">
      <c r="A132" s="40"/>
      <c r="B132" s="59"/>
      <c r="C132" s="60"/>
      <c r="D132" s="591" t="s">
        <v>240</v>
      </c>
      <c r="E132" s="591"/>
      <c r="F132" s="591"/>
      <c r="G132" s="591"/>
      <c r="H132" s="614"/>
    </row>
    <row r="133" spans="1:8" s="16" customFormat="1" ht="50.1" customHeight="1" thickBot="1" x14ac:dyDescent="0.25">
      <c r="A133" s="411" t="s">
        <v>38</v>
      </c>
      <c r="B133" s="412"/>
      <c r="C133" s="412"/>
      <c r="D133" s="642" t="str">
        <f>"от "&amp;MIN(D134:D152)&amp;" до "&amp;MAX(D134:D152)</f>
        <v>от 2424 до 46056</v>
      </c>
      <c r="E133" s="643"/>
      <c r="F133" s="643"/>
      <c r="G133" s="643"/>
      <c r="H133" s="644"/>
    </row>
    <row r="134" spans="1:8" s="16" customFormat="1" ht="37.5" customHeight="1" outlineLevel="1" x14ac:dyDescent="0.2">
      <c r="A134" s="429" t="s">
        <v>244</v>
      </c>
      <c r="B134" s="598"/>
      <c r="C134" s="455"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34" s="601">
        <v>2424</v>
      </c>
      <c r="E134" s="433"/>
      <c r="F134" s="433"/>
      <c r="G134" s="433"/>
      <c r="H134" s="434"/>
    </row>
    <row r="135" spans="1:8" s="16" customFormat="1" ht="37.5" customHeight="1" outlineLevel="1" x14ac:dyDescent="0.2">
      <c r="A135" s="688" t="s">
        <v>245</v>
      </c>
      <c r="B135" s="693"/>
      <c r="C135" s="599"/>
      <c r="D135" s="601">
        <v>4848</v>
      </c>
      <c r="E135" s="433"/>
      <c r="F135" s="433"/>
      <c r="G135" s="433"/>
      <c r="H135" s="434"/>
    </row>
    <row r="136" spans="1:8" s="16" customFormat="1" ht="37.5" customHeight="1" outlineLevel="1" x14ac:dyDescent="0.2">
      <c r="A136" s="688" t="s">
        <v>246</v>
      </c>
      <c r="B136" s="693"/>
      <c r="C136" s="599"/>
      <c r="D136" s="601">
        <v>7272</v>
      </c>
      <c r="E136" s="433"/>
      <c r="F136" s="433"/>
      <c r="G136" s="433"/>
      <c r="H136" s="434"/>
    </row>
    <row r="137" spans="1:8" s="16" customFormat="1" ht="37.5" customHeight="1" outlineLevel="1" x14ac:dyDescent="0.2">
      <c r="A137" s="688" t="s">
        <v>247</v>
      </c>
      <c r="B137" s="693"/>
      <c r="C137" s="599"/>
      <c r="D137" s="601">
        <v>9696</v>
      </c>
      <c r="E137" s="433"/>
      <c r="F137" s="433"/>
      <c r="G137" s="433"/>
      <c r="H137" s="434"/>
    </row>
    <row r="138" spans="1:8" s="16" customFormat="1" ht="37.5" customHeight="1" outlineLevel="1" x14ac:dyDescent="0.2">
      <c r="A138" s="688" t="s">
        <v>248</v>
      </c>
      <c r="B138" s="693"/>
      <c r="C138" s="599"/>
      <c r="D138" s="601">
        <v>12120</v>
      </c>
      <c r="E138" s="433"/>
      <c r="F138" s="433"/>
      <c r="G138" s="433"/>
      <c r="H138" s="434"/>
    </row>
    <row r="139" spans="1:8" s="16" customFormat="1" ht="37.5" customHeight="1" outlineLevel="1" x14ac:dyDescent="0.2">
      <c r="A139" s="688" t="s">
        <v>249</v>
      </c>
      <c r="B139" s="693"/>
      <c r="C139" s="599"/>
      <c r="D139" s="601">
        <v>14544</v>
      </c>
      <c r="E139" s="433"/>
      <c r="F139" s="433"/>
      <c r="G139" s="433"/>
      <c r="H139" s="434"/>
    </row>
    <row r="140" spans="1:8" s="16" customFormat="1" ht="37.5" customHeight="1" outlineLevel="1" x14ac:dyDescent="0.2">
      <c r="A140" s="688" t="s">
        <v>250</v>
      </c>
      <c r="B140" s="693"/>
      <c r="C140" s="599"/>
      <c r="D140" s="601">
        <v>16968</v>
      </c>
      <c r="E140" s="433"/>
      <c r="F140" s="433"/>
      <c r="G140" s="433"/>
      <c r="H140" s="434"/>
    </row>
    <row r="141" spans="1:8" s="16" customFormat="1" ht="37.5" customHeight="1" outlineLevel="1" x14ac:dyDescent="0.2">
      <c r="A141" s="688" t="s">
        <v>251</v>
      </c>
      <c r="B141" s="693"/>
      <c r="C141" s="599"/>
      <c r="D141" s="601">
        <v>19392</v>
      </c>
      <c r="E141" s="433"/>
      <c r="F141" s="433"/>
      <c r="G141" s="433"/>
      <c r="H141" s="434"/>
    </row>
    <row r="142" spans="1:8" s="16" customFormat="1" ht="37.5" customHeight="1" outlineLevel="1" x14ac:dyDescent="0.2">
      <c r="A142" s="688" t="s">
        <v>252</v>
      </c>
      <c r="B142" s="693"/>
      <c r="C142" s="599"/>
      <c r="D142" s="601">
        <v>21816</v>
      </c>
      <c r="E142" s="433"/>
      <c r="F142" s="433"/>
      <c r="G142" s="433"/>
      <c r="H142" s="434"/>
    </row>
    <row r="143" spans="1:8" s="16" customFormat="1" ht="37.5" customHeight="1" outlineLevel="1" x14ac:dyDescent="0.2">
      <c r="A143" s="688" t="s">
        <v>253</v>
      </c>
      <c r="B143" s="693"/>
      <c r="C143" s="599"/>
      <c r="D143" s="601">
        <v>24240</v>
      </c>
      <c r="E143" s="433"/>
      <c r="F143" s="433"/>
      <c r="G143" s="433"/>
      <c r="H143" s="434"/>
    </row>
    <row r="144" spans="1:8" s="16" customFormat="1" ht="37.5" customHeight="1" outlineLevel="1" x14ac:dyDescent="0.2">
      <c r="A144" s="688" t="s">
        <v>254</v>
      </c>
      <c r="B144" s="693"/>
      <c r="C144" s="599"/>
      <c r="D144" s="601">
        <v>26664</v>
      </c>
      <c r="E144" s="433"/>
      <c r="F144" s="433"/>
      <c r="G144" s="433"/>
      <c r="H144" s="434"/>
    </row>
    <row r="145" spans="1:8" s="16" customFormat="1" ht="37.5" customHeight="1" outlineLevel="1" x14ac:dyDescent="0.2">
      <c r="A145" s="688" t="s">
        <v>255</v>
      </c>
      <c r="B145" s="693"/>
      <c r="C145" s="599"/>
      <c r="D145" s="601">
        <v>29088</v>
      </c>
      <c r="E145" s="433"/>
      <c r="F145" s="433"/>
      <c r="G145" s="433"/>
      <c r="H145" s="434"/>
    </row>
    <row r="146" spans="1:8" s="16" customFormat="1" ht="37.5" customHeight="1" outlineLevel="1" x14ac:dyDescent="0.2">
      <c r="A146" s="688" t="s">
        <v>256</v>
      </c>
      <c r="B146" s="693"/>
      <c r="C146" s="599"/>
      <c r="D146" s="601">
        <v>31512</v>
      </c>
      <c r="E146" s="433"/>
      <c r="F146" s="433"/>
      <c r="G146" s="433"/>
      <c r="H146" s="434"/>
    </row>
    <row r="147" spans="1:8" s="16" customFormat="1" ht="37.5" customHeight="1" outlineLevel="1" x14ac:dyDescent="0.2">
      <c r="A147" s="688" t="s">
        <v>257</v>
      </c>
      <c r="B147" s="693"/>
      <c r="C147" s="599"/>
      <c r="D147" s="601">
        <v>33936</v>
      </c>
      <c r="E147" s="433"/>
      <c r="F147" s="433"/>
      <c r="G147" s="433"/>
      <c r="H147" s="434"/>
    </row>
    <row r="148" spans="1:8" s="16" customFormat="1" ht="37.5" customHeight="1" outlineLevel="1" x14ac:dyDescent="0.2">
      <c r="A148" s="688" t="s">
        <v>258</v>
      </c>
      <c r="B148" s="693"/>
      <c r="C148" s="599"/>
      <c r="D148" s="601">
        <v>36360</v>
      </c>
      <c r="E148" s="433"/>
      <c r="F148" s="433"/>
      <c r="G148" s="433"/>
      <c r="H148" s="434"/>
    </row>
    <row r="149" spans="1:8" s="16" customFormat="1" ht="37.5" customHeight="1" outlineLevel="1" x14ac:dyDescent="0.2">
      <c r="A149" s="688" t="s">
        <v>259</v>
      </c>
      <c r="B149" s="693"/>
      <c r="C149" s="599"/>
      <c r="D149" s="601">
        <v>38784</v>
      </c>
      <c r="E149" s="433"/>
      <c r="F149" s="433"/>
      <c r="G149" s="433"/>
      <c r="H149" s="434"/>
    </row>
    <row r="150" spans="1:8" s="16" customFormat="1" ht="37.5" customHeight="1" outlineLevel="1" x14ac:dyDescent="0.2">
      <c r="A150" s="688" t="s">
        <v>260</v>
      </c>
      <c r="B150" s="693"/>
      <c r="C150" s="599"/>
      <c r="D150" s="601">
        <v>41208</v>
      </c>
      <c r="E150" s="433"/>
      <c r="F150" s="433"/>
      <c r="G150" s="433"/>
      <c r="H150" s="434"/>
    </row>
    <row r="151" spans="1:8" s="16" customFormat="1" ht="37.5" customHeight="1" outlineLevel="1" x14ac:dyDescent="0.2">
      <c r="A151" s="688" t="s">
        <v>261</v>
      </c>
      <c r="B151" s="693"/>
      <c r="C151" s="599"/>
      <c r="D151" s="601">
        <v>43632</v>
      </c>
      <c r="E151" s="433"/>
      <c r="F151" s="433"/>
      <c r="G151" s="433"/>
      <c r="H151" s="434"/>
    </row>
    <row r="152" spans="1:8" s="16" customFormat="1" ht="37.5" customHeight="1" outlineLevel="1" x14ac:dyDescent="0.2">
      <c r="A152" s="688" t="s">
        <v>262</v>
      </c>
      <c r="B152" s="693"/>
      <c r="C152" s="599"/>
      <c r="D152" s="601">
        <v>46056</v>
      </c>
      <c r="E152" s="433"/>
      <c r="F152" s="433"/>
      <c r="G152" s="433"/>
      <c r="H152" s="434"/>
    </row>
    <row r="153" spans="1:8" s="16" customFormat="1" ht="37.5" customHeight="1" outlineLevel="1" x14ac:dyDescent="0.2">
      <c r="A153" s="419" t="s">
        <v>263</v>
      </c>
      <c r="B153" s="586"/>
      <c r="C153" s="599"/>
      <c r="D153" s="601">
        <v>48480</v>
      </c>
      <c r="E153" s="433"/>
      <c r="F153" s="433"/>
      <c r="G153" s="433"/>
      <c r="H153" s="434"/>
    </row>
    <row r="154" spans="1:8" s="16" customFormat="1" ht="37.5" customHeight="1" outlineLevel="1" x14ac:dyDescent="0.2">
      <c r="A154" s="419" t="s">
        <v>264</v>
      </c>
      <c r="B154" s="586"/>
      <c r="C154" s="599"/>
      <c r="D154" s="601">
        <v>50904</v>
      </c>
      <c r="E154" s="433"/>
      <c r="F154" s="433"/>
      <c r="G154" s="433"/>
      <c r="H154" s="434"/>
    </row>
    <row r="155" spans="1:8" s="16" customFormat="1" ht="37.5" customHeight="1" outlineLevel="1" x14ac:dyDescent="0.2">
      <c r="A155" s="419" t="s">
        <v>265</v>
      </c>
      <c r="B155" s="586"/>
      <c r="C155" s="599"/>
      <c r="D155" s="601">
        <v>53328</v>
      </c>
      <c r="E155" s="433"/>
      <c r="F155" s="433"/>
      <c r="G155" s="433"/>
      <c r="H155" s="434"/>
    </row>
    <row r="156" spans="1:8" s="16" customFormat="1" ht="37.5" customHeight="1" outlineLevel="1" x14ac:dyDescent="0.2">
      <c r="A156" s="419" t="s">
        <v>266</v>
      </c>
      <c r="B156" s="586"/>
      <c r="C156" s="599"/>
      <c r="D156" s="398">
        <v>55752</v>
      </c>
      <c r="E156" s="398"/>
      <c r="F156" s="398"/>
      <c r="G156" s="398"/>
      <c r="H156" s="399"/>
    </row>
    <row r="157" spans="1:8" s="16" customFormat="1" ht="37.5" customHeight="1" outlineLevel="1" x14ac:dyDescent="0.2">
      <c r="A157" s="419" t="s">
        <v>267</v>
      </c>
      <c r="B157" s="586"/>
      <c r="C157" s="599"/>
      <c r="D157" s="398">
        <v>58176</v>
      </c>
      <c r="E157" s="398"/>
      <c r="F157" s="398"/>
      <c r="G157" s="398"/>
      <c r="H157" s="399"/>
    </row>
    <row r="158" spans="1:8" s="16" customFormat="1" ht="37.5" customHeight="1" outlineLevel="1" x14ac:dyDescent="0.2">
      <c r="A158" s="419" t="s">
        <v>268</v>
      </c>
      <c r="B158" s="586"/>
      <c r="C158" s="599"/>
      <c r="D158" s="398">
        <v>55125</v>
      </c>
      <c r="E158" s="398"/>
      <c r="F158" s="398"/>
      <c r="G158" s="398"/>
      <c r="H158" s="399"/>
    </row>
    <row r="159" spans="1:8" s="16" customFormat="1" ht="37.5" customHeight="1" outlineLevel="1" x14ac:dyDescent="0.2">
      <c r="A159" s="419" t="s">
        <v>269</v>
      </c>
      <c r="B159" s="586"/>
      <c r="C159" s="599"/>
      <c r="D159" s="398">
        <v>57330</v>
      </c>
      <c r="E159" s="398"/>
      <c r="F159" s="398"/>
      <c r="G159" s="398"/>
      <c r="H159" s="399"/>
    </row>
    <row r="160" spans="1:8" s="16" customFormat="1" ht="37.5" customHeight="1" outlineLevel="1" x14ac:dyDescent="0.2">
      <c r="A160" s="419" t="s">
        <v>270</v>
      </c>
      <c r="B160" s="586"/>
      <c r="C160" s="599"/>
      <c r="D160" s="398">
        <v>59535</v>
      </c>
      <c r="E160" s="398"/>
      <c r="F160" s="398"/>
      <c r="G160" s="398"/>
      <c r="H160" s="399"/>
    </row>
    <row r="161" spans="1:8" s="16" customFormat="1" ht="37.5" customHeight="1" outlineLevel="1" x14ac:dyDescent="0.2">
      <c r="A161" s="419" t="s">
        <v>271</v>
      </c>
      <c r="B161" s="586"/>
      <c r="C161" s="599"/>
      <c r="D161" s="601">
        <v>61740</v>
      </c>
      <c r="E161" s="433"/>
      <c r="F161" s="433"/>
      <c r="G161" s="433"/>
      <c r="H161" s="434"/>
    </row>
    <row r="162" spans="1:8" s="16" customFormat="1" ht="37.5" customHeight="1" outlineLevel="1" x14ac:dyDescent="0.2">
      <c r="A162" s="419" t="s">
        <v>272</v>
      </c>
      <c r="B162" s="586"/>
      <c r="C162" s="599"/>
      <c r="D162" s="601">
        <v>63945</v>
      </c>
      <c r="E162" s="433"/>
      <c r="F162" s="433"/>
      <c r="G162" s="433"/>
      <c r="H162" s="434"/>
    </row>
    <row r="163" spans="1:8" s="16" customFormat="1" ht="37.5" customHeight="1" outlineLevel="1" x14ac:dyDescent="0.2">
      <c r="A163" s="419" t="s">
        <v>273</v>
      </c>
      <c r="B163" s="586"/>
      <c r="C163" s="599"/>
      <c r="D163" s="601">
        <v>66150</v>
      </c>
      <c r="E163" s="433"/>
      <c r="F163" s="433"/>
      <c r="G163" s="433"/>
      <c r="H163" s="434"/>
    </row>
    <row r="164" spans="1:8" s="16" customFormat="1" ht="37.5" customHeight="1" outlineLevel="1" x14ac:dyDescent="0.2">
      <c r="A164" s="419" t="s">
        <v>274</v>
      </c>
      <c r="B164" s="586"/>
      <c r="C164" s="599"/>
      <c r="D164" s="601">
        <v>66151</v>
      </c>
      <c r="E164" s="433"/>
      <c r="F164" s="433"/>
      <c r="G164" s="433"/>
      <c r="H164" s="434"/>
    </row>
    <row r="165" spans="1:8" s="16" customFormat="1" ht="37.5" customHeight="1" outlineLevel="1" x14ac:dyDescent="0.2">
      <c r="A165" s="419" t="s">
        <v>275</v>
      </c>
      <c r="B165" s="586"/>
      <c r="C165" s="599"/>
      <c r="D165" s="601">
        <v>66152</v>
      </c>
      <c r="E165" s="433"/>
      <c r="F165" s="433"/>
      <c r="G165" s="433"/>
      <c r="H165" s="434"/>
    </row>
    <row r="166" spans="1:8" s="16" customFormat="1" ht="37.5" customHeight="1" outlineLevel="1" x14ac:dyDescent="0.2">
      <c r="A166" s="419" t="s">
        <v>276</v>
      </c>
      <c r="B166" s="586"/>
      <c r="C166" s="599"/>
      <c r="D166" s="601">
        <v>66153</v>
      </c>
      <c r="E166" s="433"/>
      <c r="F166" s="433"/>
      <c r="G166" s="433"/>
      <c r="H166" s="434"/>
    </row>
    <row r="167" spans="1:8" s="16" customFormat="1" ht="37.5" customHeight="1" outlineLevel="1" x14ac:dyDescent="0.2">
      <c r="A167" s="419" t="s">
        <v>277</v>
      </c>
      <c r="B167" s="586"/>
      <c r="C167" s="599"/>
      <c r="D167" s="601">
        <v>66154</v>
      </c>
      <c r="E167" s="433"/>
      <c r="F167" s="433"/>
      <c r="G167" s="433"/>
      <c r="H167" s="434"/>
    </row>
    <row r="168" spans="1:8" s="16" customFormat="1" ht="37.5" customHeight="1" outlineLevel="1" x14ac:dyDescent="0.2">
      <c r="A168" s="419" t="s">
        <v>278</v>
      </c>
      <c r="B168" s="586"/>
      <c r="C168" s="599"/>
      <c r="D168" s="601">
        <v>66155</v>
      </c>
      <c r="E168" s="433"/>
      <c r="F168" s="433"/>
      <c r="G168" s="433"/>
      <c r="H168" s="434"/>
    </row>
    <row r="169" spans="1:8" s="16" customFormat="1" ht="37.5" customHeight="1" outlineLevel="1" x14ac:dyDescent="0.2">
      <c r="A169" s="419" t="s">
        <v>279</v>
      </c>
      <c r="B169" s="586"/>
      <c r="C169" s="599"/>
      <c r="D169" s="601">
        <v>66156</v>
      </c>
      <c r="E169" s="433"/>
      <c r="F169" s="433"/>
      <c r="G169" s="433"/>
      <c r="H169" s="434"/>
    </row>
    <row r="170" spans="1:8" s="16" customFormat="1" ht="37.5" customHeight="1" outlineLevel="1" x14ac:dyDescent="0.2">
      <c r="A170" s="419" t="s">
        <v>280</v>
      </c>
      <c r="B170" s="586"/>
      <c r="C170" s="599"/>
      <c r="D170" s="601">
        <v>66157</v>
      </c>
      <c r="E170" s="433"/>
      <c r="F170" s="433"/>
      <c r="G170" s="433"/>
      <c r="H170" s="434"/>
    </row>
    <row r="171" spans="1:8" s="16" customFormat="1" ht="37.5" customHeight="1" outlineLevel="1" x14ac:dyDescent="0.2">
      <c r="A171" s="419" t="s">
        <v>281</v>
      </c>
      <c r="B171" s="586"/>
      <c r="C171" s="599"/>
      <c r="D171" s="601">
        <v>66158</v>
      </c>
      <c r="E171" s="433"/>
      <c r="F171" s="433"/>
      <c r="G171" s="433"/>
      <c r="H171" s="434"/>
    </row>
    <row r="172" spans="1:8" s="16" customFormat="1" ht="37.5" customHeight="1" outlineLevel="1" x14ac:dyDescent="0.2">
      <c r="A172" s="419" t="s">
        <v>282</v>
      </c>
      <c r="B172" s="586"/>
      <c r="C172" s="599"/>
      <c r="D172" s="601">
        <v>66159</v>
      </c>
      <c r="E172" s="433"/>
      <c r="F172" s="433"/>
      <c r="G172" s="433"/>
      <c r="H172" s="434"/>
    </row>
    <row r="173" spans="1:8" s="16" customFormat="1" ht="37.5" customHeight="1" outlineLevel="1" x14ac:dyDescent="0.2">
      <c r="A173" s="419" t="s">
        <v>283</v>
      </c>
      <c r="B173" s="586"/>
      <c r="C173" s="599"/>
      <c r="D173" s="601">
        <v>66160</v>
      </c>
      <c r="E173" s="433"/>
      <c r="F173" s="433"/>
      <c r="G173" s="433"/>
      <c r="H173" s="434"/>
    </row>
    <row r="174" spans="1:8" s="16" customFormat="1" ht="37.5" customHeight="1" outlineLevel="1" x14ac:dyDescent="0.2">
      <c r="A174" s="419" t="s">
        <v>419</v>
      </c>
      <c r="B174" s="586"/>
      <c r="C174" s="599"/>
      <c r="D174" s="601">
        <v>66161</v>
      </c>
      <c r="E174" s="433"/>
      <c r="F174" s="433"/>
      <c r="G174" s="433"/>
      <c r="H174" s="434"/>
    </row>
    <row r="175" spans="1:8" s="16" customFormat="1" ht="37.5" customHeight="1" outlineLevel="1" x14ac:dyDescent="0.2">
      <c r="A175" s="419" t="s">
        <v>420</v>
      </c>
      <c r="B175" s="586"/>
      <c r="C175" s="599"/>
      <c r="D175" s="601">
        <v>66162</v>
      </c>
      <c r="E175" s="433"/>
      <c r="F175" s="433"/>
      <c r="G175" s="433"/>
      <c r="H175" s="434"/>
    </row>
    <row r="176" spans="1:8" s="16" customFormat="1" ht="37.5" customHeight="1" outlineLevel="1" x14ac:dyDescent="0.2">
      <c r="A176" s="419" t="s">
        <v>421</v>
      </c>
      <c r="B176" s="586"/>
      <c r="C176" s="599"/>
      <c r="D176" s="601">
        <v>66163</v>
      </c>
      <c r="E176" s="433"/>
      <c r="F176" s="433"/>
      <c r="G176" s="433"/>
      <c r="H176" s="434"/>
    </row>
    <row r="177" spans="1:8" s="16" customFormat="1" ht="37.5" customHeight="1" outlineLevel="1" x14ac:dyDescent="0.2">
      <c r="A177" s="419" t="s">
        <v>422</v>
      </c>
      <c r="B177" s="586"/>
      <c r="C177" s="599"/>
      <c r="D177" s="601">
        <v>66164</v>
      </c>
      <c r="E177" s="433"/>
      <c r="F177" s="433"/>
      <c r="G177" s="433"/>
      <c r="H177" s="434"/>
    </row>
    <row r="178" spans="1:8" s="16" customFormat="1" ht="37.5" customHeight="1" outlineLevel="1" x14ac:dyDescent="0.2">
      <c r="A178" s="419" t="s">
        <v>423</v>
      </c>
      <c r="B178" s="586"/>
      <c r="C178" s="599"/>
      <c r="D178" s="601">
        <v>66165</v>
      </c>
      <c r="E178" s="433"/>
      <c r="F178" s="433"/>
      <c r="G178" s="433"/>
      <c r="H178" s="434"/>
    </row>
    <row r="179" spans="1:8" s="16" customFormat="1" ht="37.5" customHeight="1" outlineLevel="1" x14ac:dyDescent="0.2">
      <c r="A179" s="419" t="s">
        <v>424</v>
      </c>
      <c r="B179" s="586"/>
      <c r="C179" s="599"/>
      <c r="D179" s="601">
        <v>66166</v>
      </c>
      <c r="E179" s="433"/>
      <c r="F179" s="433"/>
      <c r="G179" s="433"/>
      <c r="H179" s="434"/>
    </row>
    <row r="180" spans="1:8" s="16" customFormat="1" ht="37.5" customHeight="1" outlineLevel="1" x14ac:dyDescent="0.2">
      <c r="A180" s="419" t="s">
        <v>425</v>
      </c>
      <c r="B180" s="586"/>
      <c r="C180" s="599"/>
      <c r="D180" s="601">
        <v>66167</v>
      </c>
      <c r="E180" s="433"/>
      <c r="F180" s="433"/>
      <c r="G180" s="433"/>
      <c r="H180" s="434"/>
    </row>
    <row r="181" spans="1:8" s="16" customFormat="1" ht="37.5" customHeight="1" outlineLevel="1" x14ac:dyDescent="0.2">
      <c r="A181" s="419" t="s">
        <v>426</v>
      </c>
      <c r="B181" s="586"/>
      <c r="C181" s="599"/>
      <c r="D181" s="601">
        <v>66168</v>
      </c>
      <c r="E181" s="433"/>
      <c r="F181" s="433"/>
      <c r="G181" s="433"/>
      <c r="H181" s="434"/>
    </row>
    <row r="182" spans="1:8" s="16" customFormat="1" ht="37.5" customHeight="1" outlineLevel="1" x14ac:dyDescent="0.2">
      <c r="A182" s="419" t="s">
        <v>427</v>
      </c>
      <c r="B182" s="586"/>
      <c r="C182" s="599"/>
      <c r="D182" s="601">
        <v>66169</v>
      </c>
      <c r="E182" s="433"/>
      <c r="F182" s="433"/>
      <c r="G182" s="433"/>
      <c r="H182" s="434"/>
    </row>
    <row r="183" spans="1:8" s="16" customFormat="1" ht="37.5" customHeight="1" outlineLevel="1" thickBot="1" x14ac:dyDescent="0.25">
      <c r="A183" s="419" t="s">
        <v>428</v>
      </c>
      <c r="B183" s="586"/>
      <c r="C183" s="600"/>
      <c r="D183" s="601">
        <v>66170</v>
      </c>
      <c r="E183" s="433"/>
      <c r="F183" s="433"/>
      <c r="G183" s="433"/>
      <c r="H183" s="434"/>
    </row>
    <row r="184" spans="1:8" s="16" customFormat="1" ht="50.1" customHeight="1" thickBot="1" x14ac:dyDescent="0.25">
      <c r="A184" s="411" t="s">
        <v>59</v>
      </c>
      <c r="B184" s="412"/>
      <c r="C184" s="630"/>
      <c r="D184" s="421" t="str">
        <f>"от "&amp;MIN(D185:D194)&amp;" до "&amp;MAX(D185:D194)</f>
        <v>от 924 до 16902</v>
      </c>
      <c r="E184" s="422"/>
      <c r="F184" s="422"/>
      <c r="G184" s="422"/>
      <c r="H184" s="423"/>
    </row>
    <row r="185" spans="1:8" s="16" customFormat="1" ht="151.5" customHeight="1" x14ac:dyDescent="0.2">
      <c r="A185" s="114" t="s">
        <v>342</v>
      </c>
      <c r="B185" s="66" t="s">
        <v>197</v>
      </c>
      <c r="C185"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185" s="512">
        <v>1590</v>
      </c>
      <c r="E185" s="512"/>
      <c r="F185" s="512"/>
      <c r="G185" s="512"/>
      <c r="H185" s="457"/>
    </row>
    <row r="186" spans="1:8" s="16" customFormat="1" ht="37.5" customHeight="1" x14ac:dyDescent="0.2">
      <c r="A186" s="352" t="s">
        <v>61</v>
      </c>
      <c r="B186" s="353"/>
      <c r="C186" s="426"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186" s="361">
        <v>924.00000000000011</v>
      </c>
      <c r="E186" s="355"/>
      <c r="F186" s="355"/>
      <c r="G186" s="355"/>
      <c r="H186" s="356"/>
    </row>
    <row r="187" spans="1:8" s="16" customFormat="1" ht="37.5" customHeight="1" x14ac:dyDescent="0.2">
      <c r="A187" s="352" t="s">
        <v>62</v>
      </c>
      <c r="B187" s="353"/>
      <c r="C187" s="427"/>
      <c r="D187" s="361">
        <v>16902</v>
      </c>
      <c r="E187" s="355"/>
      <c r="F187" s="355"/>
      <c r="G187" s="355"/>
      <c r="H187" s="356"/>
    </row>
    <row r="188" spans="1:8" s="16" customFormat="1" ht="37.5" customHeight="1" x14ac:dyDescent="0.2">
      <c r="A188" s="352" t="s">
        <v>63</v>
      </c>
      <c r="B188" s="353"/>
      <c r="C188" s="427"/>
      <c r="D188" s="361">
        <v>3942</v>
      </c>
      <c r="E188" s="355"/>
      <c r="F188" s="355"/>
      <c r="G188" s="355"/>
      <c r="H188" s="356"/>
    </row>
    <row r="189" spans="1:8" s="16" customFormat="1" ht="37.5" customHeight="1" x14ac:dyDescent="0.2">
      <c r="A189" s="352" t="s">
        <v>64</v>
      </c>
      <c r="B189" s="353"/>
      <c r="C189" s="427"/>
      <c r="D189" s="361">
        <v>10422</v>
      </c>
      <c r="E189" s="355"/>
      <c r="F189" s="355"/>
      <c r="G189" s="355"/>
      <c r="H189" s="356"/>
    </row>
    <row r="190" spans="1:8" s="16" customFormat="1" ht="37.5" customHeight="1" x14ac:dyDescent="0.2">
      <c r="A190" s="352" t="s">
        <v>65</v>
      </c>
      <c r="B190" s="353"/>
      <c r="C190" s="427"/>
      <c r="D190" s="361">
        <v>2574</v>
      </c>
      <c r="E190" s="355"/>
      <c r="F190" s="355"/>
      <c r="G190" s="355"/>
      <c r="H190" s="356"/>
    </row>
    <row r="191" spans="1:8" s="16" customFormat="1" ht="37.5" customHeight="1" x14ac:dyDescent="0.2">
      <c r="A191" s="352" t="s">
        <v>66</v>
      </c>
      <c r="B191" s="353"/>
      <c r="C191" s="427"/>
      <c r="D191" s="361">
        <v>2574</v>
      </c>
      <c r="E191" s="355"/>
      <c r="F191" s="355"/>
      <c r="G191" s="355"/>
      <c r="H191" s="356"/>
    </row>
    <row r="192" spans="1:8" s="16" customFormat="1" ht="37.5" customHeight="1" x14ac:dyDescent="0.2">
      <c r="A192" s="352" t="s">
        <v>67</v>
      </c>
      <c r="B192" s="353"/>
      <c r="C192" s="427"/>
      <c r="D192" s="361">
        <v>5148</v>
      </c>
      <c r="E192" s="355"/>
      <c r="F192" s="355"/>
      <c r="G192" s="355"/>
      <c r="H192" s="356"/>
    </row>
    <row r="193" spans="1:8" s="16" customFormat="1" ht="37.5" customHeight="1" x14ac:dyDescent="0.2">
      <c r="A193" s="352" t="s">
        <v>68</v>
      </c>
      <c r="B193" s="353"/>
      <c r="C193" s="427"/>
      <c r="D193" s="361">
        <v>7722</v>
      </c>
      <c r="E193" s="355"/>
      <c r="F193" s="355"/>
      <c r="G193" s="355"/>
      <c r="H193" s="356"/>
    </row>
    <row r="194" spans="1:8" s="16" customFormat="1" ht="37.5" customHeight="1" x14ac:dyDescent="0.2">
      <c r="A194" s="369" t="s">
        <v>69</v>
      </c>
      <c r="B194" s="370"/>
      <c r="C194" s="427"/>
      <c r="D194" s="371">
        <v>12582</v>
      </c>
      <c r="E194" s="372"/>
      <c r="F194" s="372"/>
      <c r="G194" s="372"/>
      <c r="H194" s="373"/>
    </row>
    <row r="195" spans="1:8" s="16" customFormat="1" ht="117.75" customHeight="1" thickBot="1" x14ac:dyDescent="0.25">
      <c r="A195" s="524" t="s">
        <v>71</v>
      </c>
      <c r="B195" s="525"/>
      <c r="C19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195" s="375">
        <v>30</v>
      </c>
      <c r="E195" s="375"/>
      <c r="F195" s="375"/>
      <c r="G195" s="375"/>
      <c r="H195" s="376"/>
    </row>
    <row r="196" spans="1:8" s="23" customFormat="1" ht="50.1" customHeight="1" thickBot="1" x14ac:dyDescent="0.25">
      <c r="A196" s="362" t="s">
        <v>72</v>
      </c>
      <c r="B196" s="363"/>
      <c r="C196" s="21"/>
      <c r="D196" s="364" t="str">
        <f>"от "&amp;MIN(D198,D218:H232)&amp;" до "&amp;MAX(D198,D218:H232)</f>
        <v>от 594 до 14949</v>
      </c>
      <c r="E196" s="364"/>
      <c r="F196" s="364"/>
      <c r="G196" s="364"/>
      <c r="H196" s="365"/>
    </row>
    <row r="197" spans="1:8" s="16" customFormat="1" ht="24.95" customHeight="1" thickBot="1" x14ac:dyDescent="0.25">
      <c r="A197" s="518"/>
      <c r="B197" s="519"/>
      <c r="C197" s="42"/>
      <c r="D197" s="402"/>
      <c r="E197" s="402"/>
      <c r="F197" s="402"/>
      <c r="G197" s="402"/>
      <c r="H197" s="403"/>
    </row>
    <row r="198" spans="1:8" s="16" customFormat="1" ht="67.5" customHeight="1" thickBot="1" x14ac:dyDescent="0.25">
      <c r="A198" s="389" t="s">
        <v>73</v>
      </c>
      <c r="B198" s="390"/>
      <c r="C19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НОВГОРОД" (версия для ПК); Интернет-площадка 2gis.kz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http://api.2gis.kz/</v>
      </c>
      <c r="D198" s="723">
        <v>14580</v>
      </c>
      <c r="E198" s="724"/>
      <c r="F198" s="724"/>
      <c r="G198" s="724"/>
      <c r="H198" s="725"/>
    </row>
    <row r="199" spans="1:8" s="16" customFormat="1" ht="67.5" customHeight="1" thickBot="1" x14ac:dyDescent="0.25">
      <c r="A199" s="393" t="s">
        <v>74</v>
      </c>
      <c r="B199" s="394"/>
      <c r="C199" s="405"/>
      <c r="D199" s="726" t="s">
        <v>75</v>
      </c>
      <c r="E199" s="727"/>
      <c r="F199" s="727"/>
      <c r="G199" s="727"/>
      <c r="H199" s="728"/>
    </row>
    <row r="200" spans="1:8" s="16" customFormat="1" ht="67.5" customHeight="1" x14ac:dyDescent="0.2">
      <c r="A200" s="385" t="s">
        <v>76</v>
      </c>
      <c r="B200" s="386"/>
      <c r="C200" s="405"/>
      <c r="D200" s="398">
        <f>D198/4</f>
        <v>3645</v>
      </c>
      <c r="E200" s="398"/>
      <c r="F200" s="398"/>
      <c r="G200" s="398"/>
      <c r="H200" s="399"/>
    </row>
    <row r="201" spans="1:8" s="16" customFormat="1" ht="67.5" customHeight="1" x14ac:dyDescent="0.2">
      <c r="A201" s="385" t="s">
        <v>77</v>
      </c>
      <c r="B201" s="386"/>
      <c r="C201" s="405"/>
      <c r="D201" s="398">
        <f>D198/5</f>
        <v>2916</v>
      </c>
      <c r="E201" s="398"/>
      <c r="F201" s="398"/>
      <c r="G201" s="398"/>
      <c r="H201" s="399"/>
    </row>
    <row r="202" spans="1:8" s="16" customFormat="1" ht="67.5" customHeight="1" x14ac:dyDescent="0.2">
      <c r="A202" s="385" t="s">
        <v>78</v>
      </c>
      <c r="B202" s="386"/>
      <c r="C202" s="405"/>
      <c r="D202" s="398">
        <f>D198/6</f>
        <v>2430</v>
      </c>
      <c r="E202" s="398"/>
      <c r="F202" s="398"/>
      <c r="G202" s="398"/>
      <c r="H202" s="399"/>
    </row>
    <row r="203" spans="1:8" s="16" customFormat="1" ht="67.5" customHeight="1" x14ac:dyDescent="0.2">
      <c r="A203" s="385" t="s">
        <v>79</v>
      </c>
      <c r="B203" s="386"/>
      <c r="C203" s="405"/>
      <c r="D203" s="398">
        <f>D198/7</f>
        <v>2082.8571428571427</v>
      </c>
      <c r="E203" s="398"/>
      <c r="F203" s="398"/>
      <c r="G203" s="398"/>
      <c r="H203" s="399"/>
    </row>
    <row r="204" spans="1:8" s="16" customFormat="1" ht="67.5" customHeight="1" x14ac:dyDescent="0.2">
      <c r="A204" s="385" t="s">
        <v>80</v>
      </c>
      <c r="B204" s="386"/>
      <c r="C204" s="405"/>
      <c r="D204" s="398">
        <f>D198/8</f>
        <v>1822.5</v>
      </c>
      <c r="E204" s="398"/>
      <c r="F204" s="398"/>
      <c r="G204" s="398"/>
      <c r="H204" s="399"/>
    </row>
    <row r="205" spans="1:8" s="16" customFormat="1" ht="67.5" customHeight="1" x14ac:dyDescent="0.2">
      <c r="A205" s="385" t="s">
        <v>81</v>
      </c>
      <c r="B205" s="386"/>
      <c r="C205" s="405"/>
      <c r="D205" s="398">
        <f>D198/9</f>
        <v>1620</v>
      </c>
      <c r="E205" s="398"/>
      <c r="F205" s="398"/>
      <c r="G205" s="398"/>
      <c r="H205" s="399"/>
    </row>
    <row r="206" spans="1:8" s="16" customFormat="1" ht="67.5" customHeight="1" x14ac:dyDescent="0.2">
      <c r="A206" s="385" t="s">
        <v>82</v>
      </c>
      <c r="B206" s="386"/>
      <c r="C206" s="405"/>
      <c r="D206" s="398">
        <f>D198/10</f>
        <v>1458</v>
      </c>
      <c r="E206" s="398"/>
      <c r="F206" s="398"/>
      <c r="G206" s="398"/>
      <c r="H206" s="399"/>
    </row>
    <row r="207" spans="1:8" s="16" customFormat="1" ht="67.5" customHeight="1" thickBot="1" x14ac:dyDescent="0.25">
      <c r="A207" s="389" t="s">
        <v>83</v>
      </c>
      <c r="B207" s="390"/>
      <c r="C207" s="405"/>
      <c r="D207" s="723">
        <v>21888</v>
      </c>
      <c r="E207" s="724"/>
      <c r="F207" s="724"/>
      <c r="G207" s="724"/>
      <c r="H207" s="725"/>
    </row>
    <row r="208" spans="1:8" s="16" customFormat="1" ht="67.5" customHeight="1" thickBot="1" x14ac:dyDescent="0.25">
      <c r="A208" s="393" t="s">
        <v>74</v>
      </c>
      <c r="B208" s="394"/>
      <c r="C208" s="405"/>
      <c r="D208" s="726" t="s">
        <v>75</v>
      </c>
      <c r="E208" s="727"/>
      <c r="F208" s="727"/>
      <c r="G208" s="727"/>
      <c r="H208" s="728"/>
    </row>
    <row r="209" spans="1:8" s="16" customFormat="1" ht="67.5" customHeight="1" x14ac:dyDescent="0.2">
      <c r="A209" s="385" t="s">
        <v>76</v>
      </c>
      <c r="B209" s="386"/>
      <c r="C209" s="405"/>
      <c r="D209" s="398">
        <v>5472</v>
      </c>
      <c r="E209" s="398"/>
      <c r="F209" s="398"/>
      <c r="G209" s="398"/>
      <c r="H209" s="399"/>
    </row>
    <row r="210" spans="1:8" s="16" customFormat="1" ht="67.5" customHeight="1" x14ac:dyDescent="0.2">
      <c r="A210" s="385" t="s">
        <v>77</v>
      </c>
      <c r="B210" s="386"/>
      <c r="C210" s="405"/>
      <c r="D210" s="398">
        <v>4377.5999999999995</v>
      </c>
      <c r="E210" s="398"/>
      <c r="F210" s="398"/>
      <c r="G210" s="398"/>
      <c r="H210" s="399"/>
    </row>
    <row r="211" spans="1:8" s="16" customFormat="1" ht="67.5" customHeight="1" x14ac:dyDescent="0.2">
      <c r="A211" s="385" t="s">
        <v>78</v>
      </c>
      <c r="B211" s="386"/>
      <c r="C211" s="405"/>
      <c r="D211" s="398">
        <v>3648</v>
      </c>
      <c r="E211" s="398"/>
      <c r="F211" s="398"/>
      <c r="G211" s="398"/>
      <c r="H211" s="399"/>
    </row>
    <row r="212" spans="1:8" s="16" customFormat="1" ht="67.5" customHeight="1" x14ac:dyDescent="0.2">
      <c r="A212" s="385" t="s">
        <v>79</v>
      </c>
      <c r="B212" s="386"/>
      <c r="C212" s="405"/>
      <c r="D212" s="398">
        <v>3126.8571428571427</v>
      </c>
      <c r="E212" s="398"/>
      <c r="F212" s="398"/>
      <c r="G212" s="398"/>
      <c r="H212" s="399"/>
    </row>
    <row r="213" spans="1:8" s="16" customFormat="1" ht="67.5" customHeight="1" x14ac:dyDescent="0.2">
      <c r="A213" s="385" t="s">
        <v>80</v>
      </c>
      <c r="B213" s="386"/>
      <c r="C213" s="405"/>
      <c r="D213" s="398">
        <v>2736</v>
      </c>
      <c r="E213" s="398"/>
      <c r="F213" s="398"/>
      <c r="G213" s="398"/>
      <c r="H213" s="399"/>
    </row>
    <row r="214" spans="1:8" s="16" customFormat="1" ht="67.5" customHeight="1" x14ac:dyDescent="0.2">
      <c r="A214" s="385" t="s">
        <v>81</v>
      </c>
      <c r="B214" s="386"/>
      <c r="C214" s="405"/>
      <c r="D214" s="398">
        <v>2432</v>
      </c>
      <c r="E214" s="398"/>
      <c r="F214" s="398"/>
      <c r="G214" s="398"/>
      <c r="H214" s="399"/>
    </row>
    <row r="215" spans="1:8" s="16" customFormat="1" ht="67.5" customHeight="1" thickBot="1" x14ac:dyDescent="0.25">
      <c r="A215" s="385" t="s">
        <v>82</v>
      </c>
      <c r="B215" s="386"/>
      <c r="C215" s="406"/>
      <c r="D215" s="398">
        <v>2188.7999999999997</v>
      </c>
      <c r="E215" s="398"/>
      <c r="F215" s="398"/>
      <c r="G215" s="398"/>
      <c r="H215" s="399"/>
    </row>
    <row r="216" spans="1:8" s="16" customFormat="1" ht="62.45" customHeight="1" thickBot="1" x14ac:dyDescent="0.25">
      <c r="A216" s="624" t="s">
        <v>84</v>
      </c>
      <c r="B216" s="381"/>
      <c r="C216" s="26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16" s="354">
        <v>20004</v>
      </c>
      <c r="E216" s="355"/>
      <c r="F216" s="355"/>
      <c r="G216" s="355"/>
      <c r="H216" s="356"/>
    </row>
    <row r="217" spans="1:8" s="16" customFormat="1" ht="24.95" customHeight="1" thickBot="1" x14ac:dyDescent="0.25">
      <c r="A217" s="518"/>
      <c r="B217" s="519"/>
      <c r="C217" s="56"/>
      <c r="D217" s="359"/>
      <c r="E217" s="359"/>
      <c r="F217" s="359"/>
      <c r="G217" s="359"/>
      <c r="H217" s="360"/>
    </row>
    <row r="218" spans="1:8" s="16" customFormat="1" ht="50.1" customHeight="1" x14ac:dyDescent="0.2">
      <c r="A218" s="352" t="s">
        <v>85</v>
      </c>
      <c r="B218" s="353"/>
      <c r="C218" s="118" t="str">
        <f>"Интернет-площадка 2gis.ru на основе Cправочника организаций "&amp;$C$2&amp;""</f>
        <v>Интернет-площадка 2gis.ru на основе Cправочника организаций "2ГИС.НИЖНИЙ НОВГОРОД"</v>
      </c>
      <c r="D218" s="511">
        <v>14949.000000000002</v>
      </c>
      <c r="E218" s="512"/>
      <c r="F218" s="512"/>
      <c r="G218" s="512"/>
      <c r="H218" s="513"/>
    </row>
    <row r="219" spans="1:8" s="16" customFormat="1" ht="50.1" customHeight="1" x14ac:dyDescent="0.2">
      <c r="A219" s="352" t="s">
        <v>86</v>
      </c>
      <c r="B219" s="353"/>
      <c r="C219" s="74"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19" s="361">
        <v>1557</v>
      </c>
      <c r="E219" s="355"/>
      <c r="F219" s="355"/>
      <c r="G219" s="355"/>
      <c r="H219" s="356"/>
    </row>
    <row r="220" spans="1:8" s="16" customFormat="1" ht="50.1" customHeight="1" x14ac:dyDescent="0.2">
      <c r="A220" s="352" t="s">
        <v>87</v>
      </c>
      <c r="B220" s="353"/>
      <c r="C220" s="74"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0" s="361">
        <v>6237</v>
      </c>
      <c r="E220" s="355"/>
      <c r="F220" s="355"/>
      <c r="G220" s="355"/>
      <c r="H220" s="356"/>
    </row>
    <row r="221" spans="1:8" s="16" customFormat="1" ht="50.1" customHeight="1" x14ac:dyDescent="0.2">
      <c r="A221" s="352" t="s">
        <v>88</v>
      </c>
      <c r="B221" s="353"/>
      <c r="C221" s="74" t="str">
        <f>"Интернет-площадка 2gis.ru на основе Cправочника организаций "&amp;$C$2&amp;""</f>
        <v>Интернет-площадка 2gis.ru на основе Cправочника организаций "2ГИС.НИЖНИЙ НОВГОРОД"</v>
      </c>
      <c r="D221" s="361">
        <v>9669</v>
      </c>
      <c r="E221" s="355"/>
      <c r="F221" s="355"/>
      <c r="G221" s="355"/>
      <c r="H221" s="356"/>
    </row>
    <row r="222" spans="1:8" s="16" customFormat="1" ht="50.1" customHeight="1" x14ac:dyDescent="0.2">
      <c r="A222" s="352" t="s">
        <v>89</v>
      </c>
      <c r="B222" s="353"/>
      <c r="C222" s="74" t="str">
        <f>"Интернет-площадка 2gis.ru на основе Cправочника организаций "&amp;$C$2&amp;""</f>
        <v>Интернет-площадка 2gis.ru на основе Cправочника организаций "2ГИС.НИЖНИЙ НОВГОРОД"</v>
      </c>
      <c r="D222" s="361">
        <v>11602.8</v>
      </c>
      <c r="E222" s="355"/>
      <c r="F222" s="355"/>
      <c r="G222" s="355"/>
      <c r="H222" s="356"/>
    </row>
    <row r="223" spans="1:8" s="16" customFormat="1" ht="50.1" customHeight="1" x14ac:dyDescent="0.2">
      <c r="A223" s="352" t="s">
        <v>90</v>
      </c>
      <c r="B223" s="353"/>
      <c r="C223" s="74"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3" s="361">
        <v>2187</v>
      </c>
      <c r="E223" s="355"/>
      <c r="F223" s="355"/>
      <c r="G223" s="355"/>
      <c r="H223" s="356"/>
    </row>
    <row r="224" spans="1:8" s="16" customFormat="1" ht="50.1" customHeight="1" x14ac:dyDescent="0.2">
      <c r="A224" s="352" t="s">
        <v>91</v>
      </c>
      <c r="B224" s="353"/>
      <c r="C224" s="74"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4" s="361">
        <v>2367</v>
      </c>
      <c r="E224" s="355"/>
      <c r="F224" s="355"/>
      <c r="G224" s="355"/>
      <c r="H224" s="356"/>
    </row>
    <row r="225" spans="1:8" s="16" customFormat="1" ht="50.1" customHeight="1" x14ac:dyDescent="0.2">
      <c r="A225" s="352" t="s">
        <v>92</v>
      </c>
      <c r="B225" s="353"/>
      <c r="C225" s="74"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25" s="361">
        <v>7587</v>
      </c>
      <c r="E225" s="355"/>
      <c r="F225" s="355"/>
      <c r="G225" s="355"/>
      <c r="H225" s="356"/>
    </row>
    <row r="226" spans="1:8" s="16" customFormat="1" ht="50.1" customHeight="1" x14ac:dyDescent="0.2">
      <c r="A226" s="352" t="s">
        <v>93</v>
      </c>
      <c r="B226" s="353"/>
      <c r="C226" s="74" t="str">
        <f>C257</f>
        <v>электронный справочник на основе Справочника организаций "2ГИС.НИЖНИЙ НОВГОРОД" (мобильная версия 2ГИС 4.0 и выше)</v>
      </c>
      <c r="D226" s="361">
        <v>10758</v>
      </c>
      <c r="E226" s="355"/>
      <c r="F226" s="355"/>
      <c r="G226" s="355"/>
      <c r="H226" s="356"/>
    </row>
    <row r="227" spans="1:8" s="16" customFormat="1" ht="50.1" customHeight="1" x14ac:dyDescent="0.2">
      <c r="A227" s="377" t="s">
        <v>94</v>
      </c>
      <c r="B227" s="378"/>
      <c r="C227" s="74" t="s">
        <v>95</v>
      </c>
      <c r="D227" s="361">
        <v>594</v>
      </c>
      <c r="E227" s="355"/>
      <c r="F227" s="355"/>
      <c r="G227" s="355"/>
      <c r="H227" s="356"/>
    </row>
    <row r="228" spans="1:8" s="16" customFormat="1" ht="64.5" customHeight="1" x14ac:dyDescent="0.2">
      <c r="A228" s="352" t="s">
        <v>96</v>
      </c>
      <c r="B228" s="353"/>
      <c r="C22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28" s="361">
        <v>8679</v>
      </c>
      <c r="E228" s="355"/>
      <c r="F228" s="355"/>
      <c r="G228" s="355"/>
      <c r="H228" s="356"/>
    </row>
    <row r="229" spans="1:8" s="16" customFormat="1" ht="64.5" customHeight="1" x14ac:dyDescent="0.2">
      <c r="A229" s="352" t="s">
        <v>97</v>
      </c>
      <c r="B229" s="353"/>
      <c r="C229" s="74"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29" s="361">
        <v>6942</v>
      </c>
      <c r="E229" s="355"/>
      <c r="F229" s="355"/>
      <c r="G229" s="355"/>
      <c r="H229" s="356"/>
    </row>
    <row r="230" spans="1:8" s="16" customFormat="1" ht="64.5" customHeight="1" x14ac:dyDescent="0.2">
      <c r="A230" s="352" t="s">
        <v>98</v>
      </c>
      <c r="B230" s="353"/>
      <c r="C230" s="74"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30" s="361">
        <v>7359.0000000000009</v>
      </c>
      <c r="E230" s="355"/>
      <c r="F230" s="355"/>
      <c r="G230" s="355"/>
      <c r="H230" s="356"/>
    </row>
    <row r="231" spans="1:8" s="16" customFormat="1" ht="64.5" customHeight="1" x14ac:dyDescent="0.2">
      <c r="A231" s="352" t="s">
        <v>99</v>
      </c>
      <c r="B231" s="353"/>
      <c r="C231" s="74" t="str">
        <f t="shared" si="0"/>
        <v>электронный справочник на основе Справочника организаций "2ГИС.НИЖНИЙ НОВГОРОД" (мобильная версия 2ГИС 4.0 и выше); Интернет-площадка 2gis.ru на основе Cправочника организаций "2ГИС.НИЖНИЙ НОВГОРОД"</v>
      </c>
      <c r="D231" s="361">
        <v>3474</v>
      </c>
      <c r="E231" s="355"/>
      <c r="F231" s="355"/>
      <c r="G231" s="355"/>
      <c r="H231" s="356"/>
    </row>
    <row r="232" spans="1:8" s="16" customFormat="1" ht="50.1" customHeight="1" thickBot="1" x14ac:dyDescent="0.25">
      <c r="A232" s="352" t="s">
        <v>102</v>
      </c>
      <c r="B232" s="353"/>
      <c r="C232" s="74" t="str">
        <f>"Электронный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32" s="361">
        <v>2997</v>
      </c>
      <c r="E232" s="355"/>
      <c r="F232" s="355"/>
      <c r="G232" s="355"/>
      <c r="H232" s="356"/>
    </row>
    <row r="233" spans="1:8" s="16" customFormat="1" ht="102" customHeight="1" thickBot="1" x14ac:dyDescent="0.25">
      <c r="A233" s="352" t="s">
        <v>16</v>
      </c>
      <c r="B233" s="353"/>
      <c r="C23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33" s="361">
        <v>1590</v>
      </c>
      <c r="E233" s="355"/>
      <c r="F233" s="355"/>
      <c r="G233" s="355"/>
      <c r="H233" s="356"/>
    </row>
    <row r="234" spans="1:8" s="16" customFormat="1" ht="102" customHeight="1" thickBot="1" x14ac:dyDescent="0.25">
      <c r="A234" s="352" t="s">
        <v>103</v>
      </c>
      <c r="B234" s="353"/>
      <c r="C23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34" s="361">
        <v>100002</v>
      </c>
      <c r="E234" s="355"/>
      <c r="F234" s="355"/>
      <c r="G234" s="355"/>
      <c r="H234" s="356"/>
    </row>
    <row r="235" spans="1:8" s="16" customFormat="1" ht="126" customHeight="1" x14ac:dyDescent="0.2">
      <c r="A235" s="352" t="s">
        <v>104</v>
      </c>
      <c r="B235" s="353"/>
      <c r="C23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35" s="361">
        <v>13200.000000000002</v>
      </c>
      <c r="E235" s="355"/>
      <c r="F235" s="355"/>
      <c r="G235" s="355"/>
      <c r="H235" s="356"/>
    </row>
    <row r="236" spans="1:8" s="16" customFormat="1" ht="96" customHeight="1" x14ac:dyDescent="0.2">
      <c r="A236" s="377" t="s">
        <v>105</v>
      </c>
      <c r="B236" s="378"/>
      <c r="C2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Интернет-площадки и Веб-приложения на основе Cправочника организаций "2ГИС.НИЖНИЙ НОВГОРОД", http://api.2gis.ru/</v>
      </c>
      <c r="D236" s="361">
        <v>11005.5</v>
      </c>
      <c r="E236" s="355"/>
      <c r="F236" s="355"/>
      <c r="G236" s="355"/>
      <c r="H236" s="356"/>
    </row>
    <row r="237" spans="1:8" s="16" customFormat="1" ht="96" customHeight="1" x14ac:dyDescent="0.2">
      <c r="A237" s="377" t="s">
        <v>106</v>
      </c>
      <c r="B237" s="378"/>
      <c r="C237"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7" s="361">
        <v>10002</v>
      </c>
      <c r="E237" s="355"/>
      <c r="F237" s="355"/>
      <c r="G237" s="355"/>
      <c r="H237" s="356"/>
    </row>
    <row r="238" spans="1:8" s="16" customFormat="1" ht="78" customHeight="1" x14ac:dyDescent="0.2">
      <c r="A238" s="352" t="s">
        <v>100</v>
      </c>
      <c r="B238" s="353" t="s">
        <v>100</v>
      </c>
      <c r="C23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8" s="361">
        <v>10008</v>
      </c>
      <c r="E238" s="355"/>
      <c r="F238" s="355"/>
      <c r="G238" s="355"/>
      <c r="H238" s="356"/>
    </row>
    <row r="239" spans="1:8" s="16" customFormat="1" ht="78" customHeight="1" x14ac:dyDescent="0.2">
      <c r="A239" s="352" t="s">
        <v>101</v>
      </c>
      <c r="B239" s="353" t="s">
        <v>101</v>
      </c>
      <c r="C23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39" s="361">
        <v>10008</v>
      </c>
      <c r="E239" s="355"/>
      <c r="F239" s="355"/>
      <c r="G239" s="355"/>
      <c r="H239" s="356"/>
    </row>
    <row r="240" spans="1:8" s="16" customFormat="1" ht="50.1" customHeight="1" x14ac:dyDescent="0.2">
      <c r="A240" s="352" t="s">
        <v>107</v>
      </c>
      <c r="B240" s="353"/>
      <c r="C240" s="74" t="str">
        <f>"Интернет-площадка 2gis.ru на основе Cправочника организаций "&amp;$C$2&amp;""</f>
        <v>Интернет-площадка 2gis.ru на основе Cправочника организаций "2ГИС.НИЖНИЙ НОВГОРОД"</v>
      </c>
      <c r="D240" s="361">
        <v>24720</v>
      </c>
      <c r="E240" s="355"/>
      <c r="F240" s="355"/>
      <c r="G240" s="355"/>
      <c r="H240" s="356"/>
    </row>
    <row r="241" spans="1:8" s="16" customFormat="1" ht="50.1" customHeight="1" x14ac:dyDescent="0.2">
      <c r="A241" s="352" t="s">
        <v>108</v>
      </c>
      <c r="B241" s="353"/>
      <c r="C241" s="74"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"2ГИС.НИЖНИЙ НОВГОРОД" (версия для ПК)</v>
      </c>
      <c r="D241" s="361">
        <v>2640</v>
      </c>
      <c r="E241" s="355"/>
      <c r="F241" s="355"/>
      <c r="G241" s="355"/>
      <c r="H241" s="356"/>
    </row>
    <row r="242" spans="1:8" s="16" customFormat="1" ht="50.1" customHeight="1" x14ac:dyDescent="0.2">
      <c r="A242" s="352" t="s">
        <v>109</v>
      </c>
      <c r="B242" s="353"/>
      <c r="C242" s="74" t="str">
        <f t="shared" si="1"/>
        <v>Электронный справочник на основе Справочника организаций "2ГИС.НИЖНИЙ НОВГОРОД" (версия для ПК)</v>
      </c>
      <c r="D242" s="361">
        <v>10320</v>
      </c>
      <c r="E242" s="355"/>
      <c r="F242" s="355"/>
      <c r="G242" s="355"/>
      <c r="H242" s="356"/>
    </row>
    <row r="243" spans="1:8" s="16" customFormat="1" ht="50.1" customHeight="1" x14ac:dyDescent="0.2">
      <c r="A243" s="352" t="s">
        <v>110</v>
      </c>
      <c r="B243" s="353"/>
      <c r="C243" s="74" t="str">
        <f>"Интернет-площадка 2gis.ru на основе Cправочника организаций "&amp;$C$2&amp;""</f>
        <v>Интернет-площадка 2gis.ru на основе Cправочника организаций "2ГИС.НИЖНИЙ НОВГОРОД"</v>
      </c>
      <c r="D243" s="361">
        <v>15960</v>
      </c>
      <c r="E243" s="355"/>
      <c r="F243" s="355"/>
      <c r="G243" s="355"/>
      <c r="H243" s="356"/>
    </row>
    <row r="244" spans="1:8" s="16" customFormat="1" ht="50.1" customHeight="1" x14ac:dyDescent="0.2">
      <c r="A244" s="352" t="s">
        <v>111</v>
      </c>
      <c r="B244" s="353"/>
      <c r="C244" s="74" t="str">
        <f>"Интернет-площадка 2gis.ru на основе Cправочника организаций "&amp;$C$2&amp;""</f>
        <v>Интернет-площадка 2gis.ru на основе Cправочника организаций "2ГИС.НИЖНИЙ НОВГОРОД"</v>
      </c>
      <c r="D244" s="361">
        <v>19152</v>
      </c>
      <c r="E244" s="355"/>
      <c r="F244" s="355"/>
      <c r="G244" s="355"/>
      <c r="H244" s="356"/>
    </row>
    <row r="245" spans="1:8" s="16" customFormat="1" ht="50.1" customHeight="1" x14ac:dyDescent="0.2">
      <c r="A245" s="352" t="s">
        <v>112</v>
      </c>
      <c r="B245" s="353"/>
      <c r="C245" s="74" t="str">
        <f t="shared" si="1"/>
        <v>Электронный справочник на основе Справочника организаций "2ГИС.НИЖНИЙ НОВГОРОД" (версия для ПК)</v>
      </c>
      <c r="D245" s="361">
        <v>3720</v>
      </c>
      <c r="E245" s="355"/>
      <c r="F245" s="355"/>
      <c r="G245" s="355"/>
      <c r="H245" s="356"/>
    </row>
    <row r="246" spans="1:8" s="16" customFormat="1" ht="50.1" customHeight="1" x14ac:dyDescent="0.2">
      <c r="A246" s="352" t="s">
        <v>113</v>
      </c>
      <c r="B246" s="353"/>
      <c r="C246" s="74" t="str">
        <f t="shared" si="1"/>
        <v>Электронный справочник на основе Справочника организаций "2ГИС.НИЖНИЙ НОВГОРОД" (версия для ПК)</v>
      </c>
      <c r="D246" s="361">
        <v>3960</v>
      </c>
      <c r="E246" s="355"/>
      <c r="F246" s="355"/>
      <c r="G246" s="355"/>
      <c r="H246" s="356"/>
    </row>
    <row r="247" spans="1:8" s="16" customFormat="1" ht="50.1" customHeight="1" x14ac:dyDescent="0.2">
      <c r="A247" s="352" t="s">
        <v>114</v>
      </c>
      <c r="B247" s="353"/>
      <c r="C247" s="74" t="str">
        <f t="shared" si="1"/>
        <v>Электронный справочник на основе Справочника организаций "2ГИС.НИЖНИЙ НОВГОРОД" (версия для ПК)</v>
      </c>
      <c r="D247" s="361">
        <v>12600</v>
      </c>
      <c r="E247" s="355"/>
      <c r="F247" s="355"/>
      <c r="G247" s="355"/>
      <c r="H247" s="356"/>
    </row>
    <row r="248" spans="1:8" s="16" customFormat="1" ht="50.1" customHeight="1" x14ac:dyDescent="0.2">
      <c r="A248" s="352" t="s">
        <v>343</v>
      </c>
      <c r="B248" s="353"/>
      <c r="C248" s="74" t="s">
        <v>95</v>
      </c>
      <c r="D248" s="361">
        <v>1080</v>
      </c>
      <c r="E248" s="355"/>
      <c r="F248" s="355"/>
      <c r="G248" s="355"/>
      <c r="H248" s="356"/>
    </row>
    <row r="249" spans="1:8" s="16" customFormat="1" ht="50.1" customHeight="1" thickBot="1" x14ac:dyDescent="0.25">
      <c r="A249" s="352" t="s">
        <v>117</v>
      </c>
      <c r="B249" s="353"/>
      <c r="C249" s="74" t="str">
        <f t="shared" si="1"/>
        <v>Электронный справочник на основе Справочника организаций "2ГИС.НИЖНИЙ НОВГОРОД" (версия для ПК)</v>
      </c>
      <c r="D249" s="361">
        <v>5040</v>
      </c>
      <c r="E249" s="355"/>
      <c r="F249" s="355"/>
      <c r="G249" s="355"/>
      <c r="H249" s="356"/>
    </row>
    <row r="250" spans="1:8" s="23" customFormat="1" ht="50.1" customHeight="1" thickBot="1" x14ac:dyDescent="0.25">
      <c r="A250" s="362" t="s">
        <v>118</v>
      </c>
      <c r="B250" s="363"/>
      <c r="C250" s="21"/>
      <c r="D250" s="364"/>
      <c r="E250" s="364"/>
      <c r="F250" s="364"/>
      <c r="G250" s="364"/>
      <c r="H250" s="365"/>
    </row>
    <row r="251" spans="1:8" s="16" customFormat="1" ht="50.1" customHeight="1" x14ac:dyDescent="0.2">
      <c r="A251" s="352" t="s">
        <v>119</v>
      </c>
      <c r="B251" s="353"/>
      <c r="C251" s="36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НОВГОРОД" (мобильная версия)</v>
      </c>
      <c r="D251" s="361">
        <v>5004</v>
      </c>
      <c r="E251" s="355"/>
      <c r="F251" s="355"/>
      <c r="G251" s="355"/>
      <c r="H251" s="356"/>
    </row>
    <row r="252" spans="1:8" s="16" customFormat="1" ht="50.1" customHeight="1" x14ac:dyDescent="0.2">
      <c r="A252" s="352" t="s">
        <v>120</v>
      </c>
      <c r="B252" s="353"/>
      <c r="C252" s="367"/>
      <c r="D252" s="361">
        <v>10008</v>
      </c>
      <c r="E252" s="355"/>
      <c r="F252" s="355"/>
      <c r="G252" s="355"/>
      <c r="H252" s="356"/>
    </row>
    <row r="253" spans="1:8" s="16" customFormat="1" ht="50.1" customHeight="1" x14ac:dyDescent="0.2">
      <c r="A253" s="369" t="s">
        <v>121</v>
      </c>
      <c r="B253" s="370"/>
      <c r="C253" s="367"/>
      <c r="D253" s="517">
        <v>3000</v>
      </c>
      <c r="E253" s="398"/>
      <c r="F253" s="398"/>
      <c r="G253" s="398"/>
      <c r="H253" s="398"/>
    </row>
    <row r="254" spans="1:8" s="16" customFormat="1" ht="50.1" customHeight="1" x14ac:dyDescent="0.2">
      <c r="A254" s="369" t="s">
        <v>122</v>
      </c>
      <c r="B254" s="370"/>
      <c r="C254" s="367"/>
      <c r="D254" s="517">
        <v>300</v>
      </c>
      <c r="E254" s="398"/>
      <c r="F254" s="398"/>
      <c r="G254" s="398"/>
      <c r="H254" s="398"/>
    </row>
    <row r="255" spans="1:8" s="16" customFormat="1" ht="50.1" customHeight="1" thickBot="1" x14ac:dyDescent="0.25">
      <c r="A255" s="369" t="s">
        <v>123</v>
      </c>
      <c r="B255" s="370"/>
      <c r="C255" s="368"/>
      <c r="D255" s="471">
        <v>1050</v>
      </c>
      <c r="E255" s="472"/>
      <c r="F255" s="472"/>
      <c r="G255" s="472"/>
      <c r="H255" s="472"/>
    </row>
    <row r="256" spans="1:8" s="16" customFormat="1" ht="50.1" customHeight="1" thickBot="1" x14ac:dyDescent="0.25">
      <c r="A256" s="362" t="s">
        <v>124</v>
      </c>
      <c r="B256" s="363"/>
      <c r="C256" s="21"/>
      <c r="D256" s="364"/>
      <c r="E256" s="364"/>
      <c r="F256" s="364"/>
      <c r="G256" s="364"/>
      <c r="H256" s="365"/>
    </row>
    <row r="257" spans="1:8" s="16" customFormat="1" ht="50.1" customHeight="1" x14ac:dyDescent="0.2">
      <c r="A257" s="352" t="s">
        <v>214</v>
      </c>
      <c r="B257" s="353"/>
      <c r="C257"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57" s="361">
        <v>6699.0000000000009</v>
      </c>
      <c r="E257" s="355"/>
      <c r="F257" s="355"/>
      <c r="G257" s="355"/>
      <c r="H257" s="356"/>
    </row>
    <row r="258" spans="1:8" s="16" customFormat="1" ht="69.75" customHeight="1" x14ac:dyDescent="0.2">
      <c r="A258" s="352" t="s">
        <v>126</v>
      </c>
      <c r="B258" s="353"/>
      <c r="C2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58" s="517">
        <v>6699.0000000000009</v>
      </c>
      <c r="E258" s="398"/>
      <c r="F258" s="398"/>
      <c r="G258" s="398"/>
      <c r="H258" s="399"/>
    </row>
    <row r="259" spans="1:8" s="16" customFormat="1" ht="50.1" customHeight="1" x14ac:dyDescent="0.2">
      <c r="A259" s="352" t="s">
        <v>215</v>
      </c>
      <c r="B259" s="353"/>
      <c r="C259" s="5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НОВГОРОД" (мобильная версия 2ГИС 4.0 и выше)</v>
      </c>
      <c r="D259" s="721">
        <v>11160</v>
      </c>
      <c r="E259" s="721"/>
      <c r="F259" s="721"/>
      <c r="G259" s="721"/>
      <c r="H259" s="722"/>
    </row>
    <row r="260" spans="1:8" s="16" customFormat="1" ht="50.1" customHeight="1" x14ac:dyDescent="0.2">
      <c r="A260" s="352" t="s">
        <v>199</v>
      </c>
      <c r="B260" s="353"/>
      <c r="C26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"2ГИС.НИЖНИЙ НОВГОРОД" (версия для ПК); Интернет-площадка 2gis.ru на основе Cправочника организаций "2ГИС.НИЖНИЙ НОВГОРОД"</v>
      </c>
      <c r="D260" s="517">
        <v>11160</v>
      </c>
      <c r="E260" s="398"/>
      <c r="F260" s="398"/>
      <c r="G260" s="398"/>
      <c r="H260" s="399"/>
    </row>
    <row r="261" spans="1:8" s="16" customFormat="1" ht="126" customHeight="1" x14ac:dyDescent="0.2">
      <c r="A261" s="352" t="s">
        <v>131</v>
      </c>
      <c r="B261" s="353"/>
      <c r="C261" s="121" t="str">
        <f>C257</f>
        <v>электронный справочник на основе Справочника организаций "2ГИС.НИЖНИЙ НОВГОРОД" (мобильная версия 2ГИС 4.0 и выше)</v>
      </c>
      <c r="D261" s="361">
        <v>6699.0000000000009</v>
      </c>
      <c r="E261" s="355"/>
      <c r="F261" s="355"/>
      <c r="G261" s="355"/>
      <c r="H261" s="356"/>
    </row>
    <row r="262" spans="1:8" s="16" customFormat="1" ht="126" customHeight="1" thickBot="1" x14ac:dyDescent="0.25">
      <c r="A262" s="352" t="s">
        <v>132</v>
      </c>
      <c r="B262" s="353"/>
      <c r="C2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НОВГОРОД"; электронный справочник на основе Справочника организаций "2ГИС.НИЖНИЙ НОВГОРОД" (мобильная версия 2ГИС 4.0 и выше)</v>
      </c>
      <c r="D262" s="361">
        <v>5028</v>
      </c>
      <c r="E262" s="355"/>
      <c r="F262" s="355"/>
      <c r="G262" s="355"/>
      <c r="H262" s="356"/>
    </row>
    <row r="263" spans="1:8" s="23" customFormat="1" ht="50.1" customHeight="1" thickBot="1" x14ac:dyDescent="0.25">
      <c r="A263" s="518"/>
      <c r="B263" s="519"/>
      <c r="C263" s="56"/>
      <c r="D263" s="520"/>
      <c r="E263" s="520"/>
      <c r="F263" s="520"/>
      <c r="G263" s="520"/>
      <c r="H263" s="521"/>
    </row>
    <row r="264" spans="1:8" s="20" customFormat="1" ht="26.25" x14ac:dyDescent="0.2">
      <c r="A264" s="81"/>
      <c r="B264" s="82"/>
      <c r="C264" s="83"/>
      <c r="D264" s="82"/>
      <c r="E264" s="82"/>
      <c r="F264" s="82"/>
      <c r="G264" s="82"/>
      <c r="H264" s="84"/>
    </row>
    <row r="265" spans="1:8" s="16" customFormat="1" ht="21" x14ac:dyDescent="0.2">
      <c r="A265" s="85"/>
      <c r="B265" s="86" t="s">
        <v>133</v>
      </c>
      <c r="C265" s="349" t="s">
        <v>220</v>
      </c>
      <c r="D265" s="349"/>
      <c r="E265" s="87"/>
      <c r="F265" s="87"/>
      <c r="G265" s="87"/>
      <c r="H265" s="87"/>
    </row>
    <row r="266" spans="1:8" s="16" customFormat="1" ht="21" x14ac:dyDescent="0.2">
      <c r="A266" s="85"/>
      <c r="B266" s="87"/>
      <c r="C266" s="348" t="s">
        <v>221</v>
      </c>
      <c r="D266" s="348"/>
      <c r="E266" s="87"/>
      <c r="F266" s="87"/>
      <c r="G266" s="87"/>
      <c r="H266" s="87"/>
    </row>
    <row r="267" spans="1:8" s="16" customFormat="1" ht="21" x14ac:dyDescent="0.2">
      <c r="A267" s="85"/>
      <c r="B267" s="87"/>
      <c r="C267" s="349" t="s">
        <v>222</v>
      </c>
      <c r="D267" s="348"/>
      <c r="E267" s="87"/>
      <c r="F267" s="87"/>
      <c r="G267" s="87"/>
      <c r="H267" s="87"/>
    </row>
    <row r="268" spans="1:8" s="16" customFormat="1" ht="21" x14ac:dyDescent="0.2">
      <c r="A268" s="81"/>
      <c r="B268" s="82"/>
      <c r="C268" s="348"/>
      <c r="D268" s="348"/>
      <c r="E268" s="87"/>
      <c r="F268" s="87"/>
      <c r="G268" s="87"/>
      <c r="H268" s="82"/>
    </row>
    <row r="269" spans="1:8" s="16" customFormat="1" ht="26.25" x14ac:dyDescent="0.2">
      <c r="A269" s="347" t="str">
        <f>Абакан_юр!A174</f>
        <v>По соглашению сторон в качестве валюты платежа могут выступать украинские гривны, в этом случае курс следующий: 1 руб. = 0,4395 гривен</v>
      </c>
      <c r="B269" s="347"/>
      <c r="C269" s="347"/>
      <c r="D269" s="89"/>
      <c r="E269" s="89"/>
      <c r="F269" s="90"/>
      <c r="G269" s="351"/>
      <c r="H269" s="351"/>
    </row>
    <row r="270" spans="1:8" s="16" customFormat="1" ht="26.25" x14ac:dyDescent="0.2">
      <c r="A270" s="347" t="str">
        <f>Абакан_юр!A175</f>
        <v>По соглашению сторон в качестве валюты платежа могут выступать дирхамы ОАЭ, в этом случае курс следующий: 1 руб. = 0,0414 дирхам</v>
      </c>
      <c r="B270" s="347"/>
      <c r="C270" s="347"/>
      <c r="D270" s="89"/>
      <c r="E270" s="89"/>
      <c r="F270" s="90"/>
      <c r="G270" s="92"/>
      <c r="H270" s="92"/>
    </row>
    <row r="271" spans="1:8" ht="12.6" customHeight="1" x14ac:dyDescent="0.2">
      <c r="A271" s="347" t="str">
        <f>Абакан_юр!A176</f>
        <v>По соглашению сторон в качестве валюты платежа могут выступать доллары США, в этом случае курс следующий: 1 руб. = 0,0113 доллара</v>
      </c>
      <c r="B271" s="347"/>
      <c r="C271" s="347"/>
      <c r="D271" s="89"/>
      <c r="E271" s="89"/>
      <c r="F271" s="90"/>
      <c r="G271" s="92"/>
      <c r="H271" s="92"/>
    </row>
    <row r="272" spans="1:8" s="87" customFormat="1" ht="24.95" customHeight="1" x14ac:dyDescent="0.2">
      <c r="A272" s="347" t="str">
        <f>Абакан_юр!A177</f>
        <v>По соглашению сторон в качестве валюты платежа могут выступать евро, в этом случае курс следующий: 1 руб. = 0,0104 евро</v>
      </c>
      <c r="B272" s="347"/>
      <c r="C272" s="347"/>
      <c r="D272" s="89"/>
      <c r="E272" s="90"/>
      <c r="F272" s="90"/>
      <c r="G272" s="92"/>
      <c r="H272" s="92"/>
    </row>
    <row r="273" spans="1:8" s="87" customFormat="1" ht="24.95" customHeight="1" x14ac:dyDescent="0.2">
      <c r="A273" s="347" t="str">
        <f>Абакан_юр!A178</f>
        <v>По соглашению сторон в качестве валюты платежа могут выступать чешские кроны, в этом случае курс следующий: 1 руб. = 0,2610 крона</v>
      </c>
      <c r="B273" s="347"/>
      <c r="C273" s="347"/>
      <c r="D273" s="89"/>
      <c r="E273" s="90"/>
      <c r="F273" s="90"/>
      <c r="G273" s="92"/>
      <c r="H273" s="92"/>
    </row>
    <row r="274" spans="1:8" s="87" customFormat="1" ht="24.95" customHeight="1" x14ac:dyDescent="0.2">
      <c r="A274" s="347" t="str">
        <f>Абакан_юр!A179</f>
        <v>По соглашению сторон в качестве валюты платежа могут выступать киргизские сомы, в этом случае курс следующий: 1 руб. = 1,0094 сом</v>
      </c>
      <c r="B274" s="347"/>
      <c r="C274" s="347"/>
      <c r="D274" s="89"/>
      <c r="E274" s="89"/>
      <c r="F274" s="90"/>
      <c r="G274" s="92"/>
      <c r="H274" s="92"/>
    </row>
    <row r="275" spans="1:8" s="82" customFormat="1" ht="12.6" customHeight="1" x14ac:dyDescent="0.2">
      <c r="A275" s="347" t="str">
        <f>Абакан_юр!A180</f>
        <v>По соглашению сторон в качестве валюты платежа могут выступать казахстанские тенге, в этом случае курс следующий: 1 руб. = 5,0667 тенге</v>
      </c>
      <c r="B275" s="347"/>
      <c r="C275" s="347"/>
      <c r="D275" s="89"/>
      <c r="E275" s="89"/>
      <c r="F275" s="90"/>
      <c r="G275" s="92"/>
      <c r="H275" s="92"/>
    </row>
    <row r="276" spans="1:8" s="91" customFormat="1" ht="24.95" customHeight="1" x14ac:dyDescent="0.2">
      <c r="A276" s="93"/>
      <c r="B276" s="93"/>
      <c r="C276" s="94"/>
      <c r="D276" s="95"/>
      <c r="E276" s="95"/>
      <c r="F276" s="96"/>
      <c r="G276" s="97"/>
      <c r="H276" s="97"/>
    </row>
    <row r="277" spans="1:8" s="91" customFormat="1" ht="24.95" customHeight="1" x14ac:dyDescent="0.2">
      <c r="A277" s="339" t="s">
        <v>144</v>
      </c>
      <c r="B277" s="339"/>
      <c r="C277" s="339"/>
      <c r="D277" s="339"/>
      <c r="E277" s="339"/>
      <c r="F277" s="339"/>
      <c r="G277" s="339"/>
      <c r="H277" s="339"/>
    </row>
    <row r="278" spans="1:8" s="91" customFormat="1" ht="24.95" customHeight="1" x14ac:dyDescent="0.2">
      <c r="A278" s="339" t="s">
        <v>145</v>
      </c>
      <c r="B278" s="339"/>
      <c r="C278" s="339"/>
      <c r="D278" s="339"/>
      <c r="E278" s="339"/>
      <c r="F278" s="339"/>
      <c r="G278" s="339"/>
      <c r="H278" s="339"/>
    </row>
    <row r="279" spans="1:8" s="91" customFormat="1" ht="23.25" x14ac:dyDescent="0.2">
      <c r="A279" s="347" t="s">
        <v>482</v>
      </c>
      <c r="B279" s="347"/>
      <c r="C279" s="347"/>
      <c r="D279" s="347"/>
      <c r="E279" s="347"/>
      <c r="F279" s="347"/>
      <c r="G279" s="347"/>
      <c r="H279" s="347"/>
    </row>
    <row r="280" spans="1:8" s="91" customFormat="1" ht="24.95" customHeight="1" thickBot="1" x14ac:dyDescent="0.25">
      <c r="A280" s="340" t="s">
        <v>146</v>
      </c>
      <c r="B280" s="340"/>
      <c r="C280" s="340"/>
      <c r="D280" s="340"/>
      <c r="E280" s="340"/>
      <c r="F280" s="99"/>
      <c r="H280" s="100"/>
    </row>
    <row r="281" spans="1:8" s="91" customFormat="1" ht="24.95" customHeight="1" thickBot="1" x14ac:dyDescent="0.25">
      <c r="A281" s="341" t="s">
        <v>147</v>
      </c>
      <c r="B281" s="342"/>
      <c r="C281" s="342"/>
      <c r="D281" s="342"/>
      <c r="E281" s="343"/>
      <c r="F281" s="101"/>
      <c r="G281" s="82"/>
      <c r="H281" s="102"/>
    </row>
    <row r="282" spans="1:8" s="91" customFormat="1" ht="24.95" customHeight="1" thickBot="1" x14ac:dyDescent="0.25">
      <c r="A282" s="538" t="s">
        <v>148</v>
      </c>
      <c r="B282" s="539"/>
      <c r="C282" s="103" t="s">
        <v>149</v>
      </c>
      <c r="D282" s="621" t="s">
        <v>150</v>
      </c>
      <c r="E282" s="622"/>
      <c r="F282" s="104"/>
      <c r="G282" s="104"/>
      <c r="H282" s="104"/>
    </row>
    <row r="283" spans="1:8" s="98" customFormat="1" ht="12" customHeight="1" x14ac:dyDescent="0.2">
      <c r="A283" s="333" t="s">
        <v>207</v>
      </c>
      <c r="B283" s="334"/>
      <c r="C283" s="335" t="s">
        <v>208</v>
      </c>
      <c r="D283" s="641">
        <v>2190</v>
      </c>
      <c r="E283" s="336"/>
      <c r="F283" s="104"/>
      <c r="G283" s="104"/>
      <c r="H283" s="104"/>
    </row>
    <row r="284" spans="1:8" ht="24.95" customHeight="1" x14ac:dyDescent="0.2">
      <c r="A284" s="337" t="s">
        <v>209</v>
      </c>
      <c r="B284" s="338"/>
      <c r="C284" s="331"/>
      <c r="D284" s="640">
        <v>1590</v>
      </c>
      <c r="E284" s="332"/>
      <c r="F284" s="104"/>
      <c r="G284" s="104"/>
      <c r="H284" s="104"/>
    </row>
    <row r="285" spans="1:8" ht="24.95" customHeight="1" x14ac:dyDescent="0.2">
      <c r="A285" s="337" t="s">
        <v>210</v>
      </c>
      <c r="B285" s="338"/>
      <c r="C285" s="331"/>
      <c r="D285" s="640">
        <v>1440</v>
      </c>
      <c r="E285" s="332"/>
      <c r="F285" s="104"/>
      <c r="G285" s="104"/>
      <c r="H285" s="104"/>
    </row>
    <row r="286" spans="1:8" s="82" customFormat="1" ht="38.25" customHeight="1" x14ac:dyDescent="0.2">
      <c r="A286" s="337" t="s">
        <v>211</v>
      </c>
      <c r="B286" s="338"/>
      <c r="C286" s="331"/>
      <c r="D286" s="640">
        <v>1290</v>
      </c>
      <c r="E286" s="332"/>
      <c r="F286" s="104"/>
      <c r="G286" s="104"/>
      <c r="H286" s="104"/>
    </row>
    <row r="287" spans="1:8" s="100" customFormat="1" ht="84" x14ac:dyDescent="0.2">
      <c r="A287" s="337" t="s">
        <v>151</v>
      </c>
      <c r="B287" s="338"/>
      <c r="C287" s="106" t="s">
        <v>152</v>
      </c>
      <c r="D287" s="331" t="s">
        <v>153</v>
      </c>
      <c r="E287" s="332"/>
      <c r="F287" s="104"/>
      <c r="G287" s="104"/>
      <c r="H287" s="104"/>
    </row>
    <row r="288" spans="1:8" s="102" customFormat="1" ht="21" x14ac:dyDescent="0.2">
      <c r="A288" s="337" t="s">
        <v>154</v>
      </c>
      <c r="B288" s="338"/>
      <c r="C288" s="106" t="s">
        <v>155</v>
      </c>
      <c r="D288" s="331" t="s">
        <v>156</v>
      </c>
      <c r="E288" s="332"/>
      <c r="F288" s="104"/>
      <c r="G288" s="104"/>
      <c r="H288" s="104"/>
    </row>
    <row r="289" spans="1:8" ht="87" customHeight="1" thickBot="1" x14ac:dyDescent="0.25">
      <c r="A289" s="495" t="s">
        <v>157</v>
      </c>
      <c r="B289" s="496"/>
      <c r="C289" s="125" t="s">
        <v>158</v>
      </c>
      <c r="D289" s="497" t="s">
        <v>156</v>
      </c>
      <c r="E289" s="498"/>
      <c r="F289" s="104"/>
      <c r="G289" s="104"/>
      <c r="H289" s="104"/>
    </row>
    <row r="290" spans="1:8" ht="42" x14ac:dyDescent="0.2">
      <c r="A290" s="337" t="s">
        <v>160</v>
      </c>
      <c r="B290" s="338"/>
      <c r="C290" s="124" t="s">
        <v>161</v>
      </c>
      <c r="D290" s="338" t="s">
        <v>156</v>
      </c>
      <c r="E290" s="494"/>
      <c r="F290" s="101"/>
      <c r="G290" s="101"/>
      <c r="H290" s="101"/>
    </row>
    <row r="291" spans="1:8" ht="50.1" customHeight="1" thickBot="1" x14ac:dyDescent="0.25">
      <c r="A291" s="617" t="s">
        <v>162</v>
      </c>
      <c r="B291" s="618"/>
      <c r="C291" s="125" t="s">
        <v>163</v>
      </c>
      <c r="D291" s="619" t="s">
        <v>156</v>
      </c>
      <c r="E291" s="620"/>
      <c r="F291" s="96"/>
      <c r="G291" s="97"/>
      <c r="H291" s="97"/>
    </row>
    <row r="292" spans="1:8" ht="50.1" customHeight="1" x14ac:dyDescent="0.2">
      <c r="A292" s="329" t="s">
        <v>164</v>
      </c>
      <c r="B292" s="329"/>
      <c r="C292" s="329"/>
      <c r="D292" s="329"/>
      <c r="E292" s="329"/>
      <c r="F292" s="329"/>
      <c r="G292" s="329"/>
      <c r="H292" s="329"/>
    </row>
    <row r="293" spans="1:8" ht="50.1" customHeight="1" x14ac:dyDescent="0.2">
      <c r="A293" s="329" t="s">
        <v>165</v>
      </c>
      <c r="B293" s="329"/>
      <c r="C293" s="329"/>
      <c r="D293" s="329"/>
      <c r="E293" s="329"/>
      <c r="F293" s="329"/>
      <c r="G293" s="329"/>
      <c r="H293" s="329"/>
    </row>
    <row r="294" spans="1:8" ht="195.75" customHeight="1" x14ac:dyDescent="0.2">
      <c r="A294"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4" s="493"/>
      <c r="C294" s="493"/>
      <c r="D294" s="493"/>
      <c r="E294" s="493"/>
      <c r="F294" s="493"/>
      <c r="G294" s="493"/>
      <c r="H294" s="493"/>
    </row>
    <row r="295" spans="1:8" ht="75" customHeight="1" x14ac:dyDescent="0.2">
      <c r="A295" s="339" t="s">
        <v>167</v>
      </c>
      <c r="B295" s="339"/>
      <c r="C295" s="339"/>
      <c r="D295" s="339"/>
      <c r="E295" s="339"/>
      <c r="F295" s="339"/>
      <c r="G295" s="339"/>
      <c r="H295" s="339"/>
    </row>
    <row r="296" spans="1:8" ht="137.25" customHeight="1" x14ac:dyDescent="0.2">
      <c r="A296" s="329" t="s">
        <v>168</v>
      </c>
      <c r="B296" s="329"/>
      <c r="C296" s="329"/>
      <c r="D296" s="329"/>
      <c r="E296" s="329"/>
      <c r="F296" s="329"/>
      <c r="G296" s="329"/>
      <c r="H296" s="329"/>
    </row>
    <row r="297" spans="1:8" s="82" customFormat="1" ht="125.25" customHeight="1" x14ac:dyDescent="0.2">
      <c r="A297" s="639" t="s">
        <v>287</v>
      </c>
      <c r="B297" s="639"/>
      <c r="C297" s="639"/>
      <c r="D297" s="639"/>
      <c r="E297" s="639"/>
      <c r="F297" s="639"/>
      <c r="G297" s="639"/>
      <c r="H297" s="639"/>
    </row>
    <row r="298" spans="1:8" ht="25.5" x14ac:dyDescent="0.35">
      <c r="A298" s="637" t="s">
        <v>288</v>
      </c>
      <c r="B298" s="638"/>
      <c r="C298" s="176" t="s">
        <v>289</v>
      </c>
    </row>
    <row r="299" spans="1:8" ht="25.5" x14ac:dyDescent="0.35">
      <c r="A299" s="635" t="s">
        <v>290</v>
      </c>
      <c r="B299" s="636"/>
      <c r="C299" s="177">
        <v>1</v>
      </c>
    </row>
    <row r="300" spans="1:8" ht="25.5" x14ac:dyDescent="0.35">
      <c r="A300" s="635">
        <v>2</v>
      </c>
      <c r="B300" s="636"/>
      <c r="C300" s="177">
        <v>1.1000000000000001</v>
      </c>
    </row>
    <row r="301" spans="1:8" ht="25.5" x14ac:dyDescent="0.35">
      <c r="A301" s="635">
        <v>3</v>
      </c>
      <c r="B301" s="636"/>
      <c r="C301" s="177">
        <v>1.2</v>
      </c>
    </row>
    <row r="302" spans="1:8" ht="25.5" x14ac:dyDescent="0.35">
      <c r="A302" s="635" t="s">
        <v>291</v>
      </c>
      <c r="B302" s="636"/>
      <c r="C302" s="177">
        <v>1.25</v>
      </c>
    </row>
    <row r="303" spans="1:8" ht="25.5" x14ac:dyDescent="0.35">
      <c r="A303" s="635" t="s">
        <v>292</v>
      </c>
      <c r="B303" s="636"/>
      <c r="C303" s="177">
        <v>1.3</v>
      </c>
    </row>
    <row r="304" spans="1:8" ht="25.5" x14ac:dyDescent="0.35">
      <c r="A304" s="635" t="s">
        <v>293</v>
      </c>
      <c r="B304" s="636"/>
      <c r="C304" s="177">
        <v>1.35</v>
      </c>
    </row>
    <row r="305" spans="1:8" ht="25.5" x14ac:dyDescent="0.35">
      <c r="A305" s="635" t="s">
        <v>294</v>
      </c>
      <c r="B305" s="636"/>
      <c r="C305" s="177">
        <v>1.4</v>
      </c>
    </row>
    <row r="306" spans="1:8" ht="25.5" x14ac:dyDescent="0.35">
      <c r="A306" s="635" t="s">
        <v>295</v>
      </c>
      <c r="B306" s="636"/>
      <c r="C306" s="177">
        <v>1.45</v>
      </c>
    </row>
    <row r="307" spans="1:8" ht="25.5" x14ac:dyDescent="0.35">
      <c r="A307" s="635" t="s">
        <v>296</v>
      </c>
      <c r="B307" s="636"/>
      <c r="C307" s="177">
        <v>1.5</v>
      </c>
    </row>
    <row r="308" spans="1:8" ht="25.5" x14ac:dyDescent="0.35">
      <c r="A308" s="635" t="s">
        <v>297</v>
      </c>
      <c r="B308" s="636"/>
      <c r="C308" s="177">
        <v>2</v>
      </c>
    </row>
    <row r="309" spans="1:8" ht="23.25" x14ac:dyDescent="0.2">
      <c r="A309" s="329" t="s">
        <v>298</v>
      </c>
      <c r="B309" s="329"/>
      <c r="C309" s="329"/>
      <c r="D309" s="329"/>
      <c r="E309" s="329"/>
      <c r="F309" s="329"/>
      <c r="G309" s="329"/>
      <c r="H309" s="329"/>
    </row>
    <row r="312" spans="1:8" s="109" customFormat="1" ht="114.75" customHeight="1" x14ac:dyDescent="0.2">
      <c r="A312" s="339" t="s">
        <v>483</v>
      </c>
      <c r="B312" s="339"/>
      <c r="C312" s="339"/>
      <c r="D312" s="339"/>
      <c r="E312" s="339"/>
      <c r="F312" s="339"/>
      <c r="G312" s="339"/>
      <c r="H312" s="339"/>
    </row>
    <row r="318" spans="1:8" s="109" customFormat="1" ht="114.75" customHeight="1" x14ac:dyDescent="0.2">
      <c r="A318" s="81"/>
      <c r="B318" s="82"/>
      <c r="C318" s="83"/>
      <c r="D318" s="82"/>
      <c r="E318" s="82"/>
      <c r="F318" s="82"/>
      <c r="G318" s="82"/>
      <c r="H318" s="84"/>
    </row>
  </sheetData>
  <sheetProtection selectLockedCells="1" selectUnlockedCells="1"/>
  <mergeCells count="530">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4:B114"/>
    <mergeCell ref="D114:H114"/>
    <mergeCell ref="A115:B115"/>
    <mergeCell ref="D115:H115"/>
    <mergeCell ref="D116:H116"/>
    <mergeCell ref="A118:A121"/>
    <mergeCell ref="B118:B119"/>
    <mergeCell ref="C118:C119"/>
    <mergeCell ref="D118:D121"/>
    <mergeCell ref="E118:E121"/>
    <mergeCell ref="G123:G127"/>
    <mergeCell ref="H123:H127"/>
    <mergeCell ref="D128:H128"/>
    <mergeCell ref="A129:A131"/>
    <mergeCell ref="B129:B130"/>
    <mergeCell ref="C129:C130"/>
    <mergeCell ref="D129:H131"/>
    <mergeCell ref="F118:F121"/>
    <mergeCell ref="G118:G121"/>
    <mergeCell ref="H118:H121"/>
    <mergeCell ref="D122:H122"/>
    <mergeCell ref="A123:A127"/>
    <mergeCell ref="B123:B124"/>
    <mergeCell ref="C123:C124"/>
    <mergeCell ref="D123:D127"/>
    <mergeCell ref="E123:E127"/>
    <mergeCell ref="F123:F127"/>
    <mergeCell ref="D132:H132"/>
    <mergeCell ref="A133:C133"/>
    <mergeCell ref="D133:H133"/>
    <mergeCell ref="A134:B134"/>
    <mergeCell ref="C134:C183"/>
    <mergeCell ref="D134:H134"/>
    <mergeCell ref="A135:B135"/>
    <mergeCell ref="D135:H135"/>
    <mergeCell ref="A136:B136"/>
    <mergeCell ref="D136:H136"/>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C184"/>
    <mergeCell ref="D184:H184"/>
    <mergeCell ref="A179:B179"/>
    <mergeCell ref="D179:H179"/>
    <mergeCell ref="A180:B180"/>
    <mergeCell ref="D180:H180"/>
    <mergeCell ref="A181:B181"/>
    <mergeCell ref="D181:H181"/>
    <mergeCell ref="D185:H185"/>
    <mergeCell ref="A186:B186"/>
    <mergeCell ref="C186:C194"/>
    <mergeCell ref="D186:H186"/>
    <mergeCell ref="A187:B187"/>
    <mergeCell ref="D187:H187"/>
    <mergeCell ref="A188:B188"/>
    <mergeCell ref="D188:H188"/>
    <mergeCell ref="A189:B189"/>
    <mergeCell ref="D189:H189"/>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96:B196"/>
    <mergeCell ref="D196:H196"/>
    <mergeCell ref="A197:B197"/>
    <mergeCell ref="D197:H197"/>
    <mergeCell ref="A198:B198"/>
    <mergeCell ref="C198:C215"/>
    <mergeCell ref="D198:H198"/>
    <mergeCell ref="A199:B199"/>
    <mergeCell ref="D199:H199"/>
    <mergeCell ref="A200:B200"/>
    <mergeCell ref="A204:B204"/>
    <mergeCell ref="D204:H204"/>
    <mergeCell ref="A205:B205"/>
    <mergeCell ref="D205:H205"/>
    <mergeCell ref="A206:B206"/>
    <mergeCell ref="D206:H206"/>
    <mergeCell ref="D200:H200"/>
    <mergeCell ref="A201:B201"/>
    <mergeCell ref="D201:H201"/>
    <mergeCell ref="A202:B202"/>
    <mergeCell ref="D202:H202"/>
    <mergeCell ref="A203:B203"/>
    <mergeCell ref="D203:H203"/>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46:B246"/>
    <mergeCell ref="D246:H246"/>
    <mergeCell ref="A247:B247"/>
    <mergeCell ref="D247:H247"/>
    <mergeCell ref="A248:B248"/>
    <mergeCell ref="D248:H248"/>
    <mergeCell ref="A243:B243"/>
    <mergeCell ref="D243:H243"/>
    <mergeCell ref="A244:B244"/>
    <mergeCell ref="D244:H244"/>
    <mergeCell ref="A245:B245"/>
    <mergeCell ref="D245:H245"/>
    <mergeCell ref="A249:B249"/>
    <mergeCell ref="D249:H249"/>
    <mergeCell ref="A250:B250"/>
    <mergeCell ref="D250:H250"/>
    <mergeCell ref="A251:B251"/>
    <mergeCell ref="C251:C255"/>
    <mergeCell ref="D251:H251"/>
    <mergeCell ref="A252:B252"/>
    <mergeCell ref="D252:H252"/>
    <mergeCell ref="A253:B253"/>
    <mergeCell ref="A257:B257"/>
    <mergeCell ref="D257:H257"/>
    <mergeCell ref="A258:B258"/>
    <mergeCell ref="D258:H258"/>
    <mergeCell ref="A259:B259"/>
    <mergeCell ref="D259:H259"/>
    <mergeCell ref="D253:H253"/>
    <mergeCell ref="A254:B254"/>
    <mergeCell ref="D254:H254"/>
    <mergeCell ref="A255:B255"/>
    <mergeCell ref="D255:H255"/>
    <mergeCell ref="A256:B256"/>
    <mergeCell ref="D256:H256"/>
    <mergeCell ref="A263:B263"/>
    <mergeCell ref="D263:H263"/>
    <mergeCell ref="C265:D265"/>
    <mergeCell ref="C266:D266"/>
    <mergeCell ref="C267:D267"/>
    <mergeCell ref="C268:D268"/>
    <mergeCell ref="A260:B260"/>
    <mergeCell ref="D260:H260"/>
    <mergeCell ref="A261:B261"/>
    <mergeCell ref="D261:H261"/>
    <mergeCell ref="A262:B262"/>
    <mergeCell ref="D262:H262"/>
    <mergeCell ref="A274:C274"/>
    <mergeCell ref="A275:C275"/>
    <mergeCell ref="A277:H277"/>
    <mergeCell ref="A278:H278"/>
    <mergeCell ref="A279:H279"/>
    <mergeCell ref="A280:E280"/>
    <mergeCell ref="A269:C269"/>
    <mergeCell ref="G269:H269"/>
    <mergeCell ref="A270:C270"/>
    <mergeCell ref="A271:C271"/>
    <mergeCell ref="A272:C272"/>
    <mergeCell ref="A273:C273"/>
    <mergeCell ref="A286:B286"/>
    <mergeCell ref="D286:E286"/>
    <mergeCell ref="A287:B287"/>
    <mergeCell ref="D287:E287"/>
    <mergeCell ref="A288:B288"/>
    <mergeCell ref="D288:E288"/>
    <mergeCell ref="A281:E281"/>
    <mergeCell ref="A282:B282"/>
    <mergeCell ref="D282:E282"/>
    <mergeCell ref="A283:B283"/>
    <mergeCell ref="C283:C286"/>
    <mergeCell ref="D283:E283"/>
    <mergeCell ref="A284:B284"/>
    <mergeCell ref="D284:E284"/>
    <mergeCell ref="A285:B285"/>
    <mergeCell ref="D285:E285"/>
    <mergeCell ref="A292:H292"/>
    <mergeCell ref="A293:H293"/>
    <mergeCell ref="A294:H294"/>
    <mergeCell ref="A295:H295"/>
    <mergeCell ref="A296:H296"/>
    <mergeCell ref="A297:H297"/>
    <mergeCell ref="A289:B289"/>
    <mergeCell ref="D289:E289"/>
    <mergeCell ref="A290:B290"/>
    <mergeCell ref="D290:E290"/>
    <mergeCell ref="A291:B291"/>
    <mergeCell ref="D291:E291"/>
    <mergeCell ref="A312:E312"/>
    <mergeCell ref="F312:H312"/>
    <mergeCell ref="A304:B304"/>
    <mergeCell ref="A305:B305"/>
    <mergeCell ref="A306:B306"/>
    <mergeCell ref="A307:B307"/>
    <mergeCell ref="A308:B308"/>
    <mergeCell ref="A309:H309"/>
    <mergeCell ref="A298:B298"/>
    <mergeCell ref="A299:B299"/>
    <mergeCell ref="A300:B300"/>
    <mergeCell ref="A301:B301"/>
    <mergeCell ref="A302:B302"/>
    <mergeCell ref="A303:B3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6"/>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574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7" s="382">
        <f>F7*1.2</f>
        <v>7920</v>
      </c>
      <c r="E7" s="383">
        <f>F7*1.1</f>
        <v>7260.0000000000009</v>
      </c>
      <c r="F7" s="383">
        <v>6600</v>
      </c>
      <c r="G7" s="383">
        <f>F7*0.75</f>
        <v>4950</v>
      </c>
      <c r="H7" s="384">
        <f>F7*0.5</f>
        <v>3300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2" s="457">
        <f>F12*1.2</f>
        <v>9360</v>
      </c>
      <c r="E12" s="383">
        <f>F12*1.1</f>
        <v>8580</v>
      </c>
      <c r="F12" s="383">
        <v>7800</v>
      </c>
      <c r="G12" s="383">
        <f>F12*0.75</f>
        <v>5850</v>
      </c>
      <c r="H12" s="384">
        <f>F12*0.5</f>
        <v>3900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888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"2ГИС.НИЖНИЙ ТАГИЛ"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23" s="527">
        <v>120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7" s="382">
        <f>F27*1.2</f>
        <v>11088</v>
      </c>
      <c r="E27" s="383">
        <f>F27*1.1</f>
        <v>10164</v>
      </c>
      <c r="F27" s="383">
        <v>9240</v>
      </c>
      <c r="G27" s="383">
        <f>F27*0.75</f>
        <v>6930</v>
      </c>
      <c r="H27" s="384">
        <f>F27*0.5</f>
        <v>4620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2" s="457">
        <f>F32*1.2</f>
        <v>13104</v>
      </c>
      <c r="E32" s="383">
        <f>F32*1.1</f>
        <v>12012.000000000002</v>
      </c>
      <c r="F32" s="383">
        <v>10920</v>
      </c>
      <c r="G32" s="383">
        <f>F32*0.75</f>
        <v>8190</v>
      </c>
      <c r="H32" s="384">
        <f>F32*0.5</f>
        <v>5460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1320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"2ГИС.НИЖНИЙ ТАГИЛ"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"2ГИС.НИЖНИЙ ТАГИЛ"; Электронный справочник "2ГИС.НИЖНИЙ ТАГИЛ"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3" s="445">
        <v>168</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46" s="449"/>
      <c r="E46" s="449"/>
      <c r="F46" s="449"/>
      <c r="G46" s="449"/>
      <c r="H46" s="450"/>
    </row>
    <row r="47" spans="1:8" ht="21.75" thickBot="1" x14ac:dyDescent="0.25">
      <c r="A47" s="40"/>
      <c r="B47" s="59"/>
      <c r="C47" s="60"/>
      <c r="D47" s="520"/>
      <c r="E47" s="520"/>
      <c r="F47" s="520"/>
      <c r="G47" s="520"/>
      <c r="H47" s="521"/>
    </row>
    <row r="48" spans="1:8" ht="42" x14ac:dyDescent="0.2">
      <c r="A48" s="451"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48" s="536">
        <f>F48*1.2</f>
        <v>4608</v>
      </c>
      <c r="E48" s="536">
        <f>F48*1.1</f>
        <v>4224</v>
      </c>
      <c r="F48" s="536">
        <v>3840</v>
      </c>
      <c r="G48" s="536">
        <f>F48*0.75</f>
        <v>2880</v>
      </c>
      <c r="H48" s="536">
        <f>F48*0.5</f>
        <v>1920</v>
      </c>
    </row>
    <row r="49" spans="1:8" ht="84" x14ac:dyDescent="0.2">
      <c r="A49" s="452"/>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49" s="537"/>
      <c r="E49" s="537"/>
      <c r="F49" s="537"/>
      <c r="G49" s="537"/>
      <c r="H49" s="537"/>
    </row>
    <row r="50" spans="1:8" ht="63.75" thickBot="1" x14ac:dyDescent="0.25">
      <c r="A50" s="489"/>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0" s="610"/>
      <c r="E50" s="610"/>
      <c r="F50" s="610"/>
      <c r="G50" s="610"/>
      <c r="H50" s="610"/>
    </row>
    <row r="51" spans="1:8" ht="21.75" thickBot="1" x14ac:dyDescent="0.25">
      <c r="A51" s="40"/>
      <c r="B51" s="59"/>
      <c r="C51" s="60"/>
      <c r="D51" s="520"/>
      <c r="E51" s="520"/>
      <c r="F51" s="520"/>
      <c r="G51" s="520"/>
      <c r="H51" s="521"/>
    </row>
    <row r="52" spans="1:8" ht="42" x14ac:dyDescent="0.2">
      <c r="A52" s="451"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"2ГИС.НИЖНИЙ ТАГИЛ" (версия для ПК)</v>
      </c>
      <c r="D52" s="479">
        <v>120</v>
      </c>
      <c r="E52" s="445"/>
      <c r="F52" s="445"/>
      <c r="G52" s="445"/>
      <c r="H52" s="446"/>
    </row>
    <row r="53" spans="1:8" ht="63.75" thickBot="1" x14ac:dyDescent="0.25">
      <c r="A53" s="48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5" s="382">
        <f>F55*1.2</f>
        <v>9504</v>
      </c>
      <c r="E55" s="383">
        <f>F55*1.1</f>
        <v>8712</v>
      </c>
      <c r="F55" s="383">
        <v>7920</v>
      </c>
      <c r="G55" s="383">
        <f>F55*0.75</f>
        <v>5940</v>
      </c>
      <c r="H55" s="384">
        <f>F55*0.5</f>
        <v>3960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1" s="457">
        <f>F61*1.2</f>
        <v>11232</v>
      </c>
      <c r="E61" s="383">
        <f>F61*1.1</f>
        <v>10296</v>
      </c>
      <c r="F61" s="383">
        <v>9360</v>
      </c>
      <c r="G61" s="383">
        <f>F61*0.75</f>
        <v>7020</v>
      </c>
      <c r="H61" s="384">
        <f>F61*0.5</f>
        <v>4680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67" s="527">
        <v>120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69" s="531"/>
      <c r="E69" s="532"/>
      <c r="F69" s="532"/>
      <c r="G69" s="532"/>
      <c r="H69" s="533"/>
    </row>
    <row r="70" spans="1:8" ht="21.75" thickBot="1" x14ac:dyDescent="0.25">
      <c r="A70" s="40"/>
      <c r="B70" s="59"/>
      <c r="C70" s="60"/>
      <c r="D70" s="520"/>
      <c r="E70" s="520"/>
      <c r="F70" s="520"/>
      <c r="G70" s="520"/>
      <c r="H70" s="521"/>
    </row>
    <row r="71" spans="1:8" ht="50.1" customHeight="1" thickBot="1" x14ac:dyDescent="0.25">
      <c r="A71" s="411" t="s">
        <v>38</v>
      </c>
      <c r="B71" s="412"/>
      <c r="C71" s="412"/>
      <c r="D71" s="596" t="str">
        <f>"от "&amp;MIN(D72:D91)&amp;" до "&amp;MAX(D72:D91)</f>
        <v>от 414 до 8280</v>
      </c>
      <c r="E71" s="596"/>
      <c r="F71" s="596"/>
      <c r="G71" s="596"/>
      <c r="H71" s="597"/>
    </row>
    <row r="72" spans="1:8" ht="37.5" customHeight="1" x14ac:dyDescent="0.2">
      <c r="A72" s="705" t="s">
        <v>39</v>
      </c>
      <c r="B72" s="730"/>
      <c r="C72" s="673"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72" s="511">
        <v>414</v>
      </c>
      <c r="E72" s="512"/>
      <c r="F72" s="512"/>
      <c r="G72" s="512"/>
      <c r="H72" s="513"/>
    </row>
    <row r="73" spans="1:8" ht="37.5" customHeight="1" x14ac:dyDescent="0.2">
      <c r="A73" s="688" t="s">
        <v>40</v>
      </c>
      <c r="B73" s="689"/>
      <c r="C73" s="674"/>
      <c r="D73" s="517">
        <v>828</v>
      </c>
      <c r="E73" s="398"/>
      <c r="F73" s="398"/>
      <c r="G73" s="398"/>
      <c r="H73" s="399"/>
    </row>
    <row r="74" spans="1:8" ht="37.5" customHeight="1" x14ac:dyDescent="0.2">
      <c r="A74" s="688" t="s">
        <v>41</v>
      </c>
      <c r="B74" s="689"/>
      <c r="C74" s="674"/>
      <c r="D74" s="517">
        <v>1242</v>
      </c>
      <c r="E74" s="398"/>
      <c r="F74" s="398"/>
      <c r="G74" s="398"/>
      <c r="H74" s="399"/>
    </row>
    <row r="75" spans="1:8" ht="37.5" customHeight="1" x14ac:dyDescent="0.2">
      <c r="A75" s="688" t="s">
        <v>42</v>
      </c>
      <c r="B75" s="689"/>
      <c r="C75" s="674"/>
      <c r="D75" s="517">
        <v>1656</v>
      </c>
      <c r="E75" s="398"/>
      <c r="F75" s="398"/>
      <c r="G75" s="398"/>
      <c r="H75" s="399"/>
    </row>
    <row r="76" spans="1:8" ht="37.5" customHeight="1" x14ac:dyDescent="0.2">
      <c r="A76" s="688" t="s">
        <v>43</v>
      </c>
      <c r="B76" s="689"/>
      <c r="C76" s="674"/>
      <c r="D76" s="517">
        <v>2070</v>
      </c>
      <c r="E76" s="398"/>
      <c r="F76" s="398"/>
      <c r="G76" s="398"/>
      <c r="H76" s="399"/>
    </row>
    <row r="77" spans="1:8" ht="37.5" customHeight="1" x14ac:dyDescent="0.2">
      <c r="A77" s="688" t="s">
        <v>44</v>
      </c>
      <c r="B77" s="689"/>
      <c r="C77" s="674"/>
      <c r="D77" s="517">
        <v>2484</v>
      </c>
      <c r="E77" s="398"/>
      <c r="F77" s="398"/>
      <c r="G77" s="398"/>
      <c r="H77" s="399"/>
    </row>
    <row r="78" spans="1:8" ht="37.5" customHeight="1" x14ac:dyDescent="0.2">
      <c r="A78" s="688" t="s">
        <v>45</v>
      </c>
      <c r="B78" s="689"/>
      <c r="C78" s="674"/>
      <c r="D78" s="517">
        <v>2898</v>
      </c>
      <c r="E78" s="398"/>
      <c r="F78" s="398"/>
      <c r="G78" s="398"/>
      <c r="H78" s="399"/>
    </row>
    <row r="79" spans="1:8" ht="37.5" customHeight="1" x14ac:dyDescent="0.2">
      <c r="A79" s="688" t="s">
        <v>46</v>
      </c>
      <c r="B79" s="689"/>
      <c r="C79" s="674"/>
      <c r="D79" s="517">
        <v>3312</v>
      </c>
      <c r="E79" s="398"/>
      <c r="F79" s="398"/>
      <c r="G79" s="398"/>
      <c r="H79" s="399"/>
    </row>
    <row r="80" spans="1:8" ht="37.5" customHeight="1" x14ac:dyDescent="0.2">
      <c r="A80" s="688" t="s">
        <v>47</v>
      </c>
      <c r="B80" s="689"/>
      <c r="C80" s="674"/>
      <c r="D80" s="517">
        <v>3726</v>
      </c>
      <c r="E80" s="398"/>
      <c r="F80" s="398"/>
      <c r="G80" s="398"/>
      <c r="H80" s="399"/>
    </row>
    <row r="81" spans="1:8" ht="37.5" customHeight="1" x14ac:dyDescent="0.2">
      <c r="A81" s="688" t="s">
        <v>48</v>
      </c>
      <c r="B81" s="689"/>
      <c r="C81" s="674"/>
      <c r="D81" s="517">
        <v>4140</v>
      </c>
      <c r="E81" s="398"/>
      <c r="F81" s="398"/>
      <c r="G81" s="398"/>
      <c r="H81" s="399"/>
    </row>
    <row r="82" spans="1:8" ht="37.5" customHeight="1" x14ac:dyDescent="0.2">
      <c r="A82" s="688" t="s">
        <v>49</v>
      </c>
      <c r="B82" s="689"/>
      <c r="C82" s="674"/>
      <c r="D82" s="517">
        <v>4554</v>
      </c>
      <c r="E82" s="398"/>
      <c r="F82" s="398"/>
      <c r="G82" s="398"/>
      <c r="H82" s="399"/>
    </row>
    <row r="83" spans="1:8" ht="37.5" customHeight="1" x14ac:dyDescent="0.2">
      <c r="A83" s="688" t="s">
        <v>50</v>
      </c>
      <c r="B83" s="689"/>
      <c r="C83" s="674"/>
      <c r="D83" s="517">
        <v>4968</v>
      </c>
      <c r="E83" s="398"/>
      <c r="F83" s="398"/>
      <c r="G83" s="398"/>
      <c r="H83" s="399"/>
    </row>
    <row r="84" spans="1:8" ht="37.5" customHeight="1" x14ac:dyDescent="0.2">
      <c r="A84" s="688" t="s">
        <v>51</v>
      </c>
      <c r="B84" s="689"/>
      <c r="C84" s="674"/>
      <c r="D84" s="517">
        <v>5382</v>
      </c>
      <c r="E84" s="398"/>
      <c r="F84" s="398"/>
      <c r="G84" s="398"/>
      <c r="H84" s="399"/>
    </row>
    <row r="85" spans="1:8" ht="37.5" customHeight="1" x14ac:dyDescent="0.2">
      <c r="A85" s="688" t="s">
        <v>52</v>
      </c>
      <c r="B85" s="689"/>
      <c r="C85" s="674"/>
      <c r="D85" s="517">
        <v>5796</v>
      </c>
      <c r="E85" s="398"/>
      <c r="F85" s="398"/>
      <c r="G85" s="398"/>
      <c r="H85" s="399"/>
    </row>
    <row r="86" spans="1:8" ht="37.5" customHeight="1" x14ac:dyDescent="0.2">
      <c r="A86" s="688" t="s">
        <v>53</v>
      </c>
      <c r="B86" s="689"/>
      <c r="C86" s="674"/>
      <c r="D86" s="517">
        <v>6210</v>
      </c>
      <c r="E86" s="398"/>
      <c r="F86" s="398"/>
      <c r="G86" s="398"/>
      <c r="H86" s="399"/>
    </row>
    <row r="87" spans="1:8" ht="37.5" customHeight="1" x14ac:dyDescent="0.2">
      <c r="A87" s="688" t="s">
        <v>54</v>
      </c>
      <c r="B87" s="689"/>
      <c r="C87" s="674"/>
      <c r="D87" s="517">
        <v>6624</v>
      </c>
      <c r="E87" s="398"/>
      <c r="F87" s="398"/>
      <c r="G87" s="398"/>
      <c r="H87" s="399"/>
    </row>
    <row r="88" spans="1:8" ht="37.5" customHeight="1" x14ac:dyDescent="0.2">
      <c r="A88" s="688" t="s">
        <v>55</v>
      </c>
      <c r="B88" s="689"/>
      <c r="C88" s="674"/>
      <c r="D88" s="517">
        <v>7038</v>
      </c>
      <c r="E88" s="398"/>
      <c r="F88" s="398"/>
      <c r="G88" s="398"/>
      <c r="H88" s="399"/>
    </row>
    <row r="89" spans="1:8" ht="37.5" customHeight="1" x14ac:dyDescent="0.2">
      <c r="A89" s="688" t="s">
        <v>56</v>
      </c>
      <c r="B89" s="689"/>
      <c r="C89" s="674"/>
      <c r="D89" s="517">
        <v>7452</v>
      </c>
      <c r="E89" s="398"/>
      <c r="F89" s="398"/>
      <c r="G89" s="398"/>
      <c r="H89" s="399"/>
    </row>
    <row r="90" spans="1:8" ht="37.5" customHeight="1" x14ac:dyDescent="0.2">
      <c r="A90" s="688" t="s">
        <v>57</v>
      </c>
      <c r="B90" s="689"/>
      <c r="C90" s="674"/>
      <c r="D90" s="517">
        <v>7866</v>
      </c>
      <c r="E90" s="398"/>
      <c r="F90" s="398"/>
      <c r="G90" s="398"/>
      <c r="H90" s="399"/>
    </row>
    <row r="91" spans="1:8" ht="37.5" customHeight="1" thickBot="1" x14ac:dyDescent="0.25">
      <c r="A91" s="688" t="s">
        <v>58</v>
      </c>
      <c r="B91" s="689"/>
      <c r="C91" s="674"/>
      <c r="D91" s="517">
        <v>8280</v>
      </c>
      <c r="E91" s="398"/>
      <c r="F91" s="398"/>
      <c r="G91" s="398"/>
      <c r="H91" s="399"/>
    </row>
    <row r="92" spans="1:8" ht="50.1" customHeight="1" thickBot="1" x14ac:dyDescent="0.25">
      <c r="A92" s="411" t="s">
        <v>59</v>
      </c>
      <c r="B92" s="729"/>
      <c r="C92" s="729"/>
      <c r="D92" s="596" t="str">
        <f>"от "&amp;MIN(D93:D102)&amp;" до "&amp;MAX(D93:D102)</f>
        <v>от 240 до 2478</v>
      </c>
      <c r="E92" s="596"/>
      <c r="F92" s="596"/>
      <c r="G92" s="596"/>
      <c r="H92" s="597"/>
    </row>
    <row r="93" spans="1:8" ht="151.5" x14ac:dyDescent="0.2">
      <c r="A93" s="65" t="s">
        <v>60</v>
      </c>
      <c r="B93" s="66" t="s">
        <v>13</v>
      </c>
      <c r="C93" s="120"/>
      <c r="D93" s="511">
        <v>561</v>
      </c>
      <c r="E93" s="512"/>
      <c r="F93" s="512"/>
      <c r="G93" s="512"/>
      <c r="H93" s="513"/>
    </row>
    <row r="94" spans="1:8" ht="37.5" customHeight="1" x14ac:dyDescent="0.2">
      <c r="A94" s="582" t="s">
        <v>61</v>
      </c>
      <c r="B94" s="583"/>
      <c r="C94" s="426"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94" s="517">
        <v>240</v>
      </c>
      <c r="E94" s="398"/>
      <c r="F94" s="398"/>
      <c r="G94" s="398"/>
      <c r="H94" s="399"/>
    </row>
    <row r="95" spans="1:8" ht="37.5" customHeight="1" x14ac:dyDescent="0.2">
      <c r="A95" s="377" t="s">
        <v>62</v>
      </c>
      <c r="B95" s="378"/>
      <c r="C95" s="427"/>
      <c r="D95" s="517">
        <v>2478</v>
      </c>
      <c r="E95" s="398"/>
      <c r="F95" s="398"/>
      <c r="G95" s="398"/>
      <c r="H95" s="399"/>
    </row>
    <row r="96" spans="1:8" ht="37.5" customHeight="1" x14ac:dyDescent="0.2">
      <c r="A96" s="377" t="s">
        <v>63</v>
      </c>
      <c r="B96" s="378"/>
      <c r="C96" s="427"/>
      <c r="D96" s="517">
        <v>474</v>
      </c>
      <c r="E96" s="398"/>
      <c r="F96" s="398"/>
      <c r="G96" s="398"/>
      <c r="H96" s="399"/>
    </row>
    <row r="97" spans="1:8" ht="37.5" customHeight="1" x14ac:dyDescent="0.2">
      <c r="A97" s="377" t="s">
        <v>64</v>
      </c>
      <c r="B97" s="378"/>
      <c r="C97" s="427"/>
      <c r="D97" s="517">
        <v>2010</v>
      </c>
      <c r="E97" s="398"/>
      <c r="F97" s="398"/>
      <c r="G97" s="398"/>
      <c r="H97" s="399"/>
    </row>
    <row r="98" spans="1:8" ht="37.5" customHeight="1" x14ac:dyDescent="0.2">
      <c r="A98" s="377" t="s">
        <v>65</v>
      </c>
      <c r="B98" s="378"/>
      <c r="C98" s="427"/>
      <c r="D98" s="517">
        <v>300</v>
      </c>
      <c r="E98" s="398"/>
      <c r="F98" s="398"/>
      <c r="G98" s="398"/>
      <c r="H98" s="399"/>
    </row>
    <row r="99" spans="1:8" ht="37.5" customHeight="1" x14ac:dyDescent="0.2">
      <c r="A99" s="377" t="s">
        <v>66</v>
      </c>
      <c r="B99" s="378"/>
      <c r="C99" s="427"/>
      <c r="D99" s="517">
        <v>300</v>
      </c>
      <c r="E99" s="398"/>
      <c r="F99" s="398"/>
      <c r="G99" s="398"/>
      <c r="H99" s="399"/>
    </row>
    <row r="100" spans="1:8" ht="37.5" customHeight="1" x14ac:dyDescent="0.2">
      <c r="A100" s="377" t="s">
        <v>67</v>
      </c>
      <c r="B100" s="378"/>
      <c r="C100" s="427"/>
      <c r="D100" s="517">
        <v>600</v>
      </c>
      <c r="E100" s="398"/>
      <c r="F100" s="398"/>
      <c r="G100" s="398"/>
      <c r="H100" s="399"/>
    </row>
    <row r="101" spans="1:8" ht="37.5" customHeight="1" x14ac:dyDescent="0.2">
      <c r="A101" s="377" t="s">
        <v>68</v>
      </c>
      <c r="B101" s="378"/>
      <c r="C101" s="427"/>
      <c r="D101" s="517">
        <v>900</v>
      </c>
      <c r="E101" s="398"/>
      <c r="F101" s="398"/>
      <c r="G101" s="398"/>
      <c r="H101" s="399"/>
    </row>
    <row r="102" spans="1:8" ht="37.5" customHeight="1" thickBot="1" x14ac:dyDescent="0.25">
      <c r="A102" s="407" t="s">
        <v>69</v>
      </c>
      <c r="B102" s="719"/>
      <c r="C102" s="428"/>
      <c r="D102" s="516">
        <v>2010</v>
      </c>
      <c r="E102" s="409"/>
      <c r="F102" s="409"/>
      <c r="G102" s="409"/>
      <c r="H102" s="410"/>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03" s="375">
        <v>30</v>
      </c>
      <c r="E103" s="375"/>
      <c r="F103" s="375"/>
      <c r="G103" s="375"/>
      <c r="H103" s="376"/>
    </row>
    <row r="104" spans="1:8" ht="50.1" customHeight="1" thickBot="1" x14ac:dyDescent="0.25">
      <c r="A104" s="362" t="s">
        <v>72</v>
      </c>
      <c r="B104" s="363"/>
      <c r="C104" s="21"/>
      <c r="D104" s="364" t="str">
        <f>"от "&amp;MIN(D106,D126:H127,F166,D128:H142)&amp;" до "&amp;MAX(D106,D126:H127,F166,D128:H142)</f>
        <v>от 504 до 8400</v>
      </c>
      <c r="E104" s="364"/>
      <c r="F104" s="364"/>
      <c r="G104" s="364"/>
      <c r="H104" s="365"/>
    </row>
    <row r="105" spans="1:8" ht="21.75" thickBot="1" x14ac:dyDescent="0.25">
      <c r="A105" s="518"/>
      <c r="B105" s="519"/>
      <c r="C105" s="60"/>
      <c r="D105" s="520"/>
      <c r="E105" s="520"/>
      <c r="F105" s="520"/>
      <c r="G105" s="520"/>
      <c r="H105" s="521"/>
    </row>
    <row r="106" spans="1:8" ht="65.25"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"2ГИС.НИЖНИЙ ТАГИЛ" (версия для ПК); Интернет-площадка 2gis.kz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http://api.2gis.kz/</v>
      </c>
      <c r="D106" s="391">
        <v>3000</v>
      </c>
      <c r="E106" s="391"/>
      <c r="F106" s="391"/>
      <c r="G106" s="391"/>
      <c r="H106" s="392"/>
    </row>
    <row r="107" spans="1:8" ht="65.25" customHeight="1" thickBot="1" x14ac:dyDescent="0.25">
      <c r="A107" s="393" t="s">
        <v>74</v>
      </c>
      <c r="B107" s="394"/>
      <c r="C107" s="405"/>
      <c r="D107" s="395" t="s">
        <v>75</v>
      </c>
      <c r="E107" s="396"/>
      <c r="F107" s="396"/>
      <c r="G107" s="396"/>
      <c r="H107" s="397"/>
    </row>
    <row r="108" spans="1:8" ht="65.25" customHeight="1" x14ac:dyDescent="0.2">
      <c r="A108" s="385" t="s">
        <v>76</v>
      </c>
      <c r="B108" s="386"/>
      <c r="C108" s="405"/>
      <c r="D108" s="398">
        <f>D106/4</f>
        <v>750</v>
      </c>
      <c r="E108" s="398"/>
      <c r="F108" s="398"/>
      <c r="G108" s="398"/>
      <c r="H108" s="399"/>
    </row>
    <row r="109" spans="1:8" ht="65.25" customHeight="1" x14ac:dyDescent="0.2">
      <c r="A109" s="385" t="s">
        <v>77</v>
      </c>
      <c r="B109" s="386"/>
      <c r="C109" s="405"/>
      <c r="D109" s="398">
        <f>D106/5</f>
        <v>600</v>
      </c>
      <c r="E109" s="398"/>
      <c r="F109" s="398"/>
      <c r="G109" s="398"/>
      <c r="H109" s="399"/>
    </row>
    <row r="110" spans="1:8" ht="65.25" customHeight="1" x14ac:dyDescent="0.2">
      <c r="A110" s="385" t="s">
        <v>78</v>
      </c>
      <c r="B110" s="386"/>
      <c r="C110" s="405"/>
      <c r="D110" s="398">
        <f>D106/6</f>
        <v>500</v>
      </c>
      <c r="E110" s="398"/>
      <c r="F110" s="398"/>
      <c r="G110" s="398"/>
      <c r="H110" s="399"/>
    </row>
    <row r="111" spans="1:8" ht="65.25" customHeight="1" x14ac:dyDescent="0.2">
      <c r="A111" s="385" t="s">
        <v>79</v>
      </c>
      <c r="B111" s="386"/>
      <c r="C111" s="405"/>
      <c r="D111" s="398">
        <f>D106/7</f>
        <v>428.57142857142856</v>
      </c>
      <c r="E111" s="398"/>
      <c r="F111" s="398"/>
      <c r="G111" s="398"/>
      <c r="H111" s="399"/>
    </row>
    <row r="112" spans="1:8" ht="65.25" customHeight="1" x14ac:dyDescent="0.2">
      <c r="A112" s="385" t="s">
        <v>80</v>
      </c>
      <c r="B112" s="386"/>
      <c r="C112" s="405"/>
      <c r="D112" s="398">
        <f>D106/8</f>
        <v>375</v>
      </c>
      <c r="E112" s="398"/>
      <c r="F112" s="398"/>
      <c r="G112" s="398"/>
      <c r="H112" s="399"/>
    </row>
    <row r="113" spans="1:8" ht="65.25" customHeight="1" x14ac:dyDescent="0.2">
      <c r="A113" s="385" t="s">
        <v>81</v>
      </c>
      <c r="B113" s="386"/>
      <c r="C113" s="405"/>
      <c r="D113" s="398">
        <f>D106/9</f>
        <v>333.33333333333331</v>
      </c>
      <c r="E113" s="398"/>
      <c r="F113" s="398"/>
      <c r="G113" s="398"/>
      <c r="H113" s="399"/>
    </row>
    <row r="114" spans="1:8" ht="65.25" customHeight="1" x14ac:dyDescent="0.2">
      <c r="A114" s="385" t="s">
        <v>82</v>
      </c>
      <c r="B114" s="386"/>
      <c r="C114" s="405"/>
      <c r="D114" s="398">
        <f>D106/10</f>
        <v>300</v>
      </c>
      <c r="E114" s="398"/>
      <c r="F114" s="398"/>
      <c r="G114" s="398"/>
      <c r="H114" s="399"/>
    </row>
    <row r="115" spans="1:8" ht="65.25" customHeight="1" thickBot="1" x14ac:dyDescent="0.25">
      <c r="A115" s="389" t="s">
        <v>83</v>
      </c>
      <c r="B115" s="390"/>
      <c r="C115" s="405"/>
      <c r="D115" s="391">
        <v>6000</v>
      </c>
      <c r="E115" s="391"/>
      <c r="F115" s="391"/>
      <c r="G115" s="391"/>
      <c r="H115" s="392"/>
    </row>
    <row r="116" spans="1:8" ht="65.25" customHeight="1" thickBot="1" x14ac:dyDescent="0.25">
      <c r="A116" s="393" t="s">
        <v>74</v>
      </c>
      <c r="B116" s="394"/>
      <c r="C116" s="405"/>
      <c r="D116" s="395" t="s">
        <v>75</v>
      </c>
      <c r="E116" s="396"/>
      <c r="F116" s="396"/>
      <c r="G116" s="396"/>
      <c r="H116" s="397"/>
    </row>
    <row r="117" spans="1:8" ht="65.25" customHeight="1" x14ac:dyDescent="0.2">
      <c r="A117" s="385" t="s">
        <v>76</v>
      </c>
      <c r="B117" s="386"/>
      <c r="C117" s="405"/>
      <c r="D117" s="398">
        <v>1500</v>
      </c>
      <c r="E117" s="398"/>
      <c r="F117" s="398"/>
      <c r="G117" s="398"/>
      <c r="H117" s="399"/>
    </row>
    <row r="118" spans="1:8" ht="65.25" customHeight="1" x14ac:dyDescent="0.2">
      <c r="A118" s="385" t="s">
        <v>77</v>
      </c>
      <c r="B118" s="386"/>
      <c r="C118" s="405"/>
      <c r="D118" s="398">
        <v>1200</v>
      </c>
      <c r="E118" s="398"/>
      <c r="F118" s="398"/>
      <c r="G118" s="398"/>
      <c r="H118" s="399"/>
    </row>
    <row r="119" spans="1:8" ht="65.25" customHeight="1" x14ac:dyDescent="0.2">
      <c r="A119" s="385" t="s">
        <v>78</v>
      </c>
      <c r="B119" s="386"/>
      <c r="C119" s="405"/>
      <c r="D119" s="398">
        <v>1000</v>
      </c>
      <c r="E119" s="398"/>
      <c r="F119" s="398"/>
      <c r="G119" s="398"/>
      <c r="H119" s="399"/>
    </row>
    <row r="120" spans="1:8" ht="65.25" customHeight="1" x14ac:dyDescent="0.2">
      <c r="A120" s="385" t="s">
        <v>79</v>
      </c>
      <c r="B120" s="386"/>
      <c r="C120" s="405"/>
      <c r="D120" s="398">
        <v>857.14285714285722</v>
      </c>
      <c r="E120" s="398"/>
      <c r="F120" s="398"/>
      <c r="G120" s="398"/>
      <c r="H120" s="399"/>
    </row>
    <row r="121" spans="1:8" ht="65.25" customHeight="1" x14ac:dyDescent="0.2">
      <c r="A121" s="385" t="s">
        <v>80</v>
      </c>
      <c r="B121" s="386"/>
      <c r="C121" s="405"/>
      <c r="D121" s="398">
        <v>750</v>
      </c>
      <c r="E121" s="398"/>
      <c r="F121" s="398"/>
      <c r="G121" s="398"/>
      <c r="H121" s="399"/>
    </row>
    <row r="122" spans="1:8" ht="65.25" customHeight="1" x14ac:dyDescent="0.2">
      <c r="A122" s="385" t="s">
        <v>81</v>
      </c>
      <c r="B122" s="386"/>
      <c r="C122" s="405"/>
      <c r="D122" s="398">
        <v>666.66666666666663</v>
      </c>
      <c r="E122" s="398"/>
      <c r="F122" s="398"/>
      <c r="G122" s="398"/>
      <c r="H122" s="399"/>
    </row>
    <row r="123" spans="1:8" ht="65.25" customHeight="1" thickBot="1" x14ac:dyDescent="0.25">
      <c r="A123" s="385" t="s">
        <v>82</v>
      </c>
      <c r="B123" s="386"/>
      <c r="C123" s="406"/>
      <c r="D123" s="398">
        <v>600</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24" s="516">
        <v>10008</v>
      </c>
      <c r="E124" s="409"/>
      <c r="F124" s="409"/>
      <c r="G124" s="409"/>
      <c r="H124" s="410"/>
    </row>
    <row r="125" spans="1:8" ht="21.75" thickBot="1" x14ac:dyDescent="0.25">
      <c r="A125" s="518"/>
      <c r="B125" s="519"/>
      <c r="C125" s="56"/>
      <c r="D125" s="520"/>
      <c r="E125" s="520"/>
      <c r="F125" s="520"/>
      <c r="G125" s="520"/>
      <c r="H125" s="521"/>
    </row>
    <row r="126" spans="1:8" ht="50.1" customHeight="1" x14ac:dyDescent="0.2">
      <c r="A126" s="685" t="s">
        <v>85</v>
      </c>
      <c r="B126" s="686"/>
      <c r="C126" s="118" t="str">
        <f>"Интернет-площадка 2gis.ru на основе Cправочника организаций "&amp;$C$2&amp;""</f>
        <v>Интернет-площадка 2gis.ru на основе Cправочника организаций "2ГИС.НИЖНИЙ ТАГИЛ"</v>
      </c>
      <c r="D126" s="511">
        <v>3462</v>
      </c>
      <c r="E126" s="512"/>
      <c r="F126" s="512"/>
      <c r="G126" s="512"/>
      <c r="H126" s="513"/>
    </row>
    <row r="127" spans="1:8" ht="50.1" customHeight="1" x14ac:dyDescent="0.2">
      <c r="A127" s="377" t="s">
        <v>86</v>
      </c>
      <c r="B127" s="378"/>
      <c r="C127"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7" s="517">
        <v>6492</v>
      </c>
      <c r="E127" s="398"/>
      <c r="F127" s="398"/>
      <c r="G127" s="398"/>
      <c r="H127" s="399"/>
    </row>
    <row r="128" spans="1:8" ht="50.1" customHeight="1" x14ac:dyDescent="0.2">
      <c r="A128" s="377" t="s">
        <v>87</v>
      </c>
      <c r="B128" s="378"/>
      <c r="C128"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28" s="517">
        <v>7020</v>
      </c>
      <c r="E128" s="398"/>
      <c r="F128" s="398"/>
      <c r="G128" s="398"/>
      <c r="H128" s="399"/>
    </row>
    <row r="129" spans="1:8" ht="50.1" customHeight="1" x14ac:dyDescent="0.2">
      <c r="A129" s="377" t="s">
        <v>88</v>
      </c>
      <c r="B129" s="378"/>
      <c r="C129" s="74" t="str">
        <f>"Интернет-площадка 2gis.ru на основе Cправочника организаций "&amp;$C$2&amp;""</f>
        <v>Интернет-площадка 2gis.ru на основе Cправочника организаций "2ГИС.НИЖНИЙ ТАГИЛ"</v>
      </c>
      <c r="D129" s="517">
        <v>5160</v>
      </c>
      <c r="E129" s="398"/>
      <c r="F129" s="398"/>
      <c r="G129" s="398"/>
      <c r="H129" s="399"/>
    </row>
    <row r="130" spans="1:8" ht="50.1" customHeight="1" x14ac:dyDescent="0.2">
      <c r="A130" s="377" t="s">
        <v>89</v>
      </c>
      <c r="B130" s="378"/>
      <c r="C130" s="74" t="str">
        <f>"Интернет-площадка 2gis.ru на основе Cправочника организаций "&amp;$C$2&amp;""</f>
        <v>Интернет-площадка 2gis.ru на основе Cправочника организаций "2ГИС.НИЖНИЙ ТАГИЛ"</v>
      </c>
      <c r="D130" s="517">
        <v>6192</v>
      </c>
      <c r="E130" s="398"/>
      <c r="F130" s="398"/>
      <c r="G130" s="398"/>
      <c r="H130" s="399"/>
    </row>
    <row r="131" spans="1:8" ht="50.1" customHeight="1" x14ac:dyDescent="0.2">
      <c r="A131" s="377" t="s">
        <v>90</v>
      </c>
      <c r="B131" s="378"/>
      <c r="C131"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1" s="517">
        <v>4020</v>
      </c>
      <c r="E131" s="398"/>
      <c r="F131" s="398"/>
      <c r="G131" s="398"/>
      <c r="H131" s="399"/>
    </row>
    <row r="132" spans="1:8" ht="50.1" customHeight="1" x14ac:dyDescent="0.2">
      <c r="A132" s="377" t="s">
        <v>91</v>
      </c>
      <c r="B132" s="378"/>
      <c r="C132"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2" s="517">
        <v>5250</v>
      </c>
      <c r="E132" s="398"/>
      <c r="F132" s="398"/>
      <c r="G132" s="398"/>
      <c r="H132" s="399"/>
    </row>
    <row r="133" spans="1:8" ht="50.1" customHeight="1" x14ac:dyDescent="0.2">
      <c r="A133" s="377" t="s">
        <v>92</v>
      </c>
      <c r="B133" s="378"/>
      <c r="C133"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33" s="517">
        <v>8028</v>
      </c>
      <c r="E133" s="398"/>
      <c r="F133" s="398"/>
      <c r="G133" s="398"/>
      <c r="H133" s="399"/>
    </row>
    <row r="134" spans="1:8" ht="50.1" customHeight="1" x14ac:dyDescent="0.2">
      <c r="A134" s="352" t="s">
        <v>93</v>
      </c>
      <c r="B134" s="353"/>
      <c r="C134" s="74" t="str">
        <f>C166</f>
        <v>электронный справочник на основе Справочника организаций "2ГИС.НИЖНИЙ ТАГИЛ" (мобильная версия 2ГИС 4.0 и выше)</v>
      </c>
      <c r="D134" s="517">
        <v>8010</v>
      </c>
      <c r="E134" s="398"/>
      <c r="F134" s="398"/>
      <c r="G134" s="398"/>
      <c r="H134" s="399"/>
    </row>
    <row r="135" spans="1:8" ht="50.1" customHeight="1" x14ac:dyDescent="0.2">
      <c r="A135" s="377" t="s">
        <v>94</v>
      </c>
      <c r="B135" s="378"/>
      <c r="C135" s="74" t="s">
        <v>95</v>
      </c>
      <c r="D135" s="517">
        <v>504</v>
      </c>
      <c r="E135" s="398"/>
      <c r="F135" s="398"/>
      <c r="G135" s="398"/>
      <c r="H135" s="399"/>
    </row>
    <row r="136" spans="1:8" ht="50.1" customHeight="1" x14ac:dyDescent="0.2">
      <c r="A136" s="352" t="s">
        <v>96</v>
      </c>
      <c r="B136" s="353"/>
      <c r="C13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6" s="517">
        <v>1770</v>
      </c>
      <c r="E136" s="398"/>
      <c r="F136" s="398"/>
      <c r="G136" s="398"/>
      <c r="H136" s="399"/>
    </row>
    <row r="137" spans="1:8" ht="50.1" customHeight="1" x14ac:dyDescent="0.2">
      <c r="A137" s="352" t="s">
        <v>97</v>
      </c>
      <c r="B137" s="353"/>
      <c r="C137" s="74"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7" s="517">
        <v>1416</v>
      </c>
      <c r="E137" s="398"/>
      <c r="F137" s="398"/>
      <c r="G137" s="398"/>
      <c r="H137" s="399"/>
    </row>
    <row r="138" spans="1:8" ht="50.1" customHeight="1" x14ac:dyDescent="0.2">
      <c r="A138" s="352" t="s">
        <v>98</v>
      </c>
      <c r="B138" s="353"/>
      <c r="C138" s="74"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8" s="517">
        <v>1416</v>
      </c>
      <c r="E138" s="398"/>
      <c r="F138" s="398"/>
      <c r="G138" s="398"/>
      <c r="H138" s="399"/>
    </row>
    <row r="139" spans="1:8" ht="50.1" customHeight="1" x14ac:dyDescent="0.2">
      <c r="A139" s="352" t="s">
        <v>99</v>
      </c>
      <c r="B139" s="353"/>
      <c r="C139" s="74" t="str">
        <f t="shared" si="0"/>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39" s="517">
        <v>708</v>
      </c>
      <c r="E139" s="398"/>
      <c r="F139" s="398"/>
      <c r="G139" s="398"/>
      <c r="H139" s="399"/>
    </row>
    <row r="140" spans="1:8" ht="50.1" customHeight="1" x14ac:dyDescent="0.2">
      <c r="A140" s="352" t="s">
        <v>100</v>
      </c>
      <c r="B140" s="353" t="s">
        <v>100</v>
      </c>
      <c r="C14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0" s="517">
        <v>8400</v>
      </c>
      <c r="E140" s="398"/>
      <c r="F140" s="398"/>
      <c r="G140" s="398"/>
      <c r="H140" s="399"/>
    </row>
    <row r="141" spans="1:8" ht="50.1" customHeight="1" x14ac:dyDescent="0.2">
      <c r="A141" s="352" t="s">
        <v>101</v>
      </c>
      <c r="B141" s="353" t="s">
        <v>101</v>
      </c>
      <c r="C14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41" s="517">
        <v>5004</v>
      </c>
      <c r="E141" s="398"/>
      <c r="F141" s="398"/>
      <c r="G141" s="398"/>
      <c r="H141" s="399"/>
    </row>
    <row r="142" spans="1:8" ht="50.1" customHeight="1" thickBot="1" x14ac:dyDescent="0.25">
      <c r="A142" s="377" t="s">
        <v>102</v>
      </c>
      <c r="B142" s="378"/>
      <c r="C142"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2" s="517">
        <v>6726</v>
      </c>
      <c r="E142" s="398"/>
      <c r="F142" s="398"/>
      <c r="G142" s="398"/>
      <c r="H142" s="399"/>
    </row>
    <row r="143" spans="1:8" s="16" customFormat="1" ht="102" customHeight="1" thickBot="1" x14ac:dyDescent="0.25">
      <c r="A143" s="352" t="s">
        <v>16</v>
      </c>
      <c r="B143" s="353"/>
      <c r="C14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3" s="517">
        <v>1059</v>
      </c>
      <c r="E143" s="398"/>
      <c r="F143" s="398"/>
      <c r="G143" s="398"/>
      <c r="H143" s="399"/>
    </row>
    <row r="144" spans="1:8" s="16" customFormat="1" ht="102" customHeight="1" thickBot="1" x14ac:dyDescent="0.25">
      <c r="A144" s="352" t="s">
        <v>103</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44" s="517">
        <v>100002</v>
      </c>
      <c r="E144" s="398"/>
      <c r="F144" s="398"/>
      <c r="G144" s="398"/>
      <c r="H144" s="399"/>
    </row>
    <row r="145" spans="1:8" s="16" customFormat="1" ht="126" customHeight="1" x14ac:dyDescent="0.2">
      <c r="A145" s="352" t="s">
        <v>104</v>
      </c>
      <c r="B145" s="353"/>
      <c r="C14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5" s="517">
        <v>7005</v>
      </c>
      <c r="E145" s="398"/>
      <c r="F145" s="398"/>
      <c r="G145" s="398"/>
      <c r="H145" s="399"/>
    </row>
    <row r="146" spans="1:8" s="16" customFormat="1" ht="96" customHeight="1" x14ac:dyDescent="0.2">
      <c r="A146" s="377" t="s">
        <v>105</v>
      </c>
      <c r="B146" s="378"/>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Интернет-площадки и Веб-приложения на основе Cправочника организаций "2ГИС.НИЖНИЙ ТАГИЛ", http://api.2gis.ru/</v>
      </c>
      <c r="D146" s="517">
        <v>5010</v>
      </c>
      <c r="E146" s="398"/>
      <c r="F146" s="398"/>
      <c r="G146" s="398"/>
      <c r="H146" s="399"/>
    </row>
    <row r="147" spans="1:8" s="16" customFormat="1" ht="96" customHeight="1" x14ac:dyDescent="0.2">
      <c r="A147" s="377" t="s">
        <v>106</v>
      </c>
      <c r="B147" s="378"/>
      <c r="C14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47" s="517">
        <v>4200</v>
      </c>
      <c r="E147" s="398"/>
      <c r="F147" s="398"/>
      <c r="G147" s="398"/>
      <c r="H147" s="399"/>
    </row>
    <row r="148" spans="1:8" ht="50.1" customHeight="1" x14ac:dyDescent="0.2">
      <c r="A148" s="377" t="s">
        <v>107</v>
      </c>
      <c r="B148" s="378"/>
      <c r="C148" s="74" t="str">
        <f>"Интернет-площадка 2gis.ru на основе Cправочника организаций "&amp;$C$2&amp;""</f>
        <v>Интернет-площадка 2gis.ru на основе Cправочника организаций "2ГИС.НИЖНИЙ ТАГИЛ"</v>
      </c>
      <c r="D148" s="517">
        <v>4920</v>
      </c>
      <c r="E148" s="398"/>
      <c r="F148" s="398"/>
      <c r="G148" s="398"/>
      <c r="H148" s="399"/>
    </row>
    <row r="149" spans="1:8" ht="50.1" customHeight="1" x14ac:dyDescent="0.2">
      <c r="A149" s="377" t="s">
        <v>108</v>
      </c>
      <c r="B149" s="378"/>
      <c r="C149"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49" s="517">
        <v>9120</v>
      </c>
      <c r="E149" s="398"/>
      <c r="F149" s="398"/>
      <c r="G149" s="398"/>
      <c r="H149" s="399"/>
    </row>
    <row r="150" spans="1:8" ht="50.1" customHeight="1" x14ac:dyDescent="0.2">
      <c r="A150" s="377" t="s">
        <v>109</v>
      </c>
      <c r="B150" s="378"/>
      <c r="C150"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0" s="517">
        <v>9840</v>
      </c>
      <c r="E150" s="398"/>
      <c r="F150" s="398"/>
      <c r="G150" s="398"/>
      <c r="H150" s="399"/>
    </row>
    <row r="151" spans="1:8" ht="50.1" customHeight="1" x14ac:dyDescent="0.2">
      <c r="A151" s="377" t="s">
        <v>110</v>
      </c>
      <c r="B151" s="378"/>
      <c r="C151" s="74" t="str">
        <f>"Интернет-площадка 2gis.ru на основе Cправочника организаций "&amp;$C$2&amp;""</f>
        <v>Интернет-площадка 2gis.ru на основе Cправочника организаций "2ГИС.НИЖНИЙ ТАГИЛ"</v>
      </c>
      <c r="D151" s="517">
        <v>7320</v>
      </c>
      <c r="E151" s="398"/>
      <c r="F151" s="398"/>
      <c r="G151" s="398"/>
      <c r="H151" s="399"/>
    </row>
    <row r="152" spans="1:8" ht="50.1" customHeight="1" x14ac:dyDescent="0.2">
      <c r="A152" s="377" t="s">
        <v>111</v>
      </c>
      <c r="B152" s="378"/>
      <c r="C152" s="74" t="str">
        <f>"Интернет-площадка 2gis.ru на основе Cправочника организаций "&amp;$C$2&amp;""</f>
        <v>Интернет-площадка 2gis.ru на основе Cправочника организаций "2ГИС.НИЖНИЙ ТАГИЛ"</v>
      </c>
      <c r="D152" s="517">
        <v>8784</v>
      </c>
      <c r="E152" s="398"/>
      <c r="F152" s="398"/>
      <c r="G152" s="398"/>
      <c r="H152" s="399"/>
    </row>
    <row r="153" spans="1:8" ht="50.1" customHeight="1" x14ac:dyDescent="0.2">
      <c r="A153" s="377" t="s">
        <v>112</v>
      </c>
      <c r="B153" s="378"/>
      <c r="C153"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3" s="517">
        <v>5640</v>
      </c>
      <c r="E153" s="398"/>
      <c r="F153" s="398"/>
      <c r="G153" s="398"/>
      <c r="H153" s="399"/>
    </row>
    <row r="154" spans="1:8" ht="50.1" customHeight="1" x14ac:dyDescent="0.2">
      <c r="A154" s="377" t="s">
        <v>113</v>
      </c>
      <c r="B154" s="378"/>
      <c r="C154"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4" s="517">
        <v>7440</v>
      </c>
      <c r="E154" s="398"/>
      <c r="F154" s="398"/>
      <c r="G154" s="398"/>
      <c r="H154" s="399"/>
    </row>
    <row r="155" spans="1:8" ht="50.1" customHeight="1" x14ac:dyDescent="0.2">
      <c r="A155" s="377" t="s">
        <v>114</v>
      </c>
      <c r="B155" s="378"/>
      <c r="C155"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5" s="517">
        <v>11280</v>
      </c>
      <c r="E155" s="398"/>
      <c r="F155" s="398"/>
      <c r="G155" s="398"/>
      <c r="H155" s="399"/>
    </row>
    <row r="156" spans="1:8" ht="50.1" customHeight="1" x14ac:dyDescent="0.2">
      <c r="A156" s="377" t="s">
        <v>115</v>
      </c>
      <c r="B156" s="378"/>
      <c r="C156" s="74" t="s">
        <v>95</v>
      </c>
      <c r="D156" s="517">
        <v>720</v>
      </c>
      <c r="E156" s="398"/>
      <c r="F156" s="398"/>
      <c r="G156" s="398"/>
      <c r="H156" s="399"/>
    </row>
    <row r="157" spans="1:8" ht="50.1" customHeight="1" x14ac:dyDescent="0.2">
      <c r="A157" s="377" t="s">
        <v>116</v>
      </c>
      <c r="B157" s="378"/>
      <c r="C15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"2ГИС.НИЖНИЙ ТАГИЛ" (мобильная версия 2ГИС 4.0 и выше); Интернет-площадка 2gis.ru на основе Cправочника организаций "2ГИС.НИЖНИЙ ТАГИЛ"</v>
      </c>
      <c r="D157" s="517">
        <v>11760</v>
      </c>
      <c r="E157" s="398"/>
      <c r="F157" s="398"/>
      <c r="G157" s="398"/>
      <c r="H157" s="399"/>
    </row>
    <row r="158" spans="1:8" ht="50.1" customHeight="1" thickBot="1" x14ac:dyDescent="0.25">
      <c r="A158" s="407" t="s">
        <v>117</v>
      </c>
      <c r="B158" s="719"/>
      <c r="C158"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58" s="516">
        <v>9480</v>
      </c>
      <c r="E158" s="409"/>
      <c r="F158" s="409"/>
      <c r="G158" s="409"/>
      <c r="H158" s="410"/>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352" t="s">
        <v>119</v>
      </c>
      <c r="B160" s="353"/>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"2ГИС.НИЖНИЙ ТАГИЛ" (мобильная версия)</v>
      </c>
      <c r="D160" s="517">
        <v>4200</v>
      </c>
      <c r="E160" s="398"/>
      <c r="F160" s="398"/>
      <c r="G160" s="398"/>
      <c r="H160" s="399"/>
    </row>
    <row r="161" spans="1:8" s="16" customFormat="1" ht="50.1" customHeight="1" x14ac:dyDescent="0.2">
      <c r="A161" s="352" t="s">
        <v>120</v>
      </c>
      <c r="B161" s="353"/>
      <c r="C161" s="367"/>
      <c r="D161" s="517">
        <v>4200</v>
      </c>
      <c r="E161" s="398"/>
      <c r="F161" s="398"/>
      <c r="G161" s="398"/>
      <c r="H161" s="399"/>
    </row>
    <row r="162" spans="1:8" s="16" customFormat="1" ht="50.1" customHeight="1" x14ac:dyDescent="0.2">
      <c r="A162" s="369" t="s">
        <v>121</v>
      </c>
      <c r="B162" s="370"/>
      <c r="C162" s="367"/>
      <c r="D162" s="517">
        <v>1500</v>
      </c>
      <c r="E162" s="398"/>
      <c r="F162" s="398"/>
      <c r="G162" s="398"/>
      <c r="H162" s="398"/>
    </row>
    <row r="163" spans="1:8" s="16" customFormat="1" ht="50.1" customHeight="1" x14ac:dyDescent="0.2">
      <c r="A163" s="369" t="s">
        <v>122</v>
      </c>
      <c r="B163" s="370"/>
      <c r="C163" s="367"/>
      <c r="D163" s="517">
        <v>150</v>
      </c>
      <c r="E163" s="398"/>
      <c r="F163" s="398"/>
      <c r="G163" s="398"/>
      <c r="H163" s="398"/>
    </row>
    <row r="164" spans="1:8" s="16" customFormat="1" ht="50.1" customHeight="1" thickBot="1" x14ac:dyDescent="0.25">
      <c r="A164" s="369" t="s">
        <v>123</v>
      </c>
      <c r="B164" s="370"/>
      <c r="C164" s="368"/>
      <c r="D164" s="471">
        <v>600</v>
      </c>
      <c r="E164" s="472"/>
      <c r="F164" s="472"/>
      <c r="G164" s="472"/>
      <c r="H164" s="472"/>
    </row>
    <row r="165" spans="1:8" s="16" customFormat="1" ht="50.1" customHeight="1" thickBot="1" x14ac:dyDescent="0.25">
      <c r="A165" s="362" t="s">
        <v>124</v>
      </c>
      <c r="B165" s="363"/>
      <c r="C165" s="21"/>
      <c r="D165" s="364"/>
      <c r="E165" s="364"/>
      <c r="F165" s="364"/>
      <c r="G165" s="364"/>
      <c r="H165" s="365"/>
    </row>
    <row r="166" spans="1:8" ht="50.1" customHeight="1" x14ac:dyDescent="0.2">
      <c r="A166" s="377" t="s">
        <v>125</v>
      </c>
      <c r="B166" s="378"/>
      <c r="C16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66" s="77">
        <f>F166*1.2</f>
        <v>2340</v>
      </c>
      <c r="E166" s="78">
        <f>F166*1.1</f>
        <v>2145</v>
      </c>
      <c r="F166" s="78">
        <v>1950</v>
      </c>
      <c r="G166" s="78">
        <f>F166*0.75</f>
        <v>1462.5</v>
      </c>
      <c r="H166" s="79">
        <f>F166*0.5</f>
        <v>975</v>
      </c>
    </row>
    <row r="167" spans="1:8" ht="50.1" customHeight="1" x14ac:dyDescent="0.2">
      <c r="A167" s="377" t="s">
        <v>126</v>
      </c>
      <c r="B167" s="378"/>
      <c r="C167" s="74" t="str">
        <f>"Интернет-площадка 2gis.ru на основе Cправочника организаций "&amp;$C$2&amp;""</f>
        <v>Интернет-площадка 2gis.ru на основе Cправочника организаций "2ГИС.НИЖНИЙ ТАГИЛ"</v>
      </c>
      <c r="D167" s="517">
        <v>1536</v>
      </c>
      <c r="E167" s="398"/>
      <c r="F167" s="398"/>
      <c r="G167" s="398"/>
      <c r="H167" s="399"/>
    </row>
    <row r="168" spans="1:8" ht="50.1" customHeight="1" x14ac:dyDescent="0.2">
      <c r="A168" s="377" t="s">
        <v>127</v>
      </c>
      <c r="B168" s="378"/>
      <c r="C168"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68" s="517">
        <v>534</v>
      </c>
      <c r="E168" s="398"/>
      <c r="F168" s="398"/>
      <c r="G168" s="398"/>
      <c r="H168" s="399"/>
    </row>
    <row r="169" spans="1:8" ht="50.1" customHeight="1" x14ac:dyDescent="0.2">
      <c r="A169" s="377" t="s">
        <v>198</v>
      </c>
      <c r="B169" s="378"/>
      <c r="C16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(мобильная версия 2ГИС 4.0 и выше)</v>
      </c>
      <c r="D169" s="77">
        <f>F169*1.2</f>
        <v>3312</v>
      </c>
      <c r="E169" s="78">
        <f>F169*1.1</f>
        <v>3036.0000000000005</v>
      </c>
      <c r="F169" s="78">
        <v>2760</v>
      </c>
      <c r="G169" s="78">
        <f>F169*0.75</f>
        <v>2070</v>
      </c>
      <c r="H169" s="79">
        <f>F169*0.5</f>
        <v>1380</v>
      </c>
    </row>
    <row r="170" spans="1:8" ht="50.1" customHeight="1" x14ac:dyDescent="0.2">
      <c r="A170" s="377" t="s">
        <v>199</v>
      </c>
      <c r="B170" s="378"/>
      <c r="C170" s="74" t="str">
        <f>"Интернет-площадка 2gis.ru на основе Cправочника организаций "&amp;$C$2&amp;""</f>
        <v>Интернет-площадка 2gis.ru на основе Cправочника организаций "2ГИС.НИЖНИЙ ТАГИЛ"</v>
      </c>
      <c r="D170" s="517">
        <v>2160</v>
      </c>
      <c r="E170" s="398"/>
      <c r="F170" s="398"/>
      <c r="G170" s="398"/>
      <c r="H170" s="399"/>
    </row>
    <row r="171" spans="1:8" ht="50.1" customHeight="1" x14ac:dyDescent="0.2">
      <c r="A171" s="377" t="s">
        <v>130</v>
      </c>
      <c r="B171" s="378"/>
      <c r="C171" s="74" t="str">
        <f>"Электронный справочник на основе Справочника организаций"&amp;$C$2&amp;" (версия для ПК)"</f>
        <v>Электронный справочник на основе Справочника организаций"2ГИС.НИЖНИЙ ТАГИЛ" (версия для ПК)</v>
      </c>
      <c r="D171" s="517">
        <v>840</v>
      </c>
      <c r="E171" s="398"/>
      <c r="F171" s="398"/>
      <c r="G171" s="398"/>
      <c r="H171" s="399"/>
    </row>
    <row r="172" spans="1:8" s="16" customFormat="1" ht="126" customHeight="1" thickBot="1" x14ac:dyDescent="0.25">
      <c r="A172" s="352" t="s">
        <v>131</v>
      </c>
      <c r="B172" s="353"/>
      <c r="C172" s="121" t="str">
        <f>C167</f>
        <v>Интернет-площадка 2gis.ru на основе Cправочника организаций "2ГИС.НИЖНИЙ ТАГИЛ"</v>
      </c>
      <c r="D172" s="517">
        <v>5010</v>
      </c>
      <c r="E172" s="398"/>
      <c r="F172" s="398"/>
      <c r="G172" s="398"/>
      <c r="H172" s="399"/>
    </row>
    <row r="173" spans="1:8" ht="50.1" customHeight="1" thickBot="1" x14ac:dyDescent="0.25">
      <c r="A173" s="362" t="s">
        <v>200</v>
      </c>
      <c r="B173" s="363"/>
      <c r="C173" s="21"/>
      <c r="D173" s="364"/>
      <c r="E173" s="364"/>
      <c r="F173" s="364"/>
      <c r="G173" s="364"/>
      <c r="H173" s="365"/>
    </row>
    <row r="174" spans="1:8" s="20" customFormat="1" ht="30" customHeight="1" thickBot="1" x14ac:dyDescent="0.25">
      <c r="A174" s="506"/>
      <c r="B174" s="507"/>
      <c r="C174" s="623"/>
      <c r="D174" s="507"/>
      <c r="E174" s="507"/>
      <c r="F174" s="507"/>
      <c r="G174" s="507"/>
      <c r="H174" s="508"/>
    </row>
    <row r="175" spans="1:8" s="16" customFormat="1" ht="185.25" customHeight="1" x14ac:dyDescent="0.2">
      <c r="A175" s="352" t="s">
        <v>201</v>
      </c>
      <c r="B175" s="353"/>
      <c r="C17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"2ГИС.НИЖНИЙ ТАГИЛ" (версия для ПК); Интернет-площадка 2gis.ru на основе Cправочника организаций "2ГИС.НИЖНИЙ ТАГИЛ"; Электронный справочник на основе Справочника организаций "2ГИС.НИЖНИЙ ТАГИЛ" (мобильная версия 2ГИС 4.0 и выше)</v>
      </c>
      <c r="D175" s="382">
        <v>9210</v>
      </c>
      <c r="E175" s="383"/>
      <c r="F175" s="383"/>
      <c r="G175" s="383"/>
      <c r="H175" s="384"/>
    </row>
    <row r="176" spans="1:8" s="16" customFormat="1" ht="83.25" customHeight="1" thickBot="1" x14ac:dyDescent="0.25">
      <c r="A176" s="352" t="s">
        <v>202</v>
      </c>
      <c r="B176" s="353"/>
      <c r="C176" s="367"/>
      <c r="D176" s="354">
        <v>9210</v>
      </c>
      <c r="E176" s="355"/>
      <c r="F176" s="355"/>
      <c r="G176" s="355"/>
      <c r="H176" s="356"/>
    </row>
    <row r="177" spans="1:8" ht="21.75" thickBot="1" x14ac:dyDescent="0.25">
      <c r="A177" s="518"/>
      <c r="B177" s="519"/>
      <c r="C177" s="56"/>
      <c r="D177" s="520"/>
      <c r="E177" s="520"/>
      <c r="F177" s="520"/>
      <c r="G177" s="520"/>
      <c r="H177" s="521"/>
    </row>
    <row r="179" spans="1:8" ht="21" x14ac:dyDescent="0.2">
      <c r="A179" s="85"/>
      <c r="B179" s="86" t="s">
        <v>133</v>
      </c>
      <c r="C179" s="349" t="s">
        <v>575</v>
      </c>
      <c r="D179" s="349"/>
      <c r="E179" s="87"/>
      <c r="F179" s="87"/>
      <c r="G179" s="87"/>
      <c r="H179" s="87"/>
    </row>
    <row r="180" spans="1:8" ht="21" x14ac:dyDescent="0.2">
      <c r="A180" s="85"/>
      <c r="B180" s="87"/>
      <c r="C180" s="541" t="s">
        <v>576</v>
      </c>
      <c r="D180" s="541"/>
      <c r="E180" s="87"/>
      <c r="F180" s="87"/>
      <c r="G180" s="87"/>
      <c r="H180" s="87"/>
    </row>
    <row r="181" spans="1:8" ht="21" x14ac:dyDescent="0.2">
      <c r="A181" s="85"/>
      <c r="B181" s="87"/>
      <c r="C181" s="541" t="s">
        <v>577</v>
      </c>
      <c r="D181" s="541"/>
      <c r="E181" s="87"/>
      <c r="F181" s="87"/>
      <c r="G181" s="87"/>
      <c r="H181" s="87"/>
    </row>
    <row r="182" spans="1:8" ht="21" x14ac:dyDescent="0.2">
      <c r="A182" s="85"/>
      <c r="B182" s="87"/>
      <c r="C182" s="264"/>
      <c r="D182" s="264"/>
      <c r="E182" s="87"/>
      <c r="F182" s="87"/>
      <c r="G182" s="87"/>
      <c r="H182" s="87"/>
    </row>
    <row r="183" spans="1:8" s="88" customFormat="1" ht="90.75" customHeight="1" x14ac:dyDescent="0.2">
      <c r="A183" s="350" t="s">
        <v>578</v>
      </c>
      <c r="B183" s="350"/>
      <c r="C183" s="350"/>
      <c r="D183" s="350"/>
      <c r="E183" s="350"/>
      <c r="F183" s="350"/>
      <c r="G183" s="350"/>
      <c r="H183" s="350"/>
    </row>
    <row r="184" spans="1:8" ht="26.25" customHeight="1" x14ac:dyDescent="0.2">
      <c r="A184" s="347" t="str">
        <f>Абакан_юр!A174</f>
        <v>По соглашению сторон в качестве валюты платежа могут выступать украинские гривны, в этом случае курс следующий: 1 руб. = 0,4395 гривен</v>
      </c>
      <c r="B184" s="347"/>
      <c r="C184" s="347"/>
      <c r="D184" s="89"/>
      <c r="E184" s="89"/>
      <c r="F184" s="90"/>
      <c r="G184" s="351"/>
      <c r="H184" s="351"/>
    </row>
    <row r="185" spans="1:8" ht="26.25" customHeight="1" x14ac:dyDescent="0.2">
      <c r="A185" s="347" t="str">
        <f>Абакан_юр!A175</f>
        <v>По соглашению сторон в качестве валюты платежа могут выступать дирхамы ОАЭ, в этом случае курс следующий: 1 руб. = 0,0414 дирхам</v>
      </c>
      <c r="B185" s="347"/>
      <c r="C185" s="347"/>
      <c r="D185" s="89"/>
      <c r="E185" s="89"/>
      <c r="F185" s="90"/>
      <c r="G185" s="92"/>
      <c r="H185" s="92"/>
    </row>
    <row r="186" spans="1:8" ht="26.25" customHeight="1" x14ac:dyDescent="0.2">
      <c r="A186" s="347" t="str">
        <f>Абакан_юр!A176</f>
        <v>По соглашению сторон в качестве валюты платежа могут выступать доллары США, в этом случае курс следующий: 1 руб. = 0,0113 доллара</v>
      </c>
      <c r="B186" s="347"/>
      <c r="C186" s="347"/>
      <c r="D186" s="89"/>
      <c r="E186" s="89"/>
      <c r="F186" s="90"/>
      <c r="G186" s="92"/>
      <c r="H186" s="92"/>
    </row>
    <row r="187" spans="1:8" ht="26.25" customHeight="1" x14ac:dyDescent="0.2">
      <c r="A187" s="347" t="str">
        <f>Абакан_юр!A177</f>
        <v>По соглашению сторон в качестве валюты платежа могут выступать евро, в этом случае курс следующий: 1 руб. = 0,0104 евро</v>
      </c>
      <c r="B187" s="347"/>
      <c r="C187" s="347"/>
      <c r="D187" s="89"/>
      <c r="E187" s="90"/>
      <c r="F187" s="90"/>
      <c r="G187" s="92"/>
      <c r="H187" s="92"/>
    </row>
    <row r="188" spans="1:8" ht="26.25" customHeight="1" x14ac:dyDescent="0.2">
      <c r="A188" s="347" t="str">
        <f>Абакан_юр!A178</f>
        <v>По соглашению сторон в качестве валюты платежа могут выступать чешские кроны, в этом случае курс следующий: 1 руб. = 0,2610 крона</v>
      </c>
      <c r="B188" s="347"/>
      <c r="C188" s="347"/>
      <c r="D188" s="89"/>
      <c r="E188" s="90"/>
      <c r="F188" s="90"/>
      <c r="G188" s="92"/>
      <c r="H188" s="92"/>
    </row>
    <row r="189" spans="1:8" ht="26.25" customHeight="1" x14ac:dyDescent="0.2">
      <c r="A189" s="347" t="str">
        <f>Абакан_юр!A179</f>
        <v>По соглашению сторон в качестве валюты платежа могут выступать киргизские сомы, в этом случае курс следующий: 1 руб. = 1,0094 сом</v>
      </c>
      <c r="B189" s="347"/>
      <c r="C189" s="347"/>
      <c r="D189" s="89"/>
      <c r="E189" s="89"/>
      <c r="F189" s="90"/>
      <c r="G189" s="92"/>
      <c r="H189" s="92"/>
    </row>
    <row r="190" spans="1:8" ht="26.25" customHeight="1" x14ac:dyDescent="0.2">
      <c r="A190"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0" s="347"/>
      <c r="C190" s="347"/>
      <c r="D190" s="89"/>
      <c r="E190" s="89"/>
      <c r="F190" s="90"/>
      <c r="G190" s="92"/>
      <c r="H190" s="92"/>
    </row>
    <row r="191" spans="1:8" ht="26.25" x14ac:dyDescent="0.2">
      <c r="A191" s="93"/>
      <c r="B191" s="93"/>
      <c r="C191" s="94"/>
      <c r="D191" s="95"/>
      <c r="E191" s="95"/>
      <c r="F191" s="96"/>
      <c r="G191" s="97"/>
      <c r="H191" s="97"/>
    </row>
    <row r="192" spans="1:8" ht="21" customHeight="1" x14ac:dyDescent="0.2">
      <c r="A192" s="339" t="s">
        <v>144</v>
      </c>
      <c r="B192" s="339"/>
      <c r="C192" s="339"/>
      <c r="D192" s="339"/>
      <c r="E192" s="339"/>
      <c r="F192" s="339"/>
      <c r="G192" s="339"/>
      <c r="H192" s="339"/>
    </row>
    <row r="193" spans="1:8" ht="21" customHeight="1" x14ac:dyDescent="0.2">
      <c r="A193" s="339" t="s">
        <v>145</v>
      </c>
      <c r="B193" s="339"/>
      <c r="C193" s="339"/>
      <c r="D193" s="339"/>
      <c r="E193" s="339"/>
      <c r="F193" s="339"/>
      <c r="G193" s="339"/>
      <c r="H193" s="339"/>
    </row>
    <row r="194" spans="1:8" ht="27" thickBot="1" x14ac:dyDescent="0.25">
      <c r="A194" s="93"/>
      <c r="B194" s="93"/>
      <c r="C194" s="94"/>
      <c r="D194" s="95"/>
      <c r="E194" s="95"/>
      <c r="F194" s="96"/>
      <c r="G194" s="97"/>
      <c r="H194" s="97"/>
    </row>
    <row r="195" spans="1:8" ht="94.5" customHeight="1" thickBot="1" x14ac:dyDescent="0.25">
      <c r="A195" s="502" t="s">
        <v>148</v>
      </c>
      <c r="B195" s="503"/>
      <c r="C195" s="123" t="s">
        <v>149</v>
      </c>
      <c r="D195" s="504" t="s">
        <v>150</v>
      </c>
      <c r="E195" s="505"/>
      <c r="F195" s="104"/>
      <c r="G195" s="104"/>
      <c r="H195" s="104"/>
    </row>
    <row r="196" spans="1:8" ht="108.75" customHeight="1" x14ac:dyDescent="0.2">
      <c r="A196" s="333" t="s">
        <v>151</v>
      </c>
      <c r="B196" s="334"/>
      <c r="C196" s="105" t="s">
        <v>152</v>
      </c>
      <c r="D196" s="335" t="s">
        <v>153</v>
      </c>
      <c r="E196" s="336"/>
      <c r="F196" s="104"/>
      <c r="G196" s="104"/>
      <c r="H196" s="104"/>
    </row>
    <row r="197" spans="1:8" ht="68.25" customHeight="1" x14ac:dyDescent="0.2">
      <c r="A197" s="337" t="s">
        <v>154</v>
      </c>
      <c r="B197" s="338"/>
      <c r="C197" s="106" t="s">
        <v>155</v>
      </c>
      <c r="D197" s="331" t="s">
        <v>156</v>
      </c>
      <c r="E197" s="332"/>
      <c r="F197" s="104"/>
      <c r="G197" s="104"/>
      <c r="H197" s="104"/>
    </row>
    <row r="198" spans="1:8" ht="135.75" customHeight="1" x14ac:dyDescent="0.2">
      <c r="A198" s="337" t="s">
        <v>157</v>
      </c>
      <c r="B198" s="338"/>
      <c r="C198" s="106" t="s">
        <v>158</v>
      </c>
      <c r="D198" s="331" t="s">
        <v>156</v>
      </c>
      <c r="E198" s="332"/>
      <c r="F198" s="104"/>
      <c r="G198" s="104"/>
      <c r="H198" s="104"/>
    </row>
    <row r="199" spans="1:8" s="82" customFormat="1" ht="102.75" customHeight="1" x14ac:dyDescent="0.2">
      <c r="A199" s="337" t="s">
        <v>160</v>
      </c>
      <c r="B199" s="338"/>
      <c r="C199" s="124" t="s">
        <v>161</v>
      </c>
      <c r="D199" s="338" t="s">
        <v>156</v>
      </c>
      <c r="E199" s="494"/>
      <c r="F199" s="101"/>
      <c r="G199" s="101"/>
      <c r="H199" s="101"/>
    </row>
    <row r="200" spans="1:8" s="98" customFormat="1" ht="222.75" customHeight="1" thickBot="1" x14ac:dyDescent="0.25">
      <c r="A200" s="495" t="s">
        <v>162</v>
      </c>
      <c r="B200" s="496"/>
      <c r="C200" s="125" t="s">
        <v>163</v>
      </c>
      <c r="D200" s="497" t="s">
        <v>156</v>
      </c>
      <c r="E200" s="498"/>
      <c r="F200" s="96"/>
      <c r="G200" s="97"/>
      <c r="H200" s="97"/>
    </row>
    <row r="201" spans="1:8" ht="33" customHeight="1" x14ac:dyDescent="0.2">
      <c r="A201" s="329" t="s">
        <v>164</v>
      </c>
      <c r="B201" s="329"/>
      <c r="C201" s="329"/>
      <c r="D201" s="329"/>
      <c r="E201" s="329"/>
      <c r="F201" s="329"/>
      <c r="G201" s="329"/>
      <c r="H201" s="329"/>
    </row>
    <row r="202" spans="1:8" ht="30.75" customHeight="1" x14ac:dyDescent="0.2">
      <c r="A202" s="329" t="s">
        <v>165</v>
      </c>
      <c r="B202" s="329"/>
      <c r="C202" s="329"/>
      <c r="D202" s="329"/>
      <c r="E202" s="329"/>
      <c r="F202" s="329"/>
      <c r="G202" s="329"/>
      <c r="H202" s="329"/>
    </row>
    <row r="203" spans="1:8" ht="183" customHeight="1" x14ac:dyDescent="0.2">
      <c r="A203"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3" s="493"/>
      <c r="C203" s="493"/>
      <c r="D203" s="493"/>
      <c r="E203" s="493"/>
      <c r="F203" s="493"/>
      <c r="G203" s="493"/>
      <c r="H203" s="493"/>
    </row>
    <row r="204" spans="1:8" ht="85.5" customHeight="1" x14ac:dyDescent="0.2">
      <c r="A204" s="339" t="s">
        <v>167</v>
      </c>
      <c r="B204" s="339"/>
      <c r="C204" s="339"/>
      <c r="D204" s="339"/>
      <c r="E204" s="339"/>
      <c r="F204" s="339"/>
      <c r="G204" s="339"/>
      <c r="H204" s="339"/>
    </row>
    <row r="205" spans="1:8" ht="31.5" customHeight="1" x14ac:dyDescent="0.2">
      <c r="A205" s="329" t="s">
        <v>168</v>
      </c>
      <c r="B205" s="329"/>
      <c r="C205" s="329"/>
      <c r="D205" s="329"/>
      <c r="E205" s="329"/>
      <c r="F205" s="329"/>
      <c r="G205" s="329"/>
      <c r="H205" s="329"/>
    </row>
    <row r="206" spans="1:8" s="109" customFormat="1" ht="114.75" customHeight="1" x14ac:dyDescent="0.2">
      <c r="A206" s="339" t="s">
        <v>169</v>
      </c>
      <c r="B206" s="339"/>
      <c r="C206" s="339"/>
      <c r="D206" s="339"/>
      <c r="E206" s="339"/>
      <c r="F206" s="339"/>
      <c r="G206" s="339"/>
      <c r="H206" s="339"/>
    </row>
  </sheetData>
  <sheetProtection selectLockedCells="1" selectUnlockedCells="1"/>
  <mergeCells count="33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85:C185"/>
    <mergeCell ref="A186:C186"/>
    <mergeCell ref="A187:C187"/>
    <mergeCell ref="A188:C188"/>
    <mergeCell ref="A189:C189"/>
    <mergeCell ref="A190:C190"/>
    <mergeCell ref="C179:D179"/>
    <mergeCell ref="C180:D180"/>
    <mergeCell ref="C181:D181"/>
    <mergeCell ref="A183:H183"/>
    <mergeCell ref="A184:C184"/>
    <mergeCell ref="G184:H184"/>
    <mergeCell ref="A197:B197"/>
    <mergeCell ref="D197:E197"/>
    <mergeCell ref="A198:B198"/>
    <mergeCell ref="D198:E198"/>
    <mergeCell ref="A199:B199"/>
    <mergeCell ref="D199:E199"/>
    <mergeCell ref="A192:H192"/>
    <mergeCell ref="A193:H193"/>
    <mergeCell ref="A195:B195"/>
    <mergeCell ref="D195:E195"/>
    <mergeCell ref="A196:B196"/>
    <mergeCell ref="D196:E196"/>
    <mergeCell ref="A205:H205"/>
    <mergeCell ref="A206:E206"/>
    <mergeCell ref="F206:H206"/>
    <mergeCell ref="A200:B200"/>
    <mergeCell ref="D200:E200"/>
    <mergeCell ref="A201:H201"/>
    <mergeCell ref="A202:H202"/>
    <mergeCell ref="A203:H203"/>
    <mergeCell ref="A204:H20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75"/>
  <sheetViews>
    <sheetView view="pageBreakPreview" zoomScale="40" zoomScaleNormal="60" zoomScaleSheetLayoutView="40" workbookViewId="0">
      <pane ySplit="4" topLeftCell="A167"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579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23" customFormat="1" ht="49.5" customHeight="1" thickBot="1" x14ac:dyDescent="0.25">
      <c r="A6" s="28"/>
      <c r="B6" s="29"/>
      <c r="C6" s="30"/>
      <c r="D6" s="519" t="s">
        <v>234</v>
      </c>
      <c r="E6" s="519"/>
      <c r="F6" s="519"/>
      <c r="G6" s="519"/>
      <c r="H6" s="645"/>
    </row>
    <row r="7" spans="1:8" ht="24" thickBot="1" x14ac:dyDescent="0.25">
      <c r="A7" s="40"/>
      <c r="B7" s="59"/>
      <c r="C7" s="60"/>
      <c r="D7" s="110" t="s">
        <v>171</v>
      </c>
      <c r="E7" s="111" t="s">
        <v>172</v>
      </c>
      <c r="F7" s="112" t="s">
        <v>173</v>
      </c>
      <c r="G7" s="111" t="s">
        <v>174</v>
      </c>
      <c r="H7" s="113"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8" s="382">
        <f>F8*1.2</f>
        <v>9468</v>
      </c>
      <c r="E8" s="383">
        <f>F8*1.1</f>
        <v>8679</v>
      </c>
      <c r="F8" s="383">
        <v>7890</v>
      </c>
      <c r="G8" s="383">
        <f>F8*0.75</f>
        <v>5917.5</v>
      </c>
      <c r="H8" s="384">
        <f>F8*0.5</f>
        <v>3945</v>
      </c>
    </row>
    <row r="9" spans="1:8" s="16" customFormat="1" ht="132" customHeight="1" x14ac:dyDescent="0.2">
      <c r="A9" s="462"/>
      <c r="B9" s="456"/>
      <c r="C9" s="456"/>
      <c r="D9" s="354"/>
      <c r="E9" s="355"/>
      <c r="F9" s="355"/>
      <c r="G9" s="355"/>
      <c r="H9" s="356"/>
    </row>
    <row r="10" spans="1:8" s="16" customFormat="1" ht="142.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3" s="457">
        <f>F13*1.2</f>
        <v>12528</v>
      </c>
      <c r="E13" s="383">
        <f>F13*1.1</f>
        <v>11484.000000000002</v>
      </c>
      <c r="F13" s="383">
        <v>10440</v>
      </c>
      <c r="G13" s="383">
        <f>F13*0.75</f>
        <v>7830</v>
      </c>
      <c r="H13" s="384">
        <f>F13*0.5</f>
        <v>5220</v>
      </c>
    </row>
    <row r="14" spans="1:8" s="16" customFormat="1" ht="132" customHeight="1" x14ac:dyDescent="0.2">
      <c r="A14" s="452"/>
      <c r="B14" s="456"/>
      <c r="C14" s="456"/>
      <c r="D14" s="361"/>
      <c r="E14" s="355"/>
      <c r="F14" s="355"/>
      <c r="G14" s="355"/>
      <c r="H14" s="356"/>
    </row>
    <row r="15" spans="1:8" s="16" customFormat="1" ht="123.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1770</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"2ГИС.НОВОКУЗНЕЦК"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22" s="471"/>
      <c r="E22" s="472"/>
      <c r="F22" s="472"/>
      <c r="G22" s="472"/>
      <c r="H22" s="473"/>
    </row>
    <row r="23" spans="1:8" s="16" customFormat="1" ht="24.9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24" s="527">
        <v>300</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28" s="382">
        <f>F28*1.2</f>
        <v>26510.399999999998</v>
      </c>
      <c r="E28" s="383">
        <f>F28*1.1</f>
        <v>24301.200000000001</v>
      </c>
      <c r="F28" s="383">
        <v>22092</v>
      </c>
      <c r="G28" s="383">
        <f>F28*0.75</f>
        <v>16569</v>
      </c>
      <c r="H28" s="384">
        <f>F28*0.5</f>
        <v>11046</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3" s="457">
        <f>F33*1.2</f>
        <v>35078.400000000001</v>
      </c>
      <c r="E33" s="383">
        <f>F33*1.1</f>
        <v>32155.200000000004</v>
      </c>
      <c r="F33" s="383">
        <v>29232</v>
      </c>
      <c r="G33" s="383">
        <f>F33*0.75</f>
        <v>21924</v>
      </c>
      <c r="H33" s="384">
        <f>F33*0.5</f>
        <v>14616</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5040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"2ГИС.НОВОКУЗНЕЦК"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"2ГИС.НОВОКУЗНЕЦК"; Электронный справочник "2ГИС.НОВОКУЗНЕЦК" (мобильная версия 2ГИС 4.0 и выше)</v>
      </c>
      <c r="D42" s="471"/>
      <c r="E42" s="472"/>
      <c r="F42" s="472"/>
      <c r="G42" s="472"/>
      <c r="H42" s="473"/>
    </row>
    <row r="43" spans="1:8" s="16" customFormat="1" ht="24.95" customHeight="1" thickBot="1" x14ac:dyDescent="0.25">
      <c r="A43" s="40"/>
      <c r="B43" s="41"/>
      <c r="C43" s="42"/>
      <c r="D43" s="519" t="s">
        <v>234</v>
      </c>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v>
      </c>
      <c r="D44" s="479">
        <v>300</v>
      </c>
      <c r="E44" s="445"/>
      <c r="F44" s="445"/>
      <c r="G44" s="445"/>
      <c r="H44" s="446"/>
    </row>
    <row r="45" spans="1:8" s="16" customFormat="1" ht="69.75" customHeight="1" x14ac:dyDescent="0.2">
      <c r="A45" s="439"/>
      <c r="B45" s="476"/>
      <c r="C45" s="478"/>
      <c r="D45" s="480"/>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6" s="480"/>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47" s="481"/>
      <c r="E47" s="449"/>
      <c r="F47" s="449"/>
      <c r="G47" s="449"/>
      <c r="H47" s="450"/>
    </row>
    <row r="48" spans="1:8" s="16" customFormat="1" ht="24.95" customHeight="1" thickBot="1" x14ac:dyDescent="0.25">
      <c r="A48" s="40"/>
      <c r="B48" s="41"/>
      <c r="C48" s="42"/>
      <c r="D48" s="519" t="s">
        <v>234</v>
      </c>
      <c r="E48" s="519"/>
      <c r="F48" s="519"/>
      <c r="G48" s="519"/>
      <c r="H48" s="645"/>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49" s="382">
        <f>F49*1.2</f>
        <v>11361.6</v>
      </c>
      <c r="E49" s="383">
        <f>F49*1.1</f>
        <v>10414.800000000001</v>
      </c>
      <c r="F49" s="383">
        <v>9468</v>
      </c>
      <c r="G49" s="383">
        <f>F49*0.75</f>
        <v>7101</v>
      </c>
      <c r="H49" s="384">
        <f>F49*0.5</f>
        <v>4734</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3" s="374"/>
      <c r="E53" s="375"/>
      <c r="F53" s="375"/>
      <c r="G53" s="375"/>
      <c r="H53" s="376"/>
    </row>
    <row r="54" spans="1:8" s="16" customFormat="1" ht="24.95" customHeight="1" thickBot="1" x14ac:dyDescent="0.25">
      <c r="A54" s="28"/>
      <c r="B54" s="29"/>
      <c r="C54" s="30"/>
      <c r="D54" s="519" t="s">
        <v>234</v>
      </c>
      <c r="E54" s="519"/>
      <c r="F54" s="519"/>
      <c r="G54" s="519"/>
      <c r="H54" s="645"/>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5" s="457">
        <f>F55*1.2</f>
        <v>12960</v>
      </c>
      <c r="E55" s="383">
        <f>F55*1.1</f>
        <v>11880.000000000002</v>
      </c>
      <c r="F55" s="383">
        <v>10800</v>
      </c>
      <c r="G55" s="383">
        <f>F55*0.75</f>
        <v>8100</v>
      </c>
      <c r="H55" s="384">
        <f>F55*0.5</f>
        <v>5400</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59" s="482"/>
      <c r="E59" s="375"/>
      <c r="F59" s="375"/>
      <c r="G59" s="375"/>
      <c r="H59" s="376"/>
    </row>
    <row r="60" spans="1:8" s="16" customFormat="1" ht="24.95" customHeight="1" thickBot="1" x14ac:dyDescent="0.25">
      <c r="A60" s="40"/>
      <c r="B60" s="41"/>
      <c r="C60" s="42"/>
      <c r="D60" s="519" t="s">
        <v>234</v>
      </c>
      <c r="E60" s="519"/>
      <c r="F60" s="519"/>
      <c r="G60" s="519"/>
      <c r="H60" s="645"/>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61" s="527">
        <v>300</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63" s="531"/>
      <c r="E63" s="532"/>
      <c r="F63" s="532"/>
      <c r="G63" s="532"/>
      <c r="H63" s="533"/>
    </row>
    <row r="64" spans="1:8" ht="21.75" thickBot="1" x14ac:dyDescent="0.25">
      <c r="A64" s="40"/>
      <c r="B64" s="59"/>
      <c r="C64" s="60"/>
      <c r="D64" s="519" t="s">
        <v>234</v>
      </c>
      <c r="E64" s="519"/>
      <c r="F64" s="519"/>
      <c r="G64" s="519"/>
      <c r="H64" s="645"/>
    </row>
    <row r="65" spans="1:8" ht="50.1" customHeight="1" thickBot="1" x14ac:dyDescent="0.25">
      <c r="A65" s="411" t="s">
        <v>38</v>
      </c>
      <c r="B65" s="412"/>
      <c r="C65" s="412"/>
      <c r="D65" s="421" t="str">
        <f>"от "&amp;MIN(D66:D85)&amp;" до "&amp;MAX(D66:D85)</f>
        <v>от 2040 до 40800</v>
      </c>
      <c r="E65" s="422"/>
      <c r="F65" s="422"/>
      <c r="G65" s="422"/>
      <c r="H65" s="423"/>
    </row>
    <row r="66" spans="1:8" ht="37.5" customHeight="1" x14ac:dyDescent="0.2">
      <c r="A66" s="429" t="s">
        <v>39</v>
      </c>
      <c r="B66" s="430"/>
      <c r="C66" s="526"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66" s="432">
        <v>2040</v>
      </c>
      <c r="E66" s="433"/>
      <c r="F66" s="433"/>
      <c r="G66" s="433"/>
      <c r="H66" s="434"/>
    </row>
    <row r="67" spans="1:8" ht="37.5" customHeight="1" x14ac:dyDescent="0.2">
      <c r="A67" s="419" t="s">
        <v>40</v>
      </c>
      <c r="B67" s="420"/>
      <c r="C67" s="431"/>
      <c r="D67" s="354">
        <v>4080</v>
      </c>
      <c r="E67" s="355"/>
      <c r="F67" s="355"/>
      <c r="G67" s="355"/>
      <c r="H67" s="356"/>
    </row>
    <row r="68" spans="1:8" ht="37.5" customHeight="1" x14ac:dyDescent="0.2">
      <c r="A68" s="419" t="s">
        <v>41</v>
      </c>
      <c r="B68" s="420"/>
      <c r="C68" s="431"/>
      <c r="D68" s="354">
        <v>6120</v>
      </c>
      <c r="E68" s="355"/>
      <c r="F68" s="355"/>
      <c r="G68" s="355"/>
      <c r="H68" s="356"/>
    </row>
    <row r="69" spans="1:8" ht="37.5" customHeight="1" x14ac:dyDescent="0.2">
      <c r="A69" s="419" t="s">
        <v>42</v>
      </c>
      <c r="B69" s="420"/>
      <c r="C69" s="431"/>
      <c r="D69" s="354">
        <v>8160</v>
      </c>
      <c r="E69" s="355"/>
      <c r="F69" s="355"/>
      <c r="G69" s="355"/>
      <c r="H69" s="356"/>
    </row>
    <row r="70" spans="1:8" ht="37.5" customHeight="1" x14ac:dyDescent="0.2">
      <c r="A70" s="419" t="s">
        <v>43</v>
      </c>
      <c r="B70" s="420"/>
      <c r="C70" s="431"/>
      <c r="D70" s="354">
        <v>10200</v>
      </c>
      <c r="E70" s="355"/>
      <c r="F70" s="355"/>
      <c r="G70" s="355"/>
      <c r="H70" s="356"/>
    </row>
    <row r="71" spans="1:8" ht="37.5" customHeight="1" x14ac:dyDescent="0.2">
      <c r="A71" s="419" t="s">
        <v>44</v>
      </c>
      <c r="B71" s="420"/>
      <c r="C71" s="431"/>
      <c r="D71" s="354">
        <v>12240</v>
      </c>
      <c r="E71" s="355"/>
      <c r="F71" s="355"/>
      <c r="G71" s="355"/>
      <c r="H71" s="356"/>
    </row>
    <row r="72" spans="1:8" ht="37.5" customHeight="1" x14ac:dyDescent="0.2">
      <c r="A72" s="419" t="s">
        <v>45</v>
      </c>
      <c r="B72" s="420"/>
      <c r="C72" s="431"/>
      <c r="D72" s="354">
        <v>14280</v>
      </c>
      <c r="E72" s="355"/>
      <c r="F72" s="355"/>
      <c r="G72" s="355"/>
      <c r="H72" s="356"/>
    </row>
    <row r="73" spans="1:8" ht="37.5" customHeight="1" x14ac:dyDescent="0.2">
      <c r="A73" s="419" t="s">
        <v>46</v>
      </c>
      <c r="B73" s="420"/>
      <c r="C73" s="431"/>
      <c r="D73" s="354">
        <v>16320</v>
      </c>
      <c r="E73" s="355"/>
      <c r="F73" s="355"/>
      <c r="G73" s="355"/>
      <c r="H73" s="356"/>
    </row>
    <row r="74" spans="1:8" ht="37.5" customHeight="1" x14ac:dyDescent="0.2">
      <c r="A74" s="419" t="s">
        <v>47</v>
      </c>
      <c r="B74" s="420"/>
      <c r="C74" s="431"/>
      <c r="D74" s="354">
        <v>18360</v>
      </c>
      <c r="E74" s="355"/>
      <c r="F74" s="355"/>
      <c r="G74" s="355"/>
      <c r="H74" s="356"/>
    </row>
    <row r="75" spans="1:8" ht="37.5" customHeight="1" x14ac:dyDescent="0.2">
      <c r="A75" s="419" t="s">
        <v>48</v>
      </c>
      <c r="B75" s="420"/>
      <c r="C75" s="431"/>
      <c r="D75" s="354">
        <v>20400</v>
      </c>
      <c r="E75" s="355"/>
      <c r="F75" s="355"/>
      <c r="G75" s="355"/>
      <c r="H75" s="356"/>
    </row>
    <row r="76" spans="1:8" ht="37.5" customHeight="1" x14ac:dyDescent="0.2">
      <c r="A76" s="419" t="s">
        <v>49</v>
      </c>
      <c r="B76" s="420"/>
      <c r="C76" s="431"/>
      <c r="D76" s="354">
        <v>22440</v>
      </c>
      <c r="E76" s="355"/>
      <c r="F76" s="355"/>
      <c r="G76" s="355"/>
      <c r="H76" s="356"/>
    </row>
    <row r="77" spans="1:8" ht="37.5" customHeight="1" x14ac:dyDescent="0.2">
      <c r="A77" s="419" t="s">
        <v>50</v>
      </c>
      <c r="B77" s="420"/>
      <c r="C77" s="431"/>
      <c r="D77" s="354">
        <v>24480</v>
      </c>
      <c r="E77" s="355"/>
      <c r="F77" s="355"/>
      <c r="G77" s="355"/>
      <c r="H77" s="356"/>
    </row>
    <row r="78" spans="1:8" ht="37.5" customHeight="1" x14ac:dyDescent="0.2">
      <c r="A78" s="419" t="s">
        <v>51</v>
      </c>
      <c r="B78" s="420"/>
      <c r="C78" s="431"/>
      <c r="D78" s="354">
        <v>26520</v>
      </c>
      <c r="E78" s="355"/>
      <c r="F78" s="355"/>
      <c r="G78" s="355"/>
      <c r="H78" s="356"/>
    </row>
    <row r="79" spans="1:8" ht="37.5" customHeight="1" x14ac:dyDescent="0.2">
      <c r="A79" s="419" t="s">
        <v>52</v>
      </c>
      <c r="B79" s="420"/>
      <c r="C79" s="431"/>
      <c r="D79" s="354">
        <v>28560</v>
      </c>
      <c r="E79" s="355"/>
      <c r="F79" s="355"/>
      <c r="G79" s="355"/>
      <c r="H79" s="356"/>
    </row>
    <row r="80" spans="1:8" ht="37.5" customHeight="1" x14ac:dyDescent="0.2">
      <c r="A80" s="419" t="s">
        <v>53</v>
      </c>
      <c r="B80" s="420"/>
      <c r="C80" s="431"/>
      <c r="D80" s="354">
        <v>30600</v>
      </c>
      <c r="E80" s="355"/>
      <c r="F80" s="355"/>
      <c r="G80" s="355"/>
      <c r="H80" s="356"/>
    </row>
    <row r="81" spans="1:8" ht="37.5" customHeight="1" x14ac:dyDescent="0.2">
      <c r="A81" s="419" t="s">
        <v>54</v>
      </c>
      <c r="B81" s="420"/>
      <c r="C81" s="431"/>
      <c r="D81" s="354">
        <v>32640</v>
      </c>
      <c r="E81" s="355"/>
      <c r="F81" s="355"/>
      <c r="G81" s="355"/>
      <c r="H81" s="356"/>
    </row>
    <row r="82" spans="1:8" ht="37.5" customHeight="1" x14ac:dyDescent="0.2">
      <c r="A82" s="419" t="s">
        <v>55</v>
      </c>
      <c r="B82" s="420"/>
      <c r="C82" s="431"/>
      <c r="D82" s="354">
        <v>34680</v>
      </c>
      <c r="E82" s="355"/>
      <c r="F82" s="355"/>
      <c r="G82" s="355"/>
      <c r="H82" s="356"/>
    </row>
    <row r="83" spans="1:8" ht="37.5" customHeight="1" x14ac:dyDescent="0.2">
      <c r="A83" s="419" t="s">
        <v>56</v>
      </c>
      <c r="B83" s="420"/>
      <c r="C83" s="431"/>
      <c r="D83" s="354">
        <v>36720</v>
      </c>
      <c r="E83" s="355"/>
      <c r="F83" s="355"/>
      <c r="G83" s="355"/>
      <c r="H83" s="356"/>
    </row>
    <row r="84" spans="1:8" ht="37.5" customHeight="1" x14ac:dyDescent="0.2">
      <c r="A84" s="419" t="s">
        <v>57</v>
      </c>
      <c r="B84" s="420"/>
      <c r="C84" s="431"/>
      <c r="D84" s="354">
        <v>38760</v>
      </c>
      <c r="E84" s="355"/>
      <c r="F84" s="355"/>
      <c r="G84" s="355"/>
      <c r="H84" s="356"/>
    </row>
    <row r="85" spans="1:8" ht="37.5" customHeight="1" x14ac:dyDescent="0.2">
      <c r="A85" s="419" t="s">
        <v>58</v>
      </c>
      <c r="B85" s="420"/>
      <c r="C85" s="431"/>
      <c r="D85" s="354">
        <v>40800</v>
      </c>
      <c r="E85" s="355"/>
      <c r="F85" s="355"/>
      <c r="G85" s="355"/>
      <c r="H85" s="356"/>
    </row>
    <row r="86" spans="1:8" ht="37.5" customHeight="1" x14ac:dyDescent="0.2">
      <c r="A86" s="419" t="s">
        <v>181</v>
      </c>
      <c r="B86" s="420"/>
      <c r="C86" s="431"/>
      <c r="D86" s="354">
        <v>42840</v>
      </c>
      <c r="E86" s="355"/>
      <c r="F86" s="355"/>
      <c r="G86" s="355"/>
      <c r="H86" s="356"/>
    </row>
    <row r="87" spans="1:8" ht="37.5" customHeight="1" x14ac:dyDescent="0.2">
      <c r="A87" s="419" t="s">
        <v>182</v>
      </c>
      <c r="B87" s="420"/>
      <c r="C87" s="431"/>
      <c r="D87" s="354">
        <v>44880</v>
      </c>
      <c r="E87" s="355"/>
      <c r="F87" s="355"/>
      <c r="G87" s="355"/>
      <c r="H87" s="356"/>
    </row>
    <row r="88" spans="1:8" ht="37.5" customHeight="1" x14ac:dyDescent="0.2">
      <c r="A88" s="419" t="s">
        <v>183</v>
      </c>
      <c r="B88" s="420"/>
      <c r="C88" s="431"/>
      <c r="D88" s="354">
        <v>46920</v>
      </c>
      <c r="E88" s="355"/>
      <c r="F88" s="355"/>
      <c r="G88" s="355"/>
      <c r="H88" s="356"/>
    </row>
    <row r="89" spans="1:8" ht="37.5" customHeight="1" x14ac:dyDescent="0.2">
      <c r="A89" s="419" t="s">
        <v>184</v>
      </c>
      <c r="B89" s="420"/>
      <c r="C89" s="431"/>
      <c r="D89" s="354">
        <v>48960</v>
      </c>
      <c r="E89" s="355"/>
      <c r="F89" s="355"/>
      <c r="G89" s="355"/>
      <c r="H89" s="356"/>
    </row>
    <row r="90" spans="1:8" ht="37.5" customHeight="1" x14ac:dyDescent="0.2">
      <c r="A90" s="419" t="s">
        <v>185</v>
      </c>
      <c r="B90" s="420"/>
      <c r="C90" s="431"/>
      <c r="D90" s="354">
        <v>51000</v>
      </c>
      <c r="E90" s="355"/>
      <c r="F90" s="355"/>
      <c r="G90" s="355"/>
      <c r="H90" s="356"/>
    </row>
    <row r="91" spans="1:8" ht="37.5" customHeight="1" x14ac:dyDescent="0.2">
      <c r="A91" s="419" t="s">
        <v>186</v>
      </c>
      <c r="B91" s="420"/>
      <c r="C91" s="431"/>
      <c r="D91" s="354">
        <v>53040</v>
      </c>
      <c r="E91" s="355"/>
      <c r="F91" s="355"/>
      <c r="G91" s="355"/>
      <c r="H91" s="356"/>
    </row>
    <row r="92" spans="1:8" ht="37.5" customHeight="1" x14ac:dyDescent="0.2">
      <c r="A92" s="419" t="s">
        <v>187</v>
      </c>
      <c r="B92" s="420"/>
      <c r="C92" s="431"/>
      <c r="D92" s="354">
        <v>55080</v>
      </c>
      <c r="E92" s="355"/>
      <c r="F92" s="355"/>
      <c r="G92" s="355"/>
      <c r="H92" s="356"/>
    </row>
    <row r="93" spans="1:8" ht="37.5" customHeight="1" x14ac:dyDescent="0.2">
      <c r="A93" s="419" t="s">
        <v>188</v>
      </c>
      <c r="B93" s="420"/>
      <c r="C93" s="431"/>
      <c r="D93" s="354">
        <v>57120</v>
      </c>
      <c r="E93" s="355"/>
      <c r="F93" s="355"/>
      <c r="G93" s="355"/>
      <c r="H93" s="356"/>
    </row>
    <row r="94" spans="1:8" ht="37.5" customHeight="1" x14ac:dyDescent="0.2">
      <c r="A94" s="419" t="s">
        <v>189</v>
      </c>
      <c r="B94" s="420"/>
      <c r="C94" s="431"/>
      <c r="D94" s="354">
        <v>59160</v>
      </c>
      <c r="E94" s="355"/>
      <c r="F94" s="355"/>
      <c r="G94" s="355"/>
      <c r="H94" s="356"/>
    </row>
    <row r="95" spans="1:8" ht="37.5" customHeight="1" thickBot="1" x14ac:dyDescent="0.25">
      <c r="A95" s="419" t="s">
        <v>190</v>
      </c>
      <c r="B95" s="420"/>
      <c r="C95" s="668"/>
      <c r="D95" s="354">
        <v>61200</v>
      </c>
      <c r="E95" s="355"/>
      <c r="F95" s="355"/>
      <c r="G95" s="355"/>
      <c r="H95" s="356"/>
    </row>
    <row r="96" spans="1:8" s="16" customFormat="1" ht="24.95" customHeight="1" thickBot="1" x14ac:dyDescent="0.25">
      <c r="A96" s="40"/>
      <c r="B96" s="170"/>
      <c r="C96" s="60"/>
      <c r="D96" s="591" t="s">
        <v>240</v>
      </c>
      <c r="E96" s="591"/>
      <c r="F96" s="591"/>
      <c r="G96" s="591"/>
      <c r="H96" s="614"/>
    </row>
    <row r="97" spans="1:8" s="16" customFormat="1" ht="24.95" customHeight="1" thickBot="1" x14ac:dyDescent="0.25">
      <c r="A97" s="171"/>
      <c r="B97" s="55"/>
      <c r="C97" s="56"/>
      <c r="D97" s="172" t="s">
        <v>171</v>
      </c>
      <c r="E97" s="173" t="s">
        <v>172</v>
      </c>
      <c r="F97" s="174" t="s">
        <v>173</v>
      </c>
      <c r="G97" s="173" t="s">
        <v>174</v>
      </c>
      <c r="H97" s="175" t="s">
        <v>175</v>
      </c>
    </row>
    <row r="98" spans="1:8" s="16" customFormat="1" ht="48" customHeight="1" x14ac:dyDescent="0.2">
      <c r="A98" s="461" t="s">
        <v>241</v>
      </c>
      <c r="B98" s="455" t="s">
        <v>27</v>
      </c>
      <c r="C9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98" s="382">
        <f>F98*1.2</f>
        <v>9468</v>
      </c>
      <c r="E98" s="383">
        <f>F98*1.1</f>
        <v>8679</v>
      </c>
      <c r="F98" s="383">
        <v>7890</v>
      </c>
      <c r="G98" s="383">
        <f>F98*0.75</f>
        <v>5917.5</v>
      </c>
      <c r="H98" s="384">
        <f>F98*0.5</f>
        <v>3945</v>
      </c>
    </row>
    <row r="99" spans="1:8" s="16" customFormat="1" ht="132" customHeight="1" x14ac:dyDescent="0.2">
      <c r="A99" s="462"/>
      <c r="B99" s="456"/>
      <c r="C99" s="456"/>
      <c r="D99" s="354"/>
      <c r="E99" s="355"/>
      <c r="F99" s="355"/>
      <c r="G99" s="355"/>
      <c r="H99" s="356"/>
    </row>
    <row r="100" spans="1:8" s="16" customFormat="1" ht="97.5" customHeight="1" x14ac:dyDescent="0.2">
      <c r="A100" s="462"/>
      <c r="B100" s="24" t="s">
        <v>12</v>
      </c>
      <c r="C10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0" s="354"/>
      <c r="E100" s="355"/>
      <c r="F100" s="355"/>
      <c r="G100" s="355"/>
      <c r="H100" s="356"/>
    </row>
    <row r="101" spans="1:8" s="16" customFormat="1" ht="166.5" customHeight="1" thickBot="1" x14ac:dyDescent="0.25">
      <c r="A101" s="464"/>
      <c r="B101" s="26" t="s">
        <v>13</v>
      </c>
      <c r="C10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1" s="374"/>
      <c r="E101" s="375"/>
      <c r="F101" s="375"/>
      <c r="G101" s="375"/>
      <c r="H101" s="376"/>
    </row>
    <row r="102" spans="1:8" s="16" customFormat="1" ht="24.95" customHeight="1" thickBot="1" x14ac:dyDescent="0.25">
      <c r="A102" s="28"/>
      <c r="B102" s="29"/>
      <c r="C102" s="30"/>
      <c r="D102" s="519"/>
      <c r="E102" s="519"/>
      <c r="F102" s="519"/>
      <c r="G102" s="519"/>
      <c r="H102" s="645"/>
    </row>
    <row r="103" spans="1:8" s="16" customFormat="1" ht="48" customHeight="1" x14ac:dyDescent="0.2">
      <c r="A103" s="451" t="s">
        <v>242</v>
      </c>
      <c r="B103" s="455" t="s">
        <v>27</v>
      </c>
      <c r="C10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3" s="457">
        <f>F103*1.2</f>
        <v>12528</v>
      </c>
      <c r="E103" s="383">
        <f>F103*1.1</f>
        <v>11484.000000000002</v>
      </c>
      <c r="F103" s="383">
        <v>10440</v>
      </c>
      <c r="G103" s="383">
        <f>F103*0.75</f>
        <v>7830</v>
      </c>
      <c r="H103" s="384">
        <f>F103*0.5</f>
        <v>5220</v>
      </c>
    </row>
    <row r="104" spans="1:8" s="16" customFormat="1" ht="132" customHeight="1" x14ac:dyDescent="0.2">
      <c r="A104" s="452"/>
      <c r="B104" s="456"/>
      <c r="C104" s="456"/>
      <c r="D104" s="361"/>
      <c r="E104" s="355"/>
      <c r="F104" s="355"/>
      <c r="G104" s="355"/>
      <c r="H104" s="356"/>
    </row>
    <row r="105" spans="1:8" s="16" customFormat="1" ht="97.5" customHeight="1" x14ac:dyDescent="0.2">
      <c r="A105" s="452"/>
      <c r="B105" s="24" t="s">
        <v>12</v>
      </c>
      <c r="C10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5" s="361"/>
      <c r="E105" s="355"/>
      <c r="F105" s="355"/>
      <c r="G105" s="355"/>
      <c r="H105" s="356"/>
    </row>
    <row r="106" spans="1:8" s="16" customFormat="1" ht="166.5" customHeight="1" x14ac:dyDescent="0.2">
      <c r="A106" s="452"/>
      <c r="B106" s="31" t="s">
        <v>13</v>
      </c>
      <c r="C10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6" s="361"/>
      <c r="E106" s="355"/>
      <c r="F106" s="355"/>
      <c r="G106" s="355"/>
      <c r="H106" s="356"/>
    </row>
    <row r="107" spans="1:8" s="16" customFormat="1" ht="92.25" customHeight="1" thickBot="1" x14ac:dyDescent="0.25">
      <c r="A107" s="489"/>
      <c r="B107" s="26" t="s">
        <v>16</v>
      </c>
      <c r="C10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07" s="482"/>
      <c r="E107" s="375"/>
      <c r="F107" s="375"/>
      <c r="G107" s="375"/>
      <c r="H107" s="376"/>
    </row>
    <row r="108" spans="1:8" s="16" customFormat="1" ht="24.95" customHeight="1" thickBot="1" x14ac:dyDescent="0.25">
      <c r="A108" s="40"/>
      <c r="B108" s="41"/>
      <c r="C108" s="42"/>
      <c r="D108" s="519"/>
      <c r="E108" s="519"/>
      <c r="F108" s="519"/>
      <c r="G108" s="519"/>
      <c r="H108" s="645"/>
    </row>
    <row r="109" spans="1:8" s="16" customFormat="1" ht="50.1" customHeight="1" x14ac:dyDescent="0.2">
      <c r="A109" s="438" t="s">
        <v>243</v>
      </c>
      <c r="B109" s="475" t="s">
        <v>23</v>
      </c>
      <c r="C10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09" s="527">
        <v>300</v>
      </c>
      <c r="E109" s="528"/>
      <c r="F109" s="528"/>
      <c r="G109" s="528"/>
      <c r="H109" s="529"/>
    </row>
    <row r="110" spans="1:8" s="16" customFormat="1" ht="94.5" customHeight="1" x14ac:dyDescent="0.2">
      <c r="A110" s="439"/>
      <c r="B110" s="476"/>
      <c r="C110" s="478"/>
      <c r="D110" s="480"/>
      <c r="E110" s="447"/>
      <c r="F110" s="447"/>
      <c r="G110" s="447"/>
      <c r="H110" s="530"/>
    </row>
    <row r="111" spans="1:8" s="16" customFormat="1" ht="163.5" customHeight="1" thickBot="1" x14ac:dyDescent="0.25">
      <c r="A111" s="440"/>
      <c r="B111" s="43" t="s">
        <v>13</v>
      </c>
      <c r="C11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11" s="531"/>
      <c r="E111" s="532"/>
      <c r="F111" s="532"/>
      <c r="G111" s="532"/>
      <c r="H111" s="533"/>
    </row>
    <row r="112" spans="1:8" s="16" customFormat="1" ht="24.95" customHeight="1" thickBot="1" x14ac:dyDescent="0.25">
      <c r="A112" s="40"/>
      <c r="B112" s="59"/>
      <c r="C112" s="60"/>
      <c r="D112" s="591" t="s">
        <v>240</v>
      </c>
      <c r="E112" s="591"/>
      <c r="F112" s="591"/>
      <c r="G112" s="591"/>
      <c r="H112" s="614"/>
    </row>
    <row r="113" spans="1:8" s="16" customFormat="1" ht="50.1" customHeight="1" thickBot="1" x14ac:dyDescent="0.25">
      <c r="A113" s="411" t="s">
        <v>38</v>
      </c>
      <c r="B113" s="412"/>
      <c r="C113" s="412"/>
      <c r="D113" s="642" t="str">
        <f>"от "&amp;MIN(D114:D132)&amp;" до "&amp;MAX(D114:D132)</f>
        <v>от 2040 до 38760</v>
      </c>
      <c r="E113" s="643"/>
      <c r="F113" s="643"/>
      <c r="G113" s="643"/>
      <c r="H113" s="644"/>
    </row>
    <row r="114" spans="1:8" ht="37.5" customHeight="1" x14ac:dyDescent="0.2">
      <c r="A114" s="429" t="s">
        <v>244</v>
      </c>
      <c r="B114" s="430"/>
      <c r="C114" s="526"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14" s="432">
        <v>2040</v>
      </c>
      <c r="E114" s="433"/>
      <c r="F114" s="433"/>
      <c r="G114" s="433"/>
      <c r="H114" s="434"/>
    </row>
    <row r="115" spans="1:8" ht="37.5" customHeight="1" x14ac:dyDescent="0.2">
      <c r="A115" s="419" t="s">
        <v>245</v>
      </c>
      <c r="B115" s="420"/>
      <c r="C115" s="431"/>
      <c r="D115" s="432">
        <v>4080</v>
      </c>
      <c r="E115" s="433"/>
      <c r="F115" s="433"/>
      <c r="G115" s="433"/>
      <c r="H115" s="434"/>
    </row>
    <row r="116" spans="1:8" ht="37.5" customHeight="1" x14ac:dyDescent="0.2">
      <c r="A116" s="419" t="s">
        <v>246</v>
      </c>
      <c r="B116" s="420"/>
      <c r="C116" s="431"/>
      <c r="D116" s="432">
        <v>6120</v>
      </c>
      <c r="E116" s="433"/>
      <c r="F116" s="433"/>
      <c r="G116" s="433"/>
      <c r="H116" s="434"/>
    </row>
    <row r="117" spans="1:8" ht="37.5" customHeight="1" x14ac:dyDescent="0.2">
      <c r="A117" s="419" t="s">
        <v>247</v>
      </c>
      <c r="B117" s="420"/>
      <c r="C117" s="431"/>
      <c r="D117" s="432">
        <v>8160</v>
      </c>
      <c r="E117" s="433"/>
      <c r="F117" s="433"/>
      <c r="G117" s="433"/>
      <c r="H117" s="434"/>
    </row>
    <row r="118" spans="1:8" ht="37.5" customHeight="1" x14ac:dyDescent="0.2">
      <c r="A118" s="419" t="s">
        <v>248</v>
      </c>
      <c r="B118" s="420"/>
      <c r="C118" s="431"/>
      <c r="D118" s="432">
        <v>10200</v>
      </c>
      <c r="E118" s="433"/>
      <c r="F118" s="433"/>
      <c r="G118" s="433"/>
      <c r="H118" s="434"/>
    </row>
    <row r="119" spans="1:8" ht="37.5" customHeight="1" x14ac:dyDescent="0.2">
      <c r="A119" s="419" t="s">
        <v>249</v>
      </c>
      <c r="B119" s="420"/>
      <c r="C119" s="431"/>
      <c r="D119" s="432">
        <v>12240</v>
      </c>
      <c r="E119" s="433"/>
      <c r="F119" s="433"/>
      <c r="G119" s="433"/>
      <c r="H119" s="434"/>
    </row>
    <row r="120" spans="1:8" ht="37.5" customHeight="1" x14ac:dyDescent="0.2">
      <c r="A120" s="419" t="s">
        <v>250</v>
      </c>
      <c r="B120" s="420"/>
      <c r="C120" s="431"/>
      <c r="D120" s="432">
        <v>14280</v>
      </c>
      <c r="E120" s="433"/>
      <c r="F120" s="433"/>
      <c r="G120" s="433"/>
      <c r="H120" s="434"/>
    </row>
    <row r="121" spans="1:8" ht="37.5" customHeight="1" x14ac:dyDescent="0.2">
      <c r="A121" s="419" t="s">
        <v>251</v>
      </c>
      <c r="B121" s="420"/>
      <c r="C121" s="431"/>
      <c r="D121" s="432">
        <v>16320</v>
      </c>
      <c r="E121" s="433"/>
      <c r="F121" s="433"/>
      <c r="G121" s="433"/>
      <c r="H121" s="434"/>
    </row>
    <row r="122" spans="1:8" ht="37.5" customHeight="1" x14ac:dyDescent="0.2">
      <c r="A122" s="419" t="s">
        <v>252</v>
      </c>
      <c r="B122" s="420"/>
      <c r="C122" s="431"/>
      <c r="D122" s="432">
        <v>18360</v>
      </c>
      <c r="E122" s="433"/>
      <c r="F122" s="433"/>
      <c r="G122" s="433"/>
      <c r="H122" s="434"/>
    </row>
    <row r="123" spans="1:8" ht="37.5" customHeight="1" x14ac:dyDescent="0.2">
      <c r="A123" s="419" t="s">
        <v>253</v>
      </c>
      <c r="B123" s="420"/>
      <c r="C123" s="431"/>
      <c r="D123" s="432">
        <v>20400</v>
      </c>
      <c r="E123" s="433"/>
      <c r="F123" s="433"/>
      <c r="G123" s="433"/>
      <c r="H123" s="434"/>
    </row>
    <row r="124" spans="1:8" ht="37.5" customHeight="1" x14ac:dyDescent="0.2">
      <c r="A124" s="419" t="s">
        <v>254</v>
      </c>
      <c r="B124" s="420"/>
      <c r="C124" s="431"/>
      <c r="D124" s="432">
        <v>22440</v>
      </c>
      <c r="E124" s="433"/>
      <c r="F124" s="433"/>
      <c r="G124" s="433"/>
      <c r="H124" s="434"/>
    </row>
    <row r="125" spans="1:8" ht="37.5" customHeight="1" x14ac:dyDescent="0.2">
      <c r="A125" s="419" t="s">
        <v>255</v>
      </c>
      <c r="B125" s="420"/>
      <c r="C125" s="431"/>
      <c r="D125" s="432">
        <v>24480</v>
      </c>
      <c r="E125" s="433"/>
      <c r="F125" s="433"/>
      <c r="G125" s="433"/>
      <c r="H125" s="434"/>
    </row>
    <row r="126" spans="1:8" ht="37.5" customHeight="1" x14ac:dyDescent="0.2">
      <c r="A126" s="419" t="s">
        <v>256</v>
      </c>
      <c r="B126" s="420"/>
      <c r="C126" s="431"/>
      <c r="D126" s="432">
        <v>26520</v>
      </c>
      <c r="E126" s="433"/>
      <c r="F126" s="433"/>
      <c r="G126" s="433"/>
      <c r="H126" s="434"/>
    </row>
    <row r="127" spans="1:8" ht="37.5" customHeight="1" x14ac:dyDescent="0.2">
      <c r="A127" s="419" t="s">
        <v>257</v>
      </c>
      <c r="B127" s="420"/>
      <c r="C127" s="431"/>
      <c r="D127" s="432">
        <v>28560</v>
      </c>
      <c r="E127" s="433"/>
      <c r="F127" s="433"/>
      <c r="G127" s="433"/>
      <c r="H127" s="434"/>
    </row>
    <row r="128" spans="1:8" ht="37.5" customHeight="1" x14ac:dyDescent="0.2">
      <c r="A128" s="419" t="s">
        <v>258</v>
      </c>
      <c r="B128" s="420"/>
      <c r="C128" s="431"/>
      <c r="D128" s="432">
        <v>30600</v>
      </c>
      <c r="E128" s="433"/>
      <c r="F128" s="433"/>
      <c r="G128" s="433"/>
      <c r="H128" s="434"/>
    </row>
    <row r="129" spans="1:8" ht="37.5" customHeight="1" x14ac:dyDescent="0.2">
      <c r="A129" s="419" t="s">
        <v>259</v>
      </c>
      <c r="B129" s="420"/>
      <c r="C129" s="431"/>
      <c r="D129" s="432">
        <v>32640</v>
      </c>
      <c r="E129" s="433"/>
      <c r="F129" s="433"/>
      <c r="G129" s="433"/>
      <c r="H129" s="434"/>
    </row>
    <row r="130" spans="1:8" ht="37.5" customHeight="1" x14ac:dyDescent="0.2">
      <c r="A130" s="419" t="s">
        <v>260</v>
      </c>
      <c r="B130" s="420"/>
      <c r="C130" s="431"/>
      <c r="D130" s="432">
        <v>34680</v>
      </c>
      <c r="E130" s="433"/>
      <c r="F130" s="433"/>
      <c r="G130" s="433"/>
      <c r="H130" s="434"/>
    </row>
    <row r="131" spans="1:8" ht="37.5" customHeight="1" x14ac:dyDescent="0.2">
      <c r="A131" s="419" t="s">
        <v>261</v>
      </c>
      <c r="B131" s="420"/>
      <c r="C131" s="431"/>
      <c r="D131" s="432">
        <v>36720</v>
      </c>
      <c r="E131" s="433"/>
      <c r="F131" s="433"/>
      <c r="G131" s="433"/>
      <c r="H131" s="434"/>
    </row>
    <row r="132" spans="1:8" ht="37.5" customHeight="1" x14ac:dyDescent="0.2">
      <c r="A132" s="419" t="s">
        <v>262</v>
      </c>
      <c r="B132" s="420"/>
      <c r="C132" s="431"/>
      <c r="D132" s="432">
        <v>38760</v>
      </c>
      <c r="E132" s="433"/>
      <c r="F132" s="433"/>
      <c r="G132" s="433"/>
      <c r="H132" s="434"/>
    </row>
    <row r="133" spans="1:8" ht="37.5" customHeight="1" x14ac:dyDescent="0.2">
      <c r="A133" s="419" t="s">
        <v>263</v>
      </c>
      <c r="B133" s="420"/>
      <c r="C133" s="431"/>
      <c r="D133" s="432">
        <v>40800</v>
      </c>
      <c r="E133" s="433"/>
      <c r="F133" s="433"/>
      <c r="G133" s="433"/>
      <c r="H133" s="434"/>
    </row>
    <row r="134" spans="1:8" ht="37.5" customHeight="1" x14ac:dyDescent="0.2">
      <c r="A134" s="419" t="s">
        <v>264</v>
      </c>
      <c r="B134" s="420"/>
      <c r="C134" s="431"/>
      <c r="D134" s="432">
        <v>42840</v>
      </c>
      <c r="E134" s="433"/>
      <c r="F134" s="433"/>
      <c r="G134" s="433"/>
      <c r="H134" s="434"/>
    </row>
    <row r="135" spans="1:8" ht="37.5" customHeight="1" x14ac:dyDescent="0.2">
      <c r="A135" s="419" t="s">
        <v>265</v>
      </c>
      <c r="B135" s="420"/>
      <c r="C135" s="431"/>
      <c r="D135" s="432">
        <v>44880</v>
      </c>
      <c r="E135" s="433"/>
      <c r="F135" s="433"/>
      <c r="G135" s="433"/>
      <c r="H135" s="434"/>
    </row>
    <row r="136" spans="1:8" ht="37.5" customHeight="1" x14ac:dyDescent="0.2">
      <c r="A136" s="419" t="s">
        <v>266</v>
      </c>
      <c r="B136" s="420"/>
      <c r="C136" s="431"/>
      <c r="D136" s="432">
        <v>46920</v>
      </c>
      <c r="E136" s="433"/>
      <c r="F136" s="433"/>
      <c r="G136" s="433"/>
      <c r="H136" s="434"/>
    </row>
    <row r="137" spans="1:8" ht="37.5" customHeight="1" x14ac:dyDescent="0.2">
      <c r="A137" s="419" t="s">
        <v>267</v>
      </c>
      <c r="B137" s="420"/>
      <c r="C137" s="431"/>
      <c r="D137" s="432">
        <v>48960</v>
      </c>
      <c r="E137" s="433"/>
      <c r="F137" s="433"/>
      <c r="G137" s="433"/>
      <c r="H137" s="434"/>
    </row>
    <row r="138" spans="1:8" ht="37.5" customHeight="1" x14ac:dyDescent="0.2">
      <c r="A138" s="419" t="s">
        <v>268</v>
      </c>
      <c r="B138" s="420"/>
      <c r="C138" s="431"/>
      <c r="D138" s="432">
        <v>51000</v>
      </c>
      <c r="E138" s="433"/>
      <c r="F138" s="433"/>
      <c r="G138" s="433"/>
      <c r="H138" s="434"/>
    </row>
    <row r="139" spans="1:8" ht="37.5" customHeight="1" x14ac:dyDescent="0.2">
      <c r="A139" s="419" t="s">
        <v>269</v>
      </c>
      <c r="B139" s="420"/>
      <c r="C139" s="431"/>
      <c r="D139" s="432">
        <v>53040</v>
      </c>
      <c r="E139" s="433"/>
      <c r="F139" s="433"/>
      <c r="G139" s="433"/>
      <c r="H139" s="434"/>
    </row>
    <row r="140" spans="1:8" ht="37.5" customHeight="1" x14ac:dyDescent="0.2">
      <c r="A140" s="419" t="s">
        <v>270</v>
      </c>
      <c r="B140" s="420"/>
      <c r="C140" s="431"/>
      <c r="D140" s="432">
        <v>55080</v>
      </c>
      <c r="E140" s="433"/>
      <c r="F140" s="433"/>
      <c r="G140" s="433"/>
      <c r="H140" s="434"/>
    </row>
    <row r="141" spans="1:8" ht="37.5" customHeight="1" x14ac:dyDescent="0.2">
      <c r="A141" s="419" t="s">
        <v>271</v>
      </c>
      <c r="B141" s="420"/>
      <c r="C141" s="431"/>
      <c r="D141" s="432">
        <v>57120</v>
      </c>
      <c r="E141" s="433"/>
      <c r="F141" s="433"/>
      <c r="G141" s="433"/>
      <c r="H141" s="434"/>
    </row>
    <row r="142" spans="1:8" ht="37.5" customHeight="1" x14ac:dyDescent="0.2">
      <c r="A142" s="419" t="s">
        <v>272</v>
      </c>
      <c r="B142" s="420"/>
      <c r="C142" s="431"/>
      <c r="D142" s="432">
        <v>59160</v>
      </c>
      <c r="E142" s="433"/>
      <c r="F142" s="433"/>
      <c r="G142" s="433"/>
      <c r="H142" s="434"/>
    </row>
    <row r="143" spans="1:8" ht="37.5" customHeight="1" thickBot="1" x14ac:dyDescent="0.25">
      <c r="A143" s="419" t="s">
        <v>273</v>
      </c>
      <c r="B143" s="420"/>
      <c r="C143" s="668"/>
      <c r="D143" s="432">
        <v>61200</v>
      </c>
      <c r="E143" s="433"/>
      <c r="F143" s="433"/>
      <c r="G143" s="433"/>
      <c r="H143" s="434"/>
    </row>
    <row r="144" spans="1:8" ht="50.1" customHeight="1" thickBot="1" x14ac:dyDescent="0.25">
      <c r="A144" s="411" t="s">
        <v>59</v>
      </c>
      <c r="B144" s="412"/>
      <c r="C144" s="412"/>
      <c r="D144" s="421" t="str">
        <f>"от "&amp;MIN(D145:D154)&amp;" до "&amp;MAX(D145:D154)</f>
        <v>от 240 до 7494</v>
      </c>
      <c r="E144" s="422"/>
      <c r="F144" s="422"/>
      <c r="G144" s="422"/>
      <c r="H144" s="423"/>
    </row>
    <row r="145" spans="1:8" ht="151.5" x14ac:dyDescent="0.2">
      <c r="A145" s="65" t="s">
        <v>60</v>
      </c>
      <c r="B145" s="66" t="s">
        <v>13</v>
      </c>
      <c r="C145" s="67" t="str">
        <f t="shared" ref="C14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45" s="432">
        <v>1110</v>
      </c>
      <c r="E145" s="433"/>
      <c r="F145" s="433"/>
      <c r="G145" s="433"/>
      <c r="H145" s="434"/>
    </row>
    <row r="146" spans="1:8" ht="37.5" customHeight="1" x14ac:dyDescent="0.2">
      <c r="A146" s="352" t="s">
        <v>61</v>
      </c>
      <c r="B146" s="522"/>
      <c r="C146" s="426"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46" s="354">
        <v>300</v>
      </c>
      <c r="E146" s="355"/>
      <c r="F146" s="355"/>
      <c r="G146" s="355"/>
      <c r="H146" s="356"/>
    </row>
    <row r="147" spans="1:8" ht="37.5" customHeight="1" x14ac:dyDescent="0.2">
      <c r="A147" s="352" t="s">
        <v>62</v>
      </c>
      <c r="B147" s="522"/>
      <c r="C147" s="427"/>
      <c r="D147" s="354">
        <v>7494</v>
      </c>
      <c r="E147" s="355"/>
      <c r="F147" s="355"/>
      <c r="G147" s="355"/>
      <c r="H147" s="356"/>
    </row>
    <row r="148" spans="1:8" ht="37.5" customHeight="1" x14ac:dyDescent="0.2">
      <c r="A148" s="352" t="s">
        <v>63</v>
      </c>
      <c r="B148" s="522"/>
      <c r="C148" s="427"/>
      <c r="D148" s="354">
        <v>1656</v>
      </c>
      <c r="E148" s="355"/>
      <c r="F148" s="355"/>
      <c r="G148" s="355"/>
      <c r="H148" s="356"/>
    </row>
    <row r="149" spans="1:8" ht="37.5" customHeight="1" x14ac:dyDescent="0.2">
      <c r="A149" s="352" t="s">
        <v>64</v>
      </c>
      <c r="B149" s="353"/>
      <c r="C149" s="427"/>
      <c r="D149" s="354">
        <v>4488</v>
      </c>
      <c r="E149" s="355"/>
      <c r="F149" s="355"/>
      <c r="G149" s="355"/>
      <c r="H149" s="356"/>
    </row>
    <row r="150" spans="1:8" ht="37.5" customHeight="1" x14ac:dyDescent="0.2">
      <c r="A150" s="352" t="s">
        <v>65</v>
      </c>
      <c r="B150" s="522"/>
      <c r="C150" s="427"/>
      <c r="D150" s="354">
        <v>240</v>
      </c>
      <c r="E150" s="355"/>
      <c r="F150" s="355"/>
      <c r="G150" s="355"/>
      <c r="H150" s="356"/>
    </row>
    <row r="151" spans="1:8" ht="37.5" customHeight="1" x14ac:dyDescent="0.2">
      <c r="A151" s="352" t="s">
        <v>66</v>
      </c>
      <c r="B151" s="522"/>
      <c r="C151" s="427"/>
      <c r="D151" s="354">
        <v>240</v>
      </c>
      <c r="E151" s="355"/>
      <c r="F151" s="355"/>
      <c r="G151" s="355"/>
      <c r="H151" s="356"/>
    </row>
    <row r="152" spans="1:8" ht="37.5" customHeight="1" x14ac:dyDescent="0.2">
      <c r="A152" s="352" t="s">
        <v>67</v>
      </c>
      <c r="B152" s="522"/>
      <c r="C152" s="427"/>
      <c r="D152" s="354">
        <v>480</v>
      </c>
      <c r="E152" s="355"/>
      <c r="F152" s="355"/>
      <c r="G152" s="355"/>
      <c r="H152" s="356"/>
    </row>
    <row r="153" spans="1:8" ht="37.5" customHeight="1" x14ac:dyDescent="0.2">
      <c r="A153" s="352" t="s">
        <v>68</v>
      </c>
      <c r="B153" s="522"/>
      <c r="C153" s="427"/>
      <c r="D153" s="354">
        <v>720</v>
      </c>
      <c r="E153" s="355"/>
      <c r="F153" s="355"/>
      <c r="G153" s="355"/>
      <c r="H153" s="356"/>
    </row>
    <row r="154" spans="1:8" ht="37.5" customHeight="1" thickBot="1" x14ac:dyDescent="0.25">
      <c r="A154" s="369" t="s">
        <v>69</v>
      </c>
      <c r="B154" s="523"/>
      <c r="C154" s="428"/>
      <c r="D154" s="379">
        <v>4896</v>
      </c>
      <c r="E154" s="372"/>
      <c r="F154" s="372"/>
      <c r="G154" s="372"/>
      <c r="H154" s="373"/>
    </row>
    <row r="155" spans="1:8" s="16" customFormat="1" ht="117.75" customHeight="1" thickBot="1" x14ac:dyDescent="0.25">
      <c r="A155" s="524" t="s">
        <v>71</v>
      </c>
      <c r="B155" s="525"/>
      <c r="C15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55" s="375">
        <v>30</v>
      </c>
      <c r="E155" s="375"/>
      <c r="F155" s="375"/>
      <c r="G155" s="375"/>
      <c r="H155" s="376"/>
    </row>
    <row r="156" spans="1:8" ht="50.1" customHeight="1" thickBot="1" x14ac:dyDescent="0.25">
      <c r="A156" s="362" t="s">
        <v>72</v>
      </c>
      <c r="B156" s="363"/>
      <c r="C156" s="21"/>
      <c r="D156" s="364" t="str">
        <f>"от "&amp;MIN(D158,D178:H179,F218,D180:H194)&amp;" до "&amp;MAX(D158,D178:H179,F218,D180:H194)</f>
        <v>от 2010 до 28920</v>
      </c>
      <c r="E156" s="364"/>
      <c r="F156" s="364"/>
      <c r="G156" s="364"/>
      <c r="H156" s="365"/>
    </row>
    <row r="157" spans="1:8" ht="21.75" thickBot="1" x14ac:dyDescent="0.25">
      <c r="A157" s="518"/>
      <c r="B157" s="519"/>
      <c r="C157" s="60"/>
      <c r="D157" s="520"/>
      <c r="E157" s="520"/>
      <c r="F157" s="520"/>
      <c r="G157" s="520"/>
      <c r="H157" s="521"/>
    </row>
    <row r="158" spans="1:8" ht="54.75" customHeight="1" thickBot="1" x14ac:dyDescent="0.25">
      <c r="A158" s="389" t="s">
        <v>73</v>
      </c>
      <c r="B158" s="390"/>
      <c r="C15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"2ГИС.НОВОКУЗНЕЦК" (версия для ПК); Интернет-площадка 2gis.kz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http://api.2gis.kz/</v>
      </c>
      <c r="D158" s="391">
        <v>8520</v>
      </c>
      <c r="E158" s="391"/>
      <c r="F158" s="391"/>
      <c r="G158" s="391"/>
      <c r="H158" s="392"/>
    </row>
    <row r="159" spans="1:8" ht="54.75" customHeight="1" thickBot="1" x14ac:dyDescent="0.25">
      <c r="A159" s="393" t="s">
        <v>74</v>
      </c>
      <c r="B159" s="394"/>
      <c r="C159" s="405"/>
      <c r="D159" s="395" t="s">
        <v>75</v>
      </c>
      <c r="E159" s="396"/>
      <c r="F159" s="396"/>
      <c r="G159" s="396"/>
      <c r="H159" s="397"/>
    </row>
    <row r="160" spans="1:8" ht="54.75" customHeight="1" x14ac:dyDescent="0.2">
      <c r="A160" s="385" t="s">
        <v>76</v>
      </c>
      <c r="B160" s="386"/>
      <c r="C160" s="405"/>
      <c r="D160" s="398">
        <f>D158/4</f>
        <v>2130</v>
      </c>
      <c r="E160" s="398"/>
      <c r="F160" s="398"/>
      <c r="G160" s="398"/>
      <c r="H160" s="399"/>
    </row>
    <row r="161" spans="1:8" ht="54.75" customHeight="1" x14ac:dyDescent="0.2">
      <c r="A161" s="385" t="s">
        <v>77</v>
      </c>
      <c r="B161" s="386"/>
      <c r="C161" s="405"/>
      <c r="D161" s="398">
        <f>D158/5</f>
        <v>1704</v>
      </c>
      <c r="E161" s="398"/>
      <c r="F161" s="398"/>
      <c r="G161" s="398"/>
      <c r="H161" s="399"/>
    </row>
    <row r="162" spans="1:8" ht="54.75" customHeight="1" x14ac:dyDescent="0.2">
      <c r="A162" s="385" t="s">
        <v>78</v>
      </c>
      <c r="B162" s="386"/>
      <c r="C162" s="405"/>
      <c r="D162" s="398">
        <f>D158/6</f>
        <v>1420</v>
      </c>
      <c r="E162" s="398"/>
      <c r="F162" s="398"/>
      <c r="G162" s="398"/>
      <c r="H162" s="399"/>
    </row>
    <row r="163" spans="1:8" ht="54.75" customHeight="1" x14ac:dyDescent="0.2">
      <c r="A163" s="385" t="s">
        <v>79</v>
      </c>
      <c r="B163" s="386"/>
      <c r="C163" s="405"/>
      <c r="D163" s="398">
        <f>D158/7</f>
        <v>1217.1428571428571</v>
      </c>
      <c r="E163" s="398"/>
      <c r="F163" s="398"/>
      <c r="G163" s="398"/>
      <c r="H163" s="399"/>
    </row>
    <row r="164" spans="1:8" ht="54.75" customHeight="1" x14ac:dyDescent="0.2">
      <c r="A164" s="385" t="s">
        <v>80</v>
      </c>
      <c r="B164" s="386"/>
      <c r="C164" s="405"/>
      <c r="D164" s="398">
        <f>D158/8</f>
        <v>1065</v>
      </c>
      <c r="E164" s="398"/>
      <c r="F164" s="398"/>
      <c r="G164" s="398"/>
      <c r="H164" s="399"/>
    </row>
    <row r="165" spans="1:8" ht="54.75" customHeight="1" x14ac:dyDescent="0.2">
      <c r="A165" s="385" t="s">
        <v>81</v>
      </c>
      <c r="B165" s="386"/>
      <c r="C165" s="405"/>
      <c r="D165" s="398">
        <f>D158/9</f>
        <v>946.66666666666663</v>
      </c>
      <c r="E165" s="398"/>
      <c r="F165" s="398"/>
      <c r="G165" s="398"/>
      <c r="H165" s="399"/>
    </row>
    <row r="166" spans="1:8" ht="54.75" customHeight="1" x14ac:dyDescent="0.2">
      <c r="A166" s="385" t="s">
        <v>82</v>
      </c>
      <c r="B166" s="386"/>
      <c r="C166" s="405"/>
      <c r="D166" s="398">
        <f>D158/10</f>
        <v>852</v>
      </c>
      <c r="E166" s="398"/>
      <c r="F166" s="398"/>
      <c r="G166" s="398"/>
      <c r="H166" s="399"/>
    </row>
    <row r="167" spans="1:8" ht="54.75" customHeight="1" thickBot="1" x14ac:dyDescent="0.25">
      <c r="A167" s="389" t="s">
        <v>83</v>
      </c>
      <c r="B167" s="390"/>
      <c r="C167" s="405"/>
      <c r="D167" s="391">
        <v>12240</v>
      </c>
      <c r="E167" s="391"/>
      <c r="F167" s="391"/>
      <c r="G167" s="391"/>
      <c r="H167" s="392"/>
    </row>
    <row r="168" spans="1:8" ht="54.75" customHeight="1" thickBot="1" x14ac:dyDescent="0.25">
      <c r="A168" s="393" t="s">
        <v>74</v>
      </c>
      <c r="B168" s="394"/>
      <c r="C168" s="405"/>
      <c r="D168" s="395" t="s">
        <v>75</v>
      </c>
      <c r="E168" s="396"/>
      <c r="F168" s="396"/>
      <c r="G168" s="396"/>
      <c r="H168" s="397"/>
    </row>
    <row r="169" spans="1:8" ht="54.75" customHeight="1" x14ac:dyDescent="0.2">
      <c r="A169" s="385" t="s">
        <v>76</v>
      </c>
      <c r="B169" s="386"/>
      <c r="C169" s="405"/>
      <c r="D169" s="398">
        <v>3060</v>
      </c>
      <c r="E169" s="398"/>
      <c r="F169" s="398"/>
      <c r="G169" s="398"/>
      <c r="H169" s="399"/>
    </row>
    <row r="170" spans="1:8" ht="54.75" customHeight="1" x14ac:dyDescent="0.2">
      <c r="A170" s="385" t="s">
        <v>77</v>
      </c>
      <c r="B170" s="386"/>
      <c r="C170" s="405"/>
      <c r="D170" s="398">
        <v>2448</v>
      </c>
      <c r="E170" s="398"/>
      <c r="F170" s="398"/>
      <c r="G170" s="398"/>
      <c r="H170" s="399"/>
    </row>
    <row r="171" spans="1:8" ht="54.75" customHeight="1" x14ac:dyDescent="0.2">
      <c r="A171" s="385" t="s">
        <v>78</v>
      </c>
      <c r="B171" s="386"/>
      <c r="C171" s="405"/>
      <c r="D171" s="398">
        <v>2040</v>
      </c>
      <c r="E171" s="398"/>
      <c r="F171" s="398"/>
      <c r="G171" s="398"/>
      <c r="H171" s="399"/>
    </row>
    <row r="172" spans="1:8" ht="54.75" customHeight="1" x14ac:dyDescent="0.2">
      <c r="A172" s="385" t="s">
        <v>79</v>
      </c>
      <c r="B172" s="386"/>
      <c r="C172" s="405"/>
      <c r="D172" s="398">
        <v>1748.5714285714284</v>
      </c>
      <c r="E172" s="398"/>
      <c r="F172" s="398"/>
      <c r="G172" s="398"/>
      <c r="H172" s="399"/>
    </row>
    <row r="173" spans="1:8" ht="54.75" customHeight="1" x14ac:dyDescent="0.2">
      <c r="A173" s="385" t="s">
        <v>80</v>
      </c>
      <c r="B173" s="386"/>
      <c r="C173" s="405"/>
      <c r="D173" s="398">
        <v>1530</v>
      </c>
      <c r="E173" s="398"/>
      <c r="F173" s="398"/>
      <c r="G173" s="398"/>
      <c r="H173" s="399"/>
    </row>
    <row r="174" spans="1:8" ht="54.75" customHeight="1" x14ac:dyDescent="0.2">
      <c r="A174" s="385" t="s">
        <v>81</v>
      </c>
      <c r="B174" s="386"/>
      <c r="C174" s="405"/>
      <c r="D174" s="398">
        <v>1359.9999999999998</v>
      </c>
      <c r="E174" s="398"/>
      <c r="F174" s="398"/>
      <c r="G174" s="398"/>
      <c r="H174" s="399"/>
    </row>
    <row r="175" spans="1:8" ht="54.75" customHeight="1" thickBot="1" x14ac:dyDescent="0.25">
      <c r="A175" s="385" t="s">
        <v>82</v>
      </c>
      <c r="B175" s="386"/>
      <c r="C175" s="406"/>
      <c r="D175" s="398">
        <v>1224</v>
      </c>
      <c r="E175" s="398"/>
      <c r="F175" s="398"/>
      <c r="G175" s="398"/>
      <c r="H175" s="399"/>
    </row>
    <row r="176" spans="1:8" s="16" customFormat="1" ht="62.45" customHeight="1" thickBot="1" x14ac:dyDescent="0.25">
      <c r="A176" s="380" t="s">
        <v>84</v>
      </c>
      <c r="B176" s="381"/>
      <c r="C17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76" s="374">
        <v>17790</v>
      </c>
      <c r="E176" s="375"/>
      <c r="F176" s="375"/>
      <c r="G176" s="375"/>
      <c r="H176" s="376"/>
    </row>
    <row r="177" spans="1:8" ht="21.75" thickBot="1" x14ac:dyDescent="0.25">
      <c r="A177" s="518"/>
      <c r="B177" s="519"/>
      <c r="C177" s="30"/>
      <c r="D177" s="520"/>
      <c r="E177" s="520"/>
      <c r="F177" s="520"/>
      <c r="G177" s="520"/>
      <c r="H177" s="521"/>
    </row>
    <row r="178" spans="1:8" ht="50.1" customHeight="1" x14ac:dyDescent="0.2">
      <c r="A178" s="352" t="s">
        <v>85</v>
      </c>
      <c r="B178" s="353"/>
      <c r="C178" s="118" t="str">
        <f>"Интернет-площадка 2gis.ru на основе Cправочника организаций "&amp;$C$2&amp;""</f>
        <v>Интернет-площадка 2gis.ru на основе Cправочника организаций "2ГИС.НОВОКУЗНЕЦК"</v>
      </c>
      <c r="D178" s="361">
        <v>6240</v>
      </c>
      <c r="E178" s="355"/>
      <c r="F178" s="355"/>
      <c r="G178" s="355"/>
      <c r="H178" s="356"/>
    </row>
    <row r="179" spans="1:8" ht="50.1" customHeight="1" x14ac:dyDescent="0.2">
      <c r="A179" s="352" t="s">
        <v>86</v>
      </c>
      <c r="B179" s="353"/>
      <c r="C179"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79" s="361">
        <v>5544</v>
      </c>
      <c r="E179" s="355"/>
      <c r="F179" s="355"/>
      <c r="G179" s="355"/>
      <c r="H179" s="356"/>
    </row>
    <row r="180" spans="1:8" ht="50.1" customHeight="1" x14ac:dyDescent="0.2">
      <c r="A180" s="352" t="s">
        <v>87</v>
      </c>
      <c r="B180" s="353"/>
      <c r="C180"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0" s="361">
        <v>10974</v>
      </c>
      <c r="E180" s="355"/>
      <c r="F180" s="355"/>
      <c r="G180" s="355"/>
      <c r="H180" s="356"/>
    </row>
    <row r="181" spans="1:8" ht="50.1" customHeight="1" x14ac:dyDescent="0.2">
      <c r="A181" s="352" t="s">
        <v>88</v>
      </c>
      <c r="B181" s="353"/>
      <c r="C181" s="74" t="str">
        <f>"Интернет-площадка 2gis.ru на основе Cправочника организаций "&amp;$C$2&amp;""</f>
        <v>Интернет-площадка 2gis.ru на основе Cправочника организаций "2ГИС.НОВОКУЗНЕЦК"</v>
      </c>
      <c r="D181" s="361">
        <v>15240</v>
      </c>
      <c r="E181" s="355"/>
      <c r="F181" s="355"/>
      <c r="G181" s="355"/>
      <c r="H181" s="356"/>
    </row>
    <row r="182" spans="1:8" ht="50.1" customHeight="1" x14ac:dyDescent="0.2">
      <c r="A182" s="352" t="s">
        <v>89</v>
      </c>
      <c r="B182" s="353"/>
      <c r="C182" s="74" t="str">
        <f>"Интернет-площадка 2gis.ru на основе Cправочника организаций "&amp;$C$2&amp;""</f>
        <v>Интернет-площадка 2gis.ru на основе Cправочника организаций "2ГИС.НОВОКУЗНЕЦК"</v>
      </c>
      <c r="D182" s="361">
        <v>18288</v>
      </c>
      <c r="E182" s="355"/>
      <c r="F182" s="355"/>
      <c r="G182" s="355"/>
      <c r="H182" s="356"/>
    </row>
    <row r="183" spans="1:8" ht="50.1" customHeight="1" x14ac:dyDescent="0.2">
      <c r="A183" s="352" t="s">
        <v>90</v>
      </c>
      <c r="B183" s="353"/>
      <c r="C183"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3" s="361">
        <v>5544</v>
      </c>
      <c r="E183" s="355"/>
      <c r="F183" s="355"/>
      <c r="G183" s="355"/>
      <c r="H183" s="356"/>
    </row>
    <row r="184" spans="1:8" ht="50.1" customHeight="1" x14ac:dyDescent="0.2">
      <c r="A184" s="352" t="s">
        <v>91</v>
      </c>
      <c r="B184" s="353"/>
      <c r="C184"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4" s="361">
        <v>6252</v>
      </c>
      <c r="E184" s="355"/>
      <c r="F184" s="355"/>
      <c r="G184" s="355"/>
      <c r="H184" s="356"/>
    </row>
    <row r="185" spans="1:8" ht="50.1" customHeight="1" x14ac:dyDescent="0.2">
      <c r="A185" s="352" t="s">
        <v>92</v>
      </c>
      <c r="B185" s="353"/>
      <c r="C185"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85" s="361">
        <v>10974</v>
      </c>
      <c r="E185" s="355"/>
      <c r="F185" s="355"/>
      <c r="G185" s="355"/>
      <c r="H185" s="356"/>
    </row>
    <row r="186" spans="1:8" ht="50.1" customHeight="1" x14ac:dyDescent="0.2">
      <c r="A186" s="352" t="s">
        <v>93</v>
      </c>
      <c r="B186" s="353"/>
      <c r="C18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86" s="361">
        <v>15000</v>
      </c>
      <c r="E186" s="355"/>
      <c r="F186" s="355"/>
      <c r="G186" s="355"/>
      <c r="H186" s="356"/>
    </row>
    <row r="187" spans="1:8" ht="50.1" customHeight="1" x14ac:dyDescent="0.2">
      <c r="A187" s="352" t="s">
        <v>94</v>
      </c>
      <c r="B187" s="353"/>
      <c r="C187" s="74" t="s">
        <v>95</v>
      </c>
      <c r="D187" s="361">
        <v>2010</v>
      </c>
      <c r="E187" s="355"/>
      <c r="F187" s="355"/>
      <c r="G187" s="355"/>
      <c r="H187" s="356"/>
    </row>
    <row r="188" spans="1:8" ht="69.75" customHeight="1" x14ac:dyDescent="0.2">
      <c r="A188" s="352" t="s">
        <v>96</v>
      </c>
      <c r="B188" s="353"/>
      <c r="C18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88" s="361">
        <v>3840</v>
      </c>
      <c r="E188" s="355"/>
      <c r="F188" s="355"/>
      <c r="G188" s="355"/>
      <c r="H188" s="356"/>
    </row>
    <row r="189" spans="1:8" ht="69.75" customHeight="1" x14ac:dyDescent="0.2">
      <c r="A189" s="352" t="s">
        <v>97</v>
      </c>
      <c r="B189" s="353"/>
      <c r="C189" s="74" t="str">
        <f t="shared" ref="C189:C19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89" s="361">
        <v>3840</v>
      </c>
      <c r="E189" s="355"/>
      <c r="F189" s="355"/>
      <c r="G189" s="355"/>
      <c r="H189" s="356"/>
    </row>
    <row r="190" spans="1:8" ht="69.75" customHeight="1" x14ac:dyDescent="0.2">
      <c r="A190" s="352" t="s">
        <v>98</v>
      </c>
      <c r="B190" s="353"/>
      <c r="C190" s="74"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0" s="361">
        <v>3840</v>
      </c>
      <c r="E190" s="355"/>
      <c r="F190" s="355"/>
      <c r="G190" s="355"/>
      <c r="H190" s="356"/>
    </row>
    <row r="191" spans="1:8" ht="69.75" customHeight="1" x14ac:dyDescent="0.2">
      <c r="A191" s="352" t="s">
        <v>99</v>
      </c>
      <c r="B191" s="353"/>
      <c r="C191" s="74" t="str">
        <f t="shared" si="1"/>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1" s="361">
        <v>3840</v>
      </c>
      <c r="E191" s="355"/>
      <c r="F191" s="355"/>
      <c r="G191" s="355"/>
      <c r="H191" s="356"/>
    </row>
    <row r="192" spans="1:8" ht="69.75" customHeight="1" x14ac:dyDescent="0.2">
      <c r="A192" s="352" t="s">
        <v>100</v>
      </c>
      <c r="B192" s="353" t="s">
        <v>100</v>
      </c>
      <c r="C192"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2" s="361">
        <v>28920</v>
      </c>
      <c r="E192" s="355"/>
      <c r="F192" s="355"/>
      <c r="G192" s="355"/>
      <c r="H192" s="356"/>
    </row>
    <row r="193" spans="1:8" ht="69.75" customHeight="1" x14ac:dyDescent="0.2">
      <c r="A193" s="352" t="s">
        <v>101</v>
      </c>
      <c r="B193" s="353" t="s">
        <v>101</v>
      </c>
      <c r="C19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193" s="361">
        <v>12000</v>
      </c>
      <c r="E193" s="355"/>
      <c r="F193" s="355"/>
      <c r="G193" s="355"/>
      <c r="H193" s="356"/>
    </row>
    <row r="194" spans="1:8" ht="50.1" customHeight="1" x14ac:dyDescent="0.2">
      <c r="A194" s="352" t="s">
        <v>102</v>
      </c>
      <c r="B194" s="353"/>
      <c r="C194"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194" s="361">
        <v>14988</v>
      </c>
      <c r="E194" s="355"/>
      <c r="F194" s="355"/>
      <c r="G194" s="355"/>
      <c r="H194" s="356"/>
    </row>
    <row r="195" spans="1:8" s="16" customFormat="1" ht="102" customHeight="1" x14ac:dyDescent="0.2">
      <c r="A195" s="352" t="s">
        <v>16</v>
      </c>
      <c r="B195" s="353"/>
      <c r="C195" s="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95" s="361">
        <v>1110</v>
      </c>
      <c r="E195" s="355"/>
      <c r="F195" s="355"/>
      <c r="G195" s="355"/>
      <c r="H195" s="356"/>
    </row>
    <row r="196" spans="1:8" s="16" customFormat="1" ht="102" customHeight="1" x14ac:dyDescent="0.2">
      <c r="A196" s="352" t="s">
        <v>103</v>
      </c>
      <c r="B196" s="353"/>
      <c r="C196" s="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196" s="361">
        <v>100002</v>
      </c>
      <c r="E196" s="355"/>
      <c r="F196" s="355"/>
      <c r="G196" s="355"/>
      <c r="H196" s="356"/>
    </row>
    <row r="197" spans="1:8" s="16" customFormat="1" ht="126" customHeight="1" x14ac:dyDescent="0.2">
      <c r="A197" s="352" t="s">
        <v>104</v>
      </c>
      <c r="B197" s="353"/>
      <c r="C19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97" s="361">
        <v>20100</v>
      </c>
      <c r="E197" s="355"/>
      <c r="F197" s="355"/>
      <c r="G197" s="355"/>
      <c r="H197" s="356"/>
    </row>
    <row r="198" spans="1:8" s="16" customFormat="1" ht="96" customHeight="1" x14ac:dyDescent="0.2">
      <c r="A198" s="377" t="s">
        <v>105</v>
      </c>
      <c r="B198" s="418"/>
      <c r="C19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Интернет-площадки и Веб-приложения на основе Cправочника организаций "2ГИС.НОВОКУЗНЕЦК", http://api.2gis.ru/</v>
      </c>
      <c r="D198" s="361">
        <v>10008</v>
      </c>
      <c r="E198" s="355"/>
      <c r="F198" s="355"/>
      <c r="G198" s="355"/>
      <c r="H198" s="356"/>
    </row>
    <row r="199" spans="1:8" s="16" customFormat="1" ht="96" customHeight="1" x14ac:dyDescent="0.2">
      <c r="A199" s="377" t="s">
        <v>106</v>
      </c>
      <c r="B199" s="418"/>
      <c r="C19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199" s="361">
        <v>12000</v>
      </c>
      <c r="E199" s="355"/>
      <c r="F199" s="355"/>
      <c r="G199" s="355"/>
      <c r="H199" s="356"/>
    </row>
    <row r="200" spans="1:8" ht="50.1" customHeight="1" x14ac:dyDescent="0.2">
      <c r="A200" s="352" t="s">
        <v>107</v>
      </c>
      <c r="B200" s="353"/>
      <c r="C200" s="74" t="str">
        <f>"Интернет-площадка 2gis.ru на основе Cправочника организаций "&amp;$C$2&amp;""</f>
        <v>Интернет-площадка 2gis.ru на основе Cправочника организаций "2ГИС.НОВОКУЗНЕЦК"</v>
      </c>
      <c r="D200" s="361">
        <v>17520</v>
      </c>
      <c r="E200" s="355"/>
      <c r="F200" s="355"/>
      <c r="G200" s="355"/>
      <c r="H200" s="356"/>
    </row>
    <row r="201" spans="1:8" ht="50.1" customHeight="1" x14ac:dyDescent="0.2">
      <c r="A201" s="352" t="s">
        <v>108</v>
      </c>
      <c r="B201" s="353"/>
      <c r="C201"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1" s="361">
        <v>15600</v>
      </c>
      <c r="E201" s="355"/>
      <c r="F201" s="355"/>
      <c r="G201" s="355"/>
      <c r="H201" s="356"/>
    </row>
    <row r="202" spans="1:8" ht="50.1" customHeight="1" x14ac:dyDescent="0.2">
      <c r="A202" s="352" t="s">
        <v>109</v>
      </c>
      <c r="B202" s="353"/>
      <c r="C202"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2" s="361">
        <v>30840</v>
      </c>
      <c r="E202" s="355"/>
      <c r="F202" s="355"/>
      <c r="G202" s="355"/>
      <c r="H202" s="356"/>
    </row>
    <row r="203" spans="1:8" ht="50.1" customHeight="1" x14ac:dyDescent="0.2">
      <c r="A203" s="352" t="s">
        <v>110</v>
      </c>
      <c r="B203" s="353"/>
      <c r="C203" s="74" t="str">
        <f>"Интернет-площадка 2gis.ru на основе Cправочника организаций "&amp;$C$2&amp;""</f>
        <v>Интернет-площадка 2gis.ru на основе Cправочника организаций "2ГИС.НОВОКУЗНЕЦК"</v>
      </c>
      <c r="D203" s="361">
        <v>42720</v>
      </c>
      <c r="E203" s="355"/>
      <c r="F203" s="355"/>
      <c r="G203" s="355"/>
      <c r="H203" s="356"/>
    </row>
    <row r="204" spans="1:8" ht="50.1" customHeight="1" x14ac:dyDescent="0.2">
      <c r="A204" s="352" t="s">
        <v>111</v>
      </c>
      <c r="B204" s="353"/>
      <c r="C204" s="74" t="str">
        <f>"Интернет-площадка 2gis.ru на основе Cправочника организаций "&amp;$C$2&amp;""</f>
        <v>Интернет-площадка 2gis.ru на основе Cправочника организаций "2ГИС.НОВОКУЗНЕЦК"</v>
      </c>
      <c r="D204" s="361">
        <v>51264</v>
      </c>
      <c r="E204" s="355"/>
      <c r="F204" s="355"/>
      <c r="G204" s="355"/>
      <c r="H204" s="356"/>
    </row>
    <row r="205" spans="1:8" ht="50.1" customHeight="1" x14ac:dyDescent="0.2">
      <c r="A205" s="352" t="s">
        <v>112</v>
      </c>
      <c r="B205" s="353"/>
      <c r="C205"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5" s="361">
        <v>15600</v>
      </c>
      <c r="E205" s="355"/>
      <c r="F205" s="355"/>
      <c r="G205" s="355"/>
      <c r="H205" s="356"/>
    </row>
    <row r="206" spans="1:8" ht="50.1" customHeight="1" x14ac:dyDescent="0.2">
      <c r="A206" s="352" t="s">
        <v>113</v>
      </c>
      <c r="B206" s="353"/>
      <c r="C206"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6" s="361">
        <v>17520</v>
      </c>
      <c r="E206" s="355"/>
      <c r="F206" s="355"/>
      <c r="G206" s="355"/>
      <c r="H206" s="356"/>
    </row>
    <row r="207" spans="1:8" ht="50.1" customHeight="1" x14ac:dyDescent="0.2">
      <c r="A207" s="352" t="s">
        <v>114</v>
      </c>
      <c r="B207" s="353"/>
      <c r="C207"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07" s="361">
        <v>30840</v>
      </c>
      <c r="E207" s="355"/>
      <c r="F207" s="355"/>
      <c r="G207" s="355"/>
      <c r="H207" s="356"/>
    </row>
    <row r="208" spans="1:8" ht="50.1" customHeight="1" x14ac:dyDescent="0.2">
      <c r="A208" s="352" t="s">
        <v>115</v>
      </c>
      <c r="B208" s="353"/>
      <c r="C208" s="74" t="s">
        <v>95</v>
      </c>
      <c r="D208" s="361">
        <v>5640</v>
      </c>
      <c r="E208" s="355"/>
      <c r="F208" s="355"/>
      <c r="G208" s="355"/>
      <c r="H208" s="356"/>
    </row>
    <row r="209" spans="1:8" ht="73.5" customHeight="1" x14ac:dyDescent="0.2">
      <c r="A209" s="352" t="s">
        <v>116</v>
      </c>
      <c r="B209" s="353"/>
      <c r="C20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"2ГИС.НОВОКУЗНЕЦК" (мобильная версия 2ГИС 4.0 и выше); Интернет-площадка 2gis.ru на основе Cправочника организаций "2ГИС.НОВОКУЗНЕЦК"</v>
      </c>
      <c r="D209" s="361">
        <v>81000</v>
      </c>
      <c r="E209" s="355"/>
      <c r="F209" s="355"/>
      <c r="G209" s="355"/>
      <c r="H209" s="356"/>
    </row>
    <row r="210" spans="1:8" ht="50.1" customHeight="1" thickBot="1" x14ac:dyDescent="0.25">
      <c r="A210" s="352" t="s">
        <v>117</v>
      </c>
      <c r="B210" s="353"/>
      <c r="C210" s="33"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10" s="361">
        <v>42000</v>
      </c>
      <c r="E210" s="355"/>
      <c r="F210" s="355"/>
      <c r="G210" s="355"/>
      <c r="H210" s="356"/>
    </row>
    <row r="211" spans="1:8" s="23" customFormat="1" ht="50.1" customHeight="1" thickBot="1" x14ac:dyDescent="0.25">
      <c r="A211" s="362" t="s">
        <v>118</v>
      </c>
      <c r="B211" s="363"/>
      <c r="C211" s="76"/>
      <c r="D211" s="364"/>
      <c r="E211" s="364"/>
      <c r="F211" s="364"/>
      <c r="G211" s="364"/>
      <c r="H211" s="365"/>
    </row>
    <row r="212" spans="1:8" s="16" customFormat="1" ht="50.1" customHeight="1" x14ac:dyDescent="0.2">
      <c r="A212" s="352" t="s">
        <v>119</v>
      </c>
      <c r="B212" s="353"/>
      <c r="C212" s="36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"2ГИС.НОВОКУЗНЕЦК" (мобильная версия)</v>
      </c>
      <c r="D212" s="354">
        <v>12000</v>
      </c>
      <c r="E212" s="355"/>
      <c r="F212" s="355"/>
      <c r="G212" s="355"/>
      <c r="H212" s="356"/>
    </row>
    <row r="213" spans="1:8" s="16" customFormat="1" ht="50.1" customHeight="1" x14ac:dyDescent="0.2">
      <c r="A213" s="352" t="s">
        <v>120</v>
      </c>
      <c r="B213" s="353"/>
      <c r="C213" s="367"/>
      <c r="D213" s="354">
        <v>12000</v>
      </c>
      <c r="E213" s="355"/>
      <c r="F213" s="355"/>
      <c r="G213" s="355"/>
      <c r="H213" s="356"/>
    </row>
    <row r="214" spans="1:8" s="16" customFormat="1" ht="50.1" customHeight="1" x14ac:dyDescent="0.2">
      <c r="A214" s="369" t="s">
        <v>121</v>
      </c>
      <c r="B214" s="370"/>
      <c r="C214" s="367"/>
      <c r="D214" s="517">
        <v>3000</v>
      </c>
      <c r="E214" s="398"/>
      <c r="F214" s="398"/>
      <c r="G214" s="398"/>
      <c r="H214" s="398"/>
    </row>
    <row r="215" spans="1:8" s="16" customFormat="1" ht="50.1" customHeight="1" x14ac:dyDescent="0.2">
      <c r="A215" s="369" t="s">
        <v>122</v>
      </c>
      <c r="B215" s="370"/>
      <c r="C215" s="367"/>
      <c r="D215" s="517">
        <v>300</v>
      </c>
      <c r="E215" s="398"/>
      <c r="F215" s="398"/>
      <c r="G215" s="398"/>
      <c r="H215" s="398"/>
    </row>
    <row r="216" spans="1:8" s="16" customFormat="1" ht="50.1" customHeight="1" thickBot="1" x14ac:dyDescent="0.25">
      <c r="A216" s="369" t="s">
        <v>123</v>
      </c>
      <c r="B216" s="370"/>
      <c r="C216" s="368"/>
      <c r="D216" s="471">
        <v>1500</v>
      </c>
      <c r="E216" s="472"/>
      <c r="F216" s="472"/>
      <c r="G216" s="472"/>
      <c r="H216" s="472"/>
    </row>
    <row r="217" spans="1:8" s="16" customFormat="1" ht="50.1" customHeight="1" thickBot="1" x14ac:dyDescent="0.25">
      <c r="A217" s="362" t="s">
        <v>124</v>
      </c>
      <c r="B217" s="363"/>
      <c r="C217" s="21"/>
      <c r="D217" s="364"/>
      <c r="E217" s="364"/>
      <c r="F217" s="364"/>
      <c r="G217" s="364"/>
      <c r="H217" s="365"/>
    </row>
    <row r="218" spans="1:8" ht="50.1" customHeight="1" x14ac:dyDescent="0.2">
      <c r="A218" s="352" t="s">
        <v>125</v>
      </c>
      <c r="B218" s="353"/>
      <c r="C21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218" s="77">
        <f>F218*1.2</f>
        <v>5760</v>
      </c>
      <c r="E218" s="78">
        <f>F218*1.1</f>
        <v>5280</v>
      </c>
      <c r="F218" s="78">
        <v>4800</v>
      </c>
      <c r="G218" s="78">
        <f>F218*0.75</f>
        <v>3600</v>
      </c>
      <c r="H218" s="79">
        <f>F218*0.5</f>
        <v>2400</v>
      </c>
    </row>
    <row r="219" spans="1:8" ht="50.1" customHeight="1" x14ac:dyDescent="0.2">
      <c r="A219" s="352" t="s">
        <v>126</v>
      </c>
      <c r="B219" s="353"/>
      <c r="C219" s="74" t="str">
        <f>"Интернет-площадка 2gis.ru на основе Cправочника организаций "&amp;$C$2&amp;""</f>
        <v>Интернет-площадка 2gis.ru на основе Cправочника организаций "2ГИС.НОВОКУЗНЕЦК"</v>
      </c>
      <c r="D219" s="354">
        <v>3012</v>
      </c>
      <c r="E219" s="355"/>
      <c r="F219" s="355"/>
      <c r="G219" s="355"/>
      <c r="H219" s="356"/>
    </row>
    <row r="220" spans="1:8" ht="50.1" customHeight="1" x14ac:dyDescent="0.2">
      <c r="A220" s="352" t="s">
        <v>127</v>
      </c>
      <c r="B220" s="353"/>
      <c r="C220"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20" s="361">
        <v>2772</v>
      </c>
      <c r="E220" s="355"/>
      <c r="F220" s="355"/>
      <c r="G220" s="355"/>
      <c r="H220" s="356"/>
    </row>
    <row r="221" spans="1:8" ht="50.1" customHeight="1" x14ac:dyDescent="0.2">
      <c r="A221" s="352" t="s">
        <v>198</v>
      </c>
      <c r="B221" s="353"/>
      <c r="C221"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(мобильная версия 2ГИС 4.0 и выше)</v>
      </c>
      <c r="D221" s="77">
        <f>F221*1.2</f>
        <v>16128</v>
      </c>
      <c r="E221" s="78">
        <f>F221*1.1</f>
        <v>14784.000000000002</v>
      </c>
      <c r="F221" s="78">
        <v>13440</v>
      </c>
      <c r="G221" s="78">
        <f>F221*0.75</f>
        <v>10080</v>
      </c>
      <c r="H221" s="79">
        <f>F221*0.5</f>
        <v>6720</v>
      </c>
    </row>
    <row r="222" spans="1:8" ht="50.1" customHeight="1" x14ac:dyDescent="0.2">
      <c r="A222" s="352" t="s">
        <v>199</v>
      </c>
      <c r="B222" s="353"/>
      <c r="C222" s="74" t="str">
        <f>"Интернет-площадка 2gis.ru на основе Cправочника организаций "&amp;$C$2&amp;""</f>
        <v>Интернет-площадка 2gis.ru на основе Cправочника организаций "2ГИС.НОВОКУЗНЕЦК"</v>
      </c>
      <c r="D222" s="354">
        <v>8520</v>
      </c>
      <c r="E222" s="355"/>
      <c r="F222" s="355"/>
      <c r="G222" s="355"/>
      <c r="H222" s="356"/>
    </row>
    <row r="223" spans="1:8" ht="50.1" customHeight="1" x14ac:dyDescent="0.2">
      <c r="A223" s="352" t="s">
        <v>130</v>
      </c>
      <c r="B223" s="353"/>
      <c r="C223" s="74" t="str">
        <f>"Электронный справочник на основе Справочника организаций"&amp;$C$2&amp;" (версия для ПК)"</f>
        <v>Электронный справочник на основе Справочника организаций"2ГИС.НОВОКУЗНЕЦК" (версия для ПК)</v>
      </c>
      <c r="D223" s="354">
        <v>7800</v>
      </c>
      <c r="E223" s="355"/>
      <c r="F223" s="355"/>
      <c r="G223" s="355"/>
      <c r="H223" s="356"/>
    </row>
    <row r="224" spans="1:8" s="16" customFormat="1" ht="126" customHeight="1" x14ac:dyDescent="0.2">
      <c r="A224" s="352" t="s">
        <v>131</v>
      </c>
      <c r="B224" s="353"/>
      <c r="C224" s="80" t="str">
        <f>C219</f>
        <v>Интернет-площадка 2gis.ru на основе Cправочника организаций "2ГИС.НОВОКУЗНЕЦК"</v>
      </c>
      <c r="D224" s="77">
        <f>F224*1.2</f>
        <v>5760</v>
      </c>
      <c r="E224" s="78">
        <f>F224*1.1</f>
        <v>5280</v>
      </c>
      <c r="F224" s="78">
        <v>4800</v>
      </c>
      <c r="G224" s="78">
        <f>F224*0.75</f>
        <v>3600</v>
      </c>
      <c r="H224" s="79">
        <f>F224*0.5</f>
        <v>2400</v>
      </c>
    </row>
    <row r="225" spans="1:8" s="16" customFormat="1" ht="126" customHeight="1" thickBot="1" x14ac:dyDescent="0.25">
      <c r="A225" s="352" t="s">
        <v>132</v>
      </c>
      <c r="B225" s="353"/>
      <c r="C2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25" s="361">
        <v>5214</v>
      </c>
      <c r="E225" s="355"/>
      <c r="F225" s="355"/>
      <c r="G225" s="355"/>
      <c r="H225" s="356"/>
    </row>
    <row r="226" spans="1:8" ht="50.1" customHeight="1" thickBot="1" x14ac:dyDescent="0.25">
      <c r="A226" s="362" t="s">
        <v>200</v>
      </c>
      <c r="B226" s="363"/>
      <c r="C226" s="21"/>
      <c r="D226" s="364"/>
      <c r="E226" s="364"/>
      <c r="F226" s="364"/>
      <c r="G226" s="364"/>
      <c r="H226" s="365"/>
    </row>
    <row r="227" spans="1:8" s="20" customFormat="1" ht="30" customHeight="1" thickBot="1" x14ac:dyDescent="0.25">
      <c r="A227" s="507"/>
      <c r="B227" s="507"/>
      <c r="C227" s="507"/>
      <c r="D227" s="507"/>
      <c r="E227" s="507"/>
      <c r="F227" s="507"/>
      <c r="G227" s="507"/>
      <c r="H227" s="508"/>
    </row>
    <row r="228" spans="1:8" s="16" customFormat="1" ht="83.25" customHeight="1" x14ac:dyDescent="0.2">
      <c r="A228" s="509" t="s">
        <v>201</v>
      </c>
      <c r="B228" s="510"/>
      <c r="C22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"2ГИС.НОВОКУЗНЕЦК" (версия для ПК); Интернет-площадка 2gis.ru на основе Cправочника организаций "2ГИС.НОВОКУЗНЕЦК"; Электронный справочник на основе Справочника организаций "2ГИС.НОВОКУЗНЕЦК" (мобильная версия 2ГИС 4.0 и выше)</v>
      </c>
      <c r="D228" s="511">
        <v>14070</v>
      </c>
      <c r="E228" s="512"/>
      <c r="F228" s="512"/>
      <c r="G228" s="512"/>
      <c r="H228" s="513"/>
    </row>
    <row r="229" spans="1:8" s="16" customFormat="1" ht="83.25" customHeight="1" thickBot="1" x14ac:dyDescent="0.25">
      <c r="A229" s="514" t="s">
        <v>202</v>
      </c>
      <c r="B229" s="515"/>
      <c r="C229" s="368"/>
      <c r="D229" s="516">
        <v>14070</v>
      </c>
      <c r="E229" s="409"/>
      <c r="F229" s="409"/>
      <c r="G229" s="409"/>
      <c r="H229" s="410"/>
    </row>
    <row r="230" spans="1:8" ht="50.1" customHeight="1" thickBot="1" x14ac:dyDescent="0.25">
      <c r="A230" s="357"/>
      <c r="B230" s="358"/>
      <c r="C230" s="56"/>
      <c r="D230" s="359"/>
      <c r="E230" s="359"/>
      <c r="F230" s="359"/>
      <c r="G230" s="359"/>
      <c r="H230" s="360"/>
    </row>
    <row r="231" spans="1:8" s="20" customFormat="1" ht="26.25" x14ac:dyDescent="0.2">
      <c r="A231" s="81"/>
      <c r="B231" s="82"/>
      <c r="C231" s="83"/>
      <c r="D231" s="82"/>
      <c r="E231" s="82"/>
      <c r="F231" s="82"/>
      <c r="G231" s="82"/>
      <c r="H231" s="84"/>
    </row>
    <row r="232" spans="1:8" s="16" customFormat="1" ht="21" x14ac:dyDescent="0.2">
      <c r="A232" s="85"/>
      <c r="B232" s="86" t="s">
        <v>133</v>
      </c>
      <c r="C232" s="349" t="s">
        <v>580</v>
      </c>
      <c r="D232" s="349"/>
      <c r="E232" s="87"/>
      <c r="F232" s="87"/>
      <c r="G232" s="87"/>
      <c r="H232" s="87"/>
    </row>
    <row r="233" spans="1:8" s="16" customFormat="1" ht="21" x14ac:dyDescent="0.2">
      <c r="A233" s="85"/>
      <c r="B233" s="87"/>
      <c r="C233" s="348" t="s">
        <v>581</v>
      </c>
      <c r="D233" s="348"/>
      <c r="E233" s="87"/>
      <c r="F233" s="87"/>
      <c r="G233" s="87"/>
      <c r="H233" s="87"/>
    </row>
    <row r="234" spans="1:8" s="16" customFormat="1" ht="21" x14ac:dyDescent="0.2">
      <c r="A234" s="85"/>
      <c r="B234" s="87"/>
      <c r="C234" s="348" t="s">
        <v>582</v>
      </c>
      <c r="D234" s="348"/>
      <c r="E234" s="87"/>
      <c r="F234" s="87"/>
      <c r="G234" s="87"/>
      <c r="H234" s="87"/>
    </row>
    <row r="235" spans="1:8" s="16" customFormat="1" ht="21" x14ac:dyDescent="0.2">
      <c r="A235" s="81"/>
      <c r="B235" s="82"/>
      <c r="C235" s="348"/>
      <c r="D235" s="348"/>
      <c r="E235" s="87"/>
      <c r="F235" s="87"/>
      <c r="G235" s="87"/>
      <c r="H235" s="82"/>
    </row>
    <row r="236" spans="1:8" s="16" customFormat="1" ht="26.25" x14ac:dyDescent="0.2">
      <c r="A236" s="347" t="str">
        <f>Абакан_юр!A174</f>
        <v>По соглашению сторон в качестве валюты платежа могут выступать украинские гривны, в этом случае курс следующий: 1 руб. = 0,4395 гривен</v>
      </c>
      <c r="B236" s="347"/>
      <c r="C236" s="347"/>
      <c r="D236" s="89"/>
      <c r="E236" s="89"/>
      <c r="F236" s="90"/>
      <c r="G236" s="351"/>
      <c r="H236" s="351"/>
    </row>
    <row r="237" spans="1:8" ht="26.25" x14ac:dyDescent="0.2">
      <c r="A237" s="347" t="str">
        <f>Абакан_юр!A175</f>
        <v>По соглашению сторон в качестве валюты платежа могут выступать дирхамы ОАЭ, в этом случае курс следующий: 1 руб. = 0,0414 дирхам</v>
      </c>
      <c r="B237" s="347"/>
      <c r="C237" s="347"/>
      <c r="D237" s="89"/>
      <c r="E237" s="89"/>
      <c r="F237" s="90"/>
      <c r="G237" s="92"/>
      <c r="H237" s="92"/>
    </row>
    <row r="238" spans="1:8" ht="26.25" x14ac:dyDescent="0.2">
      <c r="A238" s="347" t="str">
        <f>Абакан_юр!A176</f>
        <v>По соглашению сторон в качестве валюты платежа могут выступать доллары США, в этом случае курс следующий: 1 руб. = 0,0113 доллара</v>
      </c>
      <c r="B238" s="347"/>
      <c r="C238" s="347"/>
      <c r="D238" s="89"/>
      <c r="E238" s="89"/>
      <c r="F238" s="90"/>
      <c r="G238" s="92"/>
      <c r="H238" s="92"/>
    </row>
    <row r="239" spans="1:8" ht="26.25" x14ac:dyDescent="0.2">
      <c r="A239" s="347" t="str">
        <f>Абакан_юр!A177</f>
        <v>По соглашению сторон в качестве валюты платежа могут выступать евро, в этом случае курс следующий: 1 руб. = 0,0104 евро</v>
      </c>
      <c r="B239" s="347"/>
      <c r="C239" s="347"/>
      <c r="D239" s="89"/>
      <c r="E239" s="90"/>
      <c r="F239" s="90"/>
      <c r="G239" s="92"/>
      <c r="H239" s="92"/>
    </row>
    <row r="240" spans="1:8" ht="26.25" x14ac:dyDescent="0.2">
      <c r="A240" s="347" t="str">
        <f>Абакан_юр!A178</f>
        <v>По соглашению сторон в качестве валюты платежа могут выступать чешские кроны, в этом случае курс следующий: 1 руб. = 0,2610 крона</v>
      </c>
      <c r="B240" s="347"/>
      <c r="C240" s="347"/>
      <c r="D240" s="89"/>
      <c r="E240" s="90"/>
      <c r="F240" s="90"/>
      <c r="G240" s="92"/>
      <c r="H240" s="92"/>
    </row>
    <row r="241" spans="1:8" ht="26.25" x14ac:dyDescent="0.2">
      <c r="A241" s="347" t="str">
        <f>Абакан_юр!A179</f>
        <v>По соглашению сторон в качестве валюты платежа могут выступать киргизские сомы, в этом случае курс следующий: 1 руб. = 1,0094 сом</v>
      </c>
      <c r="B241" s="347"/>
      <c r="C241" s="347"/>
      <c r="D241" s="89"/>
      <c r="E241" s="89"/>
      <c r="F241" s="90"/>
      <c r="G241" s="92"/>
      <c r="H241" s="92"/>
    </row>
    <row r="242" spans="1:8" ht="26.25" x14ac:dyDescent="0.2">
      <c r="A242" s="347" t="str">
        <f>Абакан_юр!A180</f>
        <v>По соглашению сторон в качестве валюты платежа могут выступать казахстанские тенге, в этом случае курс следующий: 1 руб. = 5,0667 тенге</v>
      </c>
      <c r="B242" s="347"/>
      <c r="C242" s="347"/>
      <c r="D242" s="89"/>
      <c r="E242" s="89"/>
      <c r="F242" s="90"/>
      <c r="G242" s="92"/>
      <c r="H242" s="92"/>
    </row>
    <row r="243" spans="1:8" ht="26.25" x14ac:dyDescent="0.2">
      <c r="A243" s="93"/>
      <c r="B243" s="93"/>
      <c r="C243" s="94"/>
      <c r="D243" s="95"/>
      <c r="E243" s="95"/>
      <c r="F243" s="96"/>
      <c r="G243" s="97"/>
      <c r="H243" s="97"/>
    </row>
    <row r="244" spans="1:8" ht="21" x14ac:dyDescent="0.2">
      <c r="A244" s="339" t="s">
        <v>144</v>
      </c>
      <c r="B244" s="339"/>
      <c r="C244" s="339"/>
      <c r="D244" s="339"/>
      <c r="E244" s="339"/>
      <c r="F244" s="339"/>
      <c r="G244" s="339"/>
      <c r="H244" s="339"/>
    </row>
    <row r="245" spans="1:8" ht="21" x14ac:dyDescent="0.2">
      <c r="A245" s="339" t="s">
        <v>145</v>
      </c>
      <c r="B245" s="339"/>
      <c r="C245" s="339"/>
      <c r="D245" s="339"/>
      <c r="E245" s="339"/>
      <c r="F245" s="339"/>
      <c r="G245" s="339"/>
      <c r="H245" s="339"/>
    </row>
    <row r="246" spans="1:8" ht="27" thickBot="1" x14ac:dyDescent="0.25">
      <c r="A246" s="93"/>
      <c r="B246" s="93"/>
      <c r="C246" s="94"/>
      <c r="D246" s="95"/>
      <c r="E246" s="95"/>
      <c r="F246" s="96"/>
      <c r="G246" s="97"/>
      <c r="H246" s="97"/>
    </row>
    <row r="247" spans="1:8" ht="21.75" thickBot="1" x14ac:dyDescent="0.25">
      <c r="A247" s="538" t="s">
        <v>148</v>
      </c>
      <c r="B247" s="539"/>
      <c r="C247" s="103" t="s">
        <v>149</v>
      </c>
      <c r="D247" s="621" t="s">
        <v>150</v>
      </c>
      <c r="E247" s="622"/>
      <c r="F247" s="104"/>
      <c r="G247" s="104"/>
      <c r="H247" s="104"/>
    </row>
    <row r="248" spans="1:8" ht="21" x14ac:dyDescent="0.2">
      <c r="A248" s="333" t="s">
        <v>207</v>
      </c>
      <c r="B248" s="334"/>
      <c r="C248" s="335" t="s">
        <v>208</v>
      </c>
      <c r="D248" s="641">
        <v>2190</v>
      </c>
      <c r="E248" s="336"/>
      <c r="F248" s="104"/>
      <c r="G248" s="104"/>
      <c r="H248" s="104"/>
    </row>
    <row r="249" spans="1:8" ht="21" x14ac:dyDescent="0.2">
      <c r="A249" s="337" t="s">
        <v>209</v>
      </c>
      <c r="B249" s="338"/>
      <c r="C249" s="331"/>
      <c r="D249" s="640">
        <v>1590</v>
      </c>
      <c r="E249" s="332"/>
      <c r="F249" s="104"/>
      <c r="G249" s="104"/>
      <c r="H249" s="104"/>
    </row>
    <row r="250" spans="1:8" ht="21" x14ac:dyDescent="0.2">
      <c r="A250" s="337" t="s">
        <v>210</v>
      </c>
      <c r="B250" s="338"/>
      <c r="C250" s="331"/>
      <c r="D250" s="640">
        <v>1440</v>
      </c>
      <c r="E250" s="332"/>
      <c r="F250" s="104"/>
      <c r="G250" s="104"/>
      <c r="H250" s="104"/>
    </row>
    <row r="251" spans="1:8" ht="21.75" thickBot="1" x14ac:dyDescent="0.25">
      <c r="A251" s="337" t="s">
        <v>211</v>
      </c>
      <c r="B251" s="338"/>
      <c r="C251" s="331"/>
      <c r="D251" s="640">
        <v>1290</v>
      </c>
      <c r="E251" s="332"/>
      <c r="F251" s="104"/>
      <c r="G251" s="104"/>
      <c r="H251" s="104"/>
    </row>
    <row r="252" spans="1:8" ht="84" x14ac:dyDescent="0.2">
      <c r="A252" s="333" t="s">
        <v>151</v>
      </c>
      <c r="B252" s="334"/>
      <c r="C252" s="105" t="s">
        <v>152</v>
      </c>
      <c r="D252" s="335" t="s">
        <v>153</v>
      </c>
      <c r="E252" s="336"/>
      <c r="F252" s="104"/>
      <c r="G252" s="104"/>
      <c r="H252" s="104"/>
    </row>
    <row r="253" spans="1:8" ht="21" x14ac:dyDescent="0.2">
      <c r="A253" s="337" t="s">
        <v>154</v>
      </c>
      <c r="B253" s="338"/>
      <c r="C253" s="106" t="s">
        <v>155</v>
      </c>
      <c r="D253" s="331" t="s">
        <v>156</v>
      </c>
      <c r="E253" s="332"/>
      <c r="F253" s="104"/>
      <c r="G253" s="104"/>
      <c r="H253" s="104"/>
    </row>
    <row r="254" spans="1:8" ht="96" customHeight="1" x14ac:dyDescent="0.2">
      <c r="A254" s="337" t="s">
        <v>157</v>
      </c>
      <c r="B254" s="338"/>
      <c r="C254" s="106" t="s">
        <v>158</v>
      </c>
      <c r="D254" s="331" t="s">
        <v>156</v>
      </c>
      <c r="E254" s="332"/>
      <c r="F254" s="104"/>
      <c r="G254" s="104"/>
      <c r="H254" s="104"/>
    </row>
    <row r="255" spans="1:8" ht="50.1" customHeight="1" thickBot="1" x14ac:dyDescent="0.25">
      <c r="A255" s="495" t="s">
        <v>160</v>
      </c>
      <c r="B255" s="496"/>
      <c r="C255" s="247" t="s">
        <v>161</v>
      </c>
      <c r="D255" s="496" t="s">
        <v>156</v>
      </c>
      <c r="E255" s="707"/>
      <c r="F255" s="101"/>
      <c r="G255" s="101"/>
      <c r="H255" s="101"/>
    </row>
    <row r="256" spans="1:8" ht="50.1" customHeight="1" thickBot="1" x14ac:dyDescent="0.25">
      <c r="A256" s="495" t="s">
        <v>162</v>
      </c>
      <c r="B256" s="496"/>
      <c r="C256" s="125" t="s">
        <v>163</v>
      </c>
      <c r="D256" s="497" t="s">
        <v>156</v>
      </c>
      <c r="E256" s="498"/>
      <c r="F256" s="96"/>
      <c r="G256" s="97"/>
      <c r="H256" s="97"/>
    </row>
    <row r="257" spans="1:8" ht="50.1" customHeight="1" x14ac:dyDescent="0.2">
      <c r="A257" s="329" t="s">
        <v>164</v>
      </c>
      <c r="B257" s="329"/>
      <c r="C257" s="329"/>
      <c r="D257" s="329"/>
      <c r="E257" s="329"/>
      <c r="F257" s="329"/>
      <c r="G257" s="329"/>
      <c r="H257" s="329"/>
    </row>
    <row r="258" spans="1:8" ht="50.1" customHeight="1" x14ac:dyDescent="0.2">
      <c r="A258" s="329" t="s">
        <v>165</v>
      </c>
      <c r="B258" s="329"/>
      <c r="C258" s="329"/>
      <c r="D258" s="329"/>
      <c r="E258" s="329"/>
      <c r="F258" s="329"/>
      <c r="G258" s="329"/>
      <c r="H258" s="329"/>
    </row>
    <row r="259" spans="1:8" ht="192.75" customHeight="1" x14ac:dyDescent="0.2">
      <c r="A259"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59" s="493"/>
      <c r="C259" s="493"/>
      <c r="D259" s="493"/>
      <c r="E259" s="493"/>
      <c r="F259" s="493"/>
      <c r="G259" s="493"/>
      <c r="H259" s="493"/>
    </row>
    <row r="260" spans="1:8" ht="97.5" customHeight="1" x14ac:dyDescent="0.2">
      <c r="A260" s="339" t="s">
        <v>167</v>
      </c>
      <c r="B260" s="339"/>
      <c r="C260" s="339"/>
      <c r="D260" s="339"/>
      <c r="E260" s="339"/>
      <c r="F260" s="339"/>
      <c r="G260" s="339"/>
      <c r="H260" s="339"/>
    </row>
    <row r="261" spans="1:8" ht="113.25" customHeight="1" x14ac:dyDescent="0.2">
      <c r="A261" s="329" t="s">
        <v>168</v>
      </c>
      <c r="B261" s="329"/>
      <c r="C261" s="329"/>
      <c r="D261" s="329"/>
      <c r="E261" s="329"/>
      <c r="F261" s="329"/>
      <c r="G261" s="329"/>
      <c r="H261" s="329"/>
    </row>
    <row r="262" spans="1:8" s="82" customFormat="1" ht="102.75" customHeight="1" x14ac:dyDescent="0.2">
      <c r="A262" s="339" t="s">
        <v>169</v>
      </c>
      <c r="B262" s="339"/>
      <c r="C262" s="339"/>
      <c r="D262" s="339"/>
      <c r="E262" s="339"/>
      <c r="F262" s="339"/>
      <c r="G262" s="339"/>
      <c r="H262" s="339"/>
    </row>
    <row r="263" spans="1:8" s="98" customFormat="1" ht="159" customHeight="1" x14ac:dyDescent="0.2">
      <c r="A263" s="639" t="s">
        <v>287</v>
      </c>
      <c r="B263" s="639"/>
      <c r="C263" s="639"/>
      <c r="D263" s="639"/>
      <c r="E263" s="639"/>
      <c r="F263" s="639"/>
      <c r="G263" s="639"/>
      <c r="H263" s="639"/>
    </row>
    <row r="264" spans="1:8" ht="38.25" customHeight="1" x14ac:dyDescent="0.35">
      <c r="A264" s="637" t="s">
        <v>288</v>
      </c>
      <c r="B264" s="638"/>
      <c r="C264" s="176" t="s">
        <v>289</v>
      </c>
    </row>
    <row r="265" spans="1:8" ht="34.5" customHeight="1" x14ac:dyDescent="0.35">
      <c r="A265" s="635" t="s">
        <v>290</v>
      </c>
      <c r="B265" s="636"/>
      <c r="C265" s="177">
        <v>1</v>
      </c>
    </row>
    <row r="266" spans="1:8" ht="25.5" x14ac:dyDescent="0.35">
      <c r="A266" s="635">
        <v>2</v>
      </c>
      <c r="B266" s="636"/>
      <c r="C266" s="177">
        <v>1.1000000000000001</v>
      </c>
    </row>
    <row r="267" spans="1:8" ht="25.5" x14ac:dyDescent="0.35">
      <c r="A267" s="635">
        <v>3</v>
      </c>
      <c r="B267" s="636"/>
      <c r="C267" s="177">
        <v>1.2</v>
      </c>
    </row>
    <row r="268" spans="1:8" ht="25.5" x14ac:dyDescent="0.35">
      <c r="A268" s="635" t="s">
        <v>291</v>
      </c>
      <c r="B268" s="636"/>
      <c r="C268" s="177">
        <v>1.25</v>
      </c>
    </row>
    <row r="269" spans="1:8" s="109" customFormat="1" ht="25.5" x14ac:dyDescent="0.35">
      <c r="A269" s="635" t="s">
        <v>292</v>
      </c>
      <c r="B269" s="636"/>
      <c r="C269" s="177">
        <v>1.3</v>
      </c>
      <c r="D269" s="82"/>
      <c r="E269" s="82"/>
      <c r="F269" s="82"/>
      <c r="G269" s="82"/>
      <c r="H269" s="84"/>
    </row>
    <row r="270" spans="1:8" ht="25.5" x14ac:dyDescent="0.35">
      <c r="A270" s="635" t="s">
        <v>293</v>
      </c>
      <c r="B270" s="636"/>
      <c r="C270" s="177">
        <v>1.35</v>
      </c>
    </row>
    <row r="271" spans="1:8" ht="25.5" x14ac:dyDescent="0.35">
      <c r="A271" s="635" t="s">
        <v>294</v>
      </c>
      <c r="B271" s="636"/>
      <c r="C271" s="177">
        <v>1.4</v>
      </c>
    </row>
    <row r="272" spans="1:8" ht="25.5" x14ac:dyDescent="0.35">
      <c r="A272" s="635" t="s">
        <v>295</v>
      </c>
      <c r="B272" s="636"/>
      <c r="C272" s="177">
        <v>1.45</v>
      </c>
    </row>
    <row r="273" spans="1:8" ht="25.5" x14ac:dyDescent="0.35">
      <c r="A273" s="635" t="s">
        <v>296</v>
      </c>
      <c r="B273" s="636"/>
      <c r="C273" s="177">
        <v>1.5</v>
      </c>
    </row>
    <row r="274" spans="1:8" ht="25.5" x14ac:dyDescent="0.35">
      <c r="A274" s="635" t="s">
        <v>297</v>
      </c>
      <c r="B274" s="636"/>
      <c r="C274" s="177">
        <v>2</v>
      </c>
    </row>
    <row r="275" spans="1:8" ht="23.25" x14ac:dyDescent="0.2">
      <c r="A275" s="329" t="s">
        <v>298</v>
      </c>
      <c r="B275" s="329"/>
      <c r="C275" s="329"/>
      <c r="D275" s="329"/>
      <c r="E275" s="329"/>
      <c r="F275" s="329"/>
      <c r="G275" s="329"/>
      <c r="H275" s="329"/>
    </row>
  </sheetData>
  <sheetProtection selectLockedCells="1" selectUnlockedCells="1"/>
  <mergeCells count="457">
    <mergeCell ref="D4:H4"/>
    <mergeCell ref="A5:B5"/>
    <mergeCell ref="D6:H6"/>
    <mergeCell ref="A8:A11"/>
    <mergeCell ref="B8:B9"/>
    <mergeCell ref="C8:C9"/>
    <mergeCell ref="D8:D11"/>
    <mergeCell ref="E8:E11"/>
    <mergeCell ref="F8:F11"/>
    <mergeCell ref="G8:G11"/>
    <mergeCell ref="A19:A22"/>
    <mergeCell ref="D19:H22"/>
    <mergeCell ref="C20:C21"/>
    <mergeCell ref="D23:H23"/>
    <mergeCell ref="A24:A26"/>
    <mergeCell ref="B24:B25"/>
    <mergeCell ref="C24:C25"/>
    <mergeCell ref="D24:H26"/>
    <mergeCell ref="H8:H11"/>
    <mergeCell ref="D12:H12"/>
    <mergeCell ref="A13:A17"/>
    <mergeCell ref="B13:B14"/>
    <mergeCell ref="C13:C14"/>
    <mergeCell ref="D13:D17"/>
    <mergeCell ref="E13:E17"/>
    <mergeCell ref="F13:F17"/>
    <mergeCell ref="G13:G17"/>
    <mergeCell ref="H13:H17"/>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A65:C65"/>
    <mergeCell ref="D65:H65"/>
    <mergeCell ref="A66:B66"/>
    <mergeCell ref="C66:C95"/>
    <mergeCell ref="D66:H66"/>
    <mergeCell ref="A67:B67"/>
    <mergeCell ref="D67:H67"/>
    <mergeCell ref="A68:B68"/>
    <mergeCell ref="D68:H68"/>
    <mergeCell ref="A69:B69"/>
    <mergeCell ref="A73:B73"/>
    <mergeCell ref="D73:H73"/>
    <mergeCell ref="A74:B74"/>
    <mergeCell ref="D74:H74"/>
    <mergeCell ref="A75:B75"/>
    <mergeCell ref="D75:H75"/>
    <mergeCell ref="D69:H69"/>
    <mergeCell ref="A70:B70"/>
    <mergeCell ref="D70:H70"/>
    <mergeCell ref="A71:B71"/>
    <mergeCell ref="D71:H71"/>
    <mergeCell ref="A72:B72"/>
    <mergeCell ref="D72:H72"/>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B93"/>
    <mergeCell ref="D93:H93"/>
    <mergeCell ref="A88:B88"/>
    <mergeCell ref="D88:H88"/>
    <mergeCell ref="A89:B89"/>
    <mergeCell ref="D89:H89"/>
    <mergeCell ref="A90:B90"/>
    <mergeCell ref="D90:H90"/>
    <mergeCell ref="A94:B94"/>
    <mergeCell ref="D94:H94"/>
    <mergeCell ref="A95:B95"/>
    <mergeCell ref="D95:H95"/>
    <mergeCell ref="D96:H96"/>
    <mergeCell ref="A98:A101"/>
    <mergeCell ref="B98:B99"/>
    <mergeCell ref="C98:C99"/>
    <mergeCell ref="D98:D101"/>
    <mergeCell ref="E98:E101"/>
    <mergeCell ref="G103:G107"/>
    <mergeCell ref="H103:H107"/>
    <mergeCell ref="D108:H108"/>
    <mergeCell ref="A109:A111"/>
    <mergeCell ref="B109:B110"/>
    <mergeCell ref="C109:C110"/>
    <mergeCell ref="D109:H111"/>
    <mergeCell ref="F98:F101"/>
    <mergeCell ref="G98:G101"/>
    <mergeCell ref="H98:H101"/>
    <mergeCell ref="D102:H102"/>
    <mergeCell ref="A103:A107"/>
    <mergeCell ref="B103:B104"/>
    <mergeCell ref="C103:C104"/>
    <mergeCell ref="D103:D107"/>
    <mergeCell ref="E103:E107"/>
    <mergeCell ref="F103:F107"/>
    <mergeCell ref="A117:B117"/>
    <mergeCell ref="D117:H117"/>
    <mergeCell ref="A118:B118"/>
    <mergeCell ref="D118:H118"/>
    <mergeCell ref="A119:B119"/>
    <mergeCell ref="D119:H119"/>
    <mergeCell ref="D112:H112"/>
    <mergeCell ref="A113:C113"/>
    <mergeCell ref="D113:H113"/>
    <mergeCell ref="A114:B114"/>
    <mergeCell ref="C114:C143"/>
    <mergeCell ref="D114:H114"/>
    <mergeCell ref="A115:B115"/>
    <mergeCell ref="D115:H115"/>
    <mergeCell ref="A116:B116"/>
    <mergeCell ref="D116:H116"/>
    <mergeCell ref="A123:B123"/>
    <mergeCell ref="D123:H123"/>
    <mergeCell ref="A124:B124"/>
    <mergeCell ref="D124:H124"/>
    <mergeCell ref="A125:B125"/>
    <mergeCell ref="D125:H125"/>
    <mergeCell ref="A120:B120"/>
    <mergeCell ref="D120:H120"/>
    <mergeCell ref="A121:B121"/>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49:B149"/>
    <mergeCell ref="D149:H149"/>
    <mergeCell ref="A150:B150"/>
    <mergeCell ref="D150:H150"/>
    <mergeCell ref="A151:B151"/>
    <mergeCell ref="D151:H151"/>
    <mergeCell ref="A144:C144"/>
    <mergeCell ref="D144:H144"/>
    <mergeCell ref="D145:H145"/>
    <mergeCell ref="A146:B146"/>
    <mergeCell ref="C146:C154"/>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58:B158"/>
    <mergeCell ref="C158:C175"/>
    <mergeCell ref="D158:H158"/>
    <mergeCell ref="A159:B159"/>
    <mergeCell ref="D159:H159"/>
    <mergeCell ref="A160:B160"/>
    <mergeCell ref="D160:H160"/>
    <mergeCell ref="A161:B161"/>
    <mergeCell ref="D161:H161"/>
    <mergeCell ref="A162:B162"/>
    <mergeCell ref="A166:B166"/>
    <mergeCell ref="D166:H166"/>
    <mergeCell ref="A167:B167"/>
    <mergeCell ref="D167:H167"/>
    <mergeCell ref="A168:B168"/>
    <mergeCell ref="D168:H168"/>
    <mergeCell ref="D162:H162"/>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6:B196"/>
    <mergeCell ref="D196:H196"/>
    <mergeCell ref="A197:B197"/>
    <mergeCell ref="D197:H197"/>
    <mergeCell ref="A198:B198"/>
    <mergeCell ref="D198:H198"/>
    <mergeCell ref="A193:B193"/>
    <mergeCell ref="D193:H193"/>
    <mergeCell ref="A194:B194"/>
    <mergeCell ref="D194:H194"/>
    <mergeCell ref="A195:B195"/>
    <mergeCell ref="D195:H195"/>
    <mergeCell ref="A202:B202"/>
    <mergeCell ref="D202:H202"/>
    <mergeCell ref="A203:B203"/>
    <mergeCell ref="D203:H203"/>
    <mergeCell ref="A204:B204"/>
    <mergeCell ref="D204:H204"/>
    <mergeCell ref="A199:B199"/>
    <mergeCell ref="D199:H199"/>
    <mergeCell ref="A200:B200"/>
    <mergeCell ref="D200:H200"/>
    <mergeCell ref="A201:B201"/>
    <mergeCell ref="D201:H201"/>
    <mergeCell ref="A208:B208"/>
    <mergeCell ref="D208:H208"/>
    <mergeCell ref="A209:B209"/>
    <mergeCell ref="D209:H209"/>
    <mergeCell ref="A210:B210"/>
    <mergeCell ref="D210:H210"/>
    <mergeCell ref="A205:B205"/>
    <mergeCell ref="D205:H205"/>
    <mergeCell ref="A206:B206"/>
    <mergeCell ref="D206:H206"/>
    <mergeCell ref="A207:B207"/>
    <mergeCell ref="D207:H207"/>
    <mergeCell ref="D215:H215"/>
    <mergeCell ref="A216:B216"/>
    <mergeCell ref="D216:H216"/>
    <mergeCell ref="A217:B217"/>
    <mergeCell ref="D217:H217"/>
    <mergeCell ref="A218:B218"/>
    <mergeCell ref="A211:B211"/>
    <mergeCell ref="D211:H211"/>
    <mergeCell ref="A212:B212"/>
    <mergeCell ref="C212:C216"/>
    <mergeCell ref="D212:H212"/>
    <mergeCell ref="A213:B213"/>
    <mergeCell ref="D213:H213"/>
    <mergeCell ref="A214:B214"/>
    <mergeCell ref="D214:H214"/>
    <mergeCell ref="A215:B215"/>
    <mergeCell ref="A223:B223"/>
    <mergeCell ref="D223:H223"/>
    <mergeCell ref="A224:B224"/>
    <mergeCell ref="A225:B225"/>
    <mergeCell ref="D225:H225"/>
    <mergeCell ref="A226:B226"/>
    <mergeCell ref="D226:H226"/>
    <mergeCell ref="A219:B219"/>
    <mergeCell ref="D219:H219"/>
    <mergeCell ref="A220:B220"/>
    <mergeCell ref="D220:H220"/>
    <mergeCell ref="A221:B221"/>
    <mergeCell ref="A222:B222"/>
    <mergeCell ref="D222:H222"/>
    <mergeCell ref="A230:B230"/>
    <mergeCell ref="D230:H230"/>
    <mergeCell ref="C232:D232"/>
    <mergeCell ref="C233:D233"/>
    <mergeCell ref="C234:D234"/>
    <mergeCell ref="C235:D235"/>
    <mergeCell ref="A227:C227"/>
    <mergeCell ref="D227:H227"/>
    <mergeCell ref="A228:B228"/>
    <mergeCell ref="C228:C229"/>
    <mergeCell ref="D228:H228"/>
    <mergeCell ref="A229:B229"/>
    <mergeCell ref="D229:H229"/>
    <mergeCell ref="A241:C241"/>
    <mergeCell ref="A242:C242"/>
    <mergeCell ref="A244:H244"/>
    <mergeCell ref="A245:H245"/>
    <mergeCell ref="A247:B247"/>
    <mergeCell ref="D247:E247"/>
    <mergeCell ref="A236:C236"/>
    <mergeCell ref="G236:H236"/>
    <mergeCell ref="A237:C237"/>
    <mergeCell ref="A238:C238"/>
    <mergeCell ref="A239:C239"/>
    <mergeCell ref="A240:C240"/>
    <mergeCell ref="A252:B252"/>
    <mergeCell ref="D252:E252"/>
    <mergeCell ref="A253:B253"/>
    <mergeCell ref="D253:E253"/>
    <mergeCell ref="A254:B254"/>
    <mergeCell ref="D254:E254"/>
    <mergeCell ref="A248:B248"/>
    <mergeCell ref="C248:C251"/>
    <mergeCell ref="D248:E248"/>
    <mergeCell ref="A249:B249"/>
    <mergeCell ref="D249:E249"/>
    <mergeCell ref="A250:B250"/>
    <mergeCell ref="D250:E250"/>
    <mergeCell ref="A251:B251"/>
    <mergeCell ref="D251:E251"/>
    <mergeCell ref="A259:H259"/>
    <mergeCell ref="A260:H260"/>
    <mergeCell ref="A261:H261"/>
    <mergeCell ref="A262:E262"/>
    <mergeCell ref="F262:H262"/>
    <mergeCell ref="A263:H263"/>
    <mergeCell ref="A255:B255"/>
    <mergeCell ref="D255:E255"/>
    <mergeCell ref="A256:B256"/>
    <mergeCell ref="D256:E256"/>
    <mergeCell ref="A257:H257"/>
    <mergeCell ref="A258:H258"/>
    <mergeCell ref="A270:B270"/>
    <mergeCell ref="A271:B271"/>
    <mergeCell ref="A272:B272"/>
    <mergeCell ref="A273:B273"/>
    <mergeCell ref="A274:B274"/>
    <mergeCell ref="A275:H275"/>
    <mergeCell ref="A264:B264"/>
    <mergeCell ref="A265:B265"/>
    <mergeCell ref="A266:B266"/>
    <mergeCell ref="A267:B267"/>
    <mergeCell ref="A268:B268"/>
    <mergeCell ref="A269:B26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9"/>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583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7" s="382">
        <f>F7*1.2</f>
        <v>10644.480000000001</v>
      </c>
      <c r="E7" s="383">
        <f>F7*1.1</f>
        <v>9757.4400000000023</v>
      </c>
      <c r="F7" s="383">
        <v>8870.4000000000015</v>
      </c>
      <c r="G7" s="383">
        <f>F7*0.75</f>
        <v>6652.8000000000011</v>
      </c>
      <c r="H7" s="384">
        <f>F7*0.5</f>
        <v>4435.2000000000007</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2" s="457">
        <f>F12*1.2</f>
        <v>11436.480000000001</v>
      </c>
      <c r="E12" s="383">
        <f>F12*1.1</f>
        <v>10483.440000000002</v>
      </c>
      <c r="F12" s="383">
        <v>9530.4000000000015</v>
      </c>
      <c r="G12" s="383">
        <f>F12*0.75</f>
        <v>7147.8000000000011</v>
      </c>
      <c r="H12" s="384">
        <f>F12*0.5</f>
        <v>4765.2000000000007</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330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"2ГИС.НОВОРОССИЙСК"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23" s="527">
        <v>330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7" s="382">
        <f>F27*1.2</f>
        <v>14904</v>
      </c>
      <c r="E27" s="383">
        <f>F27*1.1</f>
        <v>13662.000000000002</v>
      </c>
      <c r="F27" s="383">
        <v>12420</v>
      </c>
      <c r="G27" s="383">
        <f>F27*0.75</f>
        <v>9315</v>
      </c>
      <c r="H27" s="384">
        <f>F27*0.5</f>
        <v>6210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2" s="457">
        <f>F32*1.2</f>
        <v>16012.8</v>
      </c>
      <c r="E32" s="383">
        <f>F32*1.1</f>
        <v>14678.400000000001</v>
      </c>
      <c r="F32" s="383">
        <v>13344</v>
      </c>
      <c r="G32" s="383">
        <f>F32*0.75</f>
        <v>10008</v>
      </c>
      <c r="H32" s="384">
        <f>F32*0.5</f>
        <v>6672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480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"2ГИС.НОВОРОССИЙСК"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"2ГИС.НОВОРОССИЙСК"; Электронный справочник "2ГИС.НОВОРОССИЙСК"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v>
      </c>
      <c r="D43" s="445">
        <v>468</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46" s="449"/>
      <c r="E46" s="449"/>
      <c r="F46" s="449"/>
      <c r="G46" s="449"/>
      <c r="H46" s="450"/>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48" s="382">
        <f>F48*1.2</f>
        <v>12772.8</v>
      </c>
      <c r="E48" s="383">
        <f>F48*1.1</f>
        <v>11708.400000000001</v>
      </c>
      <c r="F48" s="383">
        <v>10644</v>
      </c>
      <c r="G48" s="383">
        <f>F48*0.75</f>
        <v>7983</v>
      </c>
      <c r="H48" s="384">
        <f>F48*0.5</f>
        <v>5322</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4" s="457">
        <f>F54*1.2</f>
        <v>13723.199999999999</v>
      </c>
      <c r="E54" s="383">
        <f>F54*1.1</f>
        <v>12579.6</v>
      </c>
      <c r="F54" s="383">
        <v>11436</v>
      </c>
      <c r="G54" s="383">
        <f>F54*0.75</f>
        <v>8577</v>
      </c>
      <c r="H54" s="384">
        <f>F54*0.5</f>
        <v>5718</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60" s="527">
        <v>330</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"&amp;MIN(D65:D94)&amp;" до "&amp;MAX(D65:D94)</f>
        <v>от 2010 до 60300</v>
      </c>
      <c r="E64" s="422"/>
      <c r="F64" s="422"/>
      <c r="G64" s="422"/>
      <c r="H64" s="423"/>
    </row>
    <row r="65" spans="1:8" ht="37.5" customHeight="1" x14ac:dyDescent="0.2">
      <c r="A65" s="429" t="s">
        <v>39</v>
      </c>
      <c r="B65" s="430"/>
      <c r="C65" s="673"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65" s="432">
        <v>2010</v>
      </c>
      <c r="E65" s="433"/>
      <c r="F65" s="433"/>
      <c r="G65" s="433"/>
      <c r="H65" s="434"/>
    </row>
    <row r="66" spans="1:8" ht="37.5" customHeight="1" x14ac:dyDescent="0.2">
      <c r="A66" s="419" t="s">
        <v>40</v>
      </c>
      <c r="B66" s="420"/>
      <c r="C66" s="674"/>
      <c r="D66" s="354">
        <v>4020</v>
      </c>
      <c r="E66" s="355"/>
      <c r="F66" s="355"/>
      <c r="G66" s="355"/>
      <c r="H66" s="356"/>
    </row>
    <row r="67" spans="1:8" ht="37.5" customHeight="1" x14ac:dyDescent="0.2">
      <c r="A67" s="419" t="s">
        <v>41</v>
      </c>
      <c r="B67" s="420"/>
      <c r="C67" s="674"/>
      <c r="D67" s="354">
        <v>6030</v>
      </c>
      <c r="E67" s="355"/>
      <c r="F67" s="355"/>
      <c r="G67" s="355"/>
      <c r="H67" s="356"/>
    </row>
    <row r="68" spans="1:8" ht="37.5" customHeight="1" x14ac:dyDescent="0.2">
      <c r="A68" s="419" t="s">
        <v>42</v>
      </c>
      <c r="B68" s="420"/>
      <c r="C68" s="674"/>
      <c r="D68" s="354">
        <v>8040</v>
      </c>
      <c r="E68" s="355"/>
      <c r="F68" s="355"/>
      <c r="G68" s="355"/>
      <c r="H68" s="356"/>
    </row>
    <row r="69" spans="1:8" ht="37.5" customHeight="1" x14ac:dyDescent="0.2">
      <c r="A69" s="419" t="s">
        <v>43</v>
      </c>
      <c r="B69" s="420"/>
      <c r="C69" s="674"/>
      <c r="D69" s="354">
        <v>10050</v>
      </c>
      <c r="E69" s="355"/>
      <c r="F69" s="355"/>
      <c r="G69" s="355"/>
      <c r="H69" s="356"/>
    </row>
    <row r="70" spans="1:8" ht="37.5" customHeight="1" x14ac:dyDescent="0.2">
      <c r="A70" s="419" t="s">
        <v>44</v>
      </c>
      <c r="B70" s="420"/>
      <c r="C70" s="674"/>
      <c r="D70" s="354">
        <v>12060</v>
      </c>
      <c r="E70" s="355"/>
      <c r="F70" s="355"/>
      <c r="G70" s="355"/>
      <c r="H70" s="356"/>
    </row>
    <row r="71" spans="1:8" ht="37.5" customHeight="1" x14ac:dyDescent="0.2">
      <c r="A71" s="419" t="s">
        <v>45</v>
      </c>
      <c r="B71" s="420"/>
      <c r="C71" s="674"/>
      <c r="D71" s="354">
        <v>14070</v>
      </c>
      <c r="E71" s="355"/>
      <c r="F71" s="355"/>
      <c r="G71" s="355"/>
      <c r="H71" s="356"/>
    </row>
    <row r="72" spans="1:8" ht="37.5" customHeight="1" x14ac:dyDescent="0.2">
      <c r="A72" s="419" t="s">
        <v>46</v>
      </c>
      <c r="B72" s="420"/>
      <c r="C72" s="674"/>
      <c r="D72" s="354">
        <v>16080</v>
      </c>
      <c r="E72" s="355"/>
      <c r="F72" s="355"/>
      <c r="G72" s="355"/>
      <c r="H72" s="356"/>
    </row>
    <row r="73" spans="1:8" ht="37.5" customHeight="1" x14ac:dyDescent="0.2">
      <c r="A73" s="419" t="s">
        <v>47</v>
      </c>
      <c r="B73" s="420"/>
      <c r="C73" s="674"/>
      <c r="D73" s="354">
        <v>18090</v>
      </c>
      <c r="E73" s="355"/>
      <c r="F73" s="355"/>
      <c r="G73" s="355"/>
      <c r="H73" s="356"/>
    </row>
    <row r="74" spans="1:8" ht="37.5" customHeight="1" x14ac:dyDescent="0.2">
      <c r="A74" s="419" t="s">
        <v>48</v>
      </c>
      <c r="B74" s="420"/>
      <c r="C74" s="674"/>
      <c r="D74" s="354">
        <v>20100</v>
      </c>
      <c r="E74" s="355"/>
      <c r="F74" s="355"/>
      <c r="G74" s="355"/>
      <c r="H74" s="356"/>
    </row>
    <row r="75" spans="1:8" ht="37.5" customHeight="1" x14ac:dyDescent="0.2">
      <c r="A75" s="419" t="s">
        <v>49</v>
      </c>
      <c r="B75" s="420"/>
      <c r="C75" s="674"/>
      <c r="D75" s="354">
        <v>22110</v>
      </c>
      <c r="E75" s="355"/>
      <c r="F75" s="355"/>
      <c r="G75" s="355"/>
      <c r="H75" s="356"/>
    </row>
    <row r="76" spans="1:8" ht="37.5" customHeight="1" x14ac:dyDescent="0.2">
      <c r="A76" s="419" t="s">
        <v>50</v>
      </c>
      <c r="B76" s="420"/>
      <c r="C76" s="674"/>
      <c r="D76" s="354">
        <v>24120</v>
      </c>
      <c r="E76" s="355"/>
      <c r="F76" s="355"/>
      <c r="G76" s="355"/>
      <c r="H76" s="356"/>
    </row>
    <row r="77" spans="1:8" ht="37.5" customHeight="1" x14ac:dyDescent="0.2">
      <c r="A77" s="419" t="s">
        <v>51</v>
      </c>
      <c r="B77" s="420"/>
      <c r="C77" s="674"/>
      <c r="D77" s="354">
        <v>26130</v>
      </c>
      <c r="E77" s="355"/>
      <c r="F77" s="355"/>
      <c r="G77" s="355"/>
      <c r="H77" s="356"/>
    </row>
    <row r="78" spans="1:8" ht="37.5" customHeight="1" x14ac:dyDescent="0.2">
      <c r="A78" s="419" t="s">
        <v>52</v>
      </c>
      <c r="B78" s="420"/>
      <c r="C78" s="674"/>
      <c r="D78" s="354">
        <v>28140</v>
      </c>
      <c r="E78" s="355"/>
      <c r="F78" s="355"/>
      <c r="G78" s="355"/>
      <c r="H78" s="356"/>
    </row>
    <row r="79" spans="1:8" ht="37.5" customHeight="1" x14ac:dyDescent="0.2">
      <c r="A79" s="419" t="s">
        <v>53</v>
      </c>
      <c r="B79" s="420"/>
      <c r="C79" s="674"/>
      <c r="D79" s="354">
        <v>30150</v>
      </c>
      <c r="E79" s="355"/>
      <c r="F79" s="355"/>
      <c r="G79" s="355"/>
      <c r="H79" s="356"/>
    </row>
    <row r="80" spans="1:8" ht="37.5" customHeight="1" x14ac:dyDescent="0.2">
      <c r="A80" s="419" t="s">
        <v>54</v>
      </c>
      <c r="B80" s="420"/>
      <c r="C80" s="674"/>
      <c r="D80" s="354">
        <v>32160</v>
      </c>
      <c r="E80" s="355"/>
      <c r="F80" s="355"/>
      <c r="G80" s="355"/>
      <c r="H80" s="356"/>
    </row>
    <row r="81" spans="1:8" ht="37.5" customHeight="1" x14ac:dyDescent="0.2">
      <c r="A81" s="419" t="s">
        <v>55</v>
      </c>
      <c r="B81" s="420"/>
      <c r="C81" s="674"/>
      <c r="D81" s="354">
        <v>34170</v>
      </c>
      <c r="E81" s="355"/>
      <c r="F81" s="355"/>
      <c r="G81" s="355"/>
      <c r="H81" s="356"/>
    </row>
    <row r="82" spans="1:8" ht="37.5" customHeight="1" x14ac:dyDescent="0.2">
      <c r="A82" s="419" t="s">
        <v>56</v>
      </c>
      <c r="B82" s="420"/>
      <c r="C82" s="674"/>
      <c r="D82" s="354">
        <v>36180</v>
      </c>
      <c r="E82" s="355"/>
      <c r="F82" s="355"/>
      <c r="G82" s="355"/>
      <c r="H82" s="356"/>
    </row>
    <row r="83" spans="1:8" ht="37.5" customHeight="1" x14ac:dyDescent="0.2">
      <c r="A83" s="419" t="s">
        <v>57</v>
      </c>
      <c r="B83" s="420"/>
      <c r="C83" s="674"/>
      <c r="D83" s="354">
        <v>38190</v>
      </c>
      <c r="E83" s="355"/>
      <c r="F83" s="355"/>
      <c r="G83" s="355"/>
      <c r="H83" s="356"/>
    </row>
    <row r="84" spans="1:8" ht="37.5" customHeight="1" x14ac:dyDescent="0.2">
      <c r="A84" s="419" t="s">
        <v>58</v>
      </c>
      <c r="B84" s="420"/>
      <c r="C84" s="674"/>
      <c r="D84" s="354">
        <v>40200</v>
      </c>
      <c r="E84" s="355"/>
      <c r="F84" s="355"/>
      <c r="G84" s="355"/>
      <c r="H84" s="356"/>
    </row>
    <row r="85" spans="1:8" ht="37.5" customHeight="1" x14ac:dyDescent="0.2">
      <c r="A85" s="419" t="s">
        <v>181</v>
      </c>
      <c r="B85" s="420"/>
      <c r="C85" s="674"/>
      <c r="D85" s="354">
        <v>42210</v>
      </c>
      <c r="E85" s="355"/>
      <c r="F85" s="355"/>
      <c r="G85" s="355"/>
      <c r="H85" s="356"/>
    </row>
    <row r="86" spans="1:8" ht="37.5" customHeight="1" x14ac:dyDescent="0.2">
      <c r="A86" s="419" t="s">
        <v>182</v>
      </c>
      <c r="B86" s="420"/>
      <c r="C86" s="674"/>
      <c r="D86" s="354">
        <v>44220</v>
      </c>
      <c r="E86" s="355"/>
      <c r="F86" s="355"/>
      <c r="G86" s="355"/>
      <c r="H86" s="356"/>
    </row>
    <row r="87" spans="1:8" ht="37.5" customHeight="1" x14ac:dyDescent="0.2">
      <c r="A87" s="419" t="s">
        <v>183</v>
      </c>
      <c r="B87" s="420"/>
      <c r="C87" s="674"/>
      <c r="D87" s="354">
        <v>46230</v>
      </c>
      <c r="E87" s="355"/>
      <c r="F87" s="355"/>
      <c r="G87" s="355"/>
      <c r="H87" s="356"/>
    </row>
    <row r="88" spans="1:8" ht="37.5" customHeight="1" x14ac:dyDescent="0.2">
      <c r="A88" s="419" t="s">
        <v>184</v>
      </c>
      <c r="B88" s="420"/>
      <c r="C88" s="674"/>
      <c r="D88" s="354">
        <v>48240</v>
      </c>
      <c r="E88" s="355"/>
      <c r="F88" s="355"/>
      <c r="G88" s="355"/>
      <c r="H88" s="356"/>
    </row>
    <row r="89" spans="1:8" ht="37.5" customHeight="1" x14ac:dyDescent="0.2">
      <c r="A89" s="419" t="s">
        <v>185</v>
      </c>
      <c r="B89" s="420"/>
      <c r="C89" s="674"/>
      <c r="D89" s="354">
        <v>50250</v>
      </c>
      <c r="E89" s="355"/>
      <c r="F89" s="355"/>
      <c r="G89" s="355"/>
      <c r="H89" s="356"/>
    </row>
    <row r="90" spans="1:8" ht="37.5" customHeight="1" x14ac:dyDescent="0.2">
      <c r="A90" s="419" t="s">
        <v>186</v>
      </c>
      <c r="B90" s="420"/>
      <c r="C90" s="674"/>
      <c r="D90" s="354">
        <v>52260</v>
      </c>
      <c r="E90" s="355"/>
      <c r="F90" s="355"/>
      <c r="G90" s="355"/>
      <c r="H90" s="356"/>
    </row>
    <row r="91" spans="1:8" ht="37.5" customHeight="1" x14ac:dyDescent="0.2">
      <c r="A91" s="419" t="s">
        <v>187</v>
      </c>
      <c r="B91" s="420"/>
      <c r="C91" s="674"/>
      <c r="D91" s="354">
        <v>54270</v>
      </c>
      <c r="E91" s="355"/>
      <c r="F91" s="355"/>
      <c r="G91" s="355"/>
      <c r="H91" s="356"/>
    </row>
    <row r="92" spans="1:8" ht="37.5" customHeight="1" x14ac:dyDescent="0.2">
      <c r="A92" s="419" t="s">
        <v>188</v>
      </c>
      <c r="B92" s="420"/>
      <c r="C92" s="674"/>
      <c r="D92" s="354">
        <v>56280</v>
      </c>
      <c r="E92" s="355"/>
      <c r="F92" s="355"/>
      <c r="G92" s="355"/>
      <c r="H92" s="356"/>
    </row>
    <row r="93" spans="1:8" ht="37.5" customHeight="1" x14ac:dyDescent="0.2">
      <c r="A93" s="419" t="s">
        <v>189</v>
      </c>
      <c r="B93" s="420"/>
      <c r="C93" s="674"/>
      <c r="D93" s="354">
        <v>58290</v>
      </c>
      <c r="E93" s="355"/>
      <c r="F93" s="355"/>
      <c r="G93" s="355"/>
      <c r="H93" s="356"/>
    </row>
    <row r="94" spans="1:8" ht="37.5" customHeight="1" thickBot="1" x14ac:dyDescent="0.25">
      <c r="A94" s="419" t="s">
        <v>190</v>
      </c>
      <c r="B94" s="420"/>
      <c r="C94" s="674"/>
      <c r="D94" s="354">
        <v>60300</v>
      </c>
      <c r="E94" s="355"/>
      <c r="F94" s="355"/>
      <c r="G94" s="355"/>
      <c r="H94" s="356"/>
    </row>
    <row r="95" spans="1:8" ht="50.1" customHeight="1" thickBot="1" x14ac:dyDescent="0.25">
      <c r="A95" s="411" t="s">
        <v>59</v>
      </c>
      <c r="B95" s="412"/>
      <c r="C95" s="412"/>
      <c r="D95" s="421" t="str">
        <f>"от "&amp;MIN(D96:D105)&amp;" до "&amp;MAX(D96:D105)</f>
        <v>от 270 до 1662</v>
      </c>
      <c r="E95" s="422"/>
      <c r="F95" s="422"/>
      <c r="G95" s="422"/>
      <c r="H95" s="423"/>
    </row>
    <row r="96" spans="1:8" ht="151.5" x14ac:dyDescent="0.2">
      <c r="A96" s="65" t="s">
        <v>60</v>
      </c>
      <c r="B96" s="66" t="s">
        <v>13</v>
      </c>
      <c r="C96" s="120"/>
      <c r="D96" s="432">
        <v>1500</v>
      </c>
      <c r="E96" s="433"/>
      <c r="F96" s="433"/>
      <c r="G96" s="433"/>
      <c r="H96" s="434"/>
    </row>
    <row r="97" spans="1:8" ht="37.5" customHeight="1" x14ac:dyDescent="0.2">
      <c r="A97" s="352" t="s">
        <v>61</v>
      </c>
      <c r="B97" s="522"/>
      <c r="C97" s="426"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97" s="354">
        <v>576</v>
      </c>
      <c r="E97" s="355"/>
      <c r="F97" s="355"/>
      <c r="G97" s="355"/>
      <c r="H97" s="356"/>
    </row>
    <row r="98" spans="1:8" ht="37.5" customHeight="1" x14ac:dyDescent="0.2">
      <c r="A98" s="352" t="s">
        <v>62</v>
      </c>
      <c r="B98" s="522"/>
      <c r="C98" s="427"/>
      <c r="D98" s="354">
        <v>702</v>
      </c>
      <c r="E98" s="355"/>
      <c r="F98" s="355"/>
      <c r="G98" s="355"/>
      <c r="H98" s="356"/>
    </row>
    <row r="99" spans="1:8" ht="37.5" customHeight="1" x14ac:dyDescent="0.2">
      <c r="A99" s="352" t="s">
        <v>63</v>
      </c>
      <c r="B99" s="522"/>
      <c r="C99" s="427"/>
      <c r="D99" s="354">
        <v>330</v>
      </c>
      <c r="E99" s="355"/>
      <c r="F99" s="355"/>
      <c r="G99" s="355"/>
      <c r="H99" s="356"/>
    </row>
    <row r="100" spans="1:8" ht="37.5" customHeight="1" x14ac:dyDescent="0.2">
      <c r="A100" s="352" t="s">
        <v>64</v>
      </c>
      <c r="B100" s="353"/>
      <c r="C100" s="427"/>
      <c r="D100" s="354">
        <v>600</v>
      </c>
      <c r="E100" s="355"/>
      <c r="F100" s="355"/>
      <c r="G100" s="355"/>
      <c r="H100" s="356"/>
    </row>
    <row r="101" spans="1:8" ht="37.5" customHeight="1" x14ac:dyDescent="0.2">
      <c r="A101" s="352" t="s">
        <v>65</v>
      </c>
      <c r="B101" s="522"/>
      <c r="C101" s="427"/>
      <c r="D101" s="354">
        <v>270</v>
      </c>
      <c r="E101" s="355"/>
      <c r="F101" s="355"/>
      <c r="G101" s="355"/>
      <c r="H101" s="356"/>
    </row>
    <row r="102" spans="1:8" ht="37.5" customHeight="1" x14ac:dyDescent="0.2">
      <c r="A102" s="352" t="s">
        <v>66</v>
      </c>
      <c r="B102" s="522"/>
      <c r="C102" s="427"/>
      <c r="D102" s="354">
        <v>270</v>
      </c>
      <c r="E102" s="355"/>
      <c r="F102" s="355"/>
      <c r="G102" s="355"/>
      <c r="H102" s="356"/>
    </row>
    <row r="103" spans="1:8" ht="37.5" customHeight="1" x14ac:dyDescent="0.2">
      <c r="A103" s="352" t="s">
        <v>67</v>
      </c>
      <c r="B103" s="522"/>
      <c r="C103" s="427"/>
      <c r="D103" s="354">
        <v>540</v>
      </c>
      <c r="E103" s="355"/>
      <c r="F103" s="355"/>
      <c r="G103" s="355"/>
      <c r="H103" s="356"/>
    </row>
    <row r="104" spans="1:8" ht="37.5" customHeight="1" x14ac:dyDescent="0.2">
      <c r="A104" s="352" t="s">
        <v>68</v>
      </c>
      <c r="B104" s="522"/>
      <c r="C104" s="427"/>
      <c r="D104" s="354">
        <v>810</v>
      </c>
      <c r="E104" s="355"/>
      <c r="F104" s="355"/>
      <c r="G104" s="355"/>
      <c r="H104" s="356"/>
    </row>
    <row r="105" spans="1:8" ht="37.5" customHeight="1" thickBot="1" x14ac:dyDescent="0.25">
      <c r="A105" s="369" t="s">
        <v>69</v>
      </c>
      <c r="B105" s="523"/>
      <c r="C105" s="428"/>
      <c r="D105" s="379">
        <v>1662</v>
      </c>
      <c r="E105" s="372"/>
      <c r="F105" s="372"/>
      <c r="G105" s="372"/>
      <c r="H105" s="373"/>
    </row>
    <row r="106" spans="1:8" s="16" customFormat="1" ht="117.75" customHeight="1" thickBot="1" x14ac:dyDescent="0.25">
      <c r="A106" s="524" t="s">
        <v>71</v>
      </c>
      <c r="B106" s="525"/>
      <c r="C10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06" s="375">
        <v>30</v>
      </c>
      <c r="E106" s="375"/>
      <c r="F106" s="375"/>
      <c r="G106" s="375"/>
      <c r="H106" s="376"/>
    </row>
    <row r="107" spans="1:8" ht="50.1" customHeight="1" thickBot="1" x14ac:dyDescent="0.25">
      <c r="A107" s="362" t="s">
        <v>72</v>
      </c>
      <c r="B107" s="363"/>
      <c r="C107" s="21"/>
      <c r="D107" s="364" t="str">
        <f>"от "&amp;MIN(D109,D129:H130,F167,D131:H145)&amp;" до "&amp;MAX(D109,D129:H130,F167,D131:H145)</f>
        <v>от 612 до 10266</v>
      </c>
      <c r="E107" s="364"/>
      <c r="F107" s="364"/>
      <c r="G107" s="364"/>
      <c r="H107" s="365"/>
    </row>
    <row r="108" spans="1:8" ht="21.75" thickBot="1" x14ac:dyDescent="0.25">
      <c r="A108" s="518"/>
      <c r="B108" s="519"/>
      <c r="C108" s="60"/>
      <c r="D108" s="402"/>
      <c r="E108" s="402"/>
      <c r="F108" s="402"/>
      <c r="G108" s="402"/>
      <c r="H108" s="403"/>
    </row>
    <row r="109" spans="1:8" ht="74.25" customHeight="1" thickBot="1" x14ac:dyDescent="0.25">
      <c r="A109" s="389" t="s">
        <v>73</v>
      </c>
      <c r="B109" s="390"/>
      <c r="C10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"2ГИС.НОВОРОССИЙСК" (версия для ПК); Интернет-площадка 2gis.kz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http://api.2gis.kz/</v>
      </c>
      <c r="D109" s="391">
        <v>8016</v>
      </c>
      <c r="E109" s="391"/>
      <c r="F109" s="391"/>
      <c r="G109" s="391"/>
      <c r="H109" s="392"/>
    </row>
    <row r="110" spans="1:8" ht="74.25" customHeight="1" thickBot="1" x14ac:dyDescent="0.25">
      <c r="A110" s="393" t="s">
        <v>74</v>
      </c>
      <c r="B110" s="394"/>
      <c r="C110" s="405"/>
      <c r="D110" s="395" t="s">
        <v>75</v>
      </c>
      <c r="E110" s="396"/>
      <c r="F110" s="396"/>
      <c r="G110" s="396"/>
      <c r="H110" s="397"/>
    </row>
    <row r="111" spans="1:8" ht="74.25" customHeight="1" x14ac:dyDescent="0.2">
      <c r="A111" s="385" t="s">
        <v>76</v>
      </c>
      <c r="B111" s="386"/>
      <c r="C111" s="405"/>
      <c r="D111" s="398">
        <f>D109/4</f>
        <v>2004</v>
      </c>
      <c r="E111" s="398"/>
      <c r="F111" s="398"/>
      <c r="G111" s="398"/>
      <c r="H111" s="399"/>
    </row>
    <row r="112" spans="1:8" ht="74.25" customHeight="1" x14ac:dyDescent="0.2">
      <c r="A112" s="385" t="s">
        <v>77</v>
      </c>
      <c r="B112" s="386"/>
      <c r="C112" s="405"/>
      <c r="D112" s="398">
        <f>D109/5</f>
        <v>1603.2</v>
      </c>
      <c r="E112" s="398"/>
      <c r="F112" s="398"/>
      <c r="G112" s="398"/>
      <c r="H112" s="399"/>
    </row>
    <row r="113" spans="1:8" ht="74.25" customHeight="1" x14ac:dyDescent="0.2">
      <c r="A113" s="385" t="s">
        <v>78</v>
      </c>
      <c r="B113" s="386"/>
      <c r="C113" s="405"/>
      <c r="D113" s="398">
        <f>D109/6</f>
        <v>1336</v>
      </c>
      <c r="E113" s="398"/>
      <c r="F113" s="398"/>
      <c r="G113" s="398"/>
      <c r="H113" s="399"/>
    </row>
    <row r="114" spans="1:8" ht="74.25" customHeight="1" x14ac:dyDescent="0.2">
      <c r="A114" s="385" t="s">
        <v>79</v>
      </c>
      <c r="B114" s="386"/>
      <c r="C114" s="405"/>
      <c r="D114" s="398">
        <f>D109/7</f>
        <v>1145.1428571428571</v>
      </c>
      <c r="E114" s="398"/>
      <c r="F114" s="398"/>
      <c r="G114" s="398"/>
      <c r="H114" s="399"/>
    </row>
    <row r="115" spans="1:8" ht="74.25" customHeight="1" x14ac:dyDescent="0.2">
      <c r="A115" s="385" t="s">
        <v>80</v>
      </c>
      <c r="B115" s="386"/>
      <c r="C115" s="405"/>
      <c r="D115" s="398">
        <f>D109/8</f>
        <v>1002</v>
      </c>
      <c r="E115" s="398"/>
      <c r="F115" s="398"/>
      <c r="G115" s="398"/>
      <c r="H115" s="399"/>
    </row>
    <row r="116" spans="1:8" ht="74.25" customHeight="1" x14ac:dyDescent="0.2">
      <c r="A116" s="385" t="s">
        <v>81</v>
      </c>
      <c r="B116" s="386"/>
      <c r="C116" s="405"/>
      <c r="D116" s="398">
        <f>D109/9</f>
        <v>890.66666666666663</v>
      </c>
      <c r="E116" s="398"/>
      <c r="F116" s="398"/>
      <c r="G116" s="398"/>
      <c r="H116" s="399"/>
    </row>
    <row r="117" spans="1:8" ht="74.25" customHeight="1" x14ac:dyDescent="0.2">
      <c r="A117" s="385" t="s">
        <v>82</v>
      </c>
      <c r="B117" s="386"/>
      <c r="C117" s="405"/>
      <c r="D117" s="398">
        <f>D109/10</f>
        <v>801.6</v>
      </c>
      <c r="E117" s="398"/>
      <c r="F117" s="398"/>
      <c r="G117" s="398"/>
      <c r="H117" s="399"/>
    </row>
    <row r="118" spans="1:8" ht="74.25" customHeight="1" thickBot="1" x14ac:dyDescent="0.25">
      <c r="A118" s="389" t="s">
        <v>83</v>
      </c>
      <c r="B118" s="390"/>
      <c r="C118" s="405"/>
      <c r="D118" s="391">
        <v>12024</v>
      </c>
      <c r="E118" s="391"/>
      <c r="F118" s="391"/>
      <c r="G118" s="391"/>
      <c r="H118" s="392"/>
    </row>
    <row r="119" spans="1:8" ht="74.25" customHeight="1" thickBot="1" x14ac:dyDescent="0.25">
      <c r="A119" s="393" t="s">
        <v>74</v>
      </c>
      <c r="B119" s="394"/>
      <c r="C119" s="405"/>
      <c r="D119" s="395" t="s">
        <v>75</v>
      </c>
      <c r="E119" s="396"/>
      <c r="F119" s="396"/>
      <c r="G119" s="396"/>
      <c r="H119" s="397"/>
    </row>
    <row r="120" spans="1:8" ht="74.25" customHeight="1" x14ac:dyDescent="0.2">
      <c r="A120" s="385" t="s">
        <v>76</v>
      </c>
      <c r="B120" s="386"/>
      <c r="C120" s="405"/>
      <c r="D120" s="398">
        <v>3006</v>
      </c>
      <c r="E120" s="398"/>
      <c r="F120" s="398"/>
      <c r="G120" s="398"/>
      <c r="H120" s="399"/>
    </row>
    <row r="121" spans="1:8" ht="74.25" customHeight="1" x14ac:dyDescent="0.2">
      <c r="A121" s="385" t="s">
        <v>77</v>
      </c>
      <c r="B121" s="386"/>
      <c r="C121" s="405"/>
      <c r="D121" s="398">
        <v>2404.7999999999997</v>
      </c>
      <c r="E121" s="398"/>
      <c r="F121" s="398"/>
      <c r="G121" s="398"/>
      <c r="H121" s="399"/>
    </row>
    <row r="122" spans="1:8" ht="74.25" customHeight="1" x14ac:dyDescent="0.2">
      <c r="A122" s="385" t="s">
        <v>78</v>
      </c>
      <c r="B122" s="386"/>
      <c r="C122" s="405"/>
      <c r="D122" s="398">
        <v>2004</v>
      </c>
      <c r="E122" s="398"/>
      <c r="F122" s="398"/>
      <c r="G122" s="398"/>
      <c r="H122" s="399"/>
    </row>
    <row r="123" spans="1:8" ht="74.25" customHeight="1" x14ac:dyDescent="0.2">
      <c r="A123" s="385" t="s">
        <v>79</v>
      </c>
      <c r="B123" s="386"/>
      <c r="C123" s="405"/>
      <c r="D123" s="398">
        <v>1717.7142857142856</v>
      </c>
      <c r="E123" s="398"/>
      <c r="F123" s="398"/>
      <c r="G123" s="398"/>
      <c r="H123" s="399"/>
    </row>
    <row r="124" spans="1:8" ht="74.25" customHeight="1" x14ac:dyDescent="0.2">
      <c r="A124" s="385" t="s">
        <v>80</v>
      </c>
      <c r="B124" s="386"/>
      <c r="C124" s="405"/>
      <c r="D124" s="398">
        <v>1503</v>
      </c>
      <c r="E124" s="398"/>
      <c r="F124" s="398"/>
      <c r="G124" s="398"/>
      <c r="H124" s="399"/>
    </row>
    <row r="125" spans="1:8" ht="74.25" customHeight="1" x14ac:dyDescent="0.2">
      <c r="A125" s="385" t="s">
        <v>81</v>
      </c>
      <c r="B125" s="386"/>
      <c r="C125" s="405"/>
      <c r="D125" s="398">
        <v>1335.9999999999998</v>
      </c>
      <c r="E125" s="398"/>
      <c r="F125" s="398"/>
      <c r="G125" s="398"/>
      <c r="H125" s="399"/>
    </row>
    <row r="126" spans="1:8" ht="74.25" customHeight="1" thickBot="1" x14ac:dyDescent="0.25">
      <c r="A126" s="385" t="s">
        <v>82</v>
      </c>
      <c r="B126" s="386"/>
      <c r="C126" s="406"/>
      <c r="D126" s="398">
        <v>1202.3999999999999</v>
      </c>
      <c r="E126" s="398"/>
      <c r="F126" s="398"/>
      <c r="G126" s="398"/>
      <c r="H126" s="399"/>
    </row>
    <row r="127" spans="1:8" s="16" customFormat="1" ht="62.45" customHeight="1" thickBot="1" x14ac:dyDescent="0.25">
      <c r="A127" s="380" t="s">
        <v>84</v>
      </c>
      <c r="B127" s="381"/>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27" s="374">
        <v>13890</v>
      </c>
      <c r="E127" s="375"/>
      <c r="F127" s="375"/>
      <c r="G127" s="375"/>
      <c r="H127" s="376"/>
    </row>
    <row r="128" spans="1:8" ht="21.75" thickBot="1" x14ac:dyDescent="0.25">
      <c r="A128" s="518"/>
      <c r="B128" s="519"/>
      <c r="C128" s="56"/>
      <c r="D128" s="359"/>
      <c r="E128" s="359"/>
      <c r="F128" s="359"/>
      <c r="G128" s="359"/>
      <c r="H128" s="360"/>
    </row>
    <row r="129" spans="1:8" ht="50.1" customHeight="1" x14ac:dyDescent="0.2">
      <c r="A129" s="352" t="s">
        <v>85</v>
      </c>
      <c r="B129" s="353"/>
      <c r="C129" s="118" t="str">
        <f>"Интернет-площадка 2gis.ru на основе Cправочника организаций "&amp;$C$2&amp;""</f>
        <v>Интернет-площадка 2gis.ru на основе Cправочника организаций "2ГИС.НОВОРОССИЙСК"</v>
      </c>
      <c r="D129" s="361">
        <v>7482</v>
      </c>
      <c r="E129" s="355"/>
      <c r="F129" s="355"/>
      <c r="G129" s="355"/>
      <c r="H129" s="356"/>
    </row>
    <row r="130" spans="1:8" ht="50.1" customHeight="1" x14ac:dyDescent="0.2">
      <c r="A130" s="352" t="s">
        <v>86</v>
      </c>
      <c r="B130" s="353"/>
      <c r="C130" s="7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0" s="361">
        <v>1170</v>
      </c>
      <c r="E130" s="355"/>
      <c r="F130" s="355"/>
      <c r="G130" s="355"/>
      <c r="H130" s="356"/>
    </row>
    <row r="131" spans="1:8" ht="50.1" customHeight="1" x14ac:dyDescent="0.2">
      <c r="A131" s="352" t="s">
        <v>87</v>
      </c>
      <c r="B131" s="353"/>
      <c r="C131" s="7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1" s="361">
        <v>762</v>
      </c>
      <c r="E131" s="355"/>
      <c r="F131" s="355"/>
      <c r="G131" s="355"/>
      <c r="H131" s="356"/>
    </row>
    <row r="132" spans="1:8" ht="50.1" customHeight="1" x14ac:dyDescent="0.2">
      <c r="A132" s="352" t="s">
        <v>88</v>
      </c>
      <c r="B132" s="353"/>
      <c r="C132" s="74" t="str">
        <f>"Интернет-площадка 2gis.ru на основе Cправочника организаций "&amp;$C$2&amp;""</f>
        <v>Интернет-площадка 2gis.ru на основе Cправочника организаций "2ГИС.НОВОРОССИЙСК"</v>
      </c>
      <c r="D132" s="361">
        <v>8262</v>
      </c>
      <c r="E132" s="355"/>
      <c r="F132" s="355"/>
      <c r="G132" s="355"/>
      <c r="H132" s="356"/>
    </row>
    <row r="133" spans="1:8" ht="50.1" customHeight="1" x14ac:dyDescent="0.2">
      <c r="A133" s="352" t="s">
        <v>89</v>
      </c>
      <c r="B133" s="353"/>
      <c r="C133" s="74" t="str">
        <f>"Интернет-площадка 2gis.ru на основе Cправочника организаций "&amp;$C$2&amp;""</f>
        <v>Интернет-площадка 2gis.ru на основе Cправочника организаций "2ГИС.НОВОРОССИЙСК"</v>
      </c>
      <c r="D133" s="361">
        <v>9918</v>
      </c>
      <c r="E133" s="355"/>
      <c r="F133" s="355"/>
      <c r="G133" s="355"/>
      <c r="H133" s="356"/>
    </row>
    <row r="134" spans="1:8" ht="50.1" customHeight="1" x14ac:dyDescent="0.2">
      <c r="A134" s="352" t="s">
        <v>90</v>
      </c>
      <c r="B134" s="353"/>
      <c r="C134" s="7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4" s="361">
        <v>762</v>
      </c>
      <c r="E134" s="355"/>
      <c r="F134" s="355"/>
      <c r="G134" s="355"/>
      <c r="H134" s="356"/>
    </row>
    <row r="135" spans="1:8" ht="50.1" customHeight="1" x14ac:dyDescent="0.2">
      <c r="A135" s="352" t="s">
        <v>91</v>
      </c>
      <c r="B135" s="353"/>
      <c r="C135" s="7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5" s="361">
        <v>762</v>
      </c>
      <c r="E135" s="355"/>
      <c r="F135" s="355"/>
      <c r="G135" s="355"/>
      <c r="H135" s="356"/>
    </row>
    <row r="136" spans="1:8" ht="50.1" customHeight="1" x14ac:dyDescent="0.2">
      <c r="A136" s="352" t="s">
        <v>92</v>
      </c>
      <c r="B136" s="353"/>
      <c r="C136" s="7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36" s="361">
        <v>1380</v>
      </c>
      <c r="E136" s="355"/>
      <c r="F136" s="355"/>
      <c r="G136" s="355"/>
      <c r="H136" s="356"/>
    </row>
    <row r="137" spans="1:8" ht="50.1" customHeight="1" x14ac:dyDescent="0.2">
      <c r="A137" s="352" t="s">
        <v>93</v>
      </c>
      <c r="B137" s="353"/>
      <c r="C137" s="74" t="str">
        <f>C167</f>
        <v>электронный справочник на основе Справочника организаций "2ГИС.НОВОРОССИЙСК" (мобильная версия 2ГИС 4.0 и выше)</v>
      </c>
      <c r="D137" s="361">
        <v>9000</v>
      </c>
      <c r="E137" s="355"/>
      <c r="F137" s="355"/>
      <c r="G137" s="355"/>
      <c r="H137" s="356"/>
    </row>
    <row r="138" spans="1:8" ht="50.1" customHeight="1" x14ac:dyDescent="0.2">
      <c r="A138" s="352" t="s">
        <v>94</v>
      </c>
      <c r="B138" s="353"/>
      <c r="C138" s="74" t="s">
        <v>95</v>
      </c>
      <c r="D138" s="361">
        <v>642</v>
      </c>
      <c r="E138" s="355"/>
      <c r="F138" s="355"/>
      <c r="G138" s="355"/>
      <c r="H138" s="356"/>
    </row>
    <row r="139" spans="1:8" ht="66.75" customHeight="1" x14ac:dyDescent="0.2">
      <c r="A139" s="352" t="s">
        <v>96</v>
      </c>
      <c r="B139" s="353"/>
      <c r="C13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39" s="361">
        <v>2634</v>
      </c>
      <c r="E139" s="355"/>
      <c r="F139" s="355"/>
      <c r="G139" s="355"/>
      <c r="H139" s="356"/>
    </row>
    <row r="140" spans="1:8" ht="66.75" customHeight="1" x14ac:dyDescent="0.2">
      <c r="A140" s="352" t="s">
        <v>97</v>
      </c>
      <c r="B140" s="353"/>
      <c r="C140" s="74" t="str">
        <f t="shared" ref="C140:C14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0" s="361">
        <v>1896</v>
      </c>
      <c r="E140" s="355"/>
      <c r="F140" s="355"/>
      <c r="G140" s="355"/>
      <c r="H140" s="356"/>
    </row>
    <row r="141" spans="1:8" ht="66.75" customHeight="1" x14ac:dyDescent="0.2">
      <c r="A141" s="352" t="s">
        <v>98</v>
      </c>
      <c r="B141" s="353"/>
      <c r="C141" s="74"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1" s="361">
        <v>1650</v>
      </c>
      <c r="E141" s="355"/>
      <c r="F141" s="355"/>
      <c r="G141" s="355"/>
      <c r="H141" s="356"/>
    </row>
    <row r="142" spans="1:8" ht="66.75" customHeight="1" x14ac:dyDescent="0.2">
      <c r="A142" s="352" t="s">
        <v>99</v>
      </c>
      <c r="B142" s="353"/>
      <c r="C142" s="74" t="str">
        <f t="shared" si="0"/>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2" s="361">
        <v>948</v>
      </c>
      <c r="E142" s="355"/>
      <c r="F142" s="355"/>
      <c r="G142" s="355"/>
      <c r="H142" s="356"/>
    </row>
    <row r="143" spans="1:8" ht="66.75" customHeight="1" x14ac:dyDescent="0.2">
      <c r="A143" s="352" t="s">
        <v>100</v>
      </c>
      <c r="B143" s="353" t="s">
        <v>100</v>
      </c>
      <c r="C14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3" s="361">
        <v>10266</v>
      </c>
      <c r="E143" s="355"/>
      <c r="F143" s="355"/>
      <c r="G143" s="355"/>
      <c r="H143" s="356"/>
    </row>
    <row r="144" spans="1:8" ht="66.75" customHeight="1" x14ac:dyDescent="0.2">
      <c r="A144" s="352" t="s">
        <v>101</v>
      </c>
      <c r="B144" s="353" t="s">
        <v>101</v>
      </c>
      <c r="C144"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44" s="361">
        <v>4002</v>
      </c>
      <c r="E144" s="355"/>
      <c r="F144" s="355"/>
      <c r="G144" s="355"/>
      <c r="H144" s="356"/>
    </row>
    <row r="145" spans="1:8" ht="50.1" customHeight="1" thickBot="1" x14ac:dyDescent="0.25">
      <c r="A145" s="352" t="s">
        <v>102</v>
      </c>
      <c r="B145" s="353"/>
      <c r="C145" s="7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45" s="361">
        <v>612</v>
      </c>
      <c r="E145" s="355"/>
      <c r="F145" s="355"/>
      <c r="G145" s="355"/>
      <c r="H145" s="356"/>
    </row>
    <row r="146" spans="1:8" s="16" customFormat="1" ht="102" customHeight="1" thickBot="1" x14ac:dyDescent="0.25">
      <c r="A146" s="352" t="s">
        <v>16</v>
      </c>
      <c r="B146" s="353"/>
      <c r="C14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6" s="361">
        <v>462</v>
      </c>
      <c r="E146" s="355"/>
      <c r="F146" s="355"/>
      <c r="G146" s="355"/>
      <c r="H146" s="356"/>
    </row>
    <row r="147" spans="1:8" s="16" customFormat="1" ht="102" customHeight="1" thickBot="1" x14ac:dyDescent="0.25">
      <c r="A147" s="352" t="s">
        <v>103</v>
      </c>
      <c r="B147" s="353"/>
      <c r="C14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47" s="361">
        <v>100002</v>
      </c>
      <c r="E147" s="355"/>
      <c r="F147" s="355"/>
      <c r="G147" s="355"/>
      <c r="H147" s="356"/>
    </row>
    <row r="148" spans="1:8" s="16" customFormat="1" ht="126" customHeight="1" x14ac:dyDescent="0.2">
      <c r="A148" s="352" t="s">
        <v>104</v>
      </c>
      <c r="B148" s="353"/>
      <c r="C14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8" s="361">
        <v>6534</v>
      </c>
      <c r="E148" s="355"/>
      <c r="F148" s="355"/>
      <c r="G148" s="355"/>
      <c r="H148" s="356"/>
    </row>
    <row r="149" spans="1:8" s="16" customFormat="1" ht="96" customHeight="1" x14ac:dyDescent="0.2">
      <c r="A149" s="377" t="s">
        <v>105</v>
      </c>
      <c r="B149" s="378"/>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Интернет-площадки и Веб-приложения на основе Cправочника организаций "2ГИС.НОВОРОССИЙСК", http://api.2gis.ru/</v>
      </c>
      <c r="D149" s="361">
        <v>4500</v>
      </c>
      <c r="E149" s="355"/>
      <c r="F149" s="355"/>
      <c r="G149" s="355"/>
      <c r="H149" s="356"/>
    </row>
    <row r="150" spans="1:8" s="16" customFormat="1" ht="96" customHeight="1" x14ac:dyDescent="0.2">
      <c r="A150" s="377" t="s">
        <v>106</v>
      </c>
      <c r="B150" s="378"/>
      <c r="C15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50" s="361">
        <v>5562</v>
      </c>
      <c r="E150" s="355"/>
      <c r="F150" s="355"/>
      <c r="G150" s="355"/>
      <c r="H150" s="356"/>
    </row>
    <row r="151" spans="1:8" ht="50.1" customHeight="1" x14ac:dyDescent="0.2">
      <c r="A151" s="352" t="s">
        <v>107</v>
      </c>
      <c r="B151" s="353"/>
      <c r="C151" s="74" t="str">
        <f>"Интернет-площадка 2gis.ru на основе Cправочника организаций "&amp;$C$2&amp;""</f>
        <v>Интернет-площадка 2gis.ru на основе Cправочника организаций "2ГИС.НОВОРОССИЙСК"</v>
      </c>
      <c r="D151" s="361">
        <v>10560</v>
      </c>
      <c r="E151" s="355"/>
      <c r="F151" s="355"/>
      <c r="G151" s="355"/>
      <c r="H151" s="356"/>
    </row>
    <row r="152" spans="1:8" ht="50.1" customHeight="1" x14ac:dyDescent="0.2">
      <c r="A152" s="352" t="s">
        <v>108</v>
      </c>
      <c r="B152" s="353"/>
      <c r="C152" s="7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2" s="361">
        <v>1680</v>
      </c>
      <c r="E152" s="355"/>
      <c r="F152" s="355"/>
      <c r="G152" s="355"/>
      <c r="H152" s="356"/>
    </row>
    <row r="153" spans="1:8" ht="50.1" customHeight="1" x14ac:dyDescent="0.2">
      <c r="A153" s="352" t="s">
        <v>109</v>
      </c>
      <c r="B153" s="353"/>
      <c r="C153" s="7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3" s="361">
        <v>1080</v>
      </c>
      <c r="E153" s="355"/>
      <c r="F153" s="355"/>
      <c r="G153" s="355"/>
      <c r="H153" s="356"/>
    </row>
    <row r="154" spans="1:8" ht="50.1" customHeight="1" x14ac:dyDescent="0.2">
      <c r="A154" s="352" t="s">
        <v>110</v>
      </c>
      <c r="B154" s="353"/>
      <c r="C154" s="74" t="str">
        <f>"Интернет-площадка 2gis.ru на основе Cправочника организаций "&amp;$C$2&amp;""</f>
        <v>Интернет-площадка 2gis.ru на основе Cправочника организаций "2ГИС.НОВОРОССИЙСК"</v>
      </c>
      <c r="D154" s="361">
        <v>11640</v>
      </c>
      <c r="E154" s="355"/>
      <c r="F154" s="355"/>
      <c r="G154" s="355"/>
      <c r="H154" s="356"/>
    </row>
    <row r="155" spans="1:8" ht="50.1" customHeight="1" x14ac:dyDescent="0.2">
      <c r="A155" s="352" t="s">
        <v>111</v>
      </c>
      <c r="B155" s="353"/>
      <c r="C155" s="74" t="str">
        <f>"Интернет-площадка 2gis.ru на основе Cправочника организаций "&amp;$C$2&amp;""</f>
        <v>Интернет-площадка 2gis.ru на основе Cправочника организаций "2ГИС.НОВОРОССИЙСК"</v>
      </c>
      <c r="D155" s="361">
        <v>13968</v>
      </c>
      <c r="E155" s="355"/>
      <c r="F155" s="355"/>
      <c r="G155" s="355"/>
      <c r="H155" s="356"/>
    </row>
    <row r="156" spans="1:8" ht="50.1" customHeight="1" x14ac:dyDescent="0.2">
      <c r="A156" s="352" t="s">
        <v>112</v>
      </c>
      <c r="B156" s="353"/>
      <c r="C156" s="7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6" s="361">
        <v>1080</v>
      </c>
      <c r="E156" s="355"/>
      <c r="F156" s="355"/>
      <c r="G156" s="355"/>
      <c r="H156" s="356"/>
    </row>
    <row r="157" spans="1:8" ht="50.1" customHeight="1" x14ac:dyDescent="0.2">
      <c r="A157" s="352" t="s">
        <v>115</v>
      </c>
      <c r="B157" s="353"/>
      <c r="C157" s="74" t="s">
        <v>95</v>
      </c>
      <c r="D157" s="361">
        <v>960</v>
      </c>
      <c r="E157" s="355"/>
      <c r="F157" s="355"/>
      <c r="G157" s="355"/>
      <c r="H157" s="356"/>
    </row>
    <row r="158" spans="1:8" ht="70.5" customHeight="1" x14ac:dyDescent="0.2">
      <c r="A158" s="352" t="s">
        <v>116</v>
      </c>
      <c r="B158" s="353"/>
      <c r="C15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"2ГИС.НОВОРОССИЙСК" (мобильная версия 2ГИС 4.0 и выше); Интернет-площадка 2gis.ru на основе Cправочника организаций "2ГИС.НОВОРОССИЙСК"</v>
      </c>
      <c r="D158" s="361">
        <v>14400</v>
      </c>
      <c r="E158" s="355"/>
      <c r="F158" s="355"/>
      <c r="G158" s="355"/>
      <c r="H158" s="356"/>
    </row>
    <row r="159" spans="1:8" ht="50.1" customHeight="1" thickBot="1" x14ac:dyDescent="0.25">
      <c r="A159" s="352" t="s">
        <v>117</v>
      </c>
      <c r="B159" s="353"/>
      <c r="C159" s="7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59" s="361">
        <v>960</v>
      </c>
      <c r="E159" s="355"/>
      <c r="F159" s="355"/>
      <c r="G159" s="355"/>
      <c r="H159" s="356"/>
    </row>
    <row r="160" spans="1:8" s="23" customFormat="1" ht="50.1" customHeight="1" thickBot="1" x14ac:dyDescent="0.25">
      <c r="A160" s="362" t="s">
        <v>118</v>
      </c>
      <c r="B160" s="363"/>
      <c r="C160" s="21"/>
      <c r="D160" s="364"/>
      <c r="E160" s="364"/>
      <c r="F160" s="364"/>
      <c r="G160" s="364"/>
      <c r="H160" s="365"/>
    </row>
    <row r="161" spans="1:8" s="16" customFormat="1" ht="50.1" customHeight="1" x14ac:dyDescent="0.2">
      <c r="A161" s="352" t="s">
        <v>119</v>
      </c>
      <c r="B161" s="353"/>
      <c r="C161" s="36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"2ГИС.НОВОРОССИЙСК" (мобильная версия)</v>
      </c>
      <c r="D161" s="354">
        <v>12000</v>
      </c>
      <c r="E161" s="355"/>
      <c r="F161" s="355"/>
      <c r="G161" s="355"/>
      <c r="H161" s="356"/>
    </row>
    <row r="162" spans="1:8" s="16" customFormat="1" ht="50.1" customHeight="1" x14ac:dyDescent="0.2">
      <c r="A162" s="352" t="s">
        <v>120</v>
      </c>
      <c r="B162" s="353"/>
      <c r="C162" s="367"/>
      <c r="D162" s="354">
        <v>12000</v>
      </c>
      <c r="E162" s="355"/>
      <c r="F162" s="355"/>
      <c r="G162" s="355"/>
      <c r="H162" s="356"/>
    </row>
    <row r="163" spans="1:8" s="16" customFormat="1" ht="50.1" customHeight="1" x14ac:dyDescent="0.2">
      <c r="A163" s="369" t="s">
        <v>121</v>
      </c>
      <c r="B163" s="370"/>
      <c r="C163" s="367"/>
      <c r="D163" s="517">
        <v>1620</v>
      </c>
      <c r="E163" s="398"/>
      <c r="F163" s="398"/>
      <c r="G163" s="398"/>
      <c r="H163" s="398"/>
    </row>
    <row r="164" spans="1:8" s="16" customFormat="1" ht="50.1" customHeight="1" x14ac:dyDescent="0.2">
      <c r="A164" s="369" t="s">
        <v>122</v>
      </c>
      <c r="B164" s="370"/>
      <c r="C164" s="367"/>
      <c r="D164" s="517">
        <v>162</v>
      </c>
      <c r="E164" s="398"/>
      <c r="F164" s="398"/>
      <c r="G164" s="398"/>
      <c r="H164" s="398"/>
    </row>
    <row r="165" spans="1:8" s="16" customFormat="1" ht="50.1" customHeight="1" thickBot="1" x14ac:dyDescent="0.25">
      <c r="A165" s="369" t="s">
        <v>123</v>
      </c>
      <c r="B165" s="370"/>
      <c r="C165" s="368"/>
      <c r="D165" s="471">
        <v>570</v>
      </c>
      <c r="E165" s="472"/>
      <c r="F165" s="472"/>
      <c r="G165" s="472"/>
      <c r="H165" s="472"/>
    </row>
    <row r="166" spans="1:8" s="16" customFormat="1" ht="50.1" customHeight="1" thickBot="1" x14ac:dyDescent="0.25">
      <c r="A166" s="362" t="s">
        <v>124</v>
      </c>
      <c r="B166" s="363"/>
      <c r="C166" s="21"/>
      <c r="D166" s="364"/>
      <c r="E166" s="364"/>
      <c r="F166" s="364"/>
      <c r="G166" s="364"/>
      <c r="H166" s="365"/>
    </row>
    <row r="167" spans="1:8" ht="50.1" customHeight="1" x14ac:dyDescent="0.2">
      <c r="A167" s="352" t="s">
        <v>125</v>
      </c>
      <c r="B167" s="353"/>
      <c r="C16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67" s="77">
        <f>F167*1.2</f>
        <v>3823.2</v>
      </c>
      <c r="E167" s="78">
        <f>F167*1.1</f>
        <v>3504.6000000000004</v>
      </c>
      <c r="F167" s="78">
        <v>3186</v>
      </c>
      <c r="G167" s="78">
        <f>F167*0.75</f>
        <v>2389.5</v>
      </c>
      <c r="H167" s="79">
        <f>F167*0.5</f>
        <v>1593</v>
      </c>
    </row>
    <row r="168" spans="1:8" ht="50.1" customHeight="1" x14ac:dyDescent="0.2">
      <c r="A168" s="352" t="s">
        <v>126</v>
      </c>
      <c r="B168" s="353"/>
      <c r="C168" s="74" t="str">
        <f>"Интернет-площадка 2gis.ru на основе Cправочника организаций "&amp;$C$2&amp;""</f>
        <v>Интернет-площадка 2gis.ru на основе Cправочника организаций "2ГИС.НОВОРОССИЙСК"</v>
      </c>
      <c r="D168" s="354">
        <v>3246</v>
      </c>
      <c r="E168" s="355"/>
      <c r="F168" s="355"/>
      <c r="G168" s="355"/>
      <c r="H168" s="356"/>
    </row>
    <row r="169" spans="1:8" ht="50.1" customHeight="1" x14ac:dyDescent="0.2">
      <c r="A169" s="352" t="s">
        <v>127</v>
      </c>
      <c r="B169" s="353"/>
      <c r="C169" s="7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69" s="361">
        <v>762</v>
      </c>
      <c r="E169" s="355"/>
      <c r="F169" s="355"/>
      <c r="G169" s="355"/>
      <c r="H169" s="356"/>
    </row>
    <row r="170" spans="1:8" ht="50.1" customHeight="1" x14ac:dyDescent="0.2">
      <c r="A170" s="352" t="s">
        <v>198</v>
      </c>
      <c r="B170" s="353"/>
      <c r="C17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(мобильная версия 2ГИС 4.0 и выше)</v>
      </c>
      <c r="D170" s="77">
        <f>F170*1.2</f>
        <v>5472</v>
      </c>
      <c r="E170" s="78">
        <f>F170*1.1</f>
        <v>5016</v>
      </c>
      <c r="F170" s="78">
        <v>4560</v>
      </c>
      <c r="G170" s="78">
        <f>F170*0.75</f>
        <v>3420</v>
      </c>
      <c r="H170" s="79">
        <f>F170*0.5</f>
        <v>2280</v>
      </c>
    </row>
    <row r="171" spans="1:8" ht="50.1" customHeight="1" x14ac:dyDescent="0.2">
      <c r="A171" s="352" t="s">
        <v>199</v>
      </c>
      <c r="B171" s="353"/>
      <c r="C171" s="74" t="str">
        <f>"Интернет-площадка 2gis.ru на основе Cправочника организаций "&amp;$C$2&amp;""</f>
        <v>Интернет-площадка 2gis.ru на основе Cправочника организаций "2ГИС.НОВОРОССИЙСК"</v>
      </c>
      <c r="D171" s="354">
        <v>4560</v>
      </c>
      <c r="E171" s="355"/>
      <c r="F171" s="355"/>
      <c r="G171" s="355"/>
      <c r="H171" s="356"/>
    </row>
    <row r="172" spans="1:8" ht="50.1" customHeight="1" x14ac:dyDescent="0.2">
      <c r="A172" s="352" t="s">
        <v>130</v>
      </c>
      <c r="B172" s="353"/>
      <c r="C172" s="74" t="str">
        <f>"Электронный справочник на основе Справочника организаций"&amp;$C$2&amp;" (версия для ПК)"</f>
        <v>Электронный справочник на основе Справочника организаций"2ГИС.НОВОРОССИЙСК" (версия для ПК)</v>
      </c>
      <c r="D172" s="354">
        <v>1080</v>
      </c>
      <c r="E172" s="355"/>
      <c r="F172" s="355"/>
      <c r="G172" s="355"/>
      <c r="H172" s="356"/>
    </row>
    <row r="173" spans="1:8" s="16" customFormat="1" ht="126" customHeight="1" thickBot="1" x14ac:dyDescent="0.25">
      <c r="A173" s="352" t="s">
        <v>131</v>
      </c>
      <c r="B173" s="353"/>
      <c r="C173" s="121" t="str">
        <f>C168</f>
        <v>Интернет-площадка 2gis.ru на основе Cправочника организаций "2ГИС.НОВОРОССИЙСК"</v>
      </c>
      <c r="D173" s="361">
        <v>3186</v>
      </c>
      <c r="E173" s="355"/>
      <c r="F173" s="355"/>
      <c r="G173" s="355"/>
      <c r="H173" s="356"/>
    </row>
    <row r="174" spans="1:8" ht="50.1" customHeight="1" thickBot="1" x14ac:dyDescent="0.25">
      <c r="A174" s="362" t="s">
        <v>200</v>
      </c>
      <c r="B174" s="363"/>
      <c r="C174" s="21"/>
      <c r="D174" s="364"/>
      <c r="E174" s="364"/>
      <c r="F174" s="364"/>
      <c r="G174" s="364"/>
      <c r="H174" s="365"/>
    </row>
    <row r="175" spans="1:8" s="20" customFormat="1" ht="30" customHeight="1" thickBot="1" x14ac:dyDescent="0.25">
      <c r="A175" s="506"/>
      <c r="B175" s="507"/>
      <c r="C175" s="623"/>
      <c r="D175" s="507"/>
      <c r="E175" s="507"/>
      <c r="F175" s="507"/>
      <c r="G175" s="507"/>
      <c r="H175" s="508"/>
    </row>
    <row r="176" spans="1:8" s="16" customFormat="1" ht="185.25" customHeight="1" x14ac:dyDescent="0.2">
      <c r="A176" s="352" t="s">
        <v>201</v>
      </c>
      <c r="B176" s="353"/>
      <c r="C17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"2ГИС.НОВОРОССИЙСК" (версия для ПК); Интернет-площадка 2gis.ru на основе Cправочника организаций "2ГИС.НОВОРОССИЙСК"; Электронный справочник на основе Справочника организаций "2ГИС.НОВОРОССИЙСК" (мобильная версия 2ГИС 4.0 и выше)</v>
      </c>
      <c r="D176" s="382">
        <v>18612</v>
      </c>
      <c r="E176" s="383"/>
      <c r="F176" s="383"/>
      <c r="G176" s="383"/>
      <c r="H176" s="384"/>
    </row>
    <row r="177" spans="1:8" s="16" customFormat="1" ht="83.25" customHeight="1" thickBot="1" x14ac:dyDescent="0.25">
      <c r="A177" s="352" t="s">
        <v>202</v>
      </c>
      <c r="B177" s="353"/>
      <c r="C177" s="367"/>
      <c r="D177" s="354">
        <v>18612</v>
      </c>
      <c r="E177" s="355"/>
      <c r="F177" s="355"/>
      <c r="G177" s="355"/>
      <c r="H177" s="356"/>
    </row>
    <row r="178" spans="1:8" ht="21.75" thickBot="1" x14ac:dyDescent="0.25">
      <c r="A178" s="518"/>
      <c r="B178" s="519"/>
      <c r="C178" s="56"/>
      <c r="D178" s="520"/>
      <c r="E178" s="520"/>
      <c r="F178" s="520"/>
      <c r="G178" s="520"/>
      <c r="H178" s="521"/>
    </row>
    <row r="180" spans="1:8" ht="21" x14ac:dyDescent="0.2">
      <c r="A180" s="85"/>
      <c r="B180" s="86" t="s">
        <v>133</v>
      </c>
      <c r="C180" s="349" t="s">
        <v>584</v>
      </c>
      <c r="D180" s="349"/>
      <c r="E180" s="87"/>
      <c r="F180" s="87"/>
      <c r="G180" s="87"/>
      <c r="H180" s="87"/>
    </row>
    <row r="181" spans="1:8" ht="21" x14ac:dyDescent="0.2">
      <c r="A181" s="85"/>
      <c r="B181" s="87"/>
      <c r="C181" s="541" t="s">
        <v>585</v>
      </c>
      <c r="D181" s="348"/>
      <c r="E181" s="87"/>
      <c r="F181" s="87"/>
      <c r="G181" s="87"/>
      <c r="H181" s="87"/>
    </row>
    <row r="182" spans="1:8" ht="21" x14ac:dyDescent="0.2">
      <c r="A182" s="85"/>
      <c r="B182" s="87"/>
      <c r="C182" s="541" t="s">
        <v>586</v>
      </c>
      <c r="D182" s="348"/>
      <c r="E182" s="87"/>
      <c r="F182" s="87"/>
      <c r="G182" s="87"/>
      <c r="H182" s="87"/>
    </row>
    <row r="183" spans="1:8" ht="21" x14ac:dyDescent="0.2">
      <c r="A183" s="85"/>
      <c r="B183" s="87"/>
      <c r="C183" s="264"/>
      <c r="D183" s="122"/>
      <c r="E183" s="87"/>
      <c r="F183" s="87"/>
      <c r="G183" s="87"/>
      <c r="H183" s="87"/>
    </row>
    <row r="184" spans="1:8" s="88" customFormat="1" ht="11.25" customHeight="1" x14ac:dyDescent="0.2">
      <c r="A184" s="350"/>
      <c r="B184" s="350"/>
      <c r="C184" s="350"/>
      <c r="D184" s="350"/>
      <c r="E184" s="350"/>
      <c r="F184" s="350"/>
      <c r="G184" s="350"/>
      <c r="H184" s="350"/>
    </row>
    <row r="185" spans="1:8" ht="26.25" x14ac:dyDescent="0.2">
      <c r="A185" s="347" t="str">
        <f>Абакан_юр!A174</f>
        <v>По соглашению сторон в качестве валюты платежа могут выступать украинские гривны, в этом случае курс следующий: 1 руб. = 0,4395 гривен</v>
      </c>
      <c r="B185" s="347"/>
      <c r="C185" s="347"/>
      <c r="D185" s="89"/>
      <c r="E185" s="89"/>
      <c r="F185" s="90"/>
      <c r="G185" s="351"/>
      <c r="H185" s="351"/>
    </row>
    <row r="186" spans="1:8" ht="26.25" x14ac:dyDescent="0.2">
      <c r="A186" s="347" t="str">
        <f>Абакан_юр!A175</f>
        <v>По соглашению сторон в качестве валюты платежа могут выступать дирхамы ОАЭ, в этом случае курс следующий: 1 руб. = 0,0414 дирхам</v>
      </c>
      <c r="B186" s="347"/>
      <c r="C186" s="347"/>
      <c r="D186" s="89"/>
      <c r="E186" s="89"/>
      <c r="F186" s="90"/>
      <c r="G186" s="92"/>
      <c r="H186" s="92"/>
    </row>
    <row r="187" spans="1:8" ht="26.25" x14ac:dyDescent="0.2">
      <c r="A187" s="347" t="str">
        <f>Абакан_юр!A176</f>
        <v>По соглашению сторон в качестве валюты платежа могут выступать доллары США, в этом случае курс следующий: 1 руб. = 0,0113 доллара</v>
      </c>
      <c r="B187" s="347"/>
      <c r="C187" s="347"/>
      <c r="D187" s="89"/>
      <c r="E187" s="89"/>
      <c r="F187" s="90"/>
      <c r="G187" s="92"/>
      <c r="H187" s="92"/>
    </row>
    <row r="188" spans="1:8" ht="26.25" x14ac:dyDescent="0.2">
      <c r="A188" s="347" t="str">
        <f>Абакан_юр!A177</f>
        <v>По соглашению сторон в качестве валюты платежа могут выступать евро, в этом случае курс следующий: 1 руб. = 0,0104 евро</v>
      </c>
      <c r="B188" s="347"/>
      <c r="C188" s="347"/>
      <c r="D188" s="89"/>
      <c r="E188" s="90"/>
      <c r="F188" s="90"/>
      <c r="G188" s="92"/>
      <c r="H188" s="92"/>
    </row>
    <row r="189" spans="1:8" ht="26.25" x14ac:dyDescent="0.2">
      <c r="A189" s="347" t="str">
        <f>Абакан_юр!A178</f>
        <v>По соглашению сторон в качестве валюты платежа могут выступать чешские кроны, в этом случае курс следующий: 1 руб. = 0,2610 крона</v>
      </c>
      <c r="B189" s="347"/>
      <c r="C189" s="347"/>
      <c r="D189" s="89"/>
      <c r="E189" s="90"/>
      <c r="F189" s="90"/>
      <c r="G189" s="92"/>
      <c r="H189" s="92"/>
    </row>
    <row r="190" spans="1:8" ht="26.25" x14ac:dyDescent="0.2">
      <c r="A190" s="347" t="str">
        <f>Абакан_юр!A179</f>
        <v>По соглашению сторон в качестве валюты платежа могут выступать киргизские сомы, в этом случае курс следующий: 1 руб. = 1,0094 сом</v>
      </c>
      <c r="B190" s="347"/>
      <c r="C190" s="347"/>
      <c r="D190" s="89"/>
      <c r="E190" s="89"/>
      <c r="F190" s="90"/>
      <c r="G190" s="92"/>
      <c r="H190" s="92"/>
    </row>
    <row r="191" spans="1:8" ht="26.25" x14ac:dyDescent="0.2">
      <c r="A191"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1" s="347"/>
      <c r="C191" s="347"/>
      <c r="D191" s="89"/>
      <c r="E191" s="89"/>
      <c r="F191" s="90"/>
      <c r="G191" s="92"/>
      <c r="H191" s="92"/>
    </row>
    <row r="192" spans="1:8" ht="26.25" x14ac:dyDescent="0.2">
      <c r="A192" s="93"/>
      <c r="B192" s="93"/>
      <c r="C192" s="94"/>
      <c r="D192" s="95"/>
      <c r="E192" s="95"/>
      <c r="F192" s="96"/>
      <c r="G192" s="97"/>
      <c r="H192" s="97"/>
    </row>
    <row r="193" spans="1:8" ht="21" x14ac:dyDescent="0.2">
      <c r="A193" s="339" t="s">
        <v>144</v>
      </c>
      <c r="B193" s="339"/>
      <c r="C193" s="339"/>
      <c r="D193" s="339"/>
      <c r="E193" s="339"/>
      <c r="F193" s="339"/>
      <c r="G193" s="339"/>
      <c r="H193" s="339"/>
    </row>
    <row r="194" spans="1:8" ht="21" x14ac:dyDescent="0.2">
      <c r="A194" s="339" t="s">
        <v>145</v>
      </c>
      <c r="B194" s="339"/>
      <c r="C194" s="339"/>
      <c r="D194" s="339"/>
      <c r="E194" s="339"/>
      <c r="F194" s="339"/>
      <c r="G194" s="339"/>
      <c r="H194" s="339"/>
    </row>
    <row r="195" spans="1:8" ht="26.25" x14ac:dyDescent="0.2">
      <c r="A195" s="93"/>
      <c r="B195" s="93"/>
      <c r="C195" s="94"/>
      <c r="D195" s="95"/>
      <c r="E195" s="95"/>
      <c r="F195" s="96"/>
      <c r="G195" s="97"/>
      <c r="H195" s="97"/>
    </row>
    <row r="196" spans="1:8" ht="50.1" customHeight="1" thickBot="1" x14ac:dyDescent="0.25">
      <c r="A196" s="340" t="s">
        <v>146</v>
      </c>
      <c r="B196" s="340"/>
      <c r="C196" s="340"/>
      <c r="D196" s="340"/>
      <c r="E196" s="340"/>
      <c r="F196" s="99"/>
      <c r="G196" s="91"/>
      <c r="H196" s="100"/>
    </row>
    <row r="197" spans="1:8" ht="50.1" customHeight="1" thickBot="1" x14ac:dyDescent="0.25">
      <c r="A197" s="341" t="s">
        <v>147</v>
      </c>
      <c r="B197" s="342"/>
      <c r="C197" s="342"/>
      <c r="D197" s="342"/>
      <c r="E197" s="343"/>
      <c r="F197" s="101"/>
      <c r="H197" s="102"/>
    </row>
    <row r="198" spans="1:8" ht="96" customHeight="1" thickBot="1" x14ac:dyDescent="0.25">
      <c r="A198" s="538" t="s">
        <v>148</v>
      </c>
      <c r="B198" s="539"/>
      <c r="C198" s="103" t="s">
        <v>149</v>
      </c>
      <c r="D198" s="621" t="s">
        <v>150</v>
      </c>
      <c r="E198" s="622"/>
      <c r="F198" s="104"/>
      <c r="G198" s="104"/>
      <c r="H198" s="104"/>
    </row>
    <row r="199" spans="1:8" ht="115.5" customHeight="1" x14ac:dyDescent="0.2">
      <c r="A199" s="333" t="s">
        <v>151</v>
      </c>
      <c r="B199" s="334"/>
      <c r="C199" s="105" t="s">
        <v>152</v>
      </c>
      <c r="D199" s="335" t="s">
        <v>153</v>
      </c>
      <c r="E199" s="336"/>
      <c r="F199" s="104"/>
      <c r="G199" s="104"/>
      <c r="H199" s="104"/>
    </row>
    <row r="200" spans="1:8" ht="115.5" customHeight="1" x14ac:dyDescent="0.2">
      <c r="A200" s="337" t="s">
        <v>154</v>
      </c>
      <c r="B200" s="338"/>
      <c r="C200" s="106" t="s">
        <v>155</v>
      </c>
      <c r="D200" s="331" t="s">
        <v>156</v>
      </c>
      <c r="E200" s="332"/>
      <c r="F200" s="104"/>
      <c r="G200" s="104"/>
      <c r="H200" s="104"/>
    </row>
    <row r="201" spans="1:8" ht="141.75" customHeight="1" thickBot="1" x14ac:dyDescent="0.25">
      <c r="A201" s="495" t="s">
        <v>157</v>
      </c>
      <c r="B201" s="496"/>
      <c r="C201" s="125" t="s">
        <v>158</v>
      </c>
      <c r="D201" s="497" t="s">
        <v>156</v>
      </c>
      <c r="E201" s="498"/>
      <c r="F201" s="104"/>
      <c r="G201" s="104"/>
      <c r="H201" s="104"/>
    </row>
    <row r="202" spans="1:8" s="82" customFormat="1" ht="102.75" customHeight="1" thickBot="1" x14ac:dyDescent="0.25">
      <c r="A202" s="495" t="s">
        <v>160</v>
      </c>
      <c r="B202" s="496"/>
      <c r="C202" s="247" t="s">
        <v>161</v>
      </c>
      <c r="D202" s="496" t="s">
        <v>156</v>
      </c>
      <c r="E202" s="707"/>
      <c r="F202" s="101"/>
      <c r="G202" s="101"/>
      <c r="H202" s="101"/>
    </row>
    <row r="203" spans="1:8" s="98" customFormat="1" ht="222.75" customHeight="1" thickBot="1" x14ac:dyDescent="0.25">
      <c r="A203" s="495" t="s">
        <v>162</v>
      </c>
      <c r="B203" s="496"/>
      <c r="C203" s="125" t="s">
        <v>163</v>
      </c>
      <c r="D203" s="497" t="s">
        <v>156</v>
      </c>
      <c r="E203" s="498"/>
      <c r="F203" s="96"/>
      <c r="G203" s="97"/>
      <c r="H203" s="97"/>
    </row>
    <row r="204" spans="1:8" ht="23.25" x14ac:dyDescent="0.2">
      <c r="A204" s="329" t="s">
        <v>164</v>
      </c>
      <c r="B204" s="329"/>
      <c r="C204" s="329"/>
      <c r="D204" s="329"/>
      <c r="E204" s="329"/>
      <c r="F204" s="329"/>
      <c r="G204" s="329"/>
      <c r="H204" s="329"/>
    </row>
    <row r="205" spans="1:8" ht="23.25" x14ac:dyDescent="0.2">
      <c r="A205" s="329" t="s">
        <v>165</v>
      </c>
      <c r="B205" s="329"/>
      <c r="C205" s="329"/>
      <c r="D205" s="329"/>
      <c r="E205" s="329"/>
      <c r="F205" s="329"/>
      <c r="G205" s="329"/>
      <c r="H205" s="329"/>
    </row>
    <row r="206" spans="1:8" ht="189.75" customHeight="1" x14ac:dyDescent="0.2">
      <c r="A206"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6" s="493"/>
      <c r="C206" s="493"/>
      <c r="D206" s="493"/>
      <c r="E206" s="493"/>
      <c r="F206" s="493"/>
      <c r="G206" s="493"/>
      <c r="H206" s="493"/>
    </row>
    <row r="207" spans="1:8" ht="70.5" customHeight="1" x14ac:dyDescent="0.2">
      <c r="A207" s="339" t="s">
        <v>167</v>
      </c>
      <c r="B207" s="339"/>
      <c r="C207" s="339"/>
      <c r="D207" s="339"/>
      <c r="E207" s="339"/>
      <c r="F207" s="339"/>
      <c r="G207" s="339"/>
      <c r="H207" s="339"/>
    </row>
    <row r="208" spans="1:8" ht="23.25" x14ac:dyDescent="0.2">
      <c r="A208" s="329" t="s">
        <v>168</v>
      </c>
      <c r="B208" s="329"/>
      <c r="C208" s="329"/>
      <c r="D208" s="329"/>
      <c r="E208" s="329"/>
      <c r="F208" s="329"/>
      <c r="G208" s="329"/>
      <c r="H208" s="329"/>
    </row>
    <row r="209" spans="1:8" s="109" customFormat="1" ht="114.75" customHeight="1" x14ac:dyDescent="0.2">
      <c r="A209" s="339" t="s">
        <v>169</v>
      </c>
      <c r="B209" s="339"/>
      <c r="C209" s="339"/>
      <c r="D209" s="339"/>
      <c r="E209" s="339"/>
      <c r="F209" s="339"/>
      <c r="G209" s="339"/>
      <c r="H209" s="339"/>
    </row>
  </sheetData>
  <sheetProtection selectLockedCells="1" selectUnlockedCells="1"/>
  <mergeCells count="34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A107:B107"/>
    <mergeCell ref="D107:H107"/>
    <mergeCell ref="A108:B108"/>
    <mergeCell ref="D108:H108"/>
    <mergeCell ref="A109:B109"/>
    <mergeCell ref="C109:C126"/>
    <mergeCell ref="D109:H109"/>
    <mergeCell ref="A110:B110"/>
    <mergeCell ref="D110:H110"/>
    <mergeCell ref="A111:B111"/>
    <mergeCell ref="A115:B115"/>
    <mergeCell ref="D115:H115"/>
    <mergeCell ref="A116:B116"/>
    <mergeCell ref="D116:H116"/>
    <mergeCell ref="A117:B117"/>
    <mergeCell ref="D117:H117"/>
    <mergeCell ref="D111:H111"/>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D160:H160"/>
    <mergeCell ref="A161:B161"/>
    <mergeCell ref="C161:C165"/>
    <mergeCell ref="D161:H161"/>
    <mergeCell ref="A162:B162"/>
    <mergeCell ref="D162:H162"/>
    <mergeCell ref="A163:B163"/>
    <mergeCell ref="D163:H163"/>
    <mergeCell ref="A164:B164"/>
    <mergeCell ref="A168:B168"/>
    <mergeCell ref="D168:H168"/>
    <mergeCell ref="A169:B169"/>
    <mergeCell ref="D169:H169"/>
    <mergeCell ref="A170:B170"/>
    <mergeCell ref="A171:B171"/>
    <mergeCell ref="D171:H171"/>
    <mergeCell ref="D164:H164"/>
    <mergeCell ref="A165:B165"/>
    <mergeCell ref="D165:H165"/>
    <mergeCell ref="A166:B166"/>
    <mergeCell ref="D166:H166"/>
    <mergeCell ref="A167:B167"/>
    <mergeCell ref="A175:C175"/>
    <mergeCell ref="D175:H175"/>
    <mergeCell ref="A176:B176"/>
    <mergeCell ref="C176:C177"/>
    <mergeCell ref="D176:H176"/>
    <mergeCell ref="A177:B177"/>
    <mergeCell ref="D177:H177"/>
    <mergeCell ref="A172:B172"/>
    <mergeCell ref="D172:H172"/>
    <mergeCell ref="A173:B173"/>
    <mergeCell ref="D173:H173"/>
    <mergeCell ref="A174:B174"/>
    <mergeCell ref="D174:H174"/>
    <mergeCell ref="A185:C185"/>
    <mergeCell ref="G185:H185"/>
    <mergeCell ref="A186:C186"/>
    <mergeCell ref="A187:C187"/>
    <mergeCell ref="A188:C188"/>
    <mergeCell ref="A189:C189"/>
    <mergeCell ref="A178:B178"/>
    <mergeCell ref="D178:H178"/>
    <mergeCell ref="C180:D180"/>
    <mergeCell ref="C181:D181"/>
    <mergeCell ref="C182:D182"/>
    <mergeCell ref="A184:H184"/>
    <mergeCell ref="A198:B198"/>
    <mergeCell ref="D198:E198"/>
    <mergeCell ref="A199:B199"/>
    <mergeCell ref="D199:E199"/>
    <mergeCell ref="A200:B200"/>
    <mergeCell ref="D200:E200"/>
    <mergeCell ref="A190:C190"/>
    <mergeCell ref="A191:C191"/>
    <mergeCell ref="A193:H193"/>
    <mergeCell ref="A194:H194"/>
    <mergeCell ref="A196:E196"/>
    <mergeCell ref="A197:E197"/>
    <mergeCell ref="A204:H204"/>
    <mergeCell ref="A205:H205"/>
    <mergeCell ref="A206:H206"/>
    <mergeCell ref="A207:H207"/>
    <mergeCell ref="A208:H208"/>
    <mergeCell ref="A209:E209"/>
    <mergeCell ref="F209:H209"/>
    <mergeCell ref="A201:B201"/>
    <mergeCell ref="D201:E201"/>
    <mergeCell ref="A202:B202"/>
    <mergeCell ref="D202:E202"/>
    <mergeCell ref="A203:B203"/>
    <mergeCell ref="D203:E2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XFD268"/>
  <sheetViews>
    <sheetView tabSelected="1" view="pageBreakPreview" zoomScale="40" zoomScaleNormal="60" zoomScaleSheetLayoutView="40" workbookViewId="0">
      <pane ySplit="3" topLeftCell="A236" activePane="bottomLeft" state="frozen"/>
      <selection activeCell="D269" sqref="D269:H269"/>
      <selection pane="bottomLeft" activeCell="A239" sqref="A239:H239"/>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270" t="s">
        <v>0</v>
      </c>
      <c r="D1" s="683"/>
      <c r="E1" s="683"/>
      <c r="F1" s="683"/>
      <c r="G1" s="205"/>
      <c r="H1" s="205"/>
    </row>
    <row r="2" spans="1:8" s="10" customFormat="1" ht="50.1" customHeight="1" x14ac:dyDescent="0.2">
      <c r="A2" s="5" t="s">
        <v>1</v>
      </c>
      <c r="B2" s="6" t="s">
        <v>2</v>
      </c>
      <c r="C2" s="7" t="s">
        <v>587</v>
      </c>
      <c r="D2" s="206"/>
      <c r="E2" s="206"/>
      <c r="F2" s="206"/>
      <c r="G2" s="684"/>
      <c r="H2" s="684"/>
    </row>
    <row r="3" spans="1:8" s="16" customFormat="1" ht="24.95" customHeight="1" thickBot="1" x14ac:dyDescent="0.25">
      <c r="A3" s="11" t="s">
        <v>4</v>
      </c>
      <c r="B3" s="12"/>
      <c r="C3" s="13"/>
      <c r="D3" s="14"/>
      <c r="E3" s="14"/>
      <c r="F3" s="15"/>
      <c r="G3" s="13"/>
      <c r="H3" s="13"/>
    </row>
    <row r="4" spans="1:8" s="20" customFormat="1" ht="50.1" customHeight="1" thickBot="1" x14ac:dyDescent="0.25">
      <c r="A4" s="271" t="s">
        <v>5</v>
      </c>
      <c r="B4" s="181" t="s">
        <v>6</v>
      </c>
      <c r="C4" s="181" t="s">
        <v>7</v>
      </c>
      <c r="D4" s="746" t="s">
        <v>588</v>
      </c>
      <c r="E4" s="577"/>
      <c r="F4" s="577"/>
      <c r="G4" s="577"/>
      <c r="H4" s="655"/>
    </row>
    <row r="5" spans="1:8" s="23" customFormat="1" ht="49.5" customHeight="1" thickBot="1" x14ac:dyDescent="0.25">
      <c r="A5" s="625" t="s">
        <v>9</v>
      </c>
      <c r="B5" s="626"/>
      <c r="C5" s="167"/>
      <c r="D5" s="167"/>
      <c r="E5" s="167"/>
      <c r="F5" s="167"/>
      <c r="G5" s="167"/>
      <c r="H5" s="230"/>
    </row>
    <row r="6" spans="1:8" s="16" customFormat="1" ht="24.95" customHeight="1" thickBot="1" x14ac:dyDescent="0.25">
      <c r="A6" s="40"/>
      <c r="B6" s="59"/>
      <c r="C6" s="117"/>
      <c r="D6" s="519" t="s">
        <v>234</v>
      </c>
      <c r="E6" s="519"/>
      <c r="F6" s="519"/>
      <c r="G6" s="519"/>
      <c r="H6" s="645"/>
    </row>
    <row r="7" spans="1:8" s="16" customFormat="1" ht="24.95" customHeight="1" thickBot="1" x14ac:dyDescent="0.25">
      <c r="A7" s="52"/>
      <c r="B7" s="41"/>
      <c r="C7" s="70"/>
      <c r="D7" s="265" t="s">
        <v>171</v>
      </c>
      <c r="E7" s="266" t="s">
        <v>172</v>
      </c>
      <c r="F7" s="267" t="s">
        <v>173</v>
      </c>
      <c r="G7" s="266" t="s">
        <v>174</v>
      </c>
      <c r="H7" s="268" t="s">
        <v>175</v>
      </c>
    </row>
    <row r="8" spans="1:8" s="16" customFormat="1" ht="48" customHeight="1" x14ac:dyDescent="0.2">
      <c r="A8" s="461" t="s">
        <v>589</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8" s="382">
        <f>F8*1.2</f>
        <v>15631.199999999999</v>
      </c>
      <c r="E8" s="383">
        <f>F8*1.1</f>
        <v>14328.6</v>
      </c>
      <c r="F8" s="383">
        <v>13026</v>
      </c>
      <c r="G8" s="383">
        <f>F8*0.75</f>
        <v>9769.5</v>
      </c>
      <c r="H8" s="384">
        <f>F8*0.5</f>
        <v>6513</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6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1" s="374"/>
      <c r="E11" s="375"/>
      <c r="F11" s="375"/>
      <c r="G11" s="375"/>
      <c r="H11" s="376"/>
    </row>
    <row r="12" spans="1:8" s="16" customFormat="1" ht="24.95" customHeight="1" thickBot="1" x14ac:dyDescent="0.25">
      <c r="A12" s="28"/>
      <c r="B12" s="29"/>
      <c r="C12" s="151"/>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 s="457">
        <f>F13*1.2</f>
        <v>18547.2</v>
      </c>
      <c r="E13" s="383">
        <f>F13*1.1</f>
        <v>17001.600000000002</v>
      </c>
      <c r="F13" s="383">
        <v>15456</v>
      </c>
      <c r="G13" s="383">
        <f>F13*0.75</f>
        <v>11592</v>
      </c>
      <c r="H13" s="384">
        <f>F13*0.5</f>
        <v>7728</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6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 s="482"/>
      <c r="E17" s="375"/>
      <c r="F17" s="375"/>
      <c r="G17" s="375"/>
      <c r="H17" s="376"/>
    </row>
    <row r="18" spans="1:8" s="16" customFormat="1" ht="24.95" customHeight="1" thickBot="1" x14ac:dyDescent="0.25">
      <c r="A18" s="28"/>
      <c r="B18" s="34"/>
      <c r="C18" s="151"/>
      <c r="D18" s="35"/>
      <c r="E18" s="35"/>
      <c r="F18" s="35"/>
      <c r="G18" s="35"/>
      <c r="H18" s="36"/>
    </row>
    <row r="19" spans="1:8" s="16" customFormat="1" ht="92.25" customHeight="1" x14ac:dyDescent="0.2">
      <c r="A19" s="451" t="s">
        <v>590</v>
      </c>
      <c r="B19" s="272" t="s">
        <v>591</v>
      </c>
      <c r="C19" s="74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9" s="78">
        <f>F19*1.2</f>
        <v>18547.2</v>
      </c>
      <c r="E19" s="78">
        <f>F19*1.1</f>
        <v>17001.600000000002</v>
      </c>
      <c r="F19" s="78">
        <v>15456</v>
      </c>
      <c r="G19" s="78">
        <f>F19*0.75</f>
        <v>11592</v>
      </c>
      <c r="H19" s="78">
        <f>F19*0.5</f>
        <v>7728</v>
      </c>
    </row>
    <row r="20" spans="1:8" s="16" customFormat="1" ht="92.25" customHeight="1" thickBot="1" x14ac:dyDescent="0.25">
      <c r="A20" s="489"/>
      <c r="B20" s="26" t="s">
        <v>592</v>
      </c>
      <c r="C20" s="600"/>
      <c r="D20" s="273"/>
      <c r="E20" s="273"/>
      <c r="F20" s="273">
        <v>1596</v>
      </c>
      <c r="G20" s="273"/>
      <c r="H20" s="274"/>
    </row>
    <row r="21" spans="1:8" s="16" customFormat="1" ht="24.95" customHeight="1" thickBot="1" x14ac:dyDescent="0.25">
      <c r="A21" s="28"/>
      <c r="B21" s="34"/>
      <c r="C21" s="151"/>
      <c r="D21" s="35"/>
      <c r="E21" s="35"/>
      <c r="F21" s="35"/>
      <c r="G21" s="35"/>
      <c r="H21" s="36"/>
    </row>
    <row r="22" spans="1:8" s="16" customFormat="1" ht="92.25" customHeight="1" x14ac:dyDescent="0.2">
      <c r="A22" s="451" t="s">
        <v>593</v>
      </c>
      <c r="B22" s="272" t="s">
        <v>591</v>
      </c>
      <c r="C2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2" s="78">
        <f>F22*1.2</f>
        <v>18547.2</v>
      </c>
      <c r="E22" s="78">
        <f>F22*1.1</f>
        <v>17001.600000000002</v>
      </c>
      <c r="F22" s="78">
        <v>15456</v>
      </c>
      <c r="G22" s="78">
        <f>F22*0.75</f>
        <v>11592</v>
      </c>
      <c r="H22" s="78">
        <f>F22*0.5</f>
        <v>7728</v>
      </c>
    </row>
    <row r="23" spans="1:8" s="16" customFormat="1" ht="20.25" customHeight="1" x14ac:dyDescent="0.2">
      <c r="A23" s="452"/>
      <c r="B23" s="742" t="s">
        <v>594</v>
      </c>
      <c r="C23" s="599"/>
      <c r="D23" s="35"/>
      <c r="E23" s="35"/>
      <c r="F23" s="35"/>
      <c r="G23" s="744" t="s">
        <v>595</v>
      </c>
      <c r="H23" s="745"/>
    </row>
    <row r="24" spans="1:8" s="16" customFormat="1" ht="92.25" customHeight="1" thickBot="1" x14ac:dyDescent="0.25">
      <c r="A24" s="489"/>
      <c r="B24" s="743"/>
      <c r="C24" s="600"/>
      <c r="D24" s="273"/>
      <c r="E24" s="273"/>
      <c r="F24" s="273">
        <v>3630.0000000000005</v>
      </c>
      <c r="G24" s="273"/>
      <c r="H24" s="274"/>
    </row>
    <row r="25" spans="1:8" s="16" customFormat="1" ht="24.95" customHeight="1" thickBot="1" x14ac:dyDescent="0.25">
      <c r="A25" s="28"/>
      <c r="B25" s="34"/>
      <c r="C25" s="151"/>
      <c r="D25" s="35"/>
      <c r="E25" s="35"/>
      <c r="F25" s="35"/>
      <c r="G25" s="35"/>
      <c r="H25" s="36"/>
    </row>
    <row r="26" spans="1:8" s="16" customFormat="1" ht="92.25" customHeight="1" thickBot="1" x14ac:dyDescent="0.25">
      <c r="A26" s="438" t="s">
        <v>596</v>
      </c>
      <c r="B26" s="272" t="s">
        <v>591</v>
      </c>
      <c r="C26" s="73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26" s="275">
        <f>F26*1.2</f>
        <v>18547.2</v>
      </c>
      <c r="E26" s="275">
        <f>F26*1.1</f>
        <v>17001.600000000002</v>
      </c>
      <c r="F26" s="275">
        <v>15456</v>
      </c>
      <c r="G26" s="275">
        <f>F26*0.75</f>
        <v>11592</v>
      </c>
      <c r="H26" s="275">
        <f>F26*0.5</f>
        <v>7728</v>
      </c>
    </row>
    <row r="27" spans="1:8" s="16" customFormat="1" ht="92.25" customHeight="1" thickBot="1" x14ac:dyDescent="0.25">
      <c r="A27" s="439"/>
      <c r="B27" s="739" t="s">
        <v>594</v>
      </c>
      <c r="C27" s="737"/>
      <c r="D27" s="276"/>
      <c r="E27" s="277"/>
      <c r="F27" s="277"/>
      <c r="G27" s="402" t="s">
        <v>595</v>
      </c>
      <c r="H27" s="403"/>
    </row>
    <row r="28" spans="1:8" s="16" customFormat="1" ht="89.25" customHeight="1" thickBot="1" x14ac:dyDescent="0.25">
      <c r="A28" s="439"/>
      <c r="B28" s="740"/>
      <c r="C28" s="737"/>
      <c r="D28" s="562">
        <v>3630.0000000000005</v>
      </c>
      <c r="E28" s="563"/>
      <c r="F28" s="563"/>
      <c r="G28" s="563"/>
      <c r="H28" s="564"/>
    </row>
    <row r="29" spans="1:8" s="16" customFormat="1" ht="92.25" customHeight="1" thickBot="1" x14ac:dyDescent="0.25">
      <c r="A29" s="440"/>
      <c r="B29" s="26" t="s">
        <v>592</v>
      </c>
      <c r="C29" s="738"/>
      <c r="D29" s="278"/>
      <c r="E29" s="279"/>
      <c r="F29" s="279">
        <v>1596</v>
      </c>
      <c r="G29" s="279"/>
      <c r="H29" s="280"/>
    </row>
    <row r="30" spans="1:8" s="16" customFormat="1" ht="24.95" customHeight="1" thickBot="1" x14ac:dyDescent="0.25">
      <c r="A30" s="28"/>
      <c r="B30" s="34"/>
      <c r="C30" s="151"/>
      <c r="D30" s="35"/>
      <c r="E30" s="35"/>
      <c r="F30" s="35"/>
      <c r="G30" s="35"/>
      <c r="H30" s="36"/>
    </row>
    <row r="31" spans="1:8" s="16" customFormat="1" ht="112.5" customHeight="1" x14ac:dyDescent="0.2">
      <c r="A31" s="438" t="s">
        <v>17</v>
      </c>
      <c r="B31" s="142" t="s">
        <v>18</v>
      </c>
      <c r="C31" s="61"/>
      <c r="D31" s="465">
        <v>2871</v>
      </c>
      <c r="E31" s="466"/>
      <c r="F31" s="466"/>
      <c r="G31" s="466"/>
      <c r="H31" s="467"/>
    </row>
    <row r="32" spans="1:8" s="16" customFormat="1" ht="50.1" customHeight="1" x14ac:dyDescent="0.2">
      <c r="A32" s="439"/>
      <c r="B32" s="143" t="s">
        <v>19</v>
      </c>
      <c r="C32" s="474" t="str">
        <f>"Электронный справочник "&amp;$C$2&amp;" (версия для ПК)"</f>
        <v>Электронный справочник "2ГИС.НОВОСИБИРСК" (версия для ПК)</v>
      </c>
      <c r="D32" s="468"/>
      <c r="E32" s="469"/>
      <c r="F32" s="469"/>
      <c r="G32" s="469"/>
      <c r="H32" s="470"/>
    </row>
    <row r="33" spans="1:8" s="16" customFormat="1" ht="40.5" customHeight="1" x14ac:dyDescent="0.2">
      <c r="A33" s="439"/>
      <c r="B33" s="143" t="s">
        <v>20</v>
      </c>
      <c r="C33" s="456"/>
      <c r="D33" s="468"/>
      <c r="E33" s="469"/>
      <c r="F33" s="469"/>
      <c r="G33" s="469"/>
      <c r="H33" s="470"/>
    </row>
    <row r="34" spans="1:8" s="16" customFormat="1" ht="75" customHeight="1" thickBot="1" x14ac:dyDescent="0.25">
      <c r="A34" s="440"/>
      <c r="B34" s="143" t="s">
        <v>21</v>
      </c>
      <c r="C34" s="62"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34" s="471"/>
      <c r="E34" s="472"/>
      <c r="F34" s="472"/>
      <c r="G34" s="472"/>
      <c r="H34" s="473"/>
    </row>
    <row r="35" spans="1:8" s="16" customFormat="1" ht="24.95" customHeight="1" thickBot="1" x14ac:dyDescent="0.25">
      <c r="A35" s="40"/>
      <c r="B35" s="41"/>
      <c r="C35" s="70"/>
      <c r="D35" s="519" t="s">
        <v>234</v>
      </c>
      <c r="E35" s="519"/>
      <c r="F35" s="519"/>
      <c r="G35" s="519"/>
      <c r="H35" s="645"/>
    </row>
    <row r="36" spans="1:8" s="16" customFormat="1" ht="50.1" customHeight="1" x14ac:dyDescent="0.2">
      <c r="A36" s="438" t="s">
        <v>22</v>
      </c>
      <c r="B36" s="475" t="s">
        <v>23</v>
      </c>
      <c r="C36"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36" s="527">
        <v>306</v>
      </c>
      <c r="E36" s="528"/>
      <c r="F36" s="528"/>
      <c r="G36" s="528"/>
      <c r="H36" s="529"/>
    </row>
    <row r="37" spans="1:8" s="16" customFormat="1" ht="94.5" customHeight="1" x14ac:dyDescent="0.2">
      <c r="A37" s="439"/>
      <c r="B37" s="476"/>
      <c r="C37" s="478"/>
      <c r="D37" s="480"/>
      <c r="E37" s="447"/>
      <c r="F37" s="447"/>
      <c r="G37" s="447"/>
      <c r="H37" s="530"/>
    </row>
    <row r="38" spans="1:8" s="16" customFormat="1" ht="163.5" customHeight="1" thickBot="1" x14ac:dyDescent="0.25">
      <c r="A38" s="440"/>
      <c r="B38" s="43" t="s">
        <v>13</v>
      </c>
      <c r="C38"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38" s="531"/>
      <c r="E38" s="532"/>
      <c r="F38" s="532"/>
      <c r="G38" s="532"/>
      <c r="H38" s="533"/>
    </row>
    <row r="39" spans="1:8" s="16" customFormat="1" ht="24.95" customHeight="1" thickBot="1" x14ac:dyDescent="0.25">
      <c r="A39" s="40"/>
      <c r="B39" s="29"/>
      <c r="C39" s="151"/>
      <c r="D39" s="519" t="s">
        <v>234</v>
      </c>
      <c r="E39" s="519"/>
      <c r="F39" s="519"/>
      <c r="G39" s="519"/>
      <c r="H39" s="645"/>
    </row>
    <row r="40" spans="1:8" s="16" customFormat="1" ht="50.1" customHeight="1" x14ac:dyDescent="0.2">
      <c r="A40" s="438" t="s">
        <v>24</v>
      </c>
      <c r="B40" s="455" t="s">
        <v>27</v>
      </c>
      <c r="C40"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0" s="382">
        <f>F40*1.2</f>
        <v>21888</v>
      </c>
      <c r="E40" s="383">
        <f>F40*1.1</f>
        <v>20064</v>
      </c>
      <c r="F40" s="383">
        <v>18240</v>
      </c>
      <c r="G40" s="383">
        <f>F40*0.75</f>
        <v>13680</v>
      </c>
      <c r="H40" s="384">
        <f>F40*0.5</f>
        <v>9120</v>
      </c>
    </row>
    <row r="41" spans="1:8" s="16" customFormat="1" ht="99.95" customHeight="1" x14ac:dyDescent="0.2">
      <c r="A41" s="439"/>
      <c r="B41" s="456"/>
      <c r="C41" s="456"/>
      <c r="D41" s="354"/>
      <c r="E41" s="355"/>
      <c r="F41" s="355"/>
      <c r="G41" s="355"/>
      <c r="H41" s="356"/>
    </row>
    <row r="42" spans="1:8" s="16" customFormat="1" ht="99.95" customHeight="1" x14ac:dyDescent="0.2">
      <c r="A42" s="439"/>
      <c r="B42" s="45" t="s">
        <v>12</v>
      </c>
      <c r="C42" s="29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2" s="354"/>
      <c r="E42" s="355"/>
      <c r="F42" s="355"/>
      <c r="G42" s="355"/>
      <c r="H42" s="356"/>
    </row>
    <row r="43" spans="1:8" s="16" customFormat="1" ht="156.75" customHeight="1" thickBot="1" x14ac:dyDescent="0.25">
      <c r="A43" s="440"/>
      <c r="B43" s="47" t="s">
        <v>13</v>
      </c>
      <c r="C43"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3" s="374"/>
      <c r="E43" s="375"/>
      <c r="F43" s="375"/>
      <c r="G43" s="375"/>
      <c r="H43" s="376"/>
    </row>
    <row r="44" spans="1:8" s="16" customFormat="1" ht="24.95" customHeight="1" thickBot="1" x14ac:dyDescent="0.25">
      <c r="A44" s="40"/>
      <c r="B44" s="29"/>
      <c r="C44" s="151"/>
      <c r="D44" s="519" t="s">
        <v>234</v>
      </c>
      <c r="E44" s="519"/>
      <c r="F44" s="519"/>
      <c r="G44" s="519"/>
      <c r="H44" s="645"/>
    </row>
    <row r="45" spans="1:8" s="16" customFormat="1" ht="50.1" customHeight="1" x14ac:dyDescent="0.2">
      <c r="A45" s="438" t="s">
        <v>26</v>
      </c>
      <c r="B45" s="455" t="s">
        <v>27</v>
      </c>
      <c r="C4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5" s="457">
        <f>F45*1.2</f>
        <v>25977.599999999999</v>
      </c>
      <c r="E45" s="383">
        <f>F45*1.1</f>
        <v>23812.800000000003</v>
      </c>
      <c r="F45" s="383">
        <v>21648</v>
      </c>
      <c r="G45" s="383">
        <f>F45*0.75</f>
        <v>16236</v>
      </c>
      <c r="H45" s="384">
        <f>F45*0.5</f>
        <v>10824</v>
      </c>
    </row>
    <row r="46" spans="1:8" s="16" customFormat="1" ht="99.95" customHeight="1" x14ac:dyDescent="0.2">
      <c r="A46" s="439"/>
      <c r="B46" s="456"/>
      <c r="C46" s="456"/>
      <c r="D46" s="361"/>
      <c r="E46" s="355"/>
      <c r="F46" s="355"/>
      <c r="G46" s="355"/>
      <c r="H46" s="356"/>
    </row>
    <row r="47" spans="1:8" s="16" customFormat="1" ht="99.95" customHeight="1" x14ac:dyDescent="0.2">
      <c r="A47" s="439"/>
      <c r="B47" s="24" t="s">
        <v>12</v>
      </c>
      <c r="C47" s="63"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47" s="361"/>
      <c r="E47" s="355"/>
      <c r="F47" s="355"/>
      <c r="G47" s="355"/>
      <c r="H47" s="356"/>
    </row>
    <row r="48" spans="1:8" s="16" customFormat="1" ht="156.75" customHeight="1" x14ac:dyDescent="0.2">
      <c r="A48" s="439"/>
      <c r="B48" s="31" t="s">
        <v>13</v>
      </c>
      <c r="C48"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8" s="361"/>
      <c r="E48" s="355"/>
      <c r="F48" s="355"/>
      <c r="G48" s="355"/>
      <c r="H48" s="356"/>
    </row>
    <row r="49" spans="1:8" s="16" customFormat="1" ht="92.25" customHeight="1" thickBot="1" x14ac:dyDescent="0.25">
      <c r="A49" s="440"/>
      <c r="B49" s="26" t="s">
        <v>16</v>
      </c>
      <c r="C49"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49" s="482"/>
      <c r="E49" s="375"/>
      <c r="F49" s="375"/>
      <c r="G49" s="375"/>
      <c r="H49" s="376"/>
    </row>
    <row r="50" spans="1:8" s="16" customFormat="1" ht="24.95" customHeight="1" thickBot="1" x14ac:dyDescent="0.25">
      <c r="A50" s="52"/>
      <c r="B50" s="34"/>
      <c r="C50" s="151"/>
      <c r="D50" s="35"/>
      <c r="E50" s="35"/>
      <c r="F50" s="35"/>
      <c r="G50" s="35"/>
      <c r="H50" s="36"/>
    </row>
    <row r="51" spans="1:8" s="16" customFormat="1" ht="125.1" customHeight="1" x14ac:dyDescent="0.2">
      <c r="A51" s="438" t="s">
        <v>28</v>
      </c>
      <c r="B51" s="142" t="s">
        <v>29</v>
      </c>
      <c r="C51" s="61"/>
      <c r="D51" s="465">
        <v>4080</v>
      </c>
      <c r="E51" s="466"/>
      <c r="F51" s="466"/>
      <c r="G51" s="466"/>
      <c r="H51" s="467"/>
    </row>
    <row r="52" spans="1:8" s="16" customFormat="1" ht="50.1" customHeight="1" x14ac:dyDescent="0.2">
      <c r="A52" s="439"/>
      <c r="B52" s="143" t="s">
        <v>19</v>
      </c>
      <c r="C52" s="474" t="str">
        <f>"Электронный справочник "&amp;$C$2&amp;" (версия для ПК)"</f>
        <v>Электронный справочник "2ГИС.НОВОСИБИРСК" (версия для ПК)</v>
      </c>
      <c r="D52" s="468"/>
      <c r="E52" s="469"/>
      <c r="F52" s="469"/>
      <c r="G52" s="469"/>
      <c r="H52" s="470"/>
    </row>
    <row r="53" spans="1:8" s="16" customFormat="1" ht="50.1" customHeight="1" x14ac:dyDescent="0.2">
      <c r="A53" s="439"/>
      <c r="B53" s="143" t="s">
        <v>20</v>
      </c>
      <c r="C53" s="456"/>
      <c r="D53" s="468"/>
      <c r="E53" s="469"/>
      <c r="F53" s="469"/>
      <c r="G53" s="469"/>
      <c r="H53" s="470"/>
    </row>
    <row r="54" spans="1:8" s="16" customFormat="1" ht="75" customHeight="1" thickBot="1" x14ac:dyDescent="0.25">
      <c r="A54" s="440"/>
      <c r="B54" s="143" t="s">
        <v>21</v>
      </c>
      <c r="C54" s="62"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"2ГИС.НОВОСИБИРСК"; Электронный справочник "2ГИС.НОВОСИБИРСК" (мобильная версия 2ГИС 4.0 и выше)</v>
      </c>
      <c r="D54" s="471"/>
      <c r="E54" s="472"/>
      <c r="F54" s="472"/>
      <c r="G54" s="472"/>
      <c r="H54" s="473"/>
    </row>
    <row r="55" spans="1:8" s="16" customFormat="1" ht="24.95" customHeight="1" thickBot="1" x14ac:dyDescent="0.25">
      <c r="A55" s="40"/>
      <c r="B55" s="41"/>
      <c r="C55" s="70"/>
      <c r="D55" s="519" t="s">
        <v>234</v>
      </c>
      <c r="E55" s="519"/>
      <c r="F55" s="519"/>
      <c r="G55" s="519"/>
      <c r="H55" s="645"/>
    </row>
    <row r="56" spans="1:8" s="16" customFormat="1" ht="50.1" customHeight="1" x14ac:dyDescent="0.2">
      <c r="A56" s="438" t="s">
        <v>30</v>
      </c>
      <c r="B56" s="475" t="s">
        <v>23</v>
      </c>
      <c r="C56"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v>
      </c>
      <c r="D56" s="445">
        <v>432</v>
      </c>
      <c r="E56" s="445"/>
      <c r="F56" s="445"/>
      <c r="G56" s="445"/>
      <c r="H56" s="446"/>
    </row>
    <row r="57" spans="1:8" s="16" customFormat="1" ht="69.75" customHeight="1" x14ac:dyDescent="0.2">
      <c r="A57" s="439"/>
      <c r="B57" s="476"/>
      <c r="C57" s="478"/>
      <c r="D57" s="447"/>
      <c r="E57" s="447"/>
      <c r="F57" s="447"/>
      <c r="G57" s="447"/>
      <c r="H57" s="448"/>
    </row>
    <row r="58" spans="1:8" s="16" customFormat="1" ht="155.25" customHeight="1" x14ac:dyDescent="0.2">
      <c r="A58" s="439"/>
      <c r="B58" s="45" t="s">
        <v>13</v>
      </c>
      <c r="C58" s="29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8" s="447"/>
      <c r="E58" s="447"/>
      <c r="F58" s="447"/>
      <c r="G58" s="447"/>
      <c r="H58" s="448"/>
    </row>
    <row r="59" spans="1:8" s="16" customFormat="1" ht="168.75" customHeight="1" thickBot="1" x14ac:dyDescent="0.25">
      <c r="A59" s="440"/>
      <c r="B59" s="47" t="s">
        <v>13</v>
      </c>
      <c r="C5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59" s="449"/>
      <c r="E59" s="449"/>
      <c r="F59" s="449"/>
      <c r="G59" s="449"/>
      <c r="H59" s="450"/>
    </row>
    <row r="60" spans="1:8" s="16" customFormat="1" ht="24.95" customHeight="1" thickBot="1" x14ac:dyDescent="0.25">
      <c r="A60" s="40"/>
      <c r="B60" s="41"/>
      <c r="C60" s="70"/>
      <c r="D60" s="435"/>
      <c r="E60" s="436"/>
      <c r="F60" s="436"/>
      <c r="G60" s="436"/>
      <c r="H60" s="437"/>
    </row>
    <row r="61" spans="1:8" s="16" customFormat="1" ht="48" customHeight="1" x14ac:dyDescent="0.2">
      <c r="A61" s="461" t="s">
        <v>31</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1" s="382">
        <f>F61*1.2</f>
        <v>17056.8</v>
      </c>
      <c r="E61" s="383">
        <f>F61*1.1</f>
        <v>15635.400000000001</v>
      </c>
      <c r="F61" s="383">
        <v>14214</v>
      </c>
      <c r="G61" s="383">
        <f>F61*0.75</f>
        <v>10660.5</v>
      </c>
      <c r="H61" s="384">
        <f>F61*0.5</f>
        <v>7107</v>
      </c>
    </row>
    <row r="62" spans="1:8" s="16" customFormat="1" ht="132" customHeight="1" x14ac:dyDescent="0.2">
      <c r="A62" s="462"/>
      <c r="B62" s="456"/>
      <c r="C62" s="456"/>
      <c r="D62" s="354"/>
      <c r="E62" s="355"/>
      <c r="F62" s="355"/>
      <c r="G62" s="355"/>
      <c r="H62" s="356"/>
    </row>
    <row r="63" spans="1:8" s="16" customFormat="1" ht="127.5" customHeight="1" x14ac:dyDescent="0.2">
      <c r="A63" s="462"/>
      <c r="B63" s="24" t="s">
        <v>12</v>
      </c>
      <c r="C63" s="6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3" s="354"/>
      <c r="E63" s="355"/>
      <c r="F63" s="355"/>
      <c r="G63" s="355"/>
      <c r="H63" s="356"/>
    </row>
    <row r="64" spans="1:8" s="16" customFormat="1" ht="127.5" customHeight="1" thickBot="1" x14ac:dyDescent="0.25">
      <c r="A64" s="463"/>
      <c r="B64" s="54" t="s">
        <v>33</v>
      </c>
      <c r="C64"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4" s="379"/>
      <c r="E64" s="372"/>
      <c r="F64" s="372"/>
      <c r="G64" s="372"/>
      <c r="H64" s="373"/>
    </row>
    <row r="65" spans="1:8" s="16" customFormat="1" ht="166.5" customHeight="1" thickBot="1" x14ac:dyDescent="0.25">
      <c r="A65" s="464"/>
      <c r="B65" s="26" t="s">
        <v>13</v>
      </c>
      <c r="C6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65" s="374"/>
      <c r="E65" s="375"/>
      <c r="F65" s="375"/>
      <c r="G65" s="375"/>
      <c r="H65" s="376"/>
    </row>
    <row r="66" spans="1:8" s="16" customFormat="1" ht="24.95" customHeight="1" thickBot="1" x14ac:dyDescent="0.25">
      <c r="A66" s="28"/>
      <c r="B66" s="29"/>
      <c r="C66" s="151"/>
      <c r="D66" s="458"/>
      <c r="E66" s="459"/>
      <c r="F66" s="459"/>
      <c r="G66" s="459"/>
      <c r="H66" s="460"/>
    </row>
    <row r="67" spans="1:8" s="16" customFormat="1" ht="48" customHeight="1" x14ac:dyDescent="0.2">
      <c r="A67" s="451" t="s">
        <v>35</v>
      </c>
      <c r="B67" s="455" t="s">
        <v>27</v>
      </c>
      <c r="C6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7" s="457">
        <f>F67*1.2</f>
        <v>20232</v>
      </c>
      <c r="E67" s="383">
        <f>F67*1.1</f>
        <v>18546</v>
      </c>
      <c r="F67" s="383">
        <v>16860</v>
      </c>
      <c r="G67" s="383">
        <f>F67*0.75</f>
        <v>12645</v>
      </c>
      <c r="H67" s="384">
        <f>F67*0.5</f>
        <v>8430</v>
      </c>
    </row>
    <row r="68" spans="1:8" s="16" customFormat="1" ht="132" customHeight="1" x14ac:dyDescent="0.2">
      <c r="A68" s="452"/>
      <c r="B68" s="456"/>
      <c r="C68" s="456"/>
      <c r="D68" s="361"/>
      <c r="E68" s="355"/>
      <c r="F68" s="355"/>
      <c r="G68" s="355"/>
      <c r="H68" s="356"/>
    </row>
    <row r="69" spans="1:8" s="16" customFormat="1" ht="138.94999999999999" customHeight="1" x14ac:dyDescent="0.2">
      <c r="A69" s="452"/>
      <c r="B69" s="24" t="s">
        <v>12</v>
      </c>
      <c r="C69" s="62"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69" s="361"/>
      <c r="E69" s="355"/>
      <c r="F69" s="355"/>
      <c r="G69" s="355"/>
      <c r="H69" s="356"/>
    </row>
    <row r="70" spans="1:8" s="16" customFormat="1" ht="166.5" customHeight="1" x14ac:dyDescent="0.2">
      <c r="A70" s="452"/>
      <c r="B70" s="31" t="s">
        <v>13</v>
      </c>
      <c r="C70"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0" s="361"/>
      <c r="E70" s="355"/>
      <c r="F70" s="355"/>
      <c r="G70" s="355"/>
      <c r="H70" s="356"/>
    </row>
    <row r="71" spans="1:8" s="16" customFormat="1" ht="92.25" customHeight="1" thickBot="1" x14ac:dyDescent="0.25">
      <c r="A71" s="489"/>
      <c r="B71" s="26" t="s">
        <v>36</v>
      </c>
      <c r="C7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1" s="482"/>
      <c r="E71" s="375"/>
      <c r="F71" s="375"/>
      <c r="G71" s="375"/>
      <c r="H71" s="376"/>
    </row>
    <row r="72" spans="1:8" s="16" customFormat="1" ht="24.95" customHeight="1" thickBot="1" x14ac:dyDescent="0.25">
      <c r="A72" s="40"/>
      <c r="B72" s="41"/>
      <c r="C72" s="70"/>
      <c r="D72" s="486"/>
      <c r="E72" s="487"/>
      <c r="F72" s="487"/>
      <c r="G72" s="487"/>
      <c r="H72" s="488"/>
    </row>
    <row r="73" spans="1:8" s="16" customFormat="1" ht="50.1" customHeight="1" x14ac:dyDescent="0.2">
      <c r="A73" s="438" t="s">
        <v>37</v>
      </c>
      <c r="B73" s="475" t="s">
        <v>23</v>
      </c>
      <c r="C7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73" s="527">
        <v>282</v>
      </c>
      <c r="E73" s="528"/>
      <c r="F73" s="528"/>
      <c r="G73" s="528"/>
      <c r="H73" s="529"/>
    </row>
    <row r="74" spans="1:8" s="16" customFormat="1" ht="94.5" customHeight="1" x14ac:dyDescent="0.2">
      <c r="A74" s="439"/>
      <c r="B74" s="476"/>
      <c r="C74" s="478"/>
      <c r="D74" s="480"/>
      <c r="E74" s="447"/>
      <c r="F74" s="447"/>
      <c r="G74" s="447"/>
      <c r="H74" s="530"/>
    </row>
    <row r="75" spans="1:8" s="16" customFormat="1" ht="163.5" customHeight="1" thickBot="1" x14ac:dyDescent="0.25">
      <c r="A75" s="440"/>
      <c r="B75" s="43" t="s">
        <v>13</v>
      </c>
      <c r="C7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75" s="531"/>
      <c r="E75" s="532"/>
      <c r="F75" s="532"/>
      <c r="G75" s="532"/>
      <c r="H75" s="533"/>
    </row>
    <row r="76" spans="1:8" s="16" customFormat="1" ht="24.95" customHeight="1" thickBot="1" x14ac:dyDescent="0.25">
      <c r="A76" s="40"/>
      <c r="B76" s="59"/>
      <c r="C76" s="117"/>
      <c r="D76" s="519" t="s">
        <v>234</v>
      </c>
      <c r="E76" s="519"/>
      <c r="F76" s="519"/>
      <c r="G76" s="519"/>
      <c r="H76" s="645"/>
    </row>
    <row r="77" spans="1:8" s="16" customFormat="1" ht="50.1" customHeight="1" thickBot="1" x14ac:dyDescent="0.25">
      <c r="A77" s="411" t="s">
        <v>38</v>
      </c>
      <c r="B77" s="412"/>
      <c r="C77" s="412"/>
      <c r="D77" s="421" t="str">
        <f>"от "&amp;MIN(D78:D97)&amp;" до "&amp;MAX(D78:D97)</f>
        <v>от 2772 до 271656</v>
      </c>
      <c r="E77" s="422"/>
      <c r="F77" s="422"/>
      <c r="G77" s="422"/>
      <c r="H77" s="423"/>
    </row>
    <row r="78" spans="1:8" s="16" customFormat="1" ht="37.5" customHeight="1" outlineLevel="1" x14ac:dyDescent="0.2">
      <c r="A78" s="429" t="s">
        <v>39</v>
      </c>
      <c r="B78" s="598"/>
      <c r="C78" s="455"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78" s="601">
        <v>2772</v>
      </c>
      <c r="E78" s="433"/>
      <c r="F78" s="433"/>
      <c r="G78" s="433"/>
      <c r="H78" s="434"/>
    </row>
    <row r="79" spans="1:8" s="16" customFormat="1" ht="37.5" customHeight="1" outlineLevel="1" x14ac:dyDescent="0.2">
      <c r="A79" s="419" t="s">
        <v>40</v>
      </c>
      <c r="B79" s="586"/>
      <c r="C79" s="599"/>
      <c r="D79" s="361">
        <v>5544</v>
      </c>
      <c r="E79" s="355"/>
      <c r="F79" s="355"/>
      <c r="G79" s="355"/>
      <c r="H79" s="356"/>
    </row>
    <row r="80" spans="1:8" s="16" customFormat="1" ht="37.5" customHeight="1" outlineLevel="1" x14ac:dyDescent="0.2">
      <c r="A80" s="419" t="s">
        <v>41</v>
      </c>
      <c r="B80" s="586"/>
      <c r="C80" s="599"/>
      <c r="D80" s="361">
        <v>11088</v>
      </c>
      <c r="E80" s="355"/>
      <c r="F80" s="355"/>
      <c r="G80" s="355"/>
      <c r="H80" s="356"/>
    </row>
    <row r="81" spans="1:8" s="16" customFormat="1" ht="37.5" customHeight="1" outlineLevel="1" x14ac:dyDescent="0.2">
      <c r="A81" s="419" t="s">
        <v>42</v>
      </c>
      <c r="B81" s="586"/>
      <c r="C81" s="599"/>
      <c r="D81" s="361">
        <v>16632</v>
      </c>
      <c r="E81" s="355"/>
      <c r="F81" s="355"/>
      <c r="G81" s="355"/>
      <c r="H81" s="356"/>
    </row>
    <row r="82" spans="1:8" s="16" customFormat="1" ht="37.5" customHeight="1" outlineLevel="1" x14ac:dyDescent="0.2">
      <c r="A82" s="419" t="s">
        <v>43</v>
      </c>
      <c r="B82" s="586"/>
      <c r="C82" s="599"/>
      <c r="D82" s="361">
        <v>22176</v>
      </c>
      <c r="E82" s="355"/>
      <c r="F82" s="355"/>
      <c r="G82" s="355"/>
      <c r="H82" s="356"/>
    </row>
    <row r="83" spans="1:8" s="16" customFormat="1" ht="37.5" customHeight="1" outlineLevel="1" x14ac:dyDescent="0.2">
      <c r="A83" s="419" t="s">
        <v>44</v>
      </c>
      <c r="B83" s="586"/>
      <c r="C83" s="599"/>
      <c r="D83" s="361">
        <v>33264</v>
      </c>
      <c r="E83" s="355"/>
      <c r="F83" s="355"/>
      <c r="G83" s="355"/>
      <c r="H83" s="356"/>
    </row>
    <row r="84" spans="1:8" s="16" customFormat="1" ht="37.5" customHeight="1" outlineLevel="1" x14ac:dyDescent="0.2">
      <c r="A84" s="419" t="s">
        <v>45</v>
      </c>
      <c r="B84" s="586"/>
      <c r="C84" s="599"/>
      <c r="D84" s="361">
        <v>49896</v>
      </c>
      <c r="E84" s="355"/>
      <c r="F84" s="355"/>
      <c r="G84" s="355"/>
      <c r="H84" s="356"/>
    </row>
    <row r="85" spans="1:8" s="16" customFormat="1" ht="37.5" customHeight="1" outlineLevel="1" x14ac:dyDescent="0.2">
      <c r="A85" s="419" t="s">
        <v>46</v>
      </c>
      <c r="B85" s="586"/>
      <c r="C85" s="599"/>
      <c r="D85" s="361">
        <v>66528</v>
      </c>
      <c r="E85" s="355"/>
      <c r="F85" s="355"/>
      <c r="G85" s="355"/>
      <c r="H85" s="356"/>
    </row>
    <row r="86" spans="1:8" s="16" customFormat="1" ht="37.5" customHeight="1" outlineLevel="1" x14ac:dyDescent="0.2">
      <c r="A86" s="419" t="s">
        <v>47</v>
      </c>
      <c r="B86" s="586"/>
      <c r="C86" s="599"/>
      <c r="D86" s="361">
        <v>83160</v>
      </c>
      <c r="E86" s="355"/>
      <c r="F86" s="355"/>
      <c r="G86" s="355"/>
      <c r="H86" s="356"/>
    </row>
    <row r="87" spans="1:8" s="16" customFormat="1" ht="37.5" customHeight="1" outlineLevel="1" x14ac:dyDescent="0.2">
      <c r="A87" s="419" t="s">
        <v>48</v>
      </c>
      <c r="B87" s="586"/>
      <c r="C87" s="599"/>
      <c r="D87" s="361">
        <v>99792</v>
      </c>
      <c r="E87" s="355"/>
      <c r="F87" s="355"/>
      <c r="G87" s="355"/>
      <c r="H87" s="356"/>
    </row>
    <row r="88" spans="1:8" s="16" customFormat="1" ht="37.5" customHeight="1" outlineLevel="1" x14ac:dyDescent="0.2">
      <c r="A88" s="419" t="s">
        <v>49</v>
      </c>
      <c r="B88" s="586"/>
      <c r="C88" s="599"/>
      <c r="D88" s="361">
        <v>116424</v>
      </c>
      <c r="E88" s="355"/>
      <c r="F88" s="355"/>
      <c r="G88" s="355"/>
      <c r="H88" s="356"/>
    </row>
    <row r="89" spans="1:8" s="16" customFormat="1" ht="37.5" customHeight="1" outlineLevel="1" x14ac:dyDescent="0.2">
      <c r="A89" s="419" t="s">
        <v>50</v>
      </c>
      <c r="B89" s="586"/>
      <c r="C89" s="599"/>
      <c r="D89" s="361">
        <v>133056</v>
      </c>
      <c r="E89" s="355"/>
      <c r="F89" s="355"/>
      <c r="G89" s="355"/>
      <c r="H89" s="356"/>
    </row>
    <row r="90" spans="1:8" s="16" customFormat="1" ht="37.5" customHeight="1" outlineLevel="1" x14ac:dyDescent="0.2">
      <c r="A90" s="419" t="s">
        <v>51</v>
      </c>
      <c r="B90" s="586"/>
      <c r="C90" s="599"/>
      <c r="D90" s="361">
        <v>149688</v>
      </c>
      <c r="E90" s="355"/>
      <c r="F90" s="355"/>
      <c r="G90" s="355"/>
      <c r="H90" s="356"/>
    </row>
    <row r="91" spans="1:8" s="16" customFormat="1" ht="37.5" customHeight="1" outlineLevel="1" x14ac:dyDescent="0.2">
      <c r="A91" s="419" t="s">
        <v>52</v>
      </c>
      <c r="B91" s="586"/>
      <c r="C91" s="599"/>
      <c r="D91" s="361">
        <v>166320</v>
      </c>
      <c r="E91" s="355"/>
      <c r="F91" s="355"/>
      <c r="G91" s="355"/>
      <c r="H91" s="356"/>
    </row>
    <row r="92" spans="1:8" s="16" customFormat="1" ht="37.5" customHeight="1" outlineLevel="1" x14ac:dyDescent="0.2">
      <c r="A92" s="419" t="s">
        <v>53</v>
      </c>
      <c r="B92" s="586"/>
      <c r="C92" s="599"/>
      <c r="D92" s="361">
        <v>182952</v>
      </c>
      <c r="E92" s="355"/>
      <c r="F92" s="355"/>
      <c r="G92" s="355"/>
      <c r="H92" s="356"/>
    </row>
    <row r="93" spans="1:8" s="16" customFormat="1" ht="37.5" customHeight="1" outlineLevel="1" x14ac:dyDescent="0.2">
      <c r="A93" s="419" t="s">
        <v>54</v>
      </c>
      <c r="B93" s="586"/>
      <c r="C93" s="599"/>
      <c r="D93" s="361">
        <v>199584</v>
      </c>
      <c r="E93" s="355"/>
      <c r="F93" s="355"/>
      <c r="G93" s="355"/>
      <c r="H93" s="356"/>
    </row>
    <row r="94" spans="1:8" s="16" customFormat="1" ht="37.5" customHeight="1" outlineLevel="1" x14ac:dyDescent="0.2">
      <c r="A94" s="419" t="s">
        <v>55</v>
      </c>
      <c r="B94" s="586"/>
      <c r="C94" s="599"/>
      <c r="D94" s="361">
        <v>216216</v>
      </c>
      <c r="E94" s="355"/>
      <c r="F94" s="355"/>
      <c r="G94" s="355"/>
      <c r="H94" s="356"/>
    </row>
    <row r="95" spans="1:8" s="16" customFormat="1" ht="37.5" customHeight="1" outlineLevel="1" x14ac:dyDescent="0.2">
      <c r="A95" s="419" t="s">
        <v>56</v>
      </c>
      <c r="B95" s="586"/>
      <c r="C95" s="599"/>
      <c r="D95" s="361">
        <v>238392</v>
      </c>
      <c r="E95" s="355"/>
      <c r="F95" s="355"/>
      <c r="G95" s="355"/>
      <c r="H95" s="356"/>
    </row>
    <row r="96" spans="1:8" s="16" customFormat="1" ht="37.5" customHeight="1" outlineLevel="1" x14ac:dyDescent="0.2">
      <c r="A96" s="419" t="s">
        <v>57</v>
      </c>
      <c r="B96" s="586"/>
      <c r="C96" s="599"/>
      <c r="D96" s="361">
        <v>255024</v>
      </c>
      <c r="E96" s="355"/>
      <c r="F96" s="355"/>
      <c r="G96" s="355"/>
      <c r="H96" s="356"/>
    </row>
    <row r="97" spans="1:8" s="16" customFormat="1" ht="37.5" customHeight="1" outlineLevel="1" x14ac:dyDescent="0.2">
      <c r="A97" s="419" t="s">
        <v>58</v>
      </c>
      <c r="B97" s="586"/>
      <c r="C97" s="599"/>
      <c r="D97" s="361">
        <v>271656</v>
      </c>
      <c r="E97" s="355"/>
      <c r="F97" s="355"/>
      <c r="G97" s="355"/>
      <c r="H97" s="356"/>
    </row>
    <row r="98" spans="1:8" s="16" customFormat="1" ht="37.5" customHeight="1" outlineLevel="1" x14ac:dyDescent="0.2">
      <c r="A98" s="419" t="s">
        <v>181</v>
      </c>
      <c r="B98" s="420"/>
      <c r="C98" s="599"/>
      <c r="D98" s="361">
        <v>288288</v>
      </c>
      <c r="E98" s="355"/>
      <c r="F98" s="355"/>
      <c r="G98" s="355"/>
      <c r="H98" s="356"/>
    </row>
    <row r="99" spans="1:8" s="16" customFormat="1" ht="37.5" customHeight="1" outlineLevel="1" x14ac:dyDescent="0.2">
      <c r="A99" s="419" t="s">
        <v>182</v>
      </c>
      <c r="B99" s="420"/>
      <c r="C99" s="599"/>
      <c r="D99" s="361">
        <v>304920</v>
      </c>
      <c r="E99" s="355"/>
      <c r="F99" s="355"/>
      <c r="G99" s="355"/>
      <c r="H99" s="356"/>
    </row>
    <row r="100" spans="1:8" s="16" customFormat="1" ht="37.5" customHeight="1" outlineLevel="1" x14ac:dyDescent="0.2">
      <c r="A100" s="419" t="s">
        <v>183</v>
      </c>
      <c r="B100" s="420"/>
      <c r="C100" s="599"/>
      <c r="D100" s="361">
        <v>321552</v>
      </c>
      <c r="E100" s="355"/>
      <c r="F100" s="355"/>
      <c r="G100" s="355"/>
      <c r="H100" s="356"/>
    </row>
    <row r="101" spans="1:8" s="16" customFormat="1" ht="37.5" customHeight="1" outlineLevel="1" x14ac:dyDescent="0.2">
      <c r="A101" s="419" t="s">
        <v>184</v>
      </c>
      <c r="B101" s="420"/>
      <c r="C101" s="599"/>
      <c r="D101" s="361">
        <v>338184</v>
      </c>
      <c r="E101" s="355"/>
      <c r="F101" s="355"/>
      <c r="G101" s="355"/>
      <c r="H101" s="356"/>
    </row>
    <row r="102" spans="1:8" s="16" customFormat="1" ht="37.5" customHeight="1" outlineLevel="1" x14ac:dyDescent="0.2">
      <c r="A102" s="419" t="s">
        <v>185</v>
      </c>
      <c r="B102" s="420"/>
      <c r="C102" s="599"/>
      <c r="D102" s="361">
        <v>354816</v>
      </c>
      <c r="E102" s="355"/>
      <c r="F102" s="355"/>
      <c r="G102" s="355"/>
      <c r="H102" s="356"/>
    </row>
    <row r="103" spans="1:8" s="16" customFormat="1" ht="37.5" customHeight="1" outlineLevel="1" x14ac:dyDescent="0.2">
      <c r="A103" s="419" t="s">
        <v>186</v>
      </c>
      <c r="B103" s="420"/>
      <c r="C103" s="599"/>
      <c r="D103" s="361">
        <v>371448</v>
      </c>
      <c r="E103" s="355"/>
      <c r="F103" s="355"/>
      <c r="G103" s="355"/>
      <c r="H103" s="356"/>
    </row>
    <row r="104" spans="1:8" s="16" customFormat="1" ht="37.5" customHeight="1" outlineLevel="1" x14ac:dyDescent="0.2">
      <c r="A104" s="419" t="s">
        <v>187</v>
      </c>
      <c r="B104" s="420"/>
      <c r="C104" s="599"/>
      <c r="D104" s="361">
        <v>388080</v>
      </c>
      <c r="E104" s="355"/>
      <c r="F104" s="355"/>
      <c r="G104" s="355"/>
      <c r="H104" s="356"/>
    </row>
    <row r="105" spans="1:8" s="16" customFormat="1" ht="37.5" customHeight="1" outlineLevel="1" x14ac:dyDescent="0.2">
      <c r="A105" s="419" t="s">
        <v>188</v>
      </c>
      <c r="B105" s="420"/>
      <c r="C105" s="599"/>
      <c r="D105" s="361">
        <v>404712</v>
      </c>
      <c r="E105" s="355"/>
      <c r="F105" s="355"/>
      <c r="G105" s="355"/>
      <c r="H105" s="356"/>
    </row>
    <row r="106" spans="1:8" s="16" customFormat="1" ht="37.5" customHeight="1" outlineLevel="1" x14ac:dyDescent="0.2">
      <c r="A106" s="419" t="s">
        <v>189</v>
      </c>
      <c r="B106" s="420"/>
      <c r="C106" s="599"/>
      <c r="D106" s="361">
        <v>421344</v>
      </c>
      <c r="E106" s="355"/>
      <c r="F106" s="355"/>
      <c r="G106" s="355"/>
      <c r="H106" s="356"/>
    </row>
    <row r="107" spans="1:8" s="16" customFormat="1" ht="37.5" customHeight="1" outlineLevel="1" x14ac:dyDescent="0.2">
      <c r="A107" s="419" t="s">
        <v>190</v>
      </c>
      <c r="B107" s="420"/>
      <c r="C107" s="599"/>
      <c r="D107" s="361">
        <v>437976</v>
      </c>
      <c r="E107" s="355"/>
      <c r="F107" s="355"/>
      <c r="G107" s="355"/>
      <c r="H107" s="356"/>
    </row>
    <row r="108" spans="1:8" s="16" customFormat="1" ht="37.5" customHeight="1" outlineLevel="1" x14ac:dyDescent="0.2">
      <c r="A108" s="419" t="s">
        <v>191</v>
      </c>
      <c r="B108" s="420"/>
      <c r="C108" s="599"/>
      <c r="D108" s="361">
        <v>454608</v>
      </c>
      <c r="E108" s="355"/>
      <c r="F108" s="355"/>
      <c r="G108" s="355"/>
      <c r="H108" s="356"/>
    </row>
    <row r="109" spans="1:8" s="16" customFormat="1" ht="37.5" customHeight="1" outlineLevel="1" x14ac:dyDescent="0.2">
      <c r="A109" s="419" t="s">
        <v>192</v>
      </c>
      <c r="B109" s="420"/>
      <c r="C109" s="599"/>
      <c r="D109" s="361">
        <v>471240</v>
      </c>
      <c r="E109" s="355"/>
      <c r="F109" s="355"/>
      <c r="G109" s="355"/>
      <c r="H109" s="356"/>
    </row>
    <row r="110" spans="1:8" s="16" customFormat="1" ht="37.5" customHeight="1" outlineLevel="1" x14ac:dyDescent="0.2">
      <c r="A110" s="419" t="s">
        <v>193</v>
      </c>
      <c r="B110" s="420"/>
      <c r="C110" s="599"/>
      <c r="D110" s="361">
        <v>487872</v>
      </c>
      <c r="E110" s="355"/>
      <c r="F110" s="355"/>
      <c r="G110" s="355"/>
      <c r="H110" s="356"/>
    </row>
    <row r="111" spans="1:8" s="16" customFormat="1" ht="37.5" customHeight="1" outlineLevel="1" x14ac:dyDescent="0.2">
      <c r="A111" s="419" t="s">
        <v>194</v>
      </c>
      <c r="B111" s="420"/>
      <c r="C111" s="599"/>
      <c r="D111" s="361">
        <v>504504</v>
      </c>
      <c r="E111" s="355"/>
      <c r="F111" s="355"/>
      <c r="G111" s="355"/>
      <c r="H111" s="356"/>
    </row>
    <row r="112" spans="1:8" s="16" customFormat="1" ht="37.5" customHeight="1" outlineLevel="1" x14ac:dyDescent="0.2">
      <c r="A112" s="419" t="s">
        <v>195</v>
      </c>
      <c r="B112" s="420"/>
      <c r="C112" s="599"/>
      <c r="D112" s="361">
        <v>521136</v>
      </c>
      <c r="E112" s="355"/>
      <c r="F112" s="355"/>
      <c r="G112" s="355"/>
      <c r="H112" s="356"/>
    </row>
    <row r="113" spans="1:8" s="16" customFormat="1" ht="37.5" customHeight="1" outlineLevel="1" x14ac:dyDescent="0.2">
      <c r="A113" s="419" t="s">
        <v>235</v>
      </c>
      <c r="B113" s="420"/>
      <c r="C113" s="599"/>
      <c r="D113" s="361">
        <v>537768</v>
      </c>
      <c r="E113" s="355"/>
      <c r="F113" s="355"/>
      <c r="G113" s="355"/>
      <c r="H113" s="356"/>
    </row>
    <row r="114" spans="1:8" s="16" customFormat="1" ht="37.5" customHeight="1" outlineLevel="1" x14ac:dyDescent="0.2">
      <c r="A114" s="419" t="s">
        <v>236</v>
      </c>
      <c r="B114" s="420"/>
      <c r="C114" s="599"/>
      <c r="D114" s="361">
        <v>554400</v>
      </c>
      <c r="E114" s="355"/>
      <c r="F114" s="355"/>
      <c r="G114" s="355"/>
      <c r="H114" s="356"/>
    </row>
    <row r="115" spans="1:8" s="16" customFormat="1" ht="37.5" customHeight="1" outlineLevel="1" x14ac:dyDescent="0.2">
      <c r="A115" s="419" t="s">
        <v>237</v>
      </c>
      <c r="B115" s="420"/>
      <c r="C115" s="599"/>
      <c r="D115" s="361">
        <v>571032</v>
      </c>
      <c r="E115" s="355"/>
      <c r="F115" s="355"/>
      <c r="G115" s="355"/>
      <c r="H115" s="356"/>
    </row>
    <row r="116" spans="1:8" s="16" customFormat="1" ht="37.5" customHeight="1" outlineLevel="1" x14ac:dyDescent="0.2">
      <c r="A116" s="419" t="s">
        <v>238</v>
      </c>
      <c r="B116" s="420"/>
      <c r="C116" s="599"/>
      <c r="D116" s="361">
        <v>587664</v>
      </c>
      <c r="E116" s="355"/>
      <c r="F116" s="355"/>
      <c r="G116" s="355"/>
      <c r="H116" s="356"/>
    </row>
    <row r="117" spans="1:8" s="16" customFormat="1" ht="37.5" customHeight="1" outlineLevel="1" x14ac:dyDescent="0.2">
      <c r="A117" s="419" t="s">
        <v>239</v>
      </c>
      <c r="B117" s="420"/>
      <c r="C117" s="599"/>
      <c r="D117" s="361">
        <v>604296</v>
      </c>
      <c r="E117" s="355"/>
      <c r="F117" s="355"/>
      <c r="G117" s="355"/>
      <c r="H117" s="356"/>
    </row>
    <row r="118" spans="1:8" s="16" customFormat="1" ht="37.5" customHeight="1" outlineLevel="1" x14ac:dyDescent="0.2">
      <c r="A118" s="419" t="s">
        <v>359</v>
      </c>
      <c r="B118" s="420"/>
      <c r="C118" s="599"/>
      <c r="D118" s="361">
        <v>620928</v>
      </c>
      <c r="E118" s="355"/>
      <c r="F118" s="355"/>
      <c r="G118" s="355"/>
      <c r="H118" s="356"/>
    </row>
    <row r="119" spans="1:8" s="16" customFormat="1" ht="37.5" customHeight="1" outlineLevel="1" x14ac:dyDescent="0.2">
      <c r="A119" s="419" t="s">
        <v>360</v>
      </c>
      <c r="B119" s="420"/>
      <c r="C119" s="599"/>
      <c r="D119" s="361">
        <v>637560</v>
      </c>
      <c r="E119" s="355"/>
      <c r="F119" s="355"/>
      <c r="G119" s="355"/>
      <c r="H119" s="356"/>
    </row>
    <row r="120" spans="1:8" s="16" customFormat="1" ht="37.5" customHeight="1" outlineLevel="1" x14ac:dyDescent="0.2">
      <c r="A120" s="419" t="s">
        <v>361</v>
      </c>
      <c r="B120" s="420"/>
      <c r="C120" s="599"/>
      <c r="D120" s="361">
        <v>654192</v>
      </c>
      <c r="E120" s="355"/>
      <c r="F120" s="355"/>
      <c r="G120" s="355"/>
      <c r="H120" s="356"/>
    </row>
    <row r="121" spans="1:8" s="16" customFormat="1" ht="37.5" customHeight="1" outlineLevel="1" x14ac:dyDescent="0.2">
      <c r="A121" s="419" t="s">
        <v>362</v>
      </c>
      <c r="B121" s="420"/>
      <c r="C121" s="599"/>
      <c r="D121" s="361">
        <v>670824</v>
      </c>
      <c r="E121" s="355"/>
      <c r="F121" s="355"/>
      <c r="G121" s="355"/>
      <c r="H121" s="356"/>
    </row>
    <row r="122" spans="1:8" s="16" customFormat="1" ht="37.5" customHeight="1" outlineLevel="1" x14ac:dyDescent="0.2">
      <c r="A122" s="419" t="s">
        <v>363</v>
      </c>
      <c r="B122" s="420"/>
      <c r="C122" s="599"/>
      <c r="D122" s="361">
        <v>687456</v>
      </c>
      <c r="E122" s="355"/>
      <c r="F122" s="355"/>
      <c r="G122" s="355"/>
      <c r="H122" s="356"/>
    </row>
    <row r="123" spans="1:8" s="16" customFormat="1" ht="37.5" customHeight="1" outlineLevel="1" x14ac:dyDescent="0.2">
      <c r="A123" s="419" t="s">
        <v>364</v>
      </c>
      <c r="B123" s="420"/>
      <c r="C123" s="599"/>
      <c r="D123" s="361">
        <v>704088</v>
      </c>
      <c r="E123" s="355"/>
      <c r="F123" s="355"/>
      <c r="G123" s="355"/>
      <c r="H123" s="356"/>
    </row>
    <row r="124" spans="1:8" s="16" customFormat="1" ht="37.5" customHeight="1" outlineLevel="1" x14ac:dyDescent="0.2">
      <c r="A124" s="419" t="s">
        <v>365</v>
      </c>
      <c r="B124" s="420"/>
      <c r="C124" s="599"/>
      <c r="D124" s="361">
        <v>720720</v>
      </c>
      <c r="E124" s="355"/>
      <c r="F124" s="355"/>
      <c r="G124" s="355"/>
      <c r="H124" s="356"/>
    </row>
    <row r="125" spans="1:8" s="16" customFormat="1" ht="37.5" customHeight="1" outlineLevel="1" x14ac:dyDescent="0.2">
      <c r="A125" s="419" t="s">
        <v>366</v>
      </c>
      <c r="B125" s="420"/>
      <c r="C125" s="599"/>
      <c r="D125" s="361">
        <v>737352</v>
      </c>
      <c r="E125" s="355"/>
      <c r="F125" s="355"/>
      <c r="G125" s="355"/>
      <c r="H125" s="356"/>
    </row>
    <row r="126" spans="1:8" s="16" customFormat="1" ht="37.5" customHeight="1" outlineLevel="1" x14ac:dyDescent="0.2">
      <c r="A126" s="419" t="s">
        <v>367</v>
      </c>
      <c r="B126" s="420"/>
      <c r="C126" s="599"/>
      <c r="D126" s="361">
        <v>753984</v>
      </c>
      <c r="E126" s="355"/>
      <c r="F126" s="355"/>
      <c r="G126" s="355"/>
      <c r="H126" s="356"/>
    </row>
    <row r="127" spans="1:8" s="16" customFormat="1" ht="37.5" customHeight="1" outlineLevel="1" thickBot="1" x14ac:dyDescent="0.25">
      <c r="A127" s="419" t="s">
        <v>368</v>
      </c>
      <c r="B127" s="420"/>
      <c r="C127" s="600"/>
      <c r="D127" s="361">
        <v>770616</v>
      </c>
      <c r="E127" s="355"/>
      <c r="F127" s="355"/>
      <c r="G127" s="355"/>
      <c r="H127" s="356"/>
    </row>
    <row r="128" spans="1:8" s="16" customFormat="1" ht="50.1" customHeight="1" thickBot="1" x14ac:dyDescent="0.25">
      <c r="A128" s="411" t="s">
        <v>59</v>
      </c>
      <c r="B128" s="412"/>
      <c r="C128" s="412"/>
      <c r="D128" s="421" t="str">
        <f>"от "&amp;MIN(D130:D138)&amp;" до "&amp;MAX(D130:D138)</f>
        <v>от 429 до 20889</v>
      </c>
      <c r="E128" s="422"/>
      <c r="F128" s="422"/>
      <c r="G128" s="422"/>
      <c r="H128" s="423"/>
    </row>
    <row r="129" spans="1:8" s="16" customFormat="1" ht="151.5" customHeight="1" x14ac:dyDescent="0.2">
      <c r="A129" s="114" t="s">
        <v>342</v>
      </c>
      <c r="B129" s="66" t="s">
        <v>197</v>
      </c>
      <c r="C129" s="6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29" s="361">
        <v>2424</v>
      </c>
      <c r="E129" s="355"/>
      <c r="F129" s="355"/>
      <c r="G129" s="355"/>
      <c r="H129" s="356"/>
    </row>
    <row r="130" spans="1:8" s="16" customFormat="1" ht="37.5" customHeight="1" x14ac:dyDescent="0.2">
      <c r="A130" s="352" t="s">
        <v>61</v>
      </c>
      <c r="B130" s="353"/>
      <c r="C130" s="735"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30" s="361">
        <v>1089</v>
      </c>
      <c r="E130" s="355"/>
      <c r="F130" s="355"/>
      <c r="G130" s="355"/>
      <c r="H130" s="356"/>
    </row>
    <row r="131" spans="1:8" s="16" customFormat="1" ht="37.5" customHeight="1" x14ac:dyDescent="0.2">
      <c r="A131" s="352" t="s">
        <v>62</v>
      </c>
      <c r="B131" s="353"/>
      <c r="C131" s="367"/>
      <c r="D131" s="361">
        <v>20889</v>
      </c>
      <c r="E131" s="355"/>
      <c r="F131" s="355"/>
      <c r="G131" s="355"/>
      <c r="H131" s="356"/>
    </row>
    <row r="132" spans="1:8" s="16" customFormat="1" ht="37.5" customHeight="1" x14ac:dyDescent="0.2">
      <c r="A132" s="352" t="s">
        <v>63</v>
      </c>
      <c r="B132" s="353"/>
      <c r="C132" s="367"/>
      <c r="D132" s="361">
        <v>4059.0000000000005</v>
      </c>
      <c r="E132" s="355"/>
      <c r="F132" s="355"/>
      <c r="G132" s="355"/>
      <c r="H132" s="356"/>
    </row>
    <row r="133" spans="1:8" s="16" customFormat="1" ht="37.5" customHeight="1" x14ac:dyDescent="0.2">
      <c r="A133" s="352" t="s">
        <v>64</v>
      </c>
      <c r="B133" s="353"/>
      <c r="C133" s="367"/>
      <c r="D133" s="361">
        <v>12639</v>
      </c>
      <c r="E133" s="355"/>
      <c r="F133" s="355"/>
      <c r="G133" s="355"/>
      <c r="H133" s="356"/>
    </row>
    <row r="134" spans="1:8" s="16" customFormat="1" ht="37.5" customHeight="1" x14ac:dyDescent="0.2">
      <c r="A134" s="352" t="s">
        <v>65</v>
      </c>
      <c r="B134" s="353"/>
      <c r="C134" s="367"/>
      <c r="D134" s="361">
        <v>429.00000000000006</v>
      </c>
      <c r="E134" s="355"/>
      <c r="F134" s="355"/>
      <c r="G134" s="355"/>
      <c r="H134" s="356"/>
    </row>
    <row r="135" spans="1:8" s="16" customFormat="1" ht="37.5" customHeight="1" x14ac:dyDescent="0.2">
      <c r="A135" s="352" t="s">
        <v>66</v>
      </c>
      <c r="B135" s="353"/>
      <c r="C135" s="367"/>
      <c r="D135" s="361">
        <v>429.00000000000006</v>
      </c>
      <c r="E135" s="355"/>
      <c r="F135" s="355"/>
      <c r="G135" s="355"/>
      <c r="H135" s="356"/>
    </row>
    <row r="136" spans="1:8" s="16" customFormat="1" ht="37.5" customHeight="1" x14ac:dyDescent="0.2">
      <c r="A136" s="352" t="s">
        <v>67</v>
      </c>
      <c r="B136" s="353"/>
      <c r="C136" s="367"/>
      <c r="D136" s="361">
        <v>858.00000000000011</v>
      </c>
      <c r="E136" s="355"/>
      <c r="F136" s="355"/>
      <c r="G136" s="355"/>
      <c r="H136" s="356"/>
    </row>
    <row r="137" spans="1:8" s="16" customFormat="1" ht="37.5" customHeight="1" x14ac:dyDescent="0.2">
      <c r="A137" s="352" t="s">
        <v>68</v>
      </c>
      <c r="B137" s="353"/>
      <c r="C137" s="367"/>
      <c r="D137" s="361">
        <v>1287</v>
      </c>
      <c r="E137" s="355"/>
      <c r="F137" s="355"/>
      <c r="G137" s="355"/>
      <c r="H137" s="356"/>
    </row>
    <row r="138" spans="1:8" s="16" customFormat="1" ht="37.5" customHeight="1" thickBot="1" x14ac:dyDescent="0.25">
      <c r="A138" s="369" t="s">
        <v>69</v>
      </c>
      <c r="B138" s="370"/>
      <c r="C138" s="368"/>
      <c r="D138" s="361">
        <v>9669</v>
      </c>
      <c r="E138" s="355"/>
      <c r="F138" s="355"/>
      <c r="G138" s="355"/>
      <c r="H138" s="356"/>
    </row>
    <row r="139" spans="1:8" s="16" customFormat="1" ht="117.75" customHeight="1" thickBot="1" x14ac:dyDescent="0.25">
      <c r="A139" s="524" t="s">
        <v>71</v>
      </c>
      <c r="B139" s="525"/>
      <c r="C139"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39" s="375">
        <v>30</v>
      </c>
      <c r="E139" s="375"/>
      <c r="F139" s="375"/>
      <c r="G139" s="375"/>
      <c r="H139" s="376"/>
    </row>
    <row r="140" spans="1:8" s="23" customFormat="1" ht="50.1" customHeight="1" thickBot="1" x14ac:dyDescent="0.25">
      <c r="A140" s="362" t="s">
        <v>72</v>
      </c>
      <c r="B140" s="363"/>
      <c r="C140" s="69"/>
      <c r="D140" s="364" t="str">
        <f>"от "&amp;MIN(D142,D162:D176)&amp;" до "&amp;MAX(,D142,D162:D176)</f>
        <v>от 594 до 105369</v>
      </c>
      <c r="E140" s="364"/>
      <c r="F140" s="364"/>
      <c r="G140" s="364"/>
      <c r="H140" s="365"/>
    </row>
    <row r="141" spans="1:8" s="16" customFormat="1" ht="24.95" customHeight="1" thickBot="1" x14ac:dyDescent="0.25">
      <c r="A141" s="400"/>
      <c r="B141" s="401"/>
      <c r="C141" s="70"/>
      <c r="D141" s="402"/>
      <c r="E141" s="402"/>
      <c r="F141" s="402"/>
      <c r="G141" s="402"/>
      <c r="H141" s="403"/>
    </row>
    <row r="142" spans="1:8" s="16" customFormat="1" ht="67.5" customHeight="1" thickBot="1" x14ac:dyDescent="0.25">
      <c r="A142" s="389" t="s">
        <v>73</v>
      </c>
      <c r="B142" s="390"/>
      <c r="C142"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"2ГИС.НОВОСИБИРСК" (версия для ПК); Интернет-площадка 2gis.kz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http://api.2gis.kz/</v>
      </c>
      <c r="D142" s="391">
        <v>14520.000000000002</v>
      </c>
      <c r="E142" s="391"/>
      <c r="F142" s="391"/>
      <c r="G142" s="391"/>
      <c r="H142" s="392"/>
    </row>
    <row r="143" spans="1:8" s="16" customFormat="1" ht="67.5" customHeight="1" thickBot="1" x14ac:dyDescent="0.25">
      <c r="A143" s="393" t="s">
        <v>74</v>
      </c>
      <c r="B143" s="394"/>
      <c r="C143" s="405"/>
      <c r="D143" s="395" t="s">
        <v>75</v>
      </c>
      <c r="E143" s="396"/>
      <c r="F143" s="396"/>
      <c r="G143" s="396"/>
      <c r="H143" s="397"/>
    </row>
    <row r="144" spans="1:8" s="16" customFormat="1" ht="67.5" customHeight="1" x14ac:dyDescent="0.2">
      <c r="A144" s="385" t="s">
        <v>76</v>
      </c>
      <c r="B144" s="386"/>
      <c r="C144" s="405"/>
      <c r="D144" s="398">
        <f>D142/4</f>
        <v>3630.0000000000005</v>
      </c>
      <c r="E144" s="398"/>
      <c r="F144" s="398"/>
      <c r="G144" s="398"/>
      <c r="H144" s="399"/>
    </row>
    <row r="145" spans="1:8" s="16" customFormat="1" ht="67.5" customHeight="1" x14ac:dyDescent="0.2">
      <c r="A145" s="385" t="s">
        <v>77</v>
      </c>
      <c r="B145" s="386"/>
      <c r="C145" s="405"/>
      <c r="D145" s="398">
        <f>D142/5</f>
        <v>2904.0000000000005</v>
      </c>
      <c r="E145" s="398"/>
      <c r="F145" s="398"/>
      <c r="G145" s="398"/>
      <c r="H145" s="399"/>
    </row>
    <row r="146" spans="1:8" s="16" customFormat="1" ht="67.5" customHeight="1" x14ac:dyDescent="0.2">
      <c r="A146" s="385" t="s">
        <v>78</v>
      </c>
      <c r="B146" s="386"/>
      <c r="C146" s="405"/>
      <c r="D146" s="398">
        <f>D142/6</f>
        <v>2420.0000000000005</v>
      </c>
      <c r="E146" s="398"/>
      <c r="F146" s="398"/>
      <c r="G146" s="398"/>
      <c r="H146" s="399"/>
    </row>
    <row r="147" spans="1:8" s="16" customFormat="1" ht="67.5" customHeight="1" x14ac:dyDescent="0.2">
      <c r="A147" s="385" t="s">
        <v>79</v>
      </c>
      <c r="B147" s="386"/>
      <c r="C147" s="405"/>
      <c r="D147" s="398">
        <f>D142/7</f>
        <v>2074.2857142857147</v>
      </c>
      <c r="E147" s="398"/>
      <c r="F147" s="398"/>
      <c r="G147" s="398"/>
      <c r="H147" s="399"/>
    </row>
    <row r="148" spans="1:8" s="16" customFormat="1" ht="67.5" customHeight="1" x14ac:dyDescent="0.2">
      <c r="A148" s="385" t="s">
        <v>80</v>
      </c>
      <c r="B148" s="386"/>
      <c r="C148" s="405"/>
      <c r="D148" s="398">
        <f>D142/8</f>
        <v>1815.0000000000002</v>
      </c>
      <c r="E148" s="398"/>
      <c r="F148" s="398"/>
      <c r="G148" s="398"/>
      <c r="H148" s="399"/>
    </row>
    <row r="149" spans="1:8" s="16" customFormat="1" ht="67.5" customHeight="1" x14ac:dyDescent="0.2">
      <c r="A149" s="385" t="s">
        <v>81</v>
      </c>
      <c r="B149" s="386"/>
      <c r="C149" s="405"/>
      <c r="D149" s="398">
        <f>D142/9</f>
        <v>1613.3333333333335</v>
      </c>
      <c r="E149" s="398"/>
      <c r="F149" s="398"/>
      <c r="G149" s="398"/>
      <c r="H149" s="399"/>
    </row>
    <row r="150" spans="1:8" s="16" customFormat="1" ht="67.5" customHeight="1" x14ac:dyDescent="0.2">
      <c r="A150" s="385" t="s">
        <v>82</v>
      </c>
      <c r="B150" s="386"/>
      <c r="C150" s="405"/>
      <c r="D150" s="398">
        <f>D142/10</f>
        <v>1452.0000000000002</v>
      </c>
      <c r="E150" s="398"/>
      <c r="F150" s="398"/>
      <c r="G150" s="398"/>
      <c r="H150" s="399"/>
    </row>
    <row r="151" spans="1:8" s="16" customFormat="1" ht="67.5" customHeight="1" thickBot="1" x14ac:dyDescent="0.25">
      <c r="A151" s="389" t="s">
        <v>83</v>
      </c>
      <c r="B151" s="390"/>
      <c r="C151" s="405"/>
      <c r="D151" s="391">
        <v>21780</v>
      </c>
      <c r="E151" s="391"/>
      <c r="F151" s="391"/>
      <c r="G151" s="391"/>
      <c r="H151" s="392"/>
    </row>
    <row r="152" spans="1:8" s="16" customFormat="1" ht="67.5" customHeight="1" thickBot="1" x14ac:dyDescent="0.25">
      <c r="A152" s="393" t="s">
        <v>74</v>
      </c>
      <c r="B152" s="394"/>
      <c r="C152" s="405"/>
      <c r="D152" s="395" t="s">
        <v>75</v>
      </c>
      <c r="E152" s="396"/>
      <c r="F152" s="396"/>
      <c r="G152" s="396"/>
      <c r="H152" s="397"/>
    </row>
    <row r="153" spans="1:8" s="16" customFormat="1" ht="67.5" customHeight="1" x14ac:dyDescent="0.2">
      <c r="A153" s="385" t="s">
        <v>76</v>
      </c>
      <c r="B153" s="386"/>
      <c r="C153" s="405"/>
      <c r="D153" s="398">
        <v>5445</v>
      </c>
      <c r="E153" s="398"/>
      <c r="F153" s="398"/>
      <c r="G153" s="398"/>
      <c r="H153" s="399"/>
    </row>
    <row r="154" spans="1:8" s="16" customFormat="1" ht="67.5" customHeight="1" x14ac:dyDescent="0.2">
      <c r="A154" s="385" t="s">
        <v>77</v>
      </c>
      <c r="B154" s="386"/>
      <c r="C154" s="405"/>
      <c r="D154" s="398">
        <v>4356</v>
      </c>
      <c r="E154" s="398"/>
      <c r="F154" s="398"/>
      <c r="G154" s="398"/>
      <c r="H154" s="399"/>
    </row>
    <row r="155" spans="1:8" s="16" customFormat="1" ht="67.5" customHeight="1" x14ac:dyDescent="0.2">
      <c r="A155" s="385" t="s">
        <v>78</v>
      </c>
      <c r="B155" s="386"/>
      <c r="C155" s="405"/>
      <c r="D155" s="398">
        <v>3630.0000000000005</v>
      </c>
      <c r="E155" s="398"/>
      <c r="F155" s="398"/>
      <c r="G155" s="398"/>
      <c r="H155" s="399"/>
    </row>
    <row r="156" spans="1:8" s="16" customFormat="1" ht="67.5" customHeight="1" x14ac:dyDescent="0.2">
      <c r="A156" s="385" t="s">
        <v>79</v>
      </c>
      <c r="B156" s="386"/>
      <c r="C156" s="405"/>
      <c r="D156" s="398">
        <v>3108</v>
      </c>
      <c r="E156" s="398"/>
      <c r="F156" s="398"/>
      <c r="G156" s="398"/>
      <c r="H156" s="399"/>
    </row>
    <row r="157" spans="1:8" s="16" customFormat="1" ht="67.5" customHeight="1" x14ac:dyDescent="0.2">
      <c r="A157" s="385" t="s">
        <v>80</v>
      </c>
      <c r="B157" s="386"/>
      <c r="C157" s="405"/>
      <c r="D157" s="398">
        <v>2712</v>
      </c>
      <c r="E157" s="398"/>
      <c r="F157" s="398"/>
      <c r="G157" s="398"/>
      <c r="H157" s="399"/>
    </row>
    <row r="158" spans="1:8" s="16" customFormat="1" ht="67.5" customHeight="1" x14ac:dyDescent="0.2">
      <c r="A158" s="385" t="s">
        <v>81</v>
      </c>
      <c r="B158" s="386"/>
      <c r="C158" s="405"/>
      <c r="D158" s="398">
        <v>2418</v>
      </c>
      <c r="E158" s="398"/>
      <c r="F158" s="398"/>
      <c r="G158" s="398"/>
      <c r="H158" s="399"/>
    </row>
    <row r="159" spans="1:8" s="16" customFormat="1" ht="67.5" customHeight="1" thickBot="1" x14ac:dyDescent="0.25">
      <c r="A159" s="385" t="s">
        <v>82</v>
      </c>
      <c r="B159" s="386"/>
      <c r="C159" s="406"/>
      <c r="D159" s="398">
        <v>2178</v>
      </c>
      <c r="E159" s="398"/>
      <c r="F159" s="398"/>
      <c r="G159" s="398"/>
      <c r="H159" s="399"/>
    </row>
    <row r="160" spans="1:8" s="16" customFormat="1" ht="62.45" customHeight="1" thickBot="1" x14ac:dyDescent="0.25">
      <c r="A160" s="380" t="s">
        <v>84</v>
      </c>
      <c r="B160" s="381"/>
      <c r="C1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60" s="517">
        <v>22002</v>
      </c>
      <c r="E160" s="398"/>
      <c r="F160" s="398"/>
      <c r="G160" s="398"/>
      <c r="H160" s="399"/>
    </row>
    <row r="161" spans="1:8" s="16" customFormat="1" ht="24.95" customHeight="1" thickBot="1" x14ac:dyDescent="0.25">
      <c r="A161" s="518"/>
      <c r="B161" s="519"/>
      <c r="C161" s="71"/>
      <c r="D161" s="520"/>
      <c r="E161" s="520"/>
      <c r="F161" s="520"/>
      <c r="G161" s="520"/>
      <c r="H161" s="521"/>
    </row>
    <row r="162" spans="1:8" s="16" customFormat="1" ht="50.1" customHeight="1" x14ac:dyDescent="0.2">
      <c r="A162" s="352" t="s">
        <v>85</v>
      </c>
      <c r="B162" s="353"/>
      <c r="C162" s="118" t="str">
        <f>"Интернет-площадка 2gis.ru на основе Cправочника организаций "&amp;$C$2&amp;""</f>
        <v>Интернет-площадка 2gis.ru на основе Cправочника организаций "2ГИС.НОВОСИБИРСК"</v>
      </c>
      <c r="D162" s="361">
        <v>48609</v>
      </c>
      <c r="E162" s="355"/>
      <c r="F162" s="355"/>
      <c r="G162" s="355"/>
      <c r="H162" s="356"/>
    </row>
    <row r="163" spans="1:8" s="16" customFormat="1" ht="50.1" customHeight="1" x14ac:dyDescent="0.2">
      <c r="A163" s="352" t="s">
        <v>86</v>
      </c>
      <c r="B163" s="353"/>
      <c r="C163" s="208"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3" s="361">
        <v>34419</v>
      </c>
      <c r="E163" s="355"/>
      <c r="F163" s="355"/>
      <c r="G163" s="355"/>
      <c r="H163" s="356"/>
    </row>
    <row r="164" spans="1:8" s="16" customFormat="1" ht="50.1" customHeight="1" x14ac:dyDescent="0.2">
      <c r="A164" s="352" t="s">
        <v>87</v>
      </c>
      <c r="B164" s="353"/>
      <c r="C164" s="74"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4" s="361">
        <v>87879</v>
      </c>
      <c r="E164" s="355"/>
      <c r="F164" s="355"/>
      <c r="G164" s="355"/>
      <c r="H164" s="356"/>
    </row>
    <row r="165" spans="1:8" s="16" customFormat="1" ht="50.1" customHeight="1" x14ac:dyDescent="0.2">
      <c r="A165" s="352" t="s">
        <v>88</v>
      </c>
      <c r="B165" s="353"/>
      <c r="C165" s="74" t="str">
        <f>"Интернет-площадка 2gis.ru на основе Cправочника организаций "&amp;$C$2&amp;""</f>
        <v>Интернет-площадка 2gis.ru на основе Cправочника организаций "2ГИС.НОВОСИБИРСК"</v>
      </c>
      <c r="D165" s="361">
        <v>22539</v>
      </c>
      <c r="E165" s="355"/>
      <c r="F165" s="355"/>
      <c r="G165" s="355"/>
      <c r="H165" s="356"/>
    </row>
    <row r="166" spans="1:8" s="16" customFormat="1" ht="50.1" customHeight="1" x14ac:dyDescent="0.2">
      <c r="A166" s="352" t="s">
        <v>89</v>
      </c>
      <c r="B166" s="353"/>
      <c r="C166" s="74" t="str">
        <f>"Интернет-площадка 2gis.ru на основе Cправочника организаций "&amp;$C$2&amp;""</f>
        <v>Интернет-площадка 2gis.ru на основе Cправочника организаций "2ГИС.НОВОСИБИРСК"</v>
      </c>
      <c r="D166" s="361">
        <v>27046.799999999999</v>
      </c>
      <c r="E166" s="355"/>
      <c r="F166" s="355"/>
      <c r="G166" s="355"/>
      <c r="H166" s="356"/>
    </row>
    <row r="167" spans="1:8" s="16" customFormat="1" ht="50.1" customHeight="1" x14ac:dyDescent="0.2">
      <c r="A167" s="352" t="s">
        <v>90</v>
      </c>
      <c r="B167" s="353"/>
      <c r="C167" s="74"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7" s="361">
        <v>34089</v>
      </c>
      <c r="E167" s="355"/>
      <c r="F167" s="355"/>
      <c r="G167" s="355"/>
      <c r="H167" s="356"/>
    </row>
    <row r="168" spans="1:8" s="16" customFormat="1" ht="50.1" customHeight="1" x14ac:dyDescent="0.2">
      <c r="A168" s="352" t="s">
        <v>91</v>
      </c>
      <c r="B168" s="353"/>
      <c r="C168" s="74"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8" s="361">
        <v>47619</v>
      </c>
      <c r="E168" s="355"/>
      <c r="F168" s="355"/>
      <c r="G168" s="355"/>
      <c r="H168" s="356"/>
    </row>
    <row r="169" spans="1:8" s="16" customFormat="1" ht="50.1" customHeight="1" x14ac:dyDescent="0.2">
      <c r="A169" s="352" t="s">
        <v>92</v>
      </c>
      <c r="B169" s="353"/>
      <c r="C169" s="74"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69" s="361">
        <v>105369</v>
      </c>
      <c r="E169" s="355"/>
      <c r="F169" s="355"/>
      <c r="G169" s="355"/>
      <c r="H169" s="356"/>
    </row>
    <row r="170" spans="1:8" s="16" customFormat="1" ht="50.1" customHeight="1" x14ac:dyDescent="0.2">
      <c r="A170" s="352" t="s">
        <v>93</v>
      </c>
      <c r="B170" s="353"/>
      <c r="C17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70" s="361">
        <v>33858</v>
      </c>
      <c r="E170" s="355"/>
      <c r="F170" s="355"/>
      <c r="G170" s="355"/>
      <c r="H170" s="356"/>
    </row>
    <row r="171" spans="1:8" s="16" customFormat="1" ht="50.1" customHeight="1" x14ac:dyDescent="0.2">
      <c r="A171" s="352" t="s">
        <v>94</v>
      </c>
      <c r="B171" s="353"/>
      <c r="C171" s="74" t="s">
        <v>95</v>
      </c>
      <c r="D171" s="361">
        <v>594</v>
      </c>
      <c r="E171" s="355"/>
      <c r="F171" s="355"/>
      <c r="G171" s="355"/>
      <c r="H171" s="356"/>
    </row>
    <row r="172" spans="1:8" s="16" customFormat="1" ht="75" customHeight="1" x14ac:dyDescent="0.2">
      <c r="A172" s="352" t="s">
        <v>96</v>
      </c>
      <c r="B172" s="353"/>
      <c r="C172"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2" s="361">
        <v>21549</v>
      </c>
      <c r="E172" s="355"/>
      <c r="F172" s="355"/>
      <c r="G172" s="355"/>
      <c r="H172" s="356"/>
    </row>
    <row r="173" spans="1:8" s="16" customFormat="1" ht="75" customHeight="1" x14ac:dyDescent="0.2">
      <c r="A173" s="352" t="s">
        <v>97</v>
      </c>
      <c r="B173" s="353"/>
      <c r="C173" s="74" t="str">
        <f t="shared" ref="C173:C175"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3" s="361">
        <v>17238</v>
      </c>
      <c r="E173" s="355"/>
      <c r="F173" s="355"/>
      <c r="G173" s="355"/>
      <c r="H173" s="356"/>
    </row>
    <row r="174" spans="1:8" s="16" customFormat="1" ht="75" customHeight="1" x14ac:dyDescent="0.2">
      <c r="A174" s="352" t="s">
        <v>98</v>
      </c>
      <c r="B174" s="353"/>
      <c r="C174" s="74"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4" s="361">
        <v>18249</v>
      </c>
      <c r="E174" s="355"/>
      <c r="F174" s="355"/>
      <c r="G174" s="355"/>
      <c r="H174" s="356"/>
    </row>
    <row r="175" spans="1:8" s="16" customFormat="1" ht="75" customHeight="1" x14ac:dyDescent="0.2">
      <c r="A175" s="352" t="s">
        <v>99</v>
      </c>
      <c r="B175" s="353"/>
      <c r="C175" s="74" t="str">
        <f t="shared" si="0"/>
        <v>электронный справочник на основе Справочника организаций "2ГИС.НОВОСИБИРСК" (мобильная версия 2ГИС 4.0 и выше); Интернет-площадка 2gis.ru на основе Cправочника организаций "2ГИС.НОВОСИБИРСК"</v>
      </c>
      <c r="D175" s="361">
        <v>8616</v>
      </c>
      <c r="E175" s="355"/>
      <c r="F175" s="355"/>
      <c r="G175" s="355"/>
      <c r="H175" s="356"/>
    </row>
    <row r="176" spans="1:8" s="16" customFormat="1" ht="50.1" customHeight="1" thickBot="1" x14ac:dyDescent="0.25">
      <c r="A176" s="352" t="s">
        <v>102</v>
      </c>
      <c r="B176" s="353"/>
      <c r="C176" s="74" t="str">
        <f>"Электронный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76" s="361">
        <v>67419</v>
      </c>
      <c r="E176" s="355"/>
      <c r="F176" s="355"/>
      <c r="G176" s="355"/>
      <c r="H176" s="356"/>
    </row>
    <row r="177" spans="1:8" s="16" customFormat="1" ht="102" customHeight="1" thickBot="1" x14ac:dyDescent="0.25">
      <c r="A177" s="352" t="s">
        <v>16</v>
      </c>
      <c r="B177" s="353"/>
      <c r="C17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7" s="361">
        <v>2424</v>
      </c>
      <c r="E177" s="355"/>
      <c r="F177" s="355"/>
      <c r="G177" s="355"/>
      <c r="H177" s="356"/>
    </row>
    <row r="178" spans="1:8" s="16" customFormat="1" ht="102" customHeight="1" thickBot="1" x14ac:dyDescent="0.25">
      <c r="A178" s="352" t="s">
        <v>103</v>
      </c>
      <c r="B178" s="353"/>
      <c r="C178"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178" s="361">
        <v>165000</v>
      </c>
      <c r="E178" s="355"/>
      <c r="F178" s="355"/>
      <c r="G178" s="355"/>
      <c r="H178" s="356"/>
    </row>
    <row r="179" spans="1:8" s="16" customFormat="1" ht="126" customHeight="1" x14ac:dyDescent="0.2">
      <c r="A179" s="352" t="s">
        <v>104</v>
      </c>
      <c r="B179" s="353"/>
      <c r="C179"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"2ГИС.НОВОСИБИРСК" (версия для ПК); 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79" s="361">
        <v>27555.000000000004</v>
      </c>
      <c r="E179" s="355"/>
      <c r="F179" s="355"/>
      <c r="G179" s="355"/>
      <c r="H179" s="356"/>
    </row>
    <row r="180" spans="1:8" s="16" customFormat="1" ht="96" customHeight="1" x14ac:dyDescent="0.2">
      <c r="A180" s="377" t="s">
        <v>105</v>
      </c>
      <c r="B180" s="378"/>
      <c r="C180" s="62"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Интернет-площадки и Веб-приложения на основе Cправочника организаций "2ГИС.НОВОСИБИРСК", http://api.2gis.ru/</v>
      </c>
      <c r="D180" s="361">
        <v>11004</v>
      </c>
      <c r="E180" s="355"/>
      <c r="F180" s="355"/>
      <c r="G180" s="355"/>
      <c r="H180" s="356"/>
    </row>
    <row r="181" spans="1:8" s="16" customFormat="1" ht="96" customHeight="1" thickBot="1" x14ac:dyDescent="0.25">
      <c r="A181" s="377" t="s">
        <v>106</v>
      </c>
      <c r="B181" s="378"/>
      <c r="C181"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1" s="361">
        <v>22002</v>
      </c>
      <c r="E181" s="355"/>
      <c r="F181" s="355"/>
      <c r="G181" s="355"/>
      <c r="H181" s="356"/>
    </row>
    <row r="182" spans="1:8" s="16" customFormat="1" ht="93" customHeight="1" thickBot="1" x14ac:dyDescent="0.25">
      <c r="A182" s="352" t="s">
        <v>100</v>
      </c>
      <c r="B182" s="353" t="s">
        <v>100</v>
      </c>
      <c r="C182" s="281"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2" s="361">
        <v>22002</v>
      </c>
      <c r="E182" s="355"/>
      <c r="F182" s="355"/>
      <c r="G182" s="355"/>
      <c r="H182" s="356"/>
    </row>
    <row r="183" spans="1:8" s="16" customFormat="1" ht="93" customHeight="1" x14ac:dyDescent="0.2">
      <c r="A183" s="352" t="s">
        <v>101</v>
      </c>
      <c r="B183" s="353" t="s">
        <v>101</v>
      </c>
      <c r="C183" s="281"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183" s="361">
        <v>16500</v>
      </c>
      <c r="E183" s="355"/>
      <c r="F183" s="355"/>
      <c r="G183" s="355"/>
      <c r="H183" s="356"/>
    </row>
    <row r="184" spans="1:8" s="16" customFormat="1" ht="50.1" customHeight="1" x14ac:dyDescent="0.2">
      <c r="A184" s="352" t="s">
        <v>107</v>
      </c>
      <c r="B184" s="353"/>
      <c r="C184" s="74" t="str">
        <f>"Интернет-площадка 2gis.ru на основе Cправочника организаций "&amp;$C$2&amp;""</f>
        <v>Интернет-площадка 2gis.ru на основе Cправочника организаций "2ГИС.НОВОСИБИРСК"</v>
      </c>
      <c r="D184" s="361">
        <v>68160</v>
      </c>
      <c r="E184" s="355"/>
      <c r="F184" s="355"/>
      <c r="G184" s="355"/>
      <c r="H184" s="356"/>
    </row>
    <row r="185" spans="1:8" s="16" customFormat="1" ht="50.1" customHeight="1" x14ac:dyDescent="0.2">
      <c r="A185" s="352" t="s">
        <v>108</v>
      </c>
      <c r="B185" s="353"/>
      <c r="C185" s="74" t="str">
        <f t="shared" ref="C185:C193" si="1">"Электронный справочник на основе Справочника организаций "&amp;$C$2&amp;" (версия для ПК)"</f>
        <v>Электронный справочник на основе Справочника организаций "2ГИС.НОВОСИБИРСК" (версия для ПК)</v>
      </c>
      <c r="D185" s="361">
        <v>48240</v>
      </c>
      <c r="E185" s="355"/>
      <c r="F185" s="355"/>
      <c r="G185" s="355"/>
      <c r="H185" s="356"/>
    </row>
    <row r="186" spans="1:8" s="16" customFormat="1" ht="50.1" customHeight="1" x14ac:dyDescent="0.2">
      <c r="A186" s="352" t="s">
        <v>109</v>
      </c>
      <c r="B186" s="353"/>
      <c r="C186" s="74" t="str">
        <f t="shared" si="1"/>
        <v>Электронный справочник на основе Справочника организаций "2ГИС.НОВОСИБИРСК" (версия для ПК)</v>
      </c>
      <c r="D186" s="361">
        <v>123120</v>
      </c>
      <c r="E186" s="355"/>
      <c r="F186" s="355"/>
      <c r="G186" s="355"/>
      <c r="H186" s="356"/>
    </row>
    <row r="187" spans="1:8" s="16" customFormat="1" ht="50.1" customHeight="1" x14ac:dyDescent="0.2">
      <c r="A187" s="352" t="s">
        <v>110</v>
      </c>
      <c r="B187" s="353"/>
      <c r="C187" s="74" t="str">
        <f>"Интернет-площадка 2gis.ru на основе Cправочника организаций "&amp;$C$2&amp;""</f>
        <v>Интернет-площадка 2gis.ru на основе Cправочника организаций "2ГИС.НОВОСИБИРСК"</v>
      </c>
      <c r="D187" s="361">
        <v>31560</v>
      </c>
      <c r="E187" s="355"/>
      <c r="F187" s="355"/>
      <c r="G187" s="355"/>
      <c r="H187" s="356"/>
    </row>
    <row r="188" spans="1:8" s="16" customFormat="1" ht="50.1" customHeight="1" x14ac:dyDescent="0.2">
      <c r="A188" s="352" t="s">
        <v>111</v>
      </c>
      <c r="B188" s="353"/>
      <c r="C188" s="74" t="str">
        <f>"Интернет-площадка 2gis.ru на основе Cправочника организаций "&amp;$C$2&amp;""</f>
        <v>Интернет-площадка 2gis.ru на основе Cправочника организаций "2ГИС.НОВОСИБИРСК"</v>
      </c>
      <c r="D188" s="361">
        <v>37872</v>
      </c>
      <c r="E188" s="355"/>
      <c r="F188" s="355"/>
      <c r="G188" s="355"/>
      <c r="H188" s="356"/>
    </row>
    <row r="189" spans="1:8" s="16" customFormat="1" ht="50.1" customHeight="1" x14ac:dyDescent="0.2">
      <c r="A189" s="352" t="s">
        <v>112</v>
      </c>
      <c r="B189" s="353"/>
      <c r="C189" s="74" t="str">
        <f t="shared" si="1"/>
        <v>Электронный справочник на основе Справочника организаций "2ГИС.НОВОСИБИРСК" (версия для ПК)</v>
      </c>
      <c r="D189" s="361">
        <v>47760</v>
      </c>
      <c r="E189" s="355"/>
      <c r="F189" s="355"/>
      <c r="G189" s="355"/>
      <c r="H189" s="356"/>
    </row>
    <row r="190" spans="1:8" s="16" customFormat="1" ht="50.1" customHeight="1" x14ac:dyDescent="0.2">
      <c r="A190" s="352" t="s">
        <v>113</v>
      </c>
      <c r="B190" s="353"/>
      <c r="C190" s="74" t="str">
        <f t="shared" si="1"/>
        <v>Электронный справочник на основе Справочника организаций "2ГИС.НОВОСИБИРСК" (версия для ПК)</v>
      </c>
      <c r="D190" s="361">
        <v>66720</v>
      </c>
      <c r="E190" s="355"/>
      <c r="F190" s="355"/>
      <c r="G190" s="355"/>
      <c r="H190" s="356"/>
    </row>
    <row r="191" spans="1:8" s="16" customFormat="1" ht="50.1" customHeight="1" x14ac:dyDescent="0.2">
      <c r="A191" s="352" t="s">
        <v>114</v>
      </c>
      <c r="B191" s="353"/>
      <c r="C191" s="74" t="str">
        <f t="shared" si="1"/>
        <v>Электронный справочник на основе Справочника организаций "2ГИС.НОВОСИБИРСК" (версия для ПК)</v>
      </c>
      <c r="D191" s="361">
        <v>147600</v>
      </c>
      <c r="E191" s="355"/>
      <c r="F191" s="355"/>
      <c r="G191" s="355"/>
      <c r="H191" s="356"/>
    </row>
    <row r="192" spans="1:8" s="16" customFormat="1" ht="50.1" customHeight="1" x14ac:dyDescent="0.2">
      <c r="A192" s="352" t="s">
        <v>343</v>
      </c>
      <c r="B192" s="353"/>
      <c r="C192" s="74" t="s">
        <v>95</v>
      </c>
      <c r="D192" s="361">
        <v>840</v>
      </c>
      <c r="E192" s="355"/>
      <c r="F192" s="355"/>
      <c r="G192" s="355"/>
      <c r="H192" s="356"/>
    </row>
    <row r="193" spans="1:8" s="16" customFormat="1" ht="50.1" customHeight="1" thickBot="1" x14ac:dyDescent="0.25">
      <c r="A193" s="352" t="s">
        <v>117</v>
      </c>
      <c r="B193" s="353"/>
      <c r="C193" s="74" t="str">
        <f t="shared" si="1"/>
        <v>Электронный справочник на основе Справочника организаций "2ГИС.НОВОСИБИРСК" (версия для ПК)</v>
      </c>
      <c r="D193" s="361">
        <v>94440</v>
      </c>
      <c r="E193" s="355"/>
      <c r="F193" s="355"/>
      <c r="G193" s="355"/>
      <c r="H193" s="356"/>
    </row>
    <row r="194" spans="1:8" s="16" customFormat="1" ht="24.95" customHeight="1" thickBot="1" x14ac:dyDescent="0.25">
      <c r="A194" s="518"/>
      <c r="B194" s="519"/>
      <c r="C194" s="117"/>
      <c r="D194" s="520"/>
      <c r="E194" s="520"/>
      <c r="F194" s="520"/>
      <c r="G194" s="520"/>
      <c r="H194" s="521"/>
    </row>
    <row r="195" spans="1:8" s="23" customFormat="1" ht="50.1" customHeight="1" thickBot="1" x14ac:dyDescent="0.25">
      <c r="A195" s="362" t="s">
        <v>118</v>
      </c>
      <c r="B195" s="363"/>
      <c r="C195" s="69"/>
      <c r="D195" s="364"/>
      <c r="E195" s="364"/>
      <c r="F195" s="364"/>
      <c r="G195" s="364"/>
      <c r="H195" s="365"/>
    </row>
    <row r="196" spans="1:8" s="16" customFormat="1" ht="50.1" customHeight="1" x14ac:dyDescent="0.2">
      <c r="A196" s="352" t="s">
        <v>119</v>
      </c>
      <c r="B196" s="353"/>
      <c r="C196" s="36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"2ГИС.НОВОСИБИРСК" (мобильная версия)</v>
      </c>
      <c r="D196" s="382">
        <v>16500</v>
      </c>
      <c r="E196" s="383"/>
      <c r="F196" s="383"/>
      <c r="G196" s="383"/>
      <c r="H196" s="384"/>
    </row>
    <row r="197" spans="1:8" s="16" customFormat="1" ht="50.1" customHeight="1" x14ac:dyDescent="0.2">
      <c r="A197" s="352" t="s">
        <v>120</v>
      </c>
      <c r="B197" s="353"/>
      <c r="C197" s="367"/>
      <c r="D197" s="354">
        <v>22002</v>
      </c>
      <c r="E197" s="355"/>
      <c r="F197" s="355"/>
      <c r="G197" s="355"/>
      <c r="H197" s="356"/>
    </row>
    <row r="198" spans="1:8" s="16" customFormat="1" ht="50.1" customHeight="1" x14ac:dyDescent="0.2">
      <c r="A198" s="369" t="s">
        <v>121</v>
      </c>
      <c r="B198" s="370"/>
      <c r="C198" s="367"/>
      <c r="D198" s="517">
        <v>3300</v>
      </c>
      <c r="E198" s="398"/>
      <c r="F198" s="398"/>
      <c r="G198" s="398"/>
      <c r="H198" s="399"/>
    </row>
    <row r="199" spans="1:8" s="16" customFormat="1" ht="50.1" customHeight="1" x14ac:dyDescent="0.2">
      <c r="A199" s="369" t="s">
        <v>122</v>
      </c>
      <c r="B199" s="370"/>
      <c r="C199" s="367"/>
      <c r="D199" s="517">
        <v>330</v>
      </c>
      <c r="E199" s="398"/>
      <c r="F199" s="398"/>
      <c r="G199" s="398"/>
      <c r="H199" s="399"/>
    </row>
    <row r="200" spans="1:8" s="16" customFormat="1" ht="50.1" customHeight="1" thickBot="1" x14ac:dyDescent="0.25">
      <c r="A200" s="369" t="s">
        <v>123</v>
      </c>
      <c r="B200" s="370"/>
      <c r="C200" s="368"/>
      <c r="D200" s="471">
        <v>1155</v>
      </c>
      <c r="E200" s="472"/>
      <c r="F200" s="472"/>
      <c r="G200" s="472"/>
      <c r="H200" s="473"/>
    </row>
    <row r="201" spans="1:8" s="16" customFormat="1" ht="50.1" customHeight="1" thickBot="1" x14ac:dyDescent="0.25">
      <c r="A201" s="362" t="s">
        <v>124</v>
      </c>
      <c r="B201" s="363"/>
      <c r="C201" s="69"/>
      <c r="D201" s="364"/>
      <c r="E201" s="364"/>
      <c r="F201" s="364"/>
      <c r="G201" s="364"/>
      <c r="H201" s="365"/>
    </row>
    <row r="202" spans="1:8" s="16" customFormat="1" ht="50.1" customHeight="1" x14ac:dyDescent="0.2">
      <c r="A202" s="352" t="s">
        <v>214</v>
      </c>
      <c r="B202" s="353"/>
      <c r="C202"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02" s="361">
        <v>10329</v>
      </c>
      <c r="E202" s="355"/>
      <c r="F202" s="355"/>
      <c r="G202" s="355"/>
      <c r="H202" s="356"/>
    </row>
    <row r="203" spans="1:8" s="16" customFormat="1" ht="50.1" customHeight="1" x14ac:dyDescent="0.2">
      <c r="A203" s="352" t="s">
        <v>126</v>
      </c>
      <c r="B203" s="353"/>
      <c r="C203" s="208" t="str">
        <f>"Интернет-площадка 2gis.ru на основе Cправочника организаций "&amp;$C$2&amp;""</f>
        <v>Интернет-площадка 2gis.ru на основе Cправочника организаций "2ГИС.НОВОСИБИРСК"</v>
      </c>
      <c r="D203" s="361">
        <v>8019.0000000000009</v>
      </c>
      <c r="E203" s="355"/>
      <c r="F203" s="355"/>
      <c r="G203" s="355"/>
      <c r="H203" s="356"/>
    </row>
    <row r="204" spans="1:8" s="16" customFormat="1" ht="50.1" customHeight="1" x14ac:dyDescent="0.2">
      <c r="A204" s="352" t="s">
        <v>215</v>
      </c>
      <c r="B204" s="353"/>
      <c r="C204"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"2ГИС.НОВОСИБИРСК" (мобильная версия 2ГИС 4.0 и выше)</v>
      </c>
      <c r="D204" s="361">
        <v>14520</v>
      </c>
      <c r="E204" s="355"/>
      <c r="F204" s="355"/>
      <c r="G204" s="355"/>
      <c r="H204" s="356"/>
    </row>
    <row r="205" spans="1:8" s="16" customFormat="1" ht="50.1" customHeight="1" x14ac:dyDescent="0.2">
      <c r="A205" s="352" t="s">
        <v>199</v>
      </c>
      <c r="B205" s="353"/>
      <c r="C205" s="74" t="str">
        <f>"Интернет-площадка 2gis.ru на основе Cправочника организаций "&amp;$C$2&amp;""</f>
        <v>Интернет-площадка 2gis.ru на основе Cправочника организаций "2ГИС.НОВОСИБИРСК"</v>
      </c>
      <c r="D205" s="361">
        <v>11280</v>
      </c>
      <c r="E205" s="355"/>
      <c r="F205" s="355"/>
      <c r="G205" s="355"/>
      <c r="H205" s="356"/>
    </row>
    <row r="206" spans="1:8" s="16" customFormat="1" ht="126" customHeight="1" x14ac:dyDescent="0.2">
      <c r="A206" s="352" t="s">
        <v>131</v>
      </c>
      <c r="B206" s="353"/>
      <c r="C206" s="121" t="str">
        <f>C203</f>
        <v>Интернет-площадка 2gis.ru на основе Cправочника организаций "2ГИС.НОВОСИБИРСК"</v>
      </c>
      <c r="D206" s="361">
        <v>8019.0000000000009</v>
      </c>
      <c r="E206" s="355"/>
      <c r="F206" s="355"/>
      <c r="G206" s="355"/>
      <c r="H206" s="356"/>
    </row>
    <row r="207" spans="1:8" s="16" customFormat="1" ht="126" customHeight="1" thickBot="1" x14ac:dyDescent="0.25">
      <c r="A207" s="352" t="s">
        <v>132</v>
      </c>
      <c r="B207" s="353"/>
      <c r="C20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"2ГИС.НОВОСИБИРСК"; электронный справочник на основе Справочника организаций "2ГИС.НОВОСИБИРСК" (мобильная версия 2ГИС 4.0 и выше)</v>
      </c>
      <c r="D207" s="361">
        <v>10122</v>
      </c>
      <c r="E207" s="355"/>
      <c r="F207" s="355"/>
      <c r="G207" s="355"/>
      <c r="H207" s="356"/>
    </row>
    <row r="208" spans="1:8" s="23" customFormat="1" ht="50.1" customHeight="1" thickBot="1" x14ac:dyDescent="0.25">
      <c r="A208" s="518"/>
      <c r="B208" s="519"/>
      <c r="C208" s="117"/>
      <c r="D208" s="520"/>
      <c r="E208" s="520"/>
      <c r="F208" s="520"/>
      <c r="G208" s="520"/>
      <c r="H208" s="521"/>
    </row>
    <row r="209" spans="1:8" s="20" customFormat="1" ht="26.25" x14ac:dyDescent="0.2">
      <c r="A209" s="81"/>
      <c r="B209" s="82"/>
      <c r="C209" s="83"/>
      <c r="D209" s="82"/>
      <c r="E209" s="82"/>
      <c r="F209" s="82"/>
      <c r="G209" s="82"/>
      <c r="H209" s="84"/>
    </row>
    <row r="210" spans="1:8" s="16" customFormat="1" ht="21" x14ac:dyDescent="0.2">
      <c r="A210" s="85"/>
      <c r="B210" s="86" t="s">
        <v>133</v>
      </c>
      <c r="C210" s="349" t="s">
        <v>220</v>
      </c>
      <c r="D210" s="349"/>
      <c r="E210" s="87"/>
      <c r="F210" s="87"/>
      <c r="G210" s="87"/>
      <c r="H210" s="87"/>
    </row>
    <row r="211" spans="1:8" s="16" customFormat="1" ht="21" x14ac:dyDescent="0.2">
      <c r="A211" s="85"/>
      <c r="B211" s="87"/>
      <c r="C211" s="348" t="s">
        <v>221</v>
      </c>
      <c r="D211" s="348"/>
      <c r="E211" s="87"/>
      <c r="F211" s="87"/>
      <c r="G211" s="87"/>
      <c r="H211" s="87"/>
    </row>
    <row r="212" spans="1:8" s="16" customFormat="1" ht="21" x14ac:dyDescent="0.2">
      <c r="A212" s="85"/>
      <c r="B212" s="87"/>
      <c r="C212" s="349" t="s">
        <v>222</v>
      </c>
      <c r="D212" s="348"/>
      <c r="E212" s="87"/>
      <c r="F212" s="87"/>
      <c r="G212" s="87"/>
      <c r="H212" s="87"/>
    </row>
    <row r="213" spans="1:8" s="16" customFormat="1" ht="26.25" x14ac:dyDescent="0.2">
      <c r="A213" s="347" t="s">
        <v>137</v>
      </c>
      <c r="B213" s="347"/>
      <c r="C213" s="347"/>
      <c r="D213" s="89"/>
      <c r="E213" s="89"/>
      <c r="F213" s="204"/>
      <c r="G213" s="351"/>
      <c r="H213" s="351"/>
    </row>
    <row r="214" spans="1:8" s="16" customFormat="1" ht="26.25" x14ac:dyDescent="0.2">
      <c r="A214" s="347" t="s">
        <v>138</v>
      </c>
      <c r="B214" s="347"/>
      <c r="C214" s="347"/>
      <c r="D214" s="89"/>
      <c r="E214" s="89"/>
      <c r="F214" s="204"/>
      <c r="G214" s="92"/>
      <c r="H214" s="92"/>
    </row>
    <row r="215" spans="1:8" s="16" customFormat="1" ht="24.95" customHeight="1" x14ac:dyDescent="0.2">
      <c r="A215" s="347" t="s">
        <v>139</v>
      </c>
      <c r="B215" s="347"/>
      <c r="C215" s="347"/>
      <c r="D215" s="89"/>
      <c r="E215" s="89"/>
      <c r="F215" s="204"/>
      <c r="G215" s="92"/>
      <c r="H215" s="92"/>
    </row>
    <row r="216" spans="1:8" ht="26.25" x14ac:dyDescent="0.2">
      <c r="A216" s="347" t="s">
        <v>140</v>
      </c>
      <c r="B216" s="347"/>
      <c r="C216" s="347"/>
      <c r="D216" s="89"/>
      <c r="E216" s="204"/>
      <c r="F216" s="204"/>
      <c r="G216" s="92"/>
      <c r="H216" s="92"/>
    </row>
    <row r="217" spans="1:8" s="87" customFormat="1" ht="24.95" customHeight="1" x14ac:dyDescent="0.2">
      <c r="A217" s="347" t="s">
        <v>141</v>
      </c>
      <c r="B217" s="347"/>
      <c r="C217" s="347"/>
      <c r="D217" s="89"/>
      <c r="E217" s="204"/>
      <c r="F217" s="204"/>
      <c r="G217" s="92"/>
      <c r="H217" s="92"/>
    </row>
    <row r="218" spans="1:8" s="87" customFormat="1" ht="24.95" customHeight="1" x14ac:dyDescent="0.2">
      <c r="A218" s="347" t="s">
        <v>142</v>
      </c>
      <c r="B218" s="347"/>
      <c r="C218" s="347"/>
      <c r="D218" s="89"/>
      <c r="E218" s="89"/>
      <c r="F218" s="204"/>
      <c r="G218" s="92"/>
      <c r="H218" s="92"/>
    </row>
    <row r="219" spans="1:8" s="87" customFormat="1" ht="24.95" customHeight="1" x14ac:dyDescent="0.2">
      <c r="A219" s="347" t="s">
        <v>143</v>
      </c>
      <c r="B219" s="347"/>
      <c r="C219" s="347"/>
      <c r="D219" s="89"/>
      <c r="E219" s="89"/>
      <c r="F219" s="204"/>
      <c r="G219" s="92"/>
      <c r="H219" s="92"/>
    </row>
    <row r="220" spans="1:8" s="91" customFormat="1" ht="24.95" customHeight="1" x14ac:dyDescent="0.2">
      <c r="A220" s="93"/>
      <c r="B220" s="93"/>
      <c r="C220" s="94"/>
      <c r="D220" s="95"/>
      <c r="E220" s="95"/>
      <c r="F220" s="96"/>
      <c r="G220" s="97"/>
      <c r="H220" s="97"/>
    </row>
    <row r="221" spans="1:8" s="91" customFormat="1" ht="24.95" customHeight="1" x14ac:dyDescent="0.2">
      <c r="A221" s="339" t="s">
        <v>144</v>
      </c>
      <c r="B221" s="339"/>
      <c r="C221" s="339"/>
      <c r="D221" s="339"/>
      <c r="E221" s="339"/>
      <c r="F221" s="339"/>
      <c r="G221" s="339"/>
      <c r="H221" s="339"/>
    </row>
    <row r="222" spans="1:8" s="91" customFormat="1" ht="24.95" customHeight="1" x14ac:dyDescent="0.2">
      <c r="A222" s="339" t="s">
        <v>480</v>
      </c>
      <c r="B222" s="339"/>
      <c r="C222" s="339"/>
      <c r="D222" s="339"/>
      <c r="E222" s="339"/>
      <c r="F222" s="339"/>
      <c r="G222" s="339"/>
      <c r="H222" s="339"/>
    </row>
    <row r="223" spans="1:8" s="91" customFormat="1" ht="24.95" customHeight="1" x14ac:dyDescent="0.2">
      <c r="A223" s="339" t="s">
        <v>145</v>
      </c>
      <c r="B223" s="339"/>
      <c r="C223" s="339"/>
      <c r="D223" s="339"/>
      <c r="E223" s="339"/>
      <c r="F223" s="339"/>
      <c r="G223" s="339"/>
      <c r="H223" s="339"/>
    </row>
    <row r="224" spans="1:8" s="91" customFormat="1" ht="23.25" x14ac:dyDescent="0.2">
      <c r="A224" s="347" t="s">
        <v>482</v>
      </c>
      <c r="B224" s="347"/>
      <c r="C224" s="347"/>
      <c r="D224" s="347"/>
      <c r="E224" s="347"/>
      <c r="F224" s="347"/>
      <c r="G224" s="347"/>
      <c r="H224" s="347"/>
    </row>
    <row r="225" spans="1:16384" s="91" customFormat="1" ht="24.95" customHeight="1" x14ac:dyDescent="0.2">
      <c r="A225" s="733" t="s">
        <v>597</v>
      </c>
      <c r="B225" s="734"/>
      <c r="C225" s="734"/>
      <c r="D225" s="734"/>
      <c r="E225" s="734"/>
      <c r="F225" s="734"/>
      <c r="G225" s="93"/>
      <c r="H225" s="93"/>
    </row>
    <row r="226" spans="1:16384" s="91" customFormat="1" ht="24.75" customHeight="1" x14ac:dyDescent="0.2">
      <c r="A226" s="93"/>
      <c r="B226" s="93"/>
      <c r="C226" s="94"/>
      <c r="D226" s="95"/>
      <c r="E226" s="95"/>
      <c r="F226" s="96"/>
      <c r="G226" s="97"/>
      <c r="H226" s="97"/>
    </row>
    <row r="227" spans="1:16384" s="98" customFormat="1" ht="12" customHeight="1" thickBot="1" x14ac:dyDescent="0.25">
      <c r="A227" s="340" t="s">
        <v>146</v>
      </c>
      <c r="B227" s="340"/>
      <c r="C227" s="340"/>
      <c r="D227" s="340"/>
      <c r="E227" s="340"/>
      <c r="F227" s="108"/>
      <c r="G227" s="91"/>
      <c r="H227" s="100"/>
    </row>
    <row r="228" spans="1:16384" ht="24.95" customHeight="1" thickBot="1" x14ac:dyDescent="0.25">
      <c r="A228" s="341" t="s">
        <v>147</v>
      </c>
      <c r="B228" s="342"/>
      <c r="C228" s="342"/>
      <c r="D228" s="342"/>
      <c r="E228" s="343"/>
      <c r="F228" s="202"/>
      <c r="H228" s="102"/>
    </row>
    <row r="229" spans="1:16384" ht="24.95" customHeight="1" thickBot="1" x14ac:dyDescent="0.25">
      <c r="A229" s="731" t="s">
        <v>148</v>
      </c>
      <c r="B229" s="732"/>
      <c r="C229" s="282" t="s">
        <v>149</v>
      </c>
      <c r="D229" s="504" t="s">
        <v>150</v>
      </c>
      <c r="E229" s="505"/>
      <c r="F229" s="104"/>
      <c r="G229" s="104"/>
      <c r="H229" s="104"/>
    </row>
    <row r="230" spans="1:16384" ht="24.95" customHeight="1" x14ac:dyDescent="0.2">
      <c r="A230" s="333" t="s">
        <v>207</v>
      </c>
      <c r="B230" s="334"/>
      <c r="C230" s="335" t="s">
        <v>208</v>
      </c>
      <c r="D230" s="641">
        <v>2190</v>
      </c>
      <c r="E230" s="336"/>
      <c r="F230" s="104"/>
      <c r="G230" s="104"/>
      <c r="H230" s="104"/>
    </row>
    <row r="231" spans="1:16384" s="82" customFormat="1" ht="38.25" customHeight="1" x14ac:dyDescent="0.2">
      <c r="A231" s="337" t="s">
        <v>209</v>
      </c>
      <c r="B231" s="338"/>
      <c r="C231" s="331"/>
      <c r="D231" s="640">
        <v>1590</v>
      </c>
      <c r="E231" s="332"/>
      <c r="F231" s="104"/>
      <c r="G231" s="104"/>
      <c r="H231" s="104"/>
    </row>
    <row r="232" spans="1:16384" s="98" customFormat="1" ht="67.5" customHeight="1" x14ac:dyDescent="0.2">
      <c r="A232" s="337" t="s">
        <v>210</v>
      </c>
      <c r="B232" s="338"/>
      <c r="C232" s="331"/>
      <c r="D232" s="640">
        <v>1440</v>
      </c>
      <c r="E232" s="332"/>
      <c r="F232" s="104"/>
      <c r="G232" s="104"/>
      <c r="H232" s="104"/>
      <c r="I232" s="93"/>
      <c r="J232" s="347"/>
      <c r="K232" s="347"/>
      <c r="L232" s="347"/>
      <c r="M232" s="347"/>
      <c r="N232" s="347"/>
      <c r="O232" s="347"/>
      <c r="P232" s="347"/>
      <c r="Q232" s="347"/>
      <c r="R232" s="347"/>
      <c r="S232" s="347"/>
      <c r="T232" s="347"/>
      <c r="U232" s="347"/>
      <c r="V232" s="347"/>
      <c r="W232" s="347"/>
      <c r="X232" s="347"/>
      <c r="Y232" s="347"/>
      <c r="Z232" s="347"/>
      <c r="AA232" s="347"/>
      <c r="AB232" s="347"/>
      <c r="AC232" s="347"/>
      <c r="AD232" s="347"/>
      <c r="AE232" s="347"/>
      <c r="AF232" s="347"/>
      <c r="AG232" s="347"/>
      <c r="AH232" s="347"/>
      <c r="AI232" s="347"/>
      <c r="AJ232" s="347"/>
      <c r="AK232" s="347"/>
      <c r="AL232" s="347"/>
      <c r="AM232" s="347"/>
      <c r="AN232" s="347"/>
      <c r="AO232" s="347"/>
      <c r="AP232" s="347"/>
      <c r="AQ232" s="347"/>
      <c r="AR232" s="347"/>
      <c r="AS232" s="347"/>
      <c r="AT232" s="347"/>
      <c r="AU232" s="347"/>
      <c r="AV232" s="347"/>
      <c r="AW232" s="347"/>
      <c r="AX232" s="347"/>
      <c r="AY232" s="347"/>
      <c r="AZ232" s="347"/>
      <c r="BA232" s="347"/>
      <c r="BB232" s="347"/>
      <c r="BC232" s="347"/>
      <c r="BD232" s="347"/>
      <c r="BE232" s="347"/>
      <c r="BF232" s="347"/>
      <c r="BG232" s="347"/>
      <c r="BH232" s="347"/>
      <c r="BI232" s="347"/>
      <c r="BJ232" s="347"/>
      <c r="BK232" s="347"/>
      <c r="BL232" s="347"/>
      <c r="BM232" s="347"/>
      <c r="BN232" s="347"/>
      <c r="BO232" s="347"/>
      <c r="BP232" s="347"/>
      <c r="BQ232" s="347"/>
      <c r="BR232" s="347"/>
      <c r="BS232" s="347"/>
      <c r="BT232" s="347"/>
      <c r="BU232" s="347"/>
      <c r="BV232" s="347"/>
      <c r="BW232" s="347"/>
      <c r="BX232" s="347"/>
      <c r="BY232" s="347"/>
      <c r="BZ232" s="347"/>
      <c r="CA232" s="347"/>
      <c r="CB232" s="347"/>
      <c r="CC232" s="347"/>
      <c r="CD232" s="347"/>
      <c r="CE232" s="347"/>
      <c r="CF232" s="347"/>
      <c r="CG232" s="347"/>
      <c r="CH232" s="347"/>
      <c r="CI232" s="347"/>
      <c r="CJ232" s="347"/>
      <c r="CK232" s="347"/>
      <c r="CL232" s="347"/>
      <c r="CM232" s="347"/>
      <c r="CN232" s="347"/>
      <c r="CO232" s="347"/>
      <c r="CP232" s="347"/>
      <c r="CQ232" s="347"/>
      <c r="CR232" s="347"/>
      <c r="CS232" s="347"/>
      <c r="CT232" s="347"/>
      <c r="CU232" s="347"/>
      <c r="CV232" s="347"/>
      <c r="CW232" s="347"/>
      <c r="CX232" s="347"/>
      <c r="CY232" s="347"/>
      <c r="CZ232" s="347"/>
      <c r="DA232" s="347"/>
      <c r="DB232" s="347"/>
      <c r="DC232" s="347"/>
      <c r="DD232" s="347"/>
      <c r="DE232" s="347"/>
      <c r="DF232" s="347"/>
      <c r="DG232" s="347"/>
      <c r="DH232" s="347"/>
      <c r="DI232" s="347"/>
      <c r="DJ232" s="347"/>
      <c r="DK232" s="347"/>
      <c r="DL232" s="347"/>
      <c r="DM232" s="347"/>
      <c r="DN232" s="347"/>
      <c r="DO232" s="347"/>
      <c r="DP232" s="347"/>
      <c r="DQ232" s="347"/>
      <c r="DR232" s="347"/>
      <c r="DS232" s="347"/>
      <c r="DT232" s="347"/>
      <c r="DU232" s="347"/>
      <c r="DV232" s="347"/>
      <c r="DW232" s="347"/>
      <c r="DX232" s="347"/>
      <c r="DY232" s="347"/>
      <c r="DZ232" s="347"/>
      <c r="EA232" s="347"/>
      <c r="EB232" s="347"/>
      <c r="EC232" s="347"/>
      <c r="ED232" s="347"/>
      <c r="EE232" s="347"/>
      <c r="EF232" s="347"/>
      <c r="EG232" s="347"/>
      <c r="EH232" s="347"/>
      <c r="EI232" s="347"/>
      <c r="EJ232" s="347"/>
      <c r="EK232" s="347"/>
      <c r="EL232" s="347"/>
      <c r="EM232" s="347"/>
      <c r="EN232" s="347"/>
      <c r="EO232" s="347"/>
      <c r="EP232" s="347"/>
      <c r="EQ232" s="347"/>
      <c r="ER232" s="347"/>
      <c r="ES232" s="347"/>
      <c r="ET232" s="347"/>
      <c r="EU232" s="347"/>
      <c r="EV232" s="347"/>
      <c r="EW232" s="347"/>
      <c r="EX232" s="347"/>
      <c r="EY232" s="347"/>
      <c r="EZ232" s="347"/>
      <c r="FA232" s="347"/>
      <c r="FB232" s="347"/>
      <c r="FC232" s="347"/>
      <c r="FD232" s="347"/>
      <c r="FE232" s="347"/>
      <c r="FF232" s="347"/>
      <c r="FG232" s="347"/>
      <c r="FH232" s="347"/>
      <c r="FI232" s="347"/>
      <c r="FJ232" s="347"/>
      <c r="FK232" s="347"/>
      <c r="FL232" s="347"/>
      <c r="FM232" s="347"/>
      <c r="FN232" s="347"/>
      <c r="FO232" s="347"/>
      <c r="FP232" s="347"/>
      <c r="FQ232" s="347"/>
      <c r="FR232" s="347"/>
      <c r="FS232" s="347"/>
      <c r="FT232" s="347"/>
      <c r="FU232" s="347"/>
      <c r="FV232" s="347"/>
      <c r="FW232" s="347"/>
      <c r="FX232" s="347"/>
      <c r="FY232" s="347"/>
      <c r="FZ232" s="347"/>
      <c r="GA232" s="347"/>
      <c r="GB232" s="347"/>
      <c r="GC232" s="347"/>
      <c r="GD232" s="347"/>
      <c r="GE232" s="347"/>
      <c r="GF232" s="347"/>
      <c r="GG232" s="347"/>
      <c r="GH232" s="347"/>
      <c r="GI232" s="347"/>
      <c r="GJ232" s="347"/>
      <c r="GK232" s="347"/>
      <c r="GL232" s="347"/>
      <c r="GM232" s="347"/>
      <c r="GN232" s="347"/>
      <c r="GO232" s="347"/>
      <c r="GP232" s="347"/>
      <c r="GQ232" s="347"/>
      <c r="GR232" s="347"/>
      <c r="GS232" s="347"/>
      <c r="GT232" s="347"/>
      <c r="GU232" s="347"/>
      <c r="GV232" s="347"/>
      <c r="GW232" s="347"/>
      <c r="GX232" s="347"/>
      <c r="GY232" s="347"/>
      <c r="GZ232" s="347"/>
      <c r="HA232" s="347"/>
      <c r="HB232" s="347"/>
      <c r="HC232" s="347"/>
      <c r="HD232" s="347"/>
      <c r="HE232" s="347"/>
      <c r="HF232" s="347"/>
      <c r="HG232" s="347"/>
      <c r="HH232" s="347"/>
      <c r="HI232" s="347"/>
      <c r="HJ232" s="347"/>
      <c r="HK232" s="347"/>
      <c r="HL232" s="347"/>
      <c r="HM232" s="347"/>
      <c r="HN232" s="347"/>
      <c r="HO232" s="347"/>
      <c r="HP232" s="347"/>
      <c r="HQ232" s="347"/>
      <c r="HR232" s="347"/>
      <c r="HS232" s="347"/>
      <c r="HT232" s="347"/>
      <c r="HU232" s="347"/>
      <c r="HV232" s="347"/>
      <c r="HW232" s="347"/>
      <c r="HX232" s="347"/>
      <c r="HY232" s="347"/>
      <c r="HZ232" s="347"/>
      <c r="IA232" s="347"/>
      <c r="IB232" s="347"/>
      <c r="IC232" s="347"/>
      <c r="ID232" s="347"/>
      <c r="IE232" s="347"/>
      <c r="IF232" s="347"/>
      <c r="IG232" s="347"/>
      <c r="IH232" s="347"/>
      <c r="II232" s="347"/>
      <c r="IJ232" s="347"/>
      <c r="IK232" s="347"/>
      <c r="IL232" s="347"/>
      <c r="IM232" s="347"/>
      <c r="IN232" s="347"/>
      <c r="IO232" s="347"/>
      <c r="IP232" s="347"/>
      <c r="IQ232" s="347"/>
      <c r="IR232" s="347"/>
      <c r="IS232" s="347"/>
      <c r="IT232" s="347"/>
      <c r="IU232" s="347"/>
      <c r="IV232" s="347"/>
      <c r="IW232" s="347"/>
      <c r="IX232" s="347"/>
      <c r="IY232" s="347"/>
      <c r="IZ232" s="347"/>
      <c r="JA232" s="347"/>
      <c r="JB232" s="347"/>
      <c r="JC232" s="347"/>
      <c r="JD232" s="347"/>
      <c r="JE232" s="347"/>
      <c r="JF232" s="347"/>
      <c r="JG232" s="347"/>
      <c r="JH232" s="347"/>
      <c r="JI232" s="347"/>
      <c r="JJ232" s="347"/>
      <c r="JK232" s="347"/>
      <c r="JL232" s="347"/>
      <c r="JM232" s="347"/>
      <c r="JN232" s="347"/>
      <c r="JO232" s="347"/>
      <c r="JP232" s="347"/>
      <c r="JQ232" s="347"/>
      <c r="JR232" s="347"/>
      <c r="JS232" s="347"/>
      <c r="JT232" s="347"/>
      <c r="JU232" s="347"/>
      <c r="JV232" s="347"/>
      <c r="JW232" s="347"/>
      <c r="JX232" s="347"/>
      <c r="JY232" s="347"/>
      <c r="JZ232" s="347"/>
      <c r="KA232" s="347"/>
      <c r="KB232" s="347"/>
      <c r="KC232" s="347"/>
      <c r="KD232" s="347"/>
      <c r="KE232" s="347"/>
      <c r="KF232" s="347"/>
      <c r="KG232" s="347"/>
      <c r="KH232" s="347"/>
      <c r="KI232" s="347"/>
      <c r="KJ232" s="347"/>
      <c r="KK232" s="347"/>
      <c r="KL232" s="347"/>
      <c r="KM232" s="347"/>
      <c r="KN232" s="347"/>
      <c r="KO232" s="347"/>
      <c r="KP232" s="347"/>
      <c r="KQ232" s="347"/>
      <c r="KR232" s="347"/>
      <c r="KS232" s="347"/>
      <c r="KT232" s="347"/>
      <c r="KU232" s="347"/>
      <c r="KV232" s="347"/>
      <c r="KW232" s="347"/>
      <c r="KX232" s="347"/>
      <c r="KY232" s="347"/>
      <c r="KZ232" s="347"/>
      <c r="LA232" s="347"/>
      <c r="LB232" s="347"/>
      <c r="LC232" s="347"/>
      <c r="LD232" s="347"/>
      <c r="LE232" s="347"/>
      <c r="LF232" s="347"/>
      <c r="LG232" s="347"/>
      <c r="LH232" s="347"/>
      <c r="LI232" s="347"/>
      <c r="LJ232" s="347"/>
      <c r="LK232" s="347"/>
      <c r="LL232" s="347"/>
      <c r="LM232" s="347"/>
      <c r="LN232" s="347"/>
      <c r="LO232" s="347"/>
      <c r="LP232" s="347"/>
      <c r="LQ232" s="347"/>
      <c r="LR232" s="347"/>
      <c r="LS232" s="347"/>
      <c r="LT232" s="347"/>
      <c r="LU232" s="347"/>
      <c r="LV232" s="347"/>
      <c r="LW232" s="347"/>
      <c r="LX232" s="347"/>
      <c r="LY232" s="347"/>
      <c r="LZ232" s="347"/>
      <c r="MA232" s="347"/>
      <c r="MB232" s="347"/>
      <c r="MC232" s="347"/>
      <c r="MD232" s="347"/>
      <c r="ME232" s="347"/>
      <c r="MF232" s="347"/>
      <c r="MG232" s="347"/>
      <c r="MH232" s="347"/>
      <c r="MI232" s="347"/>
      <c r="MJ232" s="347"/>
      <c r="MK232" s="347"/>
      <c r="ML232" s="347"/>
      <c r="MM232" s="347"/>
      <c r="MN232" s="347"/>
      <c r="MO232" s="347"/>
      <c r="MP232" s="347"/>
      <c r="MQ232" s="347"/>
      <c r="MR232" s="347"/>
      <c r="MS232" s="347"/>
      <c r="MT232" s="347"/>
      <c r="MU232" s="347"/>
      <c r="MV232" s="347"/>
      <c r="MW232" s="347"/>
      <c r="MX232" s="347"/>
      <c r="MY232" s="347"/>
      <c r="MZ232" s="347"/>
      <c r="NA232" s="347"/>
      <c r="NB232" s="347"/>
      <c r="NC232" s="347"/>
      <c r="ND232" s="347"/>
      <c r="NE232" s="347"/>
      <c r="NF232" s="347"/>
      <c r="NG232" s="347"/>
      <c r="NH232" s="347"/>
      <c r="NI232" s="347"/>
      <c r="NJ232" s="347"/>
      <c r="NK232" s="347"/>
      <c r="NL232" s="347"/>
      <c r="NM232" s="347"/>
      <c r="NN232" s="347"/>
      <c r="NO232" s="347"/>
      <c r="NP232" s="347"/>
      <c r="NQ232" s="347"/>
      <c r="NR232" s="347"/>
      <c r="NS232" s="347"/>
      <c r="NT232" s="347"/>
      <c r="NU232" s="347"/>
      <c r="NV232" s="347"/>
      <c r="NW232" s="347"/>
      <c r="NX232" s="347"/>
      <c r="NY232" s="347"/>
      <c r="NZ232" s="347"/>
      <c r="OA232" s="347"/>
      <c r="OB232" s="347"/>
      <c r="OC232" s="347"/>
      <c r="OD232" s="347"/>
      <c r="OE232" s="347"/>
      <c r="OF232" s="347"/>
      <c r="OG232" s="347"/>
      <c r="OH232" s="347"/>
      <c r="OI232" s="347"/>
      <c r="OJ232" s="347"/>
      <c r="OK232" s="347"/>
      <c r="OL232" s="347"/>
      <c r="OM232" s="347"/>
      <c r="ON232" s="347"/>
      <c r="OO232" s="347"/>
      <c r="OP232" s="347"/>
      <c r="OQ232" s="347"/>
      <c r="OR232" s="347"/>
      <c r="OS232" s="347"/>
      <c r="OT232" s="347"/>
      <c r="OU232" s="347"/>
      <c r="OV232" s="347"/>
      <c r="OW232" s="347"/>
      <c r="OX232" s="347"/>
      <c r="OY232" s="347"/>
      <c r="OZ232" s="347"/>
      <c r="PA232" s="347"/>
      <c r="PB232" s="347"/>
      <c r="PC232" s="347"/>
      <c r="PD232" s="347"/>
      <c r="PE232" s="347"/>
      <c r="PF232" s="347"/>
      <c r="PG232" s="347"/>
      <c r="PH232" s="347"/>
      <c r="PI232" s="347"/>
      <c r="PJ232" s="347"/>
      <c r="PK232" s="347"/>
      <c r="PL232" s="347"/>
      <c r="PM232" s="347"/>
      <c r="PN232" s="347"/>
      <c r="PO232" s="347"/>
      <c r="PP232" s="347"/>
      <c r="PQ232" s="347"/>
      <c r="PR232" s="347"/>
      <c r="PS232" s="347"/>
      <c r="PT232" s="347"/>
      <c r="PU232" s="347"/>
      <c r="PV232" s="347"/>
      <c r="PW232" s="347"/>
      <c r="PX232" s="347"/>
      <c r="PY232" s="347"/>
      <c r="PZ232" s="347"/>
      <c r="QA232" s="347"/>
      <c r="QB232" s="347"/>
      <c r="QC232" s="347"/>
      <c r="QD232" s="347"/>
      <c r="QE232" s="347"/>
      <c r="QF232" s="347"/>
      <c r="QG232" s="347"/>
      <c r="QH232" s="347"/>
      <c r="QI232" s="347"/>
      <c r="QJ232" s="347"/>
      <c r="QK232" s="347"/>
      <c r="QL232" s="347"/>
      <c r="QM232" s="347"/>
      <c r="QN232" s="347"/>
      <c r="QO232" s="347"/>
      <c r="QP232" s="347"/>
      <c r="QQ232" s="347"/>
      <c r="QR232" s="347"/>
      <c r="QS232" s="347"/>
      <c r="QT232" s="347"/>
      <c r="QU232" s="347"/>
      <c r="QV232" s="347"/>
      <c r="QW232" s="347"/>
      <c r="QX232" s="347"/>
      <c r="QY232" s="347"/>
      <c r="QZ232" s="347"/>
      <c r="RA232" s="347"/>
      <c r="RB232" s="347"/>
      <c r="RC232" s="347"/>
      <c r="RD232" s="347"/>
      <c r="RE232" s="347"/>
      <c r="RF232" s="347"/>
      <c r="RG232" s="347"/>
      <c r="RH232" s="347"/>
      <c r="RI232" s="347"/>
      <c r="RJ232" s="347"/>
      <c r="RK232" s="347"/>
      <c r="RL232" s="347"/>
      <c r="RM232" s="347"/>
      <c r="RN232" s="347"/>
      <c r="RO232" s="347"/>
      <c r="RP232" s="347"/>
      <c r="RQ232" s="347"/>
      <c r="RR232" s="347"/>
      <c r="RS232" s="347"/>
      <c r="RT232" s="347"/>
      <c r="RU232" s="347"/>
      <c r="RV232" s="347"/>
      <c r="RW232" s="347"/>
      <c r="RX232" s="347"/>
      <c r="RY232" s="347"/>
      <c r="RZ232" s="347"/>
      <c r="SA232" s="347"/>
      <c r="SB232" s="347"/>
      <c r="SC232" s="347"/>
      <c r="SD232" s="347"/>
      <c r="SE232" s="347"/>
      <c r="SF232" s="347"/>
      <c r="SG232" s="347"/>
      <c r="SH232" s="347"/>
      <c r="SI232" s="347"/>
      <c r="SJ232" s="347"/>
      <c r="SK232" s="347"/>
      <c r="SL232" s="347"/>
      <c r="SM232" s="347"/>
      <c r="SN232" s="347"/>
      <c r="SO232" s="347"/>
      <c r="SP232" s="347"/>
      <c r="SQ232" s="347"/>
      <c r="SR232" s="347"/>
      <c r="SS232" s="347"/>
      <c r="ST232" s="347"/>
      <c r="SU232" s="347"/>
      <c r="SV232" s="347"/>
      <c r="SW232" s="347"/>
      <c r="SX232" s="347"/>
      <c r="SY232" s="347"/>
      <c r="SZ232" s="347"/>
      <c r="TA232" s="347"/>
      <c r="TB232" s="347"/>
      <c r="TC232" s="347"/>
      <c r="TD232" s="347"/>
      <c r="TE232" s="347"/>
      <c r="TF232" s="347"/>
      <c r="TG232" s="347"/>
      <c r="TH232" s="347"/>
      <c r="TI232" s="347"/>
      <c r="TJ232" s="347"/>
      <c r="TK232" s="347"/>
      <c r="TL232" s="347"/>
      <c r="TM232" s="347"/>
      <c r="TN232" s="347"/>
      <c r="TO232" s="347"/>
      <c r="TP232" s="347"/>
      <c r="TQ232" s="347"/>
      <c r="TR232" s="347"/>
      <c r="TS232" s="347"/>
      <c r="TT232" s="347"/>
      <c r="TU232" s="347"/>
      <c r="TV232" s="347"/>
      <c r="TW232" s="347"/>
      <c r="TX232" s="347"/>
      <c r="TY232" s="347"/>
      <c r="TZ232" s="347"/>
      <c r="UA232" s="347"/>
      <c r="UB232" s="347"/>
      <c r="UC232" s="347"/>
      <c r="UD232" s="347"/>
      <c r="UE232" s="347"/>
      <c r="UF232" s="347"/>
      <c r="UG232" s="347"/>
      <c r="UH232" s="347"/>
      <c r="UI232" s="347"/>
      <c r="UJ232" s="347"/>
      <c r="UK232" s="347"/>
      <c r="UL232" s="347"/>
      <c r="UM232" s="347"/>
      <c r="UN232" s="347"/>
      <c r="UO232" s="347"/>
      <c r="UP232" s="347"/>
      <c r="UQ232" s="347"/>
      <c r="UR232" s="347"/>
      <c r="US232" s="347"/>
      <c r="UT232" s="347"/>
      <c r="UU232" s="347"/>
      <c r="UV232" s="347"/>
      <c r="UW232" s="347"/>
      <c r="UX232" s="347"/>
      <c r="UY232" s="347"/>
      <c r="UZ232" s="347"/>
      <c r="VA232" s="347"/>
      <c r="VB232" s="347"/>
      <c r="VC232" s="347"/>
      <c r="VD232" s="347"/>
      <c r="VE232" s="347"/>
      <c r="VF232" s="347"/>
      <c r="VG232" s="347"/>
      <c r="VH232" s="347"/>
      <c r="VI232" s="347"/>
      <c r="VJ232" s="347"/>
      <c r="VK232" s="347"/>
      <c r="VL232" s="347"/>
      <c r="VM232" s="347"/>
      <c r="VN232" s="347"/>
      <c r="VO232" s="347"/>
      <c r="VP232" s="347"/>
      <c r="VQ232" s="347"/>
      <c r="VR232" s="347"/>
      <c r="VS232" s="347"/>
      <c r="VT232" s="347"/>
      <c r="VU232" s="347"/>
      <c r="VV232" s="347"/>
      <c r="VW232" s="347"/>
      <c r="VX232" s="347"/>
      <c r="VY232" s="347"/>
      <c r="VZ232" s="347"/>
      <c r="WA232" s="347"/>
      <c r="WB232" s="347"/>
      <c r="WC232" s="347"/>
      <c r="WD232" s="347"/>
      <c r="WE232" s="347"/>
      <c r="WF232" s="347"/>
      <c r="WG232" s="347"/>
      <c r="WH232" s="347"/>
      <c r="WI232" s="347"/>
      <c r="WJ232" s="347"/>
      <c r="WK232" s="347"/>
      <c r="WL232" s="347"/>
      <c r="WM232" s="347"/>
      <c r="WN232" s="347"/>
      <c r="WO232" s="347"/>
      <c r="WP232" s="347"/>
      <c r="WQ232" s="347"/>
      <c r="WR232" s="347"/>
      <c r="WS232" s="347"/>
      <c r="WT232" s="347"/>
      <c r="WU232" s="347"/>
      <c r="WV232" s="347"/>
      <c r="WW232" s="347"/>
      <c r="WX232" s="347"/>
      <c r="WY232" s="347"/>
      <c r="WZ232" s="347"/>
      <c r="XA232" s="347"/>
      <c r="XB232" s="347"/>
      <c r="XC232" s="347"/>
      <c r="XD232" s="347"/>
      <c r="XE232" s="347"/>
      <c r="XF232" s="347"/>
      <c r="XG232" s="347"/>
      <c r="XH232" s="347"/>
      <c r="XI232" s="347"/>
      <c r="XJ232" s="347"/>
      <c r="XK232" s="347"/>
      <c r="XL232" s="347"/>
      <c r="XM232" s="347"/>
      <c r="XN232" s="347"/>
      <c r="XO232" s="347"/>
      <c r="XP232" s="347"/>
      <c r="XQ232" s="347"/>
      <c r="XR232" s="347"/>
      <c r="XS232" s="347"/>
      <c r="XT232" s="347"/>
      <c r="XU232" s="347"/>
      <c r="XV232" s="347"/>
      <c r="XW232" s="347"/>
      <c r="XX232" s="347"/>
      <c r="XY232" s="347"/>
      <c r="XZ232" s="347"/>
      <c r="YA232" s="347"/>
      <c r="YB232" s="347"/>
      <c r="YC232" s="347"/>
      <c r="YD232" s="347"/>
      <c r="YE232" s="347"/>
      <c r="YF232" s="347"/>
      <c r="YG232" s="347"/>
      <c r="YH232" s="347"/>
      <c r="YI232" s="347"/>
      <c r="YJ232" s="347"/>
      <c r="YK232" s="347"/>
      <c r="YL232" s="347"/>
      <c r="YM232" s="347"/>
      <c r="YN232" s="347"/>
      <c r="YO232" s="347"/>
      <c r="YP232" s="347"/>
      <c r="YQ232" s="347"/>
      <c r="YR232" s="347"/>
      <c r="YS232" s="347"/>
      <c r="YT232" s="347"/>
      <c r="YU232" s="347"/>
      <c r="YV232" s="347"/>
      <c r="YW232" s="347"/>
      <c r="YX232" s="347"/>
      <c r="YY232" s="347"/>
      <c r="YZ232" s="347"/>
      <c r="ZA232" s="347"/>
      <c r="ZB232" s="347"/>
      <c r="ZC232" s="347"/>
      <c r="ZD232" s="347"/>
      <c r="ZE232" s="347"/>
      <c r="ZF232" s="347"/>
      <c r="ZG232" s="347"/>
      <c r="ZH232" s="347"/>
      <c r="ZI232" s="347"/>
      <c r="ZJ232" s="347"/>
      <c r="ZK232" s="347"/>
      <c r="ZL232" s="347"/>
      <c r="ZM232" s="347"/>
      <c r="ZN232" s="347"/>
      <c r="ZO232" s="347"/>
      <c r="ZP232" s="347"/>
      <c r="ZQ232" s="347"/>
      <c r="ZR232" s="347"/>
      <c r="ZS232" s="347"/>
      <c r="ZT232" s="347"/>
      <c r="ZU232" s="347"/>
      <c r="ZV232" s="347"/>
      <c r="ZW232" s="347"/>
      <c r="ZX232" s="347"/>
      <c r="ZY232" s="347"/>
      <c r="ZZ232" s="347"/>
      <c r="AAA232" s="347"/>
      <c r="AAB232" s="347"/>
      <c r="AAC232" s="347"/>
      <c r="AAD232" s="347"/>
      <c r="AAE232" s="347"/>
      <c r="AAF232" s="347"/>
      <c r="AAG232" s="347"/>
      <c r="AAH232" s="347"/>
      <c r="AAI232" s="347"/>
      <c r="AAJ232" s="347"/>
      <c r="AAK232" s="347"/>
      <c r="AAL232" s="347"/>
      <c r="AAM232" s="347"/>
      <c r="AAN232" s="347"/>
      <c r="AAO232" s="347"/>
      <c r="AAP232" s="347"/>
      <c r="AAQ232" s="347"/>
      <c r="AAR232" s="347"/>
      <c r="AAS232" s="347"/>
      <c r="AAT232" s="347"/>
      <c r="AAU232" s="347"/>
      <c r="AAV232" s="347"/>
      <c r="AAW232" s="347"/>
      <c r="AAX232" s="347"/>
      <c r="AAY232" s="347"/>
      <c r="AAZ232" s="347"/>
      <c r="ABA232" s="347"/>
      <c r="ABB232" s="347"/>
      <c r="ABC232" s="347"/>
      <c r="ABD232" s="347"/>
      <c r="ABE232" s="347"/>
      <c r="ABF232" s="347"/>
      <c r="ABG232" s="347"/>
      <c r="ABH232" s="347"/>
      <c r="ABI232" s="347"/>
      <c r="ABJ232" s="347"/>
      <c r="ABK232" s="347"/>
      <c r="ABL232" s="347"/>
      <c r="ABM232" s="347"/>
      <c r="ABN232" s="347"/>
      <c r="ABO232" s="347"/>
      <c r="ABP232" s="347"/>
      <c r="ABQ232" s="347"/>
      <c r="ABR232" s="347"/>
      <c r="ABS232" s="347"/>
      <c r="ABT232" s="347"/>
      <c r="ABU232" s="347"/>
      <c r="ABV232" s="347"/>
      <c r="ABW232" s="347"/>
      <c r="ABX232" s="347"/>
      <c r="ABY232" s="347"/>
      <c r="ABZ232" s="347"/>
      <c r="ACA232" s="347"/>
      <c r="ACB232" s="347"/>
      <c r="ACC232" s="347"/>
      <c r="ACD232" s="347"/>
      <c r="ACE232" s="347"/>
      <c r="ACF232" s="347"/>
      <c r="ACG232" s="347"/>
      <c r="ACH232" s="347"/>
      <c r="ACI232" s="347"/>
      <c r="ACJ232" s="347"/>
      <c r="ACK232" s="347"/>
      <c r="ACL232" s="347"/>
      <c r="ACM232" s="347"/>
      <c r="ACN232" s="347"/>
      <c r="ACO232" s="347"/>
      <c r="ACP232" s="347"/>
      <c r="ACQ232" s="347"/>
      <c r="ACR232" s="347"/>
      <c r="ACS232" s="347"/>
      <c r="ACT232" s="347"/>
      <c r="ACU232" s="347"/>
      <c r="ACV232" s="347"/>
      <c r="ACW232" s="347"/>
      <c r="ACX232" s="347"/>
      <c r="ACY232" s="347"/>
      <c r="ACZ232" s="347"/>
      <c r="ADA232" s="347"/>
      <c r="ADB232" s="347"/>
      <c r="ADC232" s="347"/>
      <c r="ADD232" s="347"/>
      <c r="ADE232" s="347"/>
      <c r="ADF232" s="347"/>
      <c r="ADG232" s="347"/>
      <c r="ADH232" s="347"/>
      <c r="ADI232" s="347"/>
      <c r="ADJ232" s="347"/>
      <c r="ADK232" s="347"/>
      <c r="ADL232" s="347"/>
      <c r="ADM232" s="347"/>
      <c r="ADN232" s="347"/>
      <c r="ADO232" s="347"/>
      <c r="ADP232" s="347"/>
      <c r="ADQ232" s="347"/>
      <c r="ADR232" s="347"/>
      <c r="ADS232" s="347"/>
      <c r="ADT232" s="347"/>
      <c r="ADU232" s="347"/>
      <c r="ADV232" s="347"/>
      <c r="ADW232" s="347"/>
      <c r="ADX232" s="347"/>
      <c r="ADY232" s="347"/>
      <c r="ADZ232" s="347"/>
      <c r="AEA232" s="347"/>
      <c r="AEB232" s="347"/>
      <c r="AEC232" s="347"/>
      <c r="AED232" s="347"/>
      <c r="AEE232" s="347"/>
      <c r="AEF232" s="347"/>
      <c r="AEG232" s="347"/>
      <c r="AEH232" s="347"/>
      <c r="AEI232" s="347"/>
      <c r="AEJ232" s="347"/>
      <c r="AEK232" s="347"/>
      <c r="AEL232" s="347"/>
      <c r="AEM232" s="347"/>
      <c r="AEN232" s="347"/>
      <c r="AEO232" s="347"/>
      <c r="AEP232" s="347"/>
      <c r="AEQ232" s="347"/>
      <c r="AER232" s="347"/>
      <c r="AES232" s="347"/>
      <c r="AET232" s="347"/>
      <c r="AEU232" s="347"/>
      <c r="AEV232" s="347"/>
      <c r="AEW232" s="347"/>
      <c r="AEX232" s="347"/>
      <c r="AEY232" s="347"/>
      <c r="AEZ232" s="347"/>
      <c r="AFA232" s="347"/>
      <c r="AFB232" s="347"/>
      <c r="AFC232" s="347"/>
      <c r="AFD232" s="347"/>
      <c r="AFE232" s="347"/>
      <c r="AFF232" s="347"/>
      <c r="AFG232" s="347"/>
      <c r="AFH232" s="347"/>
      <c r="AFI232" s="347"/>
      <c r="AFJ232" s="347"/>
      <c r="AFK232" s="347"/>
      <c r="AFL232" s="347"/>
      <c r="AFM232" s="347"/>
      <c r="AFN232" s="347"/>
      <c r="AFO232" s="347"/>
      <c r="AFP232" s="347"/>
      <c r="AFQ232" s="347"/>
      <c r="AFR232" s="347"/>
      <c r="AFS232" s="347"/>
      <c r="AFT232" s="347"/>
      <c r="AFU232" s="347"/>
      <c r="AFV232" s="347"/>
      <c r="AFW232" s="347"/>
      <c r="AFX232" s="347"/>
      <c r="AFY232" s="347"/>
      <c r="AFZ232" s="347"/>
      <c r="AGA232" s="347"/>
      <c r="AGB232" s="347"/>
      <c r="AGC232" s="347"/>
      <c r="AGD232" s="347"/>
      <c r="AGE232" s="347"/>
      <c r="AGF232" s="347"/>
      <c r="AGG232" s="347"/>
      <c r="AGH232" s="347"/>
      <c r="AGI232" s="347"/>
      <c r="AGJ232" s="347"/>
      <c r="AGK232" s="347"/>
      <c r="AGL232" s="347"/>
      <c r="AGM232" s="347"/>
      <c r="AGN232" s="347"/>
      <c r="AGO232" s="347"/>
      <c r="AGP232" s="347"/>
      <c r="AGQ232" s="347"/>
      <c r="AGR232" s="347"/>
      <c r="AGS232" s="347"/>
      <c r="AGT232" s="347"/>
      <c r="AGU232" s="347"/>
      <c r="AGV232" s="347"/>
      <c r="AGW232" s="347"/>
      <c r="AGX232" s="347"/>
      <c r="AGY232" s="347"/>
      <c r="AGZ232" s="347"/>
      <c r="AHA232" s="347"/>
      <c r="AHB232" s="347"/>
      <c r="AHC232" s="347"/>
      <c r="AHD232" s="347"/>
      <c r="AHE232" s="347"/>
      <c r="AHF232" s="347"/>
      <c r="AHG232" s="347"/>
      <c r="AHH232" s="347"/>
      <c r="AHI232" s="347"/>
      <c r="AHJ232" s="347"/>
      <c r="AHK232" s="347"/>
      <c r="AHL232" s="347"/>
      <c r="AHM232" s="347"/>
      <c r="AHN232" s="347"/>
      <c r="AHO232" s="347"/>
      <c r="AHP232" s="347"/>
      <c r="AHQ232" s="347"/>
      <c r="AHR232" s="347"/>
      <c r="AHS232" s="347"/>
      <c r="AHT232" s="347"/>
      <c r="AHU232" s="347"/>
      <c r="AHV232" s="347"/>
      <c r="AHW232" s="347"/>
      <c r="AHX232" s="347"/>
      <c r="AHY232" s="347"/>
      <c r="AHZ232" s="347"/>
      <c r="AIA232" s="347"/>
      <c r="AIB232" s="347"/>
      <c r="AIC232" s="347"/>
      <c r="AID232" s="347"/>
      <c r="AIE232" s="347"/>
      <c r="AIF232" s="347"/>
      <c r="AIG232" s="347"/>
      <c r="AIH232" s="347"/>
      <c r="AII232" s="347"/>
      <c r="AIJ232" s="347"/>
      <c r="AIK232" s="347"/>
      <c r="AIL232" s="347"/>
      <c r="AIM232" s="347"/>
      <c r="AIN232" s="347"/>
      <c r="AIO232" s="347"/>
      <c r="AIP232" s="347"/>
      <c r="AIQ232" s="347"/>
      <c r="AIR232" s="347"/>
      <c r="AIS232" s="347"/>
      <c r="AIT232" s="347"/>
      <c r="AIU232" s="347"/>
      <c r="AIV232" s="347"/>
      <c r="AIW232" s="347"/>
      <c r="AIX232" s="347"/>
      <c r="AIY232" s="347"/>
      <c r="AIZ232" s="347"/>
      <c r="AJA232" s="347"/>
      <c r="AJB232" s="347"/>
      <c r="AJC232" s="347"/>
      <c r="AJD232" s="347"/>
      <c r="AJE232" s="347"/>
      <c r="AJF232" s="347"/>
      <c r="AJG232" s="347"/>
      <c r="AJH232" s="347"/>
      <c r="AJI232" s="347"/>
      <c r="AJJ232" s="347"/>
      <c r="AJK232" s="347"/>
      <c r="AJL232" s="347"/>
      <c r="AJM232" s="347"/>
      <c r="AJN232" s="347"/>
      <c r="AJO232" s="347"/>
      <c r="AJP232" s="347"/>
      <c r="AJQ232" s="347"/>
      <c r="AJR232" s="347"/>
      <c r="AJS232" s="347"/>
      <c r="AJT232" s="347"/>
      <c r="AJU232" s="347"/>
      <c r="AJV232" s="347"/>
      <c r="AJW232" s="347"/>
      <c r="AJX232" s="347"/>
      <c r="AJY232" s="347"/>
      <c r="AJZ232" s="347"/>
      <c r="AKA232" s="347"/>
      <c r="AKB232" s="347"/>
      <c r="AKC232" s="347"/>
      <c r="AKD232" s="347"/>
      <c r="AKE232" s="347"/>
      <c r="AKF232" s="347"/>
      <c r="AKG232" s="347"/>
      <c r="AKH232" s="347"/>
      <c r="AKI232" s="347"/>
      <c r="AKJ232" s="347"/>
      <c r="AKK232" s="347"/>
      <c r="AKL232" s="347"/>
      <c r="AKM232" s="347"/>
      <c r="AKN232" s="347"/>
      <c r="AKO232" s="347"/>
      <c r="AKP232" s="347"/>
      <c r="AKQ232" s="347"/>
      <c r="AKR232" s="347"/>
      <c r="AKS232" s="347"/>
      <c r="AKT232" s="347"/>
      <c r="AKU232" s="347"/>
      <c r="AKV232" s="347"/>
      <c r="AKW232" s="347"/>
      <c r="AKX232" s="347"/>
      <c r="AKY232" s="347"/>
      <c r="AKZ232" s="347"/>
      <c r="ALA232" s="347"/>
      <c r="ALB232" s="347"/>
      <c r="ALC232" s="347"/>
      <c r="ALD232" s="347"/>
      <c r="ALE232" s="347"/>
      <c r="ALF232" s="347"/>
      <c r="ALG232" s="347"/>
      <c r="ALH232" s="347"/>
      <c r="ALI232" s="347"/>
      <c r="ALJ232" s="347"/>
      <c r="ALK232" s="347"/>
      <c r="ALL232" s="347"/>
      <c r="ALM232" s="347"/>
      <c r="ALN232" s="347"/>
      <c r="ALO232" s="347"/>
      <c r="ALP232" s="347"/>
      <c r="ALQ232" s="347"/>
      <c r="ALR232" s="347"/>
      <c r="ALS232" s="347"/>
      <c r="ALT232" s="347"/>
      <c r="ALU232" s="347"/>
      <c r="ALV232" s="347"/>
      <c r="ALW232" s="347"/>
      <c r="ALX232" s="347"/>
      <c r="ALY232" s="347"/>
      <c r="ALZ232" s="347"/>
      <c r="AMA232" s="347"/>
      <c r="AMB232" s="347"/>
      <c r="AMC232" s="347"/>
      <c r="AMD232" s="347"/>
      <c r="AME232" s="347"/>
      <c r="AMF232" s="347"/>
      <c r="AMG232" s="347"/>
      <c r="AMH232" s="347"/>
      <c r="AMI232" s="347"/>
      <c r="AMJ232" s="347"/>
      <c r="AMK232" s="347"/>
      <c r="AML232" s="347"/>
      <c r="AMM232" s="347"/>
      <c r="AMN232" s="347"/>
      <c r="AMO232" s="347"/>
      <c r="AMP232" s="347"/>
      <c r="AMQ232" s="347"/>
      <c r="AMR232" s="347"/>
      <c r="AMS232" s="347"/>
      <c r="AMT232" s="347"/>
      <c r="AMU232" s="347"/>
      <c r="AMV232" s="347"/>
      <c r="AMW232" s="347"/>
      <c r="AMX232" s="347"/>
      <c r="AMY232" s="347"/>
      <c r="AMZ232" s="347"/>
      <c r="ANA232" s="347"/>
      <c r="ANB232" s="347"/>
      <c r="ANC232" s="347"/>
      <c r="AND232" s="347"/>
      <c r="ANE232" s="347"/>
      <c r="ANF232" s="347"/>
      <c r="ANG232" s="347"/>
      <c r="ANH232" s="347"/>
      <c r="ANI232" s="347"/>
      <c r="ANJ232" s="347"/>
      <c r="ANK232" s="347"/>
      <c r="ANL232" s="347"/>
      <c r="ANM232" s="347"/>
      <c r="ANN232" s="347"/>
      <c r="ANO232" s="347"/>
      <c r="ANP232" s="347"/>
      <c r="ANQ232" s="347"/>
      <c r="ANR232" s="347"/>
      <c r="ANS232" s="347"/>
      <c r="ANT232" s="347"/>
      <c r="ANU232" s="347"/>
      <c r="ANV232" s="347"/>
      <c r="ANW232" s="347"/>
      <c r="ANX232" s="347"/>
      <c r="ANY232" s="347"/>
      <c r="ANZ232" s="347"/>
      <c r="AOA232" s="347"/>
      <c r="AOB232" s="347"/>
      <c r="AOC232" s="347"/>
      <c r="AOD232" s="347"/>
      <c r="AOE232" s="347"/>
      <c r="AOF232" s="347"/>
      <c r="AOG232" s="347"/>
      <c r="AOH232" s="347"/>
      <c r="AOI232" s="347"/>
      <c r="AOJ232" s="347"/>
      <c r="AOK232" s="347"/>
      <c r="AOL232" s="347"/>
      <c r="AOM232" s="347"/>
      <c r="AON232" s="347"/>
      <c r="AOO232" s="347"/>
      <c r="AOP232" s="347"/>
      <c r="AOQ232" s="347"/>
      <c r="AOR232" s="347"/>
      <c r="AOS232" s="347"/>
      <c r="AOT232" s="347"/>
      <c r="AOU232" s="347"/>
      <c r="AOV232" s="347"/>
      <c r="AOW232" s="347"/>
      <c r="AOX232" s="347"/>
      <c r="AOY232" s="347"/>
      <c r="AOZ232" s="347"/>
      <c r="APA232" s="347"/>
      <c r="APB232" s="347"/>
      <c r="APC232" s="347"/>
      <c r="APD232" s="347"/>
      <c r="APE232" s="347"/>
      <c r="APF232" s="347"/>
      <c r="APG232" s="347"/>
      <c r="APH232" s="347"/>
      <c r="API232" s="347"/>
      <c r="APJ232" s="347"/>
      <c r="APK232" s="347"/>
      <c r="APL232" s="347"/>
      <c r="APM232" s="347"/>
      <c r="APN232" s="347"/>
      <c r="APO232" s="347"/>
      <c r="APP232" s="347"/>
      <c r="APQ232" s="347"/>
      <c r="APR232" s="347"/>
      <c r="APS232" s="347"/>
      <c r="APT232" s="347"/>
      <c r="APU232" s="347"/>
      <c r="APV232" s="347"/>
      <c r="APW232" s="347"/>
      <c r="APX232" s="347"/>
      <c r="APY232" s="347"/>
      <c r="APZ232" s="347"/>
      <c r="AQA232" s="347"/>
      <c r="AQB232" s="347"/>
      <c r="AQC232" s="347"/>
      <c r="AQD232" s="347"/>
      <c r="AQE232" s="347"/>
      <c r="AQF232" s="347"/>
      <c r="AQG232" s="347"/>
      <c r="AQH232" s="347"/>
      <c r="AQI232" s="347"/>
      <c r="AQJ232" s="347"/>
      <c r="AQK232" s="347"/>
      <c r="AQL232" s="347"/>
      <c r="AQM232" s="347"/>
      <c r="AQN232" s="347"/>
      <c r="AQO232" s="347"/>
      <c r="AQP232" s="347"/>
      <c r="AQQ232" s="347"/>
      <c r="AQR232" s="347"/>
      <c r="AQS232" s="347"/>
      <c r="AQT232" s="347"/>
      <c r="AQU232" s="347"/>
      <c r="AQV232" s="347"/>
      <c r="AQW232" s="347"/>
      <c r="AQX232" s="347"/>
      <c r="AQY232" s="347"/>
      <c r="AQZ232" s="347"/>
      <c r="ARA232" s="347"/>
      <c r="ARB232" s="347"/>
      <c r="ARC232" s="347"/>
      <c r="ARD232" s="347"/>
      <c r="ARE232" s="347"/>
      <c r="ARF232" s="347"/>
      <c r="ARG232" s="347"/>
      <c r="ARH232" s="347"/>
      <c r="ARI232" s="347"/>
      <c r="ARJ232" s="347"/>
      <c r="ARK232" s="347"/>
      <c r="ARL232" s="347"/>
      <c r="ARM232" s="347"/>
      <c r="ARN232" s="347"/>
      <c r="ARO232" s="347"/>
      <c r="ARP232" s="347"/>
      <c r="ARQ232" s="347"/>
      <c r="ARR232" s="347"/>
      <c r="ARS232" s="347"/>
      <c r="ART232" s="347"/>
      <c r="ARU232" s="347"/>
      <c r="ARV232" s="347"/>
      <c r="ARW232" s="347"/>
      <c r="ARX232" s="347"/>
      <c r="ARY232" s="347"/>
      <c r="ARZ232" s="347"/>
      <c r="ASA232" s="347"/>
      <c r="ASB232" s="347"/>
      <c r="ASC232" s="347"/>
      <c r="ASD232" s="347"/>
      <c r="ASE232" s="347"/>
      <c r="ASF232" s="347"/>
      <c r="ASG232" s="347"/>
      <c r="ASH232" s="347"/>
      <c r="ASI232" s="347"/>
      <c r="ASJ232" s="347"/>
      <c r="ASK232" s="347"/>
      <c r="ASL232" s="347"/>
      <c r="ASM232" s="347"/>
      <c r="ASN232" s="347"/>
      <c r="ASO232" s="347"/>
      <c r="ASP232" s="347"/>
      <c r="ASQ232" s="347"/>
      <c r="ASR232" s="347"/>
      <c r="ASS232" s="347"/>
      <c r="AST232" s="347"/>
      <c r="ASU232" s="347"/>
      <c r="ASV232" s="347"/>
      <c r="ASW232" s="347"/>
      <c r="ASX232" s="347"/>
      <c r="ASY232" s="347"/>
      <c r="ASZ232" s="347"/>
      <c r="ATA232" s="347"/>
      <c r="ATB232" s="347"/>
      <c r="ATC232" s="347"/>
      <c r="ATD232" s="347"/>
      <c r="ATE232" s="347"/>
      <c r="ATF232" s="347"/>
      <c r="ATG232" s="347"/>
      <c r="ATH232" s="347"/>
      <c r="ATI232" s="347"/>
      <c r="ATJ232" s="347"/>
      <c r="ATK232" s="347"/>
      <c r="ATL232" s="347"/>
      <c r="ATM232" s="347"/>
      <c r="ATN232" s="347"/>
      <c r="ATO232" s="347"/>
      <c r="ATP232" s="347"/>
      <c r="ATQ232" s="347"/>
      <c r="ATR232" s="347"/>
      <c r="ATS232" s="347"/>
      <c r="ATT232" s="347"/>
      <c r="ATU232" s="347"/>
      <c r="ATV232" s="347"/>
      <c r="ATW232" s="347"/>
      <c r="ATX232" s="347"/>
      <c r="ATY232" s="347"/>
      <c r="ATZ232" s="347"/>
      <c r="AUA232" s="347"/>
      <c r="AUB232" s="347"/>
      <c r="AUC232" s="347"/>
      <c r="AUD232" s="347"/>
      <c r="AUE232" s="347"/>
      <c r="AUF232" s="347"/>
      <c r="AUG232" s="347"/>
      <c r="AUH232" s="347"/>
      <c r="AUI232" s="347"/>
      <c r="AUJ232" s="347"/>
      <c r="AUK232" s="347"/>
      <c r="AUL232" s="347"/>
      <c r="AUM232" s="347"/>
      <c r="AUN232" s="347"/>
      <c r="AUO232" s="347"/>
      <c r="AUP232" s="347"/>
      <c r="AUQ232" s="347"/>
      <c r="AUR232" s="347"/>
      <c r="AUS232" s="347"/>
      <c r="AUT232" s="347"/>
      <c r="AUU232" s="347"/>
      <c r="AUV232" s="347"/>
      <c r="AUW232" s="347"/>
      <c r="AUX232" s="347"/>
      <c r="AUY232" s="347"/>
      <c r="AUZ232" s="347"/>
      <c r="AVA232" s="347"/>
      <c r="AVB232" s="347"/>
      <c r="AVC232" s="347"/>
      <c r="AVD232" s="347"/>
      <c r="AVE232" s="347"/>
      <c r="AVF232" s="347"/>
      <c r="AVG232" s="347"/>
      <c r="AVH232" s="347"/>
      <c r="AVI232" s="347"/>
      <c r="AVJ232" s="347"/>
      <c r="AVK232" s="347"/>
      <c r="AVL232" s="347"/>
      <c r="AVM232" s="347"/>
      <c r="AVN232" s="347"/>
      <c r="AVO232" s="347"/>
      <c r="AVP232" s="347"/>
      <c r="AVQ232" s="347"/>
      <c r="AVR232" s="347"/>
      <c r="AVS232" s="347"/>
      <c r="AVT232" s="347"/>
      <c r="AVU232" s="347"/>
      <c r="AVV232" s="347"/>
      <c r="AVW232" s="347"/>
      <c r="AVX232" s="347"/>
      <c r="AVY232" s="347"/>
      <c r="AVZ232" s="347"/>
      <c r="AWA232" s="347"/>
      <c r="AWB232" s="347"/>
      <c r="AWC232" s="347"/>
      <c r="AWD232" s="347"/>
      <c r="AWE232" s="347"/>
      <c r="AWF232" s="347"/>
      <c r="AWG232" s="347"/>
      <c r="AWH232" s="347"/>
      <c r="AWI232" s="347"/>
      <c r="AWJ232" s="347"/>
      <c r="AWK232" s="347"/>
      <c r="AWL232" s="347"/>
      <c r="AWM232" s="347"/>
      <c r="AWN232" s="347"/>
      <c r="AWO232" s="347"/>
      <c r="AWP232" s="347"/>
      <c r="AWQ232" s="347"/>
      <c r="AWR232" s="347"/>
      <c r="AWS232" s="347"/>
      <c r="AWT232" s="347"/>
      <c r="AWU232" s="347"/>
      <c r="AWV232" s="347"/>
      <c r="AWW232" s="347"/>
      <c r="AWX232" s="347"/>
      <c r="AWY232" s="347"/>
      <c r="AWZ232" s="347"/>
      <c r="AXA232" s="347"/>
      <c r="AXB232" s="347"/>
      <c r="AXC232" s="347"/>
      <c r="AXD232" s="347"/>
      <c r="AXE232" s="347"/>
      <c r="AXF232" s="347"/>
      <c r="AXG232" s="347"/>
      <c r="AXH232" s="347"/>
      <c r="AXI232" s="347"/>
      <c r="AXJ232" s="347"/>
      <c r="AXK232" s="347"/>
      <c r="AXL232" s="347"/>
      <c r="AXM232" s="347"/>
      <c r="AXN232" s="347"/>
      <c r="AXO232" s="347"/>
      <c r="AXP232" s="347"/>
      <c r="AXQ232" s="347"/>
      <c r="AXR232" s="347"/>
      <c r="AXS232" s="347"/>
      <c r="AXT232" s="347"/>
      <c r="AXU232" s="347"/>
      <c r="AXV232" s="347"/>
      <c r="AXW232" s="347"/>
      <c r="AXX232" s="347"/>
      <c r="AXY232" s="347"/>
      <c r="AXZ232" s="347"/>
      <c r="AYA232" s="347"/>
      <c r="AYB232" s="347"/>
      <c r="AYC232" s="347"/>
      <c r="AYD232" s="347"/>
      <c r="AYE232" s="347"/>
      <c r="AYF232" s="347"/>
      <c r="AYG232" s="347"/>
      <c r="AYH232" s="347"/>
      <c r="AYI232" s="347"/>
      <c r="AYJ232" s="347"/>
      <c r="AYK232" s="347"/>
      <c r="AYL232" s="347"/>
      <c r="AYM232" s="347"/>
      <c r="AYN232" s="347"/>
      <c r="AYO232" s="347"/>
      <c r="AYP232" s="347"/>
      <c r="AYQ232" s="347"/>
      <c r="AYR232" s="347"/>
      <c r="AYS232" s="347"/>
      <c r="AYT232" s="347"/>
      <c r="AYU232" s="347"/>
      <c r="AYV232" s="347"/>
      <c r="AYW232" s="347"/>
      <c r="AYX232" s="347"/>
      <c r="AYY232" s="347"/>
      <c r="AYZ232" s="347"/>
      <c r="AZA232" s="347"/>
      <c r="AZB232" s="347"/>
      <c r="AZC232" s="347"/>
      <c r="AZD232" s="347"/>
      <c r="AZE232" s="347"/>
      <c r="AZF232" s="347"/>
      <c r="AZG232" s="347"/>
      <c r="AZH232" s="347"/>
      <c r="AZI232" s="347"/>
      <c r="AZJ232" s="347"/>
      <c r="AZK232" s="347"/>
      <c r="AZL232" s="347"/>
      <c r="AZM232" s="347"/>
      <c r="AZN232" s="347"/>
      <c r="AZO232" s="347"/>
      <c r="AZP232" s="347"/>
      <c r="AZQ232" s="347"/>
      <c r="AZR232" s="347"/>
      <c r="AZS232" s="347"/>
      <c r="AZT232" s="347"/>
      <c r="AZU232" s="347"/>
      <c r="AZV232" s="347"/>
      <c r="AZW232" s="347"/>
      <c r="AZX232" s="347"/>
      <c r="AZY232" s="347"/>
      <c r="AZZ232" s="347"/>
      <c r="BAA232" s="347"/>
      <c r="BAB232" s="347"/>
      <c r="BAC232" s="347"/>
      <c r="BAD232" s="347"/>
      <c r="BAE232" s="347"/>
      <c r="BAF232" s="347"/>
      <c r="BAG232" s="347"/>
      <c r="BAH232" s="347"/>
      <c r="BAI232" s="347"/>
      <c r="BAJ232" s="347"/>
      <c r="BAK232" s="347"/>
      <c r="BAL232" s="347"/>
      <c r="BAM232" s="347"/>
      <c r="BAN232" s="347"/>
      <c r="BAO232" s="347"/>
      <c r="BAP232" s="347"/>
      <c r="BAQ232" s="347"/>
      <c r="BAR232" s="347"/>
      <c r="BAS232" s="347"/>
      <c r="BAT232" s="347"/>
      <c r="BAU232" s="347"/>
      <c r="BAV232" s="347"/>
      <c r="BAW232" s="347"/>
      <c r="BAX232" s="347"/>
      <c r="BAY232" s="347"/>
      <c r="BAZ232" s="347"/>
      <c r="BBA232" s="347"/>
      <c r="BBB232" s="347"/>
      <c r="BBC232" s="347"/>
      <c r="BBD232" s="347"/>
      <c r="BBE232" s="347"/>
      <c r="BBF232" s="347"/>
      <c r="BBG232" s="347"/>
      <c r="BBH232" s="347"/>
      <c r="BBI232" s="347"/>
      <c r="BBJ232" s="347"/>
      <c r="BBK232" s="347"/>
      <c r="BBL232" s="347"/>
      <c r="BBM232" s="347"/>
      <c r="BBN232" s="347"/>
      <c r="BBO232" s="347"/>
      <c r="BBP232" s="347"/>
      <c r="BBQ232" s="347"/>
      <c r="BBR232" s="347"/>
      <c r="BBS232" s="347"/>
      <c r="BBT232" s="347"/>
      <c r="BBU232" s="347"/>
      <c r="BBV232" s="347"/>
      <c r="BBW232" s="347"/>
      <c r="BBX232" s="347"/>
      <c r="BBY232" s="347"/>
      <c r="BBZ232" s="347"/>
      <c r="BCA232" s="347"/>
      <c r="BCB232" s="347"/>
      <c r="BCC232" s="347"/>
      <c r="BCD232" s="347"/>
      <c r="BCE232" s="347"/>
      <c r="BCF232" s="347"/>
      <c r="BCG232" s="347"/>
      <c r="BCH232" s="347"/>
      <c r="BCI232" s="347"/>
      <c r="BCJ232" s="347"/>
      <c r="BCK232" s="347"/>
      <c r="BCL232" s="347"/>
      <c r="BCM232" s="347"/>
      <c r="BCN232" s="347"/>
      <c r="BCO232" s="347"/>
      <c r="BCP232" s="347"/>
      <c r="BCQ232" s="347"/>
      <c r="BCR232" s="347"/>
      <c r="BCS232" s="347"/>
      <c r="BCT232" s="347"/>
      <c r="BCU232" s="347"/>
      <c r="BCV232" s="347"/>
      <c r="BCW232" s="347"/>
      <c r="BCX232" s="347"/>
      <c r="BCY232" s="347"/>
      <c r="BCZ232" s="347"/>
      <c r="BDA232" s="347"/>
      <c r="BDB232" s="347"/>
      <c r="BDC232" s="347"/>
      <c r="BDD232" s="347"/>
      <c r="BDE232" s="347"/>
      <c r="BDF232" s="347"/>
      <c r="BDG232" s="347"/>
      <c r="BDH232" s="347"/>
      <c r="BDI232" s="347"/>
      <c r="BDJ232" s="347"/>
      <c r="BDK232" s="347"/>
      <c r="BDL232" s="347"/>
      <c r="BDM232" s="347"/>
      <c r="BDN232" s="347"/>
      <c r="BDO232" s="347"/>
      <c r="BDP232" s="347"/>
      <c r="BDQ232" s="347"/>
      <c r="BDR232" s="347"/>
      <c r="BDS232" s="347"/>
      <c r="BDT232" s="347"/>
      <c r="BDU232" s="347"/>
      <c r="BDV232" s="347"/>
      <c r="BDW232" s="347"/>
      <c r="BDX232" s="347"/>
      <c r="BDY232" s="347"/>
      <c r="BDZ232" s="347"/>
      <c r="BEA232" s="347"/>
      <c r="BEB232" s="347"/>
      <c r="BEC232" s="347"/>
      <c r="BED232" s="347"/>
      <c r="BEE232" s="347"/>
      <c r="BEF232" s="347"/>
      <c r="BEG232" s="347"/>
      <c r="BEH232" s="347"/>
      <c r="BEI232" s="347"/>
      <c r="BEJ232" s="347"/>
      <c r="BEK232" s="347"/>
      <c r="BEL232" s="347"/>
      <c r="BEM232" s="347"/>
      <c r="BEN232" s="347"/>
      <c r="BEO232" s="347"/>
      <c r="BEP232" s="347"/>
      <c r="BEQ232" s="347"/>
      <c r="BER232" s="347"/>
      <c r="BES232" s="347"/>
      <c r="BET232" s="347"/>
      <c r="BEU232" s="347"/>
      <c r="BEV232" s="347"/>
      <c r="BEW232" s="347"/>
      <c r="BEX232" s="347"/>
      <c r="BEY232" s="347"/>
      <c r="BEZ232" s="347"/>
      <c r="BFA232" s="347"/>
      <c r="BFB232" s="347"/>
      <c r="BFC232" s="347"/>
      <c r="BFD232" s="347"/>
      <c r="BFE232" s="347"/>
      <c r="BFF232" s="347"/>
      <c r="BFG232" s="347"/>
      <c r="BFH232" s="347"/>
      <c r="BFI232" s="347"/>
      <c r="BFJ232" s="347"/>
      <c r="BFK232" s="347"/>
      <c r="BFL232" s="347"/>
      <c r="BFM232" s="347"/>
      <c r="BFN232" s="347"/>
      <c r="BFO232" s="347"/>
      <c r="BFP232" s="347"/>
      <c r="BFQ232" s="347"/>
      <c r="BFR232" s="347"/>
      <c r="BFS232" s="347"/>
      <c r="BFT232" s="347"/>
      <c r="BFU232" s="347"/>
      <c r="BFV232" s="347"/>
      <c r="BFW232" s="347"/>
      <c r="BFX232" s="347"/>
      <c r="BFY232" s="347"/>
      <c r="BFZ232" s="347"/>
      <c r="BGA232" s="347"/>
      <c r="BGB232" s="347"/>
      <c r="BGC232" s="347"/>
      <c r="BGD232" s="347"/>
      <c r="BGE232" s="347"/>
      <c r="BGF232" s="347"/>
      <c r="BGG232" s="347"/>
      <c r="BGH232" s="347"/>
      <c r="BGI232" s="347"/>
      <c r="BGJ232" s="347"/>
      <c r="BGK232" s="347"/>
      <c r="BGL232" s="347"/>
      <c r="BGM232" s="347"/>
      <c r="BGN232" s="347"/>
      <c r="BGO232" s="347"/>
      <c r="BGP232" s="347"/>
      <c r="BGQ232" s="347"/>
      <c r="BGR232" s="347"/>
      <c r="BGS232" s="347"/>
      <c r="BGT232" s="347"/>
      <c r="BGU232" s="347"/>
      <c r="BGV232" s="347"/>
      <c r="BGW232" s="347"/>
      <c r="BGX232" s="347"/>
      <c r="BGY232" s="347"/>
      <c r="BGZ232" s="347"/>
      <c r="BHA232" s="347"/>
      <c r="BHB232" s="347"/>
      <c r="BHC232" s="347"/>
      <c r="BHD232" s="347"/>
      <c r="BHE232" s="347"/>
      <c r="BHF232" s="347"/>
      <c r="BHG232" s="347"/>
      <c r="BHH232" s="347"/>
      <c r="BHI232" s="347"/>
      <c r="BHJ232" s="347"/>
      <c r="BHK232" s="347"/>
      <c r="BHL232" s="347"/>
      <c r="BHM232" s="347"/>
      <c r="BHN232" s="347"/>
      <c r="BHO232" s="347"/>
      <c r="BHP232" s="347"/>
      <c r="BHQ232" s="347"/>
      <c r="BHR232" s="347"/>
      <c r="BHS232" s="347"/>
      <c r="BHT232" s="347"/>
      <c r="BHU232" s="347"/>
      <c r="BHV232" s="347"/>
      <c r="BHW232" s="347"/>
      <c r="BHX232" s="347"/>
      <c r="BHY232" s="347"/>
      <c r="BHZ232" s="347"/>
      <c r="BIA232" s="347"/>
      <c r="BIB232" s="347"/>
      <c r="BIC232" s="347"/>
      <c r="BID232" s="347"/>
      <c r="BIE232" s="347"/>
      <c r="BIF232" s="347"/>
      <c r="BIG232" s="347"/>
      <c r="BIH232" s="347"/>
      <c r="BII232" s="347"/>
      <c r="BIJ232" s="347"/>
      <c r="BIK232" s="347"/>
      <c r="BIL232" s="347"/>
      <c r="BIM232" s="347"/>
      <c r="BIN232" s="347"/>
      <c r="BIO232" s="347"/>
      <c r="BIP232" s="347"/>
      <c r="BIQ232" s="347"/>
      <c r="BIR232" s="347"/>
      <c r="BIS232" s="347"/>
      <c r="BIT232" s="347"/>
      <c r="BIU232" s="347"/>
      <c r="BIV232" s="347"/>
      <c r="BIW232" s="347"/>
      <c r="BIX232" s="347"/>
      <c r="BIY232" s="347"/>
      <c r="BIZ232" s="347"/>
      <c r="BJA232" s="347"/>
      <c r="BJB232" s="347"/>
      <c r="BJC232" s="347"/>
      <c r="BJD232" s="347"/>
      <c r="BJE232" s="347"/>
      <c r="BJF232" s="347"/>
      <c r="BJG232" s="347"/>
      <c r="BJH232" s="347"/>
      <c r="BJI232" s="347"/>
      <c r="BJJ232" s="347"/>
      <c r="BJK232" s="347"/>
      <c r="BJL232" s="347"/>
      <c r="BJM232" s="347"/>
      <c r="BJN232" s="347"/>
      <c r="BJO232" s="347"/>
      <c r="BJP232" s="347"/>
      <c r="BJQ232" s="347"/>
      <c r="BJR232" s="347"/>
      <c r="BJS232" s="347"/>
      <c r="BJT232" s="347"/>
      <c r="BJU232" s="347"/>
      <c r="BJV232" s="347"/>
      <c r="BJW232" s="347"/>
      <c r="BJX232" s="347"/>
      <c r="BJY232" s="347"/>
      <c r="BJZ232" s="347"/>
      <c r="BKA232" s="347"/>
      <c r="BKB232" s="347"/>
      <c r="BKC232" s="347"/>
      <c r="BKD232" s="347"/>
      <c r="BKE232" s="347"/>
      <c r="BKF232" s="347"/>
      <c r="BKG232" s="347"/>
      <c r="BKH232" s="347"/>
      <c r="BKI232" s="347"/>
      <c r="BKJ232" s="347"/>
      <c r="BKK232" s="347"/>
      <c r="BKL232" s="347"/>
      <c r="BKM232" s="347"/>
      <c r="BKN232" s="347"/>
      <c r="BKO232" s="347"/>
      <c r="BKP232" s="347"/>
      <c r="BKQ232" s="347"/>
      <c r="BKR232" s="347"/>
      <c r="BKS232" s="347"/>
      <c r="BKT232" s="347"/>
      <c r="BKU232" s="347"/>
      <c r="BKV232" s="347"/>
      <c r="BKW232" s="347"/>
      <c r="BKX232" s="347"/>
      <c r="BKY232" s="347"/>
      <c r="BKZ232" s="347"/>
      <c r="BLA232" s="347"/>
      <c r="BLB232" s="347"/>
      <c r="BLC232" s="347"/>
      <c r="BLD232" s="347"/>
      <c r="BLE232" s="347"/>
      <c r="BLF232" s="347"/>
      <c r="BLG232" s="347"/>
      <c r="BLH232" s="347"/>
      <c r="BLI232" s="347"/>
      <c r="BLJ232" s="347"/>
      <c r="BLK232" s="347"/>
      <c r="BLL232" s="347"/>
      <c r="BLM232" s="347"/>
      <c r="BLN232" s="347"/>
      <c r="BLO232" s="347"/>
      <c r="BLP232" s="347"/>
      <c r="BLQ232" s="347"/>
      <c r="BLR232" s="347"/>
      <c r="BLS232" s="347"/>
      <c r="BLT232" s="347"/>
      <c r="BLU232" s="347"/>
      <c r="BLV232" s="347"/>
      <c r="BLW232" s="347"/>
      <c r="BLX232" s="347"/>
      <c r="BLY232" s="347"/>
      <c r="BLZ232" s="347"/>
      <c r="BMA232" s="347"/>
      <c r="BMB232" s="347"/>
      <c r="BMC232" s="347"/>
      <c r="BMD232" s="347"/>
      <c r="BME232" s="347"/>
      <c r="BMF232" s="347"/>
      <c r="BMG232" s="347"/>
      <c r="BMH232" s="347"/>
      <c r="BMI232" s="347"/>
      <c r="BMJ232" s="347"/>
      <c r="BMK232" s="347"/>
      <c r="BML232" s="347"/>
      <c r="BMM232" s="347"/>
      <c r="BMN232" s="347"/>
      <c r="BMO232" s="347"/>
      <c r="BMP232" s="347"/>
      <c r="BMQ232" s="347"/>
      <c r="BMR232" s="347"/>
      <c r="BMS232" s="347"/>
      <c r="BMT232" s="347"/>
      <c r="BMU232" s="347"/>
      <c r="BMV232" s="347"/>
      <c r="BMW232" s="347"/>
      <c r="BMX232" s="347"/>
      <c r="BMY232" s="347"/>
      <c r="BMZ232" s="347"/>
      <c r="BNA232" s="347"/>
      <c r="BNB232" s="347"/>
      <c r="BNC232" s="347"/>
      <c r="BND232" s="347"/>
      <c r="BNE232" s="347"/>
      <c r="BNF232" s="347"/>
      <c r="BNG232" s="347"/>
      <c r="BNH232" s="347"/>
      <c r="BNI232" s="347"/>
      <c r="BNJ232" s="347"/>
      <c r="BNK232" s="347"/>
      <c r="BNL232" s="347"/>
      <c r="BNM232" s="347"/>
      <c r="BNN232" s="347"/>
      <c r="BNO232" s="347"/>
      <c r="BNP232" s="347"/>
      <c r="BNQ232" s="347"/>
      <c r="BNR232" s="347"/>
      <c r="BNS232" s="347"/>
      <c r="BNT232" s="347"/>
      <c r="BNU232" s="347"/>
      <c r="BNV232" s="347"/>
      <c r="BNW232" s="347"/>
      <c r="BNX232" s="347"/>
      <c r="BNY232" s="347"/>
      <c r="BNZ232" s="347"/>
      <c r="BOA232" s="347"/>
      <c r="BOB232" s="347"/>
      <c r="BOC232" s="347"/>
      <c r="BOD232" s="347"/>
      <c r="BOE232" s="347"/>
      <c r="BOF232" s="347"/>
      <c r="BOG232" s="347"/>
      <c r="BOH232" s="347"/>
      <c r="BOI232" s="347"/>
      <c r="BOJ232" s="347"/>
      <c r="BOK232" s="347"/>
      <c r="BOL232" s="347"/>
      <c r="BOM232" s="347"/>
      <c r="BON232" s="347"/>
      <c r="BOO232" s="347"/>
      <c r="BOP232" s="347"/>
      <c r="BOQ232" s="347"/>
      <c r="BOR232" s="347"/>
      <c r="BOS232" s="347"/>
      <c r="BOT232" s="347"/>
      <c r="BOU232" s="347"/>
      <c r="BOV232" s="347"/>
      <c r="BOW232" s="347"/>
      <c r="BOX232" s="347"/>
      <c r="BOY232" s="347"/>
      <c r="BOZ232" s="347"/>
      <c r="BPA232" s="347"/>
      <c r="BPB232" s="347"/>
      <c r="BPC232" s="347"/>
      <c r="BPD232" s="347"/>
      <c r="BPE232" s="347"/>
      <c r="BPF232" s="347"/>
      <c r="BPG232" s="347"/>
      <c r="BPH232" s="347"/>
      <c r="BPI232" s="347"/>
      <c r="BPJ232" s="347"/>
      <c r="BPK232" s="347"/>
      <c r="BPL232" s="347"/>
      <c r="BPM232" s="347"/>
      <c r="BPN232" s="347"/>
      <c r="BPO232" s="347"/>
      <c r="BPP232" s="347"/>
      <c r="BPQ232" s="347"/>
      <c r="BPR232" s="347"/>
      <c r="BPS232" s="347"/>
      <c r="BPT232" s="347"/>
      <c r="BPU232" s="347"/>
      <c r="BPV232" s="347"/>
      <c r="BPW232" s="347"/>
      <c r="BPX232" s="347"/>
      <c r="BPY232" s="347"/>
      <c r="BPZ232" s="347"/>
      <c r="BQA232" s="347"/>
      <c r="BQB232" s="347"/>
      <c r="BQC232" s="347"/>
      <c r="BQD232" s="347"/>
      <c r="BQE232" s="347"/>
      <c r="BQF232" s="347"/>
      <c r="BQG232" s="347"/>
      <c r="BQH232" s="347"/>
      <c r="BQI232" s="347"/>
      <c r="BQJ232" s="347"/>
      <c r="BQK232" s="347"/>
      <c r="BQL232" s="347"/>
      <c r="BQM232" s="347"/>
      <c r="BQN232" s="347"/>
      <c r="BQO232" s="347"/>
      <c r="BQP232" s="347"/>
      <c r="BQQ232" s="347"/>
      <c r="BQR232" s="347"/>
      <c r="BQS232" s="347"/>
      <c r="BQT232" s="347"/>
      <c r="BQU232" s="347"/>
      <c r="BQV232" s="347"/>
      <c r="BQW232" s="347"/>
      <c r="BQX232" s="347"/>
      <c r="BQY232" s="347"/>
      <c r="BQZ232" s="347"/>
      <c r="BRA232" s="347"/>
      <c r="BRB232" s="347"/>
      <c r="BRC232" s="347"/>
      <c r="BRD232" s="347"/>
      <c r="BRE232" s="347"/>
      <c r="BRF232" s="347"/>
      <c r="BRG232" s="347"/>
      <c r="BRH232" s="347"/>
      <c r="BRI232" s="347"/>
      <c r="BRJ232" s="347"/>
      <c r="BRK232" s="347"/>
      <c r="BRL232" s="347"/>
      <c r="BRM232" s="347"/>
      <c r="BRN232" s="347"/>
      <c r="BRO232" s="347"/>
      <c r="BRP232" s="347"/>
      <c r="BRQ232" s="347"/>
      <c r="BRR232" s="347"/>
      <c r="BRS232" s="347"/>
      <c r="BRT232" s="347"/>
      <c r="BRU232" s="347"/>
      <c r="BRV232" s="347"/>
      <c r="BRW232" s="347"/>
      <c r="BRX232" s="347"/>
      <c r="BRY232" s="347"/>
      <c r="BRZ232" s="347"/>
      <c r="BSA232" s="347"/>
      <c r="BSB232" s="347"/>
      <c r="BSC232" s="347"/>
      <c r="BSD232" s="347"/>
      <c r="BSE232" s="347"/>
      <c r="BSF232" s="347"/>
      <c r="BSG232" s="347"/>
      <c r="BSH232" s="347"/>
      <c r="BSI232" s="347"/>
      <c r="BSJ232" s="347"/>
      <c r="BSK232" s="347"/>
      <c r="BSL232" s="347"/>
      <c r="BSM232" s="347"/>
      <c r="BSN232" s="347"/>
      <c r="BSO232" s="347"/>
      <c r="BSP232" s="347"/>
      <c r="BSQ232" s="347"/>
      <c r="BSR232" s="347"/>
      <c r="BSS232" s="347"/>
      <c r="BST232" s="347"/>
      <c r="BSU232" s="347"/>
      <c r="BSV232" s="347"/>
      <c r="BSW232" s="347"/>
      <c r="BSX232" s="347"/>
      <c r="BSY232" s="347"/>
      <c r="BSZ232" s="347"/>
      <c r="BTA232" s="347"/>
      <c r="BTB232" s="347"/>
      <c r="BTC232" s="347"/>
      <c r="BTD232" s="347"/>
      <c r="BTE232" s="347"/>
      <c r="BTF232" s="347"/>
      <c r="BTG232" s="347"/>
      <c r="BTH232" s="347"/>
      <c r="BTI232" s="347"/>
      <c r="BTJ232" s="347"/>
      <c r="BTK232" s="347"/>
      <c r="BTL232" s="347"/>
      <c r="BTM232" s="347"/>
      <c r="BTN232" s="347"/>
      <c r="BTO232" s="347"/>
      <c r="BTP232" s="347"/>
      <c r="BTQ232" s="347"/>
      <c r="BTR232" s="347"/>
      <c r="BTS232" s="347"/>
      <c r="BTT232" s="347"/>
      <c r="BTU232" s="347"/>
      <c r="BTV232" s="347"/>
      <c r="BTW232" s="347"/>
      <c r="BTX232" s="347"/>
      <c r="BTY232" s="347"/>
      <c r="BTZ232" s="347"/>
      <c r="BUA232" s="347"/>
      <c r="BUB232" s="347"/>
      <c r="BUC232" s="347"/>
      <c r="BUD232" s="347"/>
      <c r="BUE232" s="347"/>
      <c r="BUF232" s="347"/>
      <c r="BUG232" s="347"/>
      <c r="BUH232" s="347"/>
      <c r="BUI232" s="347"/>
      <c r="BUJ232" s="347"/>
      <c r="BUK232" s="347"/>
      <c r="BUL232" s="347"/>
      <c r="BUM232" s="347"/>
      <c r="BUN232" s="347"/>
      <c r="BUO232" s="347"/>
      <c r="BUP232" s="347"/>
      <c r="BUQ232" s="347"/>
      <c r="BUR232" s="347"/>
      <c r="BUS232" s="347"/>
      <c r="BUT232" s="347"/>
      <c r="BUU232" s="347"/>
      <c r="BUV232" s="347"/>
      <c r="BUW232" s="347"/>
      <c r="BUX232" s="347"/>
      <c r="BUY232" s="347"/>
      <c r="BUZ232" s="347"/>
      <c r="BVA232" s="347"/>
      <c r="BVB232" s="347"/>
      <c r="BVC232" s="347"/>
      <c r="BVD232" s="347"/>
      <c r="BVE232" s="347"/>
      <c r="BVF232" s="347"/>
      <c r="BVG232" s="347"/>
      <c r="BVH232" s="347"/>
      <c r="BVI232" s="347"/>
      <c r="BVJ232" s="347"/>
      <c r="BVK232" s="347"/>
      <c r="BVL232" s="347"/>
      <c r="BVM232" s="347"/>
      <c r="BVN232" s="347"/>
      <c r="BVO232" s="347"/>
      <c r="BVP232" s="347"/>
      <c r="BVQ232" s="347"/>
      <c r="BVR232" s="347"/>
      <c r="BVS232" s="347"/>
      <c r="BVT232" s="347"/>
      <c r="BVU232" s="347"/>
      <c r="BVV232" s="347"/>
      <c r="BVW232" s="347"/>
      <c r="BVX232" s="347"/>
      <c r="BVY232" s="347"/>
      <c r="BVZ232" s="347"/>
      <c r="BWA232" s="347"/>
      <c r="BWB232" s="347"/>
      <c r="BWC232" s="347"/>
      <c r="BWD232" s="347"/>
      <c r="BWE232" s="347"/>
      <c r="BWF232" s="347"/>
      <c r="BWG232" s="347"/>
      <c r="BWH232" s="347"/>
      <c r="BWI232" s="347"/>
      <c r="BWJ232" s="347"/>
      <c r="BWK232" s="347"/>
      <c r="BWL232" s="347"/>
      <c r="BWM232" s="347"/>
      <c r="BWN232" s="347"/>
      <c r="BWO232" s="347"/>
      <c r="BWP232" s="347"/>
      <c r="BWQ232" s="347"/>
      <c r="BWR232" s="347"/>
      <c r="BWS232" s="347"/>
      <c r="BWT232" s="347"/>
      <c r="BWU232" s="347"/>
      <c r="BWV232" s="347"/>
      <c r="BWW232" s="347"/>
      <c r="BWX232" s="347"/>
      <c r="BWY232" s="347"/>
      <c r="BWZ232" s="347"/>
      <c r="BXA232" s="347"/>
      <c r="BXB232" s="347"/>
      <c r="BXC232" s="347"/>
      <c r="BXD232" s="347"/>
      <c r="BXE232" s="347"/>
      <c r="BXF232" s="347"/>
      <c r="BXG232" s="347"/>
      <c r="BXH232" s="347"/>
      <c r="BXI232" s="347"/>
      <c r="BXJ232" s="347"/>
      <c r="BXK232" s="347"/>
      <c r="BXL232" s="347"/>
      <c r="BXM232" s="347"/>
      <c r="BXN232" s="347"/>
      <c r="BXO232" s="347"/>
      <c r="BXP232" s="347"/>
      <c r="BXQ232" s="347"/>
      <c r="BXR232" s="347"/>
      <c r="BXS232" s="347"/>
      <c r="BXT232" s="347"/>
      <c r="BXU232" s="347"/>
      <c r="BXV232" s="347"/>
      <c r="BXW232" s="347"/>
      <c r="BXX232" s="347"/>
      <c r="BXY232" s="347"/>
      <c r="BXZ232" s="347"/>
      <c r="BYA232" s="347"/>
      <c r="BYB232" s="347"/>
      <c r="BYC232" s="347"/>
      <c r="BYD232" s="347"/>
      <c r="BYE232" s="347"/>
      <c r="BYF232" s="347"/>
      <c r="BYG232" s="347"/>
      <c r="BYH232" s="347"/>
      <c r="BYI232" s="347"/>
      <c r="BYJ232" s="347"/>
      <c r="BYK232" s="347"/>
      <c r="BYL232" s="347"/>
      <c r="BYM232" s="347"/>
      <c r="BYN232" s="347"/>
      <c r="BYO232" s="347"/>
      <c r="BYP232" s="347"/>
      <c r="BYQ232" s="347"/>
      <c r="BYR232" s="347"/>
      <c r="BYS232" s="347"/>
      <c r="BYT232" s="347"/>
      <c r="BYU232" s="347"/>
      <c r="BYV232" s="347"/>
      <c r="BYW232" s="347"/>
      <c r="BYX232" s="347"/>
      <c r="BYY232" s="347"/>
      <c r="BYZ232" s="347"/>
      <c r="BZA232" s="347"/>
      <c r="BZB232" s="347"/>
      <c r="BZC232" s="347"/>
      <c r="BZD232" s="347"/>
      <c r="BZE232" s="347"/>
      <c r="BZF232" s="347"/>
      <c r="BZG232" s="347"/>
      <c r="BZH232" s="347"/>
      <c r="BZI232" s="347"/>
      <c r="BZJ232" s="347"/>
      <c r="BZK232" s="347"/>
      <c r="BZL232" s="347"/>
      <c r="BZM232" s="347"/>
      <c r="BZN232" s="347"/>
      <c r="BZO232" s="347"/>
      <c r="BZP232" s="347"/>
      <c r="BZQ232" s="347"/>
      <c r="BZR232" s="347"/>
      <c r="BZS232" s="347"/>
      <c r="BZT232" s="347"/>
      <c r="BZU232" s="347"/>
      <c r="BZV232" s="347"/>
      <c r="BZW232" s="347"/>
      <c r="BZX232" s="347"/>
      <c r="BZY232" s="347"/>
      <c r="BZZ232" s="347"/>
      <c r="CAA232" s="347"/>
      <c r="CAB232" s="347"/>
      <c r="CAC232" s="347"/>
      <c r="CAD232" s="347"/>
      <c r="CAE232" s="347"/>
      <c r="CAF232" s="347"/>
      <c r="CAG232" s="347"/>
      <c r="CAH232" s="347"/>
      <c r="CAI232" s="347"/>
      <c r="CAJ232" s="347"/>
      <c r="CAK232" s="347"/>
      <c r="CAL232" s="347"/>
      <c r="CAM232" s="347"/>
      <c r="CAN232" s="347"/>
      <c r="CAO232" s="347"/>
      <c r="CAP232" s="347"/>
      <c r="CAQ232" s="347"/>
      <c r="CAR232" s="347"/>
      <c r="CAS232" s="347"/>
      <c r="CAT232" s="347"/>
      <c r="CAU232" s="347"/>
      <c r="CAV232" s="347"/>
      <c r="CAW232" s="347"/>
      <c r="CAX232" s="347"/>
      <c r="CAY232" s="347"/>
      <c r="CAZ232" s="347"/>
      <c r="CBA232" s="347"/>
      <c r="CBB232" s="347"/>
      <c r="CBC232" s="347"/>
      <c r="CBD232" s="347"/>
      <c r="CBE232" s="347"/>
      <c r="CBF232" s="347"/>
      <c r="CBG232" s="347"/>
      <c r="CBH232" s="347"/>
      <c r="CBI232" s="347"/>
      <c r="CBJ232" s="347"/>
      <c r="CBK232" s="347"/>
      <c r="CBL232" s="347"/>
      <c r="CBM232" s="347"/>
      <c r="CBN232" s="347"/>
      <c r="CBO232" s="347"/>
      <c r="CBP232" s="347"/>
      <c r="CBQ232" s="347"/>
      <c r="CBR232" s="347"/>
      <c r="CBS232" s="347"/>
      <c r="CBT232" s="347"/>
      <c r="CBU232" s="347"/>
      <c r="CBV232" s="347"/>
      <c r="CBW232" s="347"/>
      <c r="CBX232" s="347"/>
      <c r="CBY232" s="347"/>
      <c r="CBZ232" s="347"/>
      <c r="CCA232" s="347"/>
      <c r="CCB232" s="347"/>
      <c r="CCC232" s="347"/>
      <c r="CCD232" s="347"/>
      <c r="CCE232" s="347"/>
      <c r="CCF232" s="347"/>
      <c r="CCG232" s="347"/>
      <c r="CCH232" s="347"/>
      <c r="CCI232" s="347"/>
      <c r="CCJ232" s="347"/>
      <c r="CCK232" s="347"/>
      <c r="CCL232" s="347"/>
      <c r="CCM232" s="347"/>
      <c r="CCN232" s="347"/>
      <c r="CCO232" s="347"/>
      <c r="CCP232" s="347"/>
      <c r="CCQ232" s="347"/>
      <c r="CCR232" s="347"/>
      <c r="CCS232" s="347"/>
      <c r="CCT232" s="347"/>
      <c r="CCU232" s="347"/>
      <c r="CCV232" s="347"/>
      <c r="CCW232" s="347"/>
      <c r="CCX232" s="347"/>
      <c r="CCY232" s="347"/>
      <c r="CCZ232" s="347"/>
      <c r="CDA232" s="347"/>
      <c r="CDB232" s="347"/>
      <c r="CDC232" s="347"/>
      <c r="CDD232" s="347"/>
      <c r="CDE232" s="347"/>
      <c r="CDF232" s="347"/>
      <c r="CDG232" s="347"/>
      <c r="CDH232" s="347"/>
      <c r="CDI232" s="347"/>
      <c r="CDJ232" s="347"/>
      <c r="CDK232" s="347"/>
      <c r="CDL232" s="347"/>
      <c r="CDM232" s="347"/>
      <c r="CDN232" s="347"/>
      <c r="CDO232" s="347"/>
      <c r="CDP232" s="347"/>
      <c r="CDQ232" s="347"/>
      <c r="CDR232" s="347"/>
      <c r="CDS232" s="347"/>
      <c r="CDT232" s="347"/>
      <c r="CDU232" s="347"/>
      <c r="CDV232" s="347"/>
      <c r="CDW232" s="347"/>
      <c r="CDX232" s="347"/>
      <c r="CDY232" s="347"/>
      <c r="CDZ232" s="347"/>
      <c r="CEA232" s="347"/>
      <c r="CEB232" s="347"/>
      <c r="CEC232" s="347"/>
      <c r="CED232" s="347"/>
      <c r="CEE232" s="347"/>
      <c r="CEF232" s="347"/>
      <c r="CEG232" s="347"/>
      <c r="CEH232" s="347"/>
      <c r="CEI232" s="347"/>
      <c r="CEJ232" s="347"/>
      <c r="CEK232" s="347"/>
      <c r="CEL232" s="347"/>
      <c r="CEM232" s="347"/>
      <c r="CEN232" s="347"/>
      <c r="CEO232" s="347"/>
      <c r="CEP232" s="347"/>
      <c r="CEQ232" s="347"/>
      <c r="CER232" s="347"/>
      <c r="CES232" s="347"/>
      <c r="CET232" s="347"/>
      <c r="CEU232" s="347"/>
      <c r="CEV232" s="347"/>
      <c r="CEW232" s="347"/>
      <c r="CEX232" s="347"/>
      <c r="CEY232" s="347"/>
      <c r="CEZ232" s="347"/>
      <c r="CFA232" s="347"/>
      <c r="CFB232" s="347"/>
      <c r="CFC232" s="347"/>
      <c r="CFD232" s="347"/>
      <c r="CFE232" s="347"/>
      <c r="CFF232" s="347"/>
      <c r="CFG232" s="347"/>
      <c r="CFH232" s="347"/>
      <c r="CFI232" s="347"/>
      <c r="CFJ232" s="347"/>
      <c r="CFK232" s="347"/>
      <c r="CFL232" s="347"/>
      <c r="CFM232" s="347"/>
      <c r="CFN232" s="347"/>
      <c r="CFO232" s="347"/>
      <c r="CFP232" s="347"/>
      <c r="CFQ232" s="347"/>
      <c r="CFR232" s="347"/>
      <c r="CFS232" s="347"/>
      <c r="CFT232" s="347"/>
      <c r="CFU232" s="347"/>
      <c r="CFV232" s="347"/>
      <c r="CFW232" s="347"/>
      <c r="CFX232" s="347"/>
      <c r="CFY232" s="347"/>
      <c r="CFZ232" s="347"/>
      <c r="CGA232" s="347"/>
      <c r="CGB232" s="347"/>
      <c r="CGC232" s="347"/>
      <c r="CGD232" s="347"/>
      <c r="CGE232" s="347"/>
      <c r="CGF232" s="347"/>
      <c r="CGG232" s="347"/>
      <c r="CGH232" s="347"/>
      <c r="CGI232" s="347"/>
      <c r="CGJ232" s="347"/>
      <c r="CGK232" s="347"/>
      <c r="CGL232" s="347"/>
      <c r="CGM232" s="347"/>
      <c r="CGN232" s="347"/>
      <c r="CGO232" s="347"/>
      <c r="CGP232" s="347"/>
      <c r="CGQ232" s="347"/>
      <c r="CGR232" s="347"/>
      <c r="CGS232" s="347"/>
      <c r="CGT232" s="347"/>
      <c r="CGU232" s="347"/>
      <c r="CGV232" s="347"/>
      <c r="CGW232" s="347"/>
      <c r="CGX232" s="347"/>
      <c r="CGY232" s="347"/>
      <c r="CGZ232" s="347"/>
      <c r="CHA232" s="347"/>
      <c r="CHB232" s="347"/>
      <c r="CHC232" s="347"/>
      <c r="CHD232" s="347"/>
      <c r="CHE232" s="347"/>
      <c r="CHF232" s="347"/>
      <c r="CHG232" s="347"/>
      <c r="CHH232" s="347"/>
      <c r="CHI232" s="347"/>
      <c r="CHJ232" s="347"/>
      <c r="CHK232" s="347"/>
      <c r="CHL232" s="347"/>
      <c r="CHM232" s="347"/>
      <c r="CHN232" s="347"/>
      <c r="CHO232" s="347"/>
      <c r="CHP232" s="347"/>
      <c r="CHQ232" s="347"/>
      <c r="CHR232" s="347"/>
      <c r="CHS232" s="347"/>
      <c r="CHT232" s="347"/>
      <c r="CHU232" s="347"/>
      <c r="CHV232" s="347"/>
      <c r="CHW232" s="347"/>
      <c r="CHX232" s="347"/>
      <c r="CHY232" s="347"/>
      <c r="CHZ232" s="347"/>
      <c r="CIA232" s="347"/>
      <c r="CIB232" s="347"/>
      <c r="CIC232" s="347"/>
      <c r="CID232" s="347"/>
      <c r="CIE232" s="347"/>
      <c r="CIF232" s="347"/>
      <c r="CIG232" s="347"/>
      <c r="CIH232" s="347"/>
      <c r="CII232" s="347"/>
      <c r="CIJ232" s="347"/>
      <c r="CIK232" s="347"/>
      <c r="CIL232" s="347"/>
      <c r="CIM232" s="347"/>
      <c r="CIN232" s="347"/>
      <c r="CIO232" s="347"/>
      <c r="CIP232" s="347"/>
      <c r="CIQ232" s="347"/>
      <c r="CIR232" s="347"/>
      <c r="CIS232" s="347"/>
      <c r="CIT232" s="347"/>
      <c r="CIU232" s="347"/>
      <c r="CIV232" s="347"/>
      <c r="CIW232" s="347"/>
      <c r="CIX232" s="347"/>
      <c r="CIY232" s="347"/>
      <c r="CIZ232" s="347"/>
      <c r="CJA232" s="347"/>
      <c r="CJB232" s="347"/>
      <c r="CJC232" s="347"/>
      <c r="CJD232" s="347"/>
      <c r="CJE232" s="347"/>
      <c r="CJF232" s="347"/>
      <c r="CJG232" s="347"/>
      <c r="CJH232" s="347"/>
      <c r="CJI232" s="347"/>
      <c r="CJJ232" s="347"/>
      <c r="CJK232" s="347"/>
      <c r="CJL232" s="347"/>
      <c r="CJM232" s="347"/>
      <c r="CJN232" s="347"/>
      <c r="CJO232" s="347"/>
      <c r="CJP232" s="347"/>
      <c r="CJQ232" s="347"/>
      <c r="CJR232" s="347"/>
      <c r="CJS232" s="347"/>
      <c r="CJT232" s="347"/>
      <c r="CJU232" s="347"/>
      <c r="CJV232" s="347"/>
      <c r="CJW232" s="347"/>
      <c r="CJX232" s="347"/>
      <c r="CJY232" s="347"/>
      <c r="CJZ232" s="347"/>
      <c r="CKA232" s="347"/>
      <c r="CKB232" s="347"/>
      <c r="CKC232" s="347"/>
      <c r="CKD232" s="347"/>
      <c r="CKE232" s="347"/>
      <c r="CKF232" s="347"/>
      <c r="CKG232" s="347"/>
      <c r="CKH232" s="347"/>
      <c r="CKI232" s="347"/>
      <c r="CKJ232" s="347"/>
      <c r="CKK232" s="347"/>
      <c r="CKL232" s="347"/>
      <c r="CKM232" s="347"/>
      <c r="CKN232" s="347"/>
      <c r="CKO232" s="347"/>
      <c r="CKP232" s="347"/>
      <c r="CKQ232" s="347"/>
      <c r="CKR232" s="347"/>
      <c r="CKS232" s="347"/>
      <c r="CKT232" s="347"/>
      <c r="CKU232" s="347"/>
      <c r="CKV232" s="347"/>
      <c r="CKW232" s="347"/>
      <c r="CKX232" s="347"/>
      <c r="CKY232" s="347"/>
      <c r="CKZ232" s="347"/>
      <c r="CLA232" s="347"/>
      <c r="CLB232" s="347"/>
      <c r="CLC232" s="347"/>
      <c r="CLD232" s="347"/>
      <c r="CLE232" s="347"/>
      <c r="CLF232" s="347"/>
      <c r="CLG232" s="347"/>
      <c r="CLH232" s="347"/>
      <c r="CLI232" s="347"/>
      <c r="CLJ232" s="347"/>
      <c r="CLK232" s="347"/>
      <c r="CLL232" s="347"/>
      <c r="CLM232" s="347"/>
      <c r="CLN232" s="347"/>
      <c r="CLO232" s="347"/>
      <c r="CLP232" s="347"/>
      <c r="CLQ232" s="347"/>
      <c r="CLR232" s="347"/>
      <c r="CLS232" s="347"/>
      <c r="CLT232" s="347"/>
      <c r="CLU232" s="347"/>
      <c r="CLV232" s="347"/>
      <c r="CLW232" s="347"/>
      <c r="CLX232" s="347"/>
      <c r="CLY232" s="347"/>
      <c r="CLZ232" s="347"/>
      <c r="CMA232" s="347"/>
      <c r="CMB232" s="347"/>
      <c r="CMC232" s="347"/>
      <c r="CMD232" s="347"/>
      <c r="CME232" s="347"/>
      <c r="CMF232" s="347"/>
      <c r="CMG232" s="347"/>
      <c r="CMH232" s="347"/>
      <c r="CMI232" s="347"/>
      <c r="CMJ232" s="347"/>
      <c r="CMK232" s="347"/>
      <c r="CML232" s="347"/>
      <c r="CMM232" s="347"/>
      <c r="CMN232" s="347"/>
      <c r="CMO232" s="347"/>
      <c r="CMP232" s="347"/>
      <c r="CMQ232" s="347"/>
      <c r="CMR232" s="347"/>
      <c r="CMS232" s="347"/>
      <c r="CMT232" s="347"/>
      <c r="CMU232" s="347"/>
      <c r="CMV232" s="347"/>
      <c r="CMW232" s="347"/>
      <c r="CMX232" s="347"/>
      <c r="CMY232" s="347"/>
      <c r="CMZ232" s="347"/>
      <c r="CNA232" s="347"/>
      <c r="CNB232" s="347"/>
      <c r="CNC232" s="347"/>
      <c r="CND232" s="347"/>
      <c r="CNE232" s="347"/>
      <c r="CNF232" s="347"/>
      <c r="CNG232" s="347"/>
      <c r="CNH232" s="347"/>
      <c r="CNI232" s="347"/>
      <c r="CNJ232" s="347"/>
      <c r="CNK232" s="347"/>
      <c r="CNL232" s="347"/>
      <c r="CNM232" s="347"/>
      <c r="CNN232" s="347"/>
      <c r="CNO232" s="347"/>
      <c r="CNP232" s="347"/>
      <c r="CNQ232" s="347"/>
      <c r="CNR232" s="347"/>
      <c r="CNS232" s="347"/>
      <c r="CNT232" s="347"/>
      <c r="CNU232" s="347"/>
      <c r="CNV232" s="347"/>
      <c r="CNW232" s="347"/>
      <c r="CNX232" s="347"/>
      <c r="CNY232" s="347"/>
      <c r="CNZ232" s="347"/>
      <c r="COA232" s="347"/>
      <c r="COB232" s="347"/>
      <c r="COC232" s="347"/>
      <c r="COD232" s="347"/>
      <c r="COE232" s="347"/>
      <c r="COF232" s="347"/>
      <c r="COG232" s="347"/>
      <c r="COH232" s="347"/>
      <c r="COI232" s="347"/>
      <c r="COJ232" s="347"/>
      <c r="COK232" s="347"/>
      <c r="COL232" s="347"/>
      <c r="COM232" s="347"/>
      <c r="CON232" s="347"/>
      <c r="COO232" s="347"/>
      <c r="COP232" s="347"/>
      <c r="COQ232" s="347"/>
      <c r="COR232" s="347"/>
      <c r="COS232" s="347"/>
      <c r="COT232" s="347"/>
      <c r="COU232" s="347"/>
      <c r="COV232" s="347"/>
      <c r="COW232" s="347"/>
      <c r="COX232" s="347"/>
      <c r="COY232" s="347"/>
      <c r="COZ232" s="347"/>
      <c r="CPA232" s="347"/>
      <c r="CPB232" s="347"/>
      <c r="CPC232" s="347"/>
      <c r="CPD232" s="347"/>
      <c r="CPE232" s="347"/>
      <c r="CPF232" s="347"/>
      <c r="CPG232" s="347"/>
      <c r="CPH232" s="347"/>
      <c r="CPI232" s="347"/>
      <c r="CPJ232" s="347"/>
      <c r="CPK232" s="347"/>
      <c r="CPL232" s="347"/>
      <c r="CPM232" s="347"/>
      <c r="CPN232" s="347"/>
      <c r="CPO232" s="347"/>
      <c r="CPP232" s="347"/>
      <c r="CPQ232" s="347"/>
      <c r="CPR232" s="347"/>
      <c r="CPS232" s="347"/>
      <c r="CPT232" s="347"/>
      <c r="CPU232" s="347"/>
      <c r="CPV232" s="347"/>
      <c r="CPW232" s="347"/>
      <c r="CPX232" s="347"/>
      <c r="CPY232" s="347"/>
      <c r="CPZ232" s="347"/>
      <c r="CQA232" s="347"/>
      <c r="CQB232" s="347"/>
      <c r="CQC232" s="347"/>
      <c r="CQD232" s="347"/>
      <c r="CQE232" s="347"/>
      <c r="CQF232" s="347"/>
      <c r="CQG232" s="347"/>
      <c r="CQH232" s="347"/>
      <c r="CQI232" s="347"/>
      <c r="CQJ232" s="347"/>
      <c r="CQK232" s="347"/>
      <c r="CQL232" s="347"/>
      <c r="CQM232" s="347"/>
      <c r="CQN232" s="347"/>
      <c r="CQO232" s="347"/>
      <c r="CQP232" s="347"/>
      <c r="CQQ232" s="347"/>
      <c r="CQR232" s="347"/>
      <c r="CQS232" s="347"/>
      <c r="CQT232" s="347"/>
      <c r="CQU232" s="347"/>
      <c r="CQV232" s="347"/>
      <c r="CQW232" s="347"/>
      <c r="CQX232" s="347"/>
      <c r="CQY232" s="347"/>
      <c r="CQZ232" s="347"/>
      <c r="CRA232" s="347"/>
      <c r="CRB232" s="347"/>
      <c r="CRC232" s="347"/>
      <c r="CRD232" s="347"/>
      <c r="CRE232" s="347"/>
      <c r="CRF232" s="347"/>
      <c r="CRG232" s="347"/>
      <c r="CRH232" s="347"/>
      <c r="CRI232" s="347"/>
      <c r="CRJ232" s="347"/>
      <c r="CRK232" s="347"/>
      <c r="CRL232" s="347"/>
      <c r="CRM232" s="347"/>
      <c r="CRN232" s="347"/>
      <c r="CRO232" s="347"/>
      <c r="CRP232" s="347"/>
      <c r="CRQ232" s="347"/>
      <c r="CRR232" s="347"/>
      <c r="CRS232" s="347"/>
      <c r="CRT232" s="347"/>
      <c r="CRU232" s="347"/>
      <c r="CRV232" s="347"/>
      <c r="CRW232" s="347"/>
      <c r="CRX232" s="347"/>
      <c r="CRY232" s="347"/>
      <c r="CRZ232" s="347"/>
      <c r="CSA232" s="347"/>
      <c r="CSB232" s="347"/>
      <c r="CSC232" s="347"/>
      <c r="CSD232" s="347"/>
      <c r="CSE232" s="347"/>
      <c r="CSF232" s="347"/>
      <c r="CSG232" s="347"/>
      <c r="CSH232" s="347"/>
      <c r="CSI232" s="347"/>
      <c r="CSJ232" s="347"/>
      <c r="CSK232" s="347"/>
      <c r="CSL232" s="347"/>
      <c r="CSM232" s="347"/>
      <c r="CSN232" s="347"/>
      <c r="CSO232" s="347"/>
      <c r="CSP232" s="347"/>
      <c r="CSQ232" s="347"/>
      <c r="CSR232" s="347"/>
      <c r="CSS232" s="347"/>
      <c r="CST232" s="347"/>
      <c r="CSU232" s="347"/>
      <c r="CSV232" s="347"/>
      <c r="CSW232" s="347"/>
      <c r="CSX232" s="347"/>
      <c r="CSY232" s="347"/>
      <c r="CSZ232" s="347"/>
      <c r="CTA232" s="347"/>
      <c r="CTB232" s="347"/>
      <c r="CTC232" s="347"/>
      <c r="CTD232" s="347"/>
      <c r="CTE232" s="347"/>
      <c r="CTF232" s="347"/>
      <c r="CTG232" s="347"/>
      <c r="CTH232" s="347"/>
      <c r="CTI232" s="347"/>
      <c r="CTJ232" s="347"/>
      <c r="CTK232" s="347"/>
      <c r="CTL232" s="347"/>
      <c r="CTM232" s="347"/>
      <c r="CTN232" s="347"/>
      <c r="CTO232" s="347"/>
      <c r="CTP232" s="347"/>
      <c r="CTQ232" s="347"/>
      <c r="CTR232" s="347"/>
      <c r="CTS232" s="347"/>
      <c r="CTT232" s="347"/>
      <c r="CTU232" s="347"/>
      <c r="CTV232" s="347"/>
      <c r="CTW232" s="347"/>
      <c r="CTX232" s="347"/>
      <c r="CTY232" s="347"/>
      <c r="CTZ232" s="347"/>
      <c r="CUA232" s="347"/>
      <c r="CUB232" s="347"/>
      <c r="CUC232" s="347"/>
      <c r="CUD232" s="347"/>
      <c r="CUE232" s="347"/>
      <c r="CUF232" s="347"/>
      <c r="CUG232" s="347"/>
      <c r="CUH232" s="347"/>
      <c r="CUI232" s="347"/>
      <c r="CUJ232" s="347"/>
      <c r="CUK232" s="347"/>
      <c r="CUL232" s="347"/>
      <c r="CUM232" s="347"/>
      <c r="CUN232" s="347"/>
      <c r="CUO232" s="347"/>
      <c r="CUP232" s="347"/>
      <c r="CUQ232" s="347"/>
      <c r="CUR232" s="347"/>
      <c r="CUS232" s="347"/>
      <c r="CUT232" s="347"/>
      <c r="CUU232" s="347"/>
      <c r="CUV232" s="347"/>
      <c r="CUW232" s="347"/>
      <c r="CUX232" s="347"/>
      <c r="CUY232" s="347"/>
      <c r="CUZ232" s="347"/>
      <c r="CVA232" s="347"/>
      <c r="CVB232" s="347"/>
      <c r="CVC232" s="347"/>
      <c r="CVD232" s="347"/>
      <c r="CVE232" s="347"/>
      <c r="CVF232" s="347"/>
      <c r="CVG232" s="347"/>
      <c r="CVH232" s="347"/>
      <c r="CVI232" s="347"/>
      <c r="CVJ232" s="347"/>
      <c r="CVK232" s="347"/>
      <c r="CVL232" s="347"/>
      <c r="CVM232" s="347"/>
      <c r="CVN232" s="347"/>
      <c r="CVO232" s="347"/>
      <c r="CVP232" s="347"/>
      <c r="CVQ232" s="347"/>
      <c r="CVR232" s="347"/>
      <c r="CVS232" s="347"/>
      <c r="CVT232" s="347"/>
      <c r="CVU232" s="347"/>
      <c r="CVV232" s="347"/>
      <c r="CVW232" s="347"/>
      <c r="CVX232" s="347"/>
      <c r="CVY232" s="347"/>
      <c r="CVZ232" s="347"/>
      <c r="CWA232" s="347"/>
      <c r="CWB232" s="347"/>
      <c r="CWC232" s="347"/>
      <c r="CWD232" s="347"/>
      <c r="CWE232" s="347"/>
      <c r="CWF232" s="347"/>
      <c r="CWG232" s="347"/>
      <c r="CWH232" s="347"/>
      <c r="CWI232" s="347"/>
      <c r="CWJ232" s="347"/>
      <c r="CWK232" s="347"/>
      <c r="CWL232" s="347"/>
      <c r="CWM232" s="347"/>
      <c r="CWN232" s="347"/>
      <c r="CWO232" s="347"/>
      <c r="CWP232" s="347"/>
      <c r="CWQ232" s="347"/>
      <c r="CWR232" s="347"/>
      <c r="CWS232" s="347"/>
      <c r="CWT232" s="347"/>
      <c r="CWU232" s="347"/>
      <c r="CWV232" s="347"/>
      <c r="CWW232" s="347"/>
      <c r="CWX232" s="347"/>
      <c r="CWY232" s="347"/>
      <c r="CWZ232" s="347"/>
      <c r="CXA232" s="347"/>
      <c r="CXB232" s="347"/>
      <c r="CXC232" s="347"/>
      <c r="CXD232" s="347"/>
      <c r="CXE232" s="347"/>
      <c r="CXF232" s="347"/>
      <c r="CXG232" s="347"/>
      <c r="CXH232" s="347"/>
      <c r="CXI232" s="347"/>
      <c r="CXJ232" s="347"/>
      <c r="CXK232" s="347"/>
      <c r="CXL232" s="347"/>
      <c r="CXM232" s="347"/>
      <c r="CXN232" s="347"/>
      <c r="CXO232" s="347"/>
      <c r="CXP232" s="347"/>
      <c r="CXQ232" s="347"/>
      <c r="CXR232" s="347"/>
      <c r="CXS232" s="347"/>
      <c r="CXT232" s="347"/>
      <c r="CXU232" s="347"/>
      <c r="CXV232" s="347"/>
      <c r="CXW232" s="347"/>
      <c r="CXX232" s="347"/>
      <c r="CXY232" s="347"/>
      <c r="CXZ232" s="347"/>
      <c r="CYA232" s="347"/>
      <c r="CYB232" s="347"/>
      <c r="CYC232" s="347"/>
      <c r="CYD232" s="347"/>
      <c r="CYE232" s="347"/>
      <c r="CYF232" s="347"/>
      <c r="CYG232" s="347"/>
      <c r="CYH232" s="347"/>
      <c r="CYI232" s="347"/>
      <c r="CYJ232" s="347"/>
      <c r="CYK232" s="347"/>
      <c r="CYL232" s="347"/>
      <c r="CYM232" s="347"/>
      <c r="CYN232" s="347"/>
      <c r="CYO232" s="347"/>
      <c r="CYP232" s="347"/>
      <c r="CYQ232" s="347"/>
      <c r="CYR232" s="347"/>
      <c r="CYS232" s="347"/>
      <c r="CYT232" s="347"/>
      <c r="CYU232" s="347"/>
      <c r="CYV232" s="347"/>
      <c r="CYW232" s="347"/>
      <c r="CYX232" s="347"/>
      <c r="CYY232" s="347"/>
      <c r="CYZ232" s="347"/>
      <c r="CZA232" s="347"/>
      <c r="CZB232" s="347"/>
      <c r="CZC232" s="347"/>
      <c r="CZD232" s="347"/>
      <c r="CZE232" s="347"/>
      <c r="CZF232" s="347"/>
      <c r="CZG232" s="347"/>
      <c r="CZH232" s="347"/>
      <c r="CZI232" s="347"/>
      <c r="CZJ232" s="347"/>
      <c r="CZK232" s="347"/>
      <c r="CZL232" s="347"/>
      <c r="CZM232" s="347"/>
      <c r="CZN232" s="347"/>
      <c r="CZO232" s="347"/>
      <c r="CZP232" s="347"/>
      <c r="CZQ232" s="347"/>
      <c r="CZR232" s="347"/>
      <c r="CZS232" s="347"/>
      <c r="CZT232" s="347"/>
      <c r="CZU232" s="347"/>
      <c r="CZV232" s="347"/>
      <c r="CZW232" s="347"/>
      <c r="CZX232" s="347"/>
      <c r="CZY232" s="347"/>
      <c r="CZZ232" s="347"/>
      <c r="DAA232" s="347"/>
      <c r="DAB232" s="347"/>
      <c r="DAC232" s="347"/>
      <c r="DAD232" s="347"/>
      <c r="DAE232" s="347"/>
      <c r="DAF232" s="347"/>
      <c r="DAG232" s="347"/>
      <c r="DAH232" s="347"/>
      <c r="DAI232" s="347"/>
      <c r="DAJ232" s="347"/>
      <c r="DAK232" s="347"/>
      <c r="DAL232" s="347"/>
      <c r="DAM232" s="347"/>
      <c r="DAN232" s="347"/>
      <c r="DAO232" s="347"/>
      <c r="DAP232" s="347"/>
      <c r="DAQ232" s="347"/>
      <c r="DAR232" s="347"/>
      <c r="DAS232" s="347"/>
      <c r="DAT232" s="347"/>
      <c r="DAU232" s="347"/>
      <c r="DAV232" s="347"/>
      <c r="DAW232" s="347"/>
      <c r="DAX232" s="347"/>
      <c r="DAY232" s="347"/>
      <c r="DAZ232" s="347"/>
      <c r="DBA232" s="347"/>
      <c r="DBB232" s="347"/>
      <c r="DBC232" s="347"/>
      <c r="DBD232" s="347"/>
      <c r="DBE232" s="347"/>
      <c r="DBF232" s="347"/>
      <c r="DBG232" s="347"/>
      <c r="DBH232" s="347"/>
      <c r="DBI232" s="347"/>
      <c r="DBJ232" s="347"/>
      <c r="DBK232" s="347"/>
      <c r="DBL232" s="347"/>
      <c r="DBM232" s="347"/>
      <c r="DBN232" s="347"/>
      <c r="DBO232" s="347"/>
      <c r="DBP232" s="347"/>
      <c r="DBQ232" s="347"/>
      <c r="DBR232" s="347"/>
      <c r="DBS232" s="347"/>
      <c r="DBT232" s="347"/>
      <c r="DBU232" s="347"/>
      <c r="DBV232" s="347"/>
      <c r="DBW232" s="347"/>
      <c r="DBX232" s="347"/>
      <c r="DBY232" s="347"/>
      <c r="DBZ232" s="347"/>
      <c r="DCA232" s="347"/>
      <c r="DCB232" s="347"/>
      <c r="DCC232" s="347"/>
      <c r="DCD232" s="347"/>
      <c r="DCE232" s="347"/>
      <c r="DCF232" s="347"/>
      <c r="DCG232" s="347"/>
      <c r="DCH232" s="347"/>
      <c r="DCI232" s="347"/>
      <c r="DCJ232" s="347"/>
      <c r="DCK232" s="347"/>
      <c r="DCL232" s="347"/>
      <c r="DCM232" s="347"/>
      <c r="DCN232" s="347"/>
      <c r="DCO232" s="347"/>
      <c r="DCP232" s="347"/>
      <c r="DCQ232" s="347"/>
      <c r="DCR232" s="347"/>
      <c r="DCS232" s="347"/>
      <c r="DCT232" s="347"/>
      <c r="DCU232" s="347"/>
      <c r="DCV232" s="347"/>
      <c r="DCW232" s="347"/>
      <c r="DCX232" s="347"/>
      <c r="DCY232" s="347"/>
      <c r="DCZ232" s="347"/>
      <c r="DDA232" s="347"/>
      <c r="DDB232" s="347"/>
      <c r="DDC232" s="347"/>
      <c r="DDD232" s="347"/>
      <c r="DDE232" s="347"/>
      <c r="DDF232" s="347"/>
      <c r="DDG232" s="347"/>
      <c r="DDH232" s="347"/>
      <c r="DDI232" s="347"/>
      <c r="DDJ232" s="347"/>
      <c r="DDK232" s="347"/>
      <c r="DDL232" s="347"/>
      <c r="DDM232" s="347"/>
      <c r="DDN232" s="347"/>
      <c r="DDO232" s="347"/>
      <c r="DDP232" s="347"/>
      <c r="DDQ232" s="347"/>
      <c r="DDR232" s="347"/>
      <c r="DDS232" s="347"/>
      <c r="DDT232" s="347"/>
      <c r="DDU232" s="347"/>
      <c r="DDV232" s="347"/>
      <c r="DDW232" s="347"/>
      <c r="DDX232" s="347"/>
      <c r="DDY232" s="347"/>
      <c r="DDZ232" s="347"/>
      <c r="DEA232" s="347"/>
      <c r="DEB232" s="347"/>
      <c r="DEC232" s="347"/>
      <c r="DED232" s="347"/>
      <c r="DEE232" s="347"/>
      <c r="DEF232" s="347"/>
      <c r="DEG232" s="347"/>
      <c r="DEH232" s="347"/>
      <c r="DEI232" s="347"/>
      <c r="DEJ232" s="347"/>
      <c r="DEK232" s="347"/>
      <c r="DEL232" s="347"/>
      <c r="DEM232" s="347"/>
      <c r="DEN232" s="347"/>
      <c r="DEO232" s="347"/>
      <c r="DEP232" s="347"/>
      <c r="DEQ232" s="347"/>
      <c r="DER232" s="347"/>
      <c r="DES232" s="347"/>
      <c r="DET232" s="347"/>
      <c r="DEU232" s="347"/>
      <c r="DEV232" s="347"/>
      <c r="DEW232" s="347"/>
      <c r="DEX232" s="347"/>
      <c r="DEY232" s="347"/>
      <c r="DEZ232" s="347"/>
      <c r="DFA232" s="347"/>
      <c r="DFB232" s="347"/>
      <c r="DFC232" s="347"/>
      <c r="DFD232" s="347"/>
      <c r="DFE232" s="347"/>
      <c r="DFF232" s="347"/>
      <c r="DFG232" s="347"/>
      <c r="DFH232" s="347"/>
      <c r="DFI232" s="347"/>
      <c r="DFJ232" s="347"/>
      <c r="DFK232" s="347"/>
      <c r="DFL232" s="347"/>
      <c r="DFM232" s="347"/>
      <c r="DFN232" s="347"/>
      <c r="DFO232" s="347"/>
      <c r="DFP232" s="347"/>
      <c r="DFQ232" s="347"/>
      <c r="DFR232" s="347"/>
      <c r="DFS232" s="347"/>
      <c r="DFT232" s="347"/>
      <c r="DFU232" s="347"/>
      <c r="DFV232" s="347"/>
      <c r="DFW232" s="347"/>
      <c r="DFX232" s="347"/>
      <c r="DFY232" s="347"/>
      <c r="DFZ232" s="347"/>
      <c r="DGA232" s="347"/>
      <c r="DGB232" s="347"/>
      <c r="DGC232" s="347"/>
      <c r="DGD232" s="347"/>
      <c r="DGE232" s="347"/>
      <c r="DGF232" s="347"/>
      <c r="DGG232" s="347"/>
      <c r="DGH232" s="347"/>
      <c r="DGI232" s="347"/>
      <c r="DGJ232" s="347"/>
      <c r="DGK232" s="347"/>
      <c r="DGL232" s="347"/>
      <c r="DGM232" s="347"/>
      <c r="DGN232" s="347"/>
      <c r="DGO232" s="347"/>
      <c r="DGP232" s="347"/>
      <c r="DGQ232" s="347"/>
      <c r="DGR232" s="347"/>
      <c r="DGS232" s="347"/>
      <c r="DGT232" s="347"/>
      <c r="DGU232" s="347"/>
      <c r="DGV232" s="347"/>
      <c r="DGW232" s="347"/>
      <c r="DGX232" s="347"/>
      <c r="DGY232" s="347"/>
      <c r="DGZ232" s="347"/>
      <c r="DHA232" s="347"/>
      <c r="DHB232" s="347"/>
      <c r="DHC232" s="347"/>
      <c r="DHD232" s="347"/>
      <c r="DHE232" s="347"/>
      <c r="DHF232" s="347"/>
      <c r="DHG232" s="347"/>
      <c r="DHH232" s="347"/>
      <c r="DHI232" s="347"/>
      <c r="DHJ232" s="347"/>
      <c r="DHK232" s="347"/>
      <c r="DHL232" s="347"/>
      <c r="DHM232" s="347"/>
      <c r="DHN232" s="347"/>
      <c r="DHO232" s="347"/>
      <c r="DHP232" s="347"/>
      <c r="DHQ232" s="347"/>
      <c r="DHR232" s="347"/>
      <c r="DHS232" s="347"/>
      <c r="DHT232" s="347"/>
      <c r="DHU232" s="347"/>
      <c r="DHV232" s="347"/>
      <c r="DHW232" s="347"/>
      <c r="DHX232" s="347"/>
      <c r="DHY232" s="347"/>
      <c r="DHZ232" s="347"/>
      <c r="DIA232" s="347"/>
      <c r="DIB232" s="347"/>
      <c r="DIC232" s="347"/>
      <c r="DID232" s="347"/>
      <c r="DIE232" s="347"/>
      <c r="DIF232" s="347"/>
      <c r="DIG232" s="347"/>
      <c r="DIH232" s="347"/>
      <c r="DII232" s="347"/>
      <c r="DIJ232" s="347"/>
      <c r="DIK232" s="347"/>
      <c r="DIL232" s="347"/>
      <c r="DIM232" s="347"/>
      <c r="DIN232" s="347"/>
      <c r="DIO232" s="347"/>
      <c r="DIP232" s="347"/>
      <c r="DIQ232" s="347"/>
      <c r="DIR232" s="347"/>
      <c r="DIS232" s="347"/>
      <c r="DIT232" s="347"/>
      <c r="DIU232" s="347"/>
      <c r="DIV232" s="347"/>
      <c r="DIW232" s="347"/>
      <c r="DIX232" s="347"/>
      <c r="DIY232" s="347"/>
      <c r="DIZ232" s="347"/>
      <c r="DJA232" s="347"/>
      <c r="DJB232" s="347"/>
      <c r="DJC232" s="347"/>
      <c r="DJD232" s="347"/>
      <c r="DJE232" s="347"/>
      <c r="DJF232" s="347"/>
      <c r="DJG232" s="347"/>
      <c r="DJH232" s="347"/>
      <c r="DJI232" s="347"/>
      <c r="DJJ232" s="347"/>
      <c r="DJK232" s="347"/>
      <c r="DJL232" s="347"/>
      <c r="DJM232" s="347"/>
      <c r="DJN232" s="347"/>
      <c r="DJO232" s="347"/>
      <c r="DJP232" s="347"/>
      <c r="DJQ232" s="347"/>
      <c r="DJR232" s="347"/>
      <c r="DJS232" s="347"/>
      <c r="DJT232" s="347"/>
      <c r="DJU232" s="347"/>
      <c r="DJV232" s="347"/>
      <c r="DJW232" s="347"/>
      <c r="DJX232" s="347"/>
      <c r="DJY232" s="347"/>
      <c r="DJZ232" s="347"/>
      <c r="DKA232" s="347"/>
      <c r="DKB232" s="347"/>
      <c r="DKC232" s="347"/>
      <c r="DKD232" s="347"/>
      <c r="DKE232" s="347"/>
      <c r="DKF232" s="347"/>
      <c r="DKG232" s="347"/>
      <c r="DKH232" s="347"/>
      <c r="DKI232" s="347"/>
      <c r="DKJ232" s="347"/>
      <c r="DKK232" s="347"/>
      <c r="DKL232" s="347"/>
      <c r="DKM232" s="347"/>
      <c r="DKN232" s="347"/>
      <c r="DKO232" s="347"/>
      <c r="DKP232" s="347"/>
      <c r="DKQ232" s="347"/>
      <c r="DKR232" s="347"/>
      <c r="DKS232" s="347"/>
      <c r="DKT232" s="347"/>
      <c r="DKU232" s="347"/>
      <c r="DKV232" s="347"/>
      <c r="DKW232" s="347"/>
      <c r="DKX232" s="347"/>
      <c r="DKY232" s="347"/>
      <c r="DKZ232" s="347"/>
      <c r="DLA232" s="347"/>
      <c r="DLB232" s="347"/>
      <c r="DLC232" s="347"/>
      <c r="DLD232" s="347"/>
      <c r="DLE232" s="347"/>
      <c r="DLF232" s="347"/>
      <c r="DLG232" s="347"/>
      <c r="DLH232" s="347"/>
      <c r="DLI232" s="347"/>
      <c r="DLJ232" s="347"/>
      <c r="DLK232" s="347"/>
      <c r="DLL232" s="347"/>
      <c r="DLM232" s="347"/>
      <c r="DLN232" s="347"/>
      <c r="DLO232" s="347"/>
      <c r="DLP232" s="347"/>
      <c r="DLQ232" s="347"/>
      <c r="DLR232" s="347"/>
      <c r="DLS232" s="347"/>
      <c r="DLT232" s="347"/>
      <c r="DLU232" s="347"/>
      <c r="DLV232" s="347"/>
      <c r="DLW232" s="347"/>
      <c r="DLX232" s="347"/>
      <c r="DLY232" s="347"/>
      <c r="DLZ232" s="347"/>
      <c r="DMA232" s="347"/>
      <c r="DMB232" s="347"/>
      <c r="DMC232" s="347"/>
      <c r="DMD232" s="347"/>
      <c r="DME232" s="347"/>
      <c r="DMF232" s="347"/>
      <c r="DMG232" s="347"/>
      <c r="DMH232" s="347"/>
      <c r="DMI232" s="347"/>
      <c r="DMJ232" s="347"/>
      <c r="DMK232" s="347"/>
      <c r="DML232" s="347"/>
      <c r="DMM232" s="347"/>
      <c r="DMN232" s="347"/>
      <c r="DMO232" s="347"/>
      <c r="DMP232" s="347"/>
      <c r="DMQ232" s="347"/>
      <c r="DMR232" s="347"/>
      <c r="DMS232" s="347"/>
      <c r="DMT232" s="347"/>
      <c r="DMU232" s="347"/>
      <c r="DMV232" s="347"/>
      <c r="DMW232" s="347"/>
      <c r="DMX232" s="347"/>
      <c r="DMY232" s="347"/>
      <c r="DMZ232" s="347"/>
      <c r="DNA232" s="347"/>
      <c r="DNB232" s="347"/>
      <c r="DNC232" s="347"/>
      <c r="DND232" s="347"/>
      <c r="DNE232" s="347"/>
      <c r="DNF232" s="347"/>
      <c r="DNG232" s="347"/>
      <c r="DNH232" s="347"/>
      <c r="DNI232" s="347"/>
      <c r="DNJ232" s="347"/>
      <c r="DNK232" s="347"/>
      <c r="DNL232" s="347"/>
      <c r="DNM232" s="347"/>
      <c r="DNN232" s="347"/>
      <c r="DNO232" s="347"/>
      <c r="DNP232" s="347"/>
      <c r="DNQ232" s="347"/>
      <c r="DNR232" s="347"/>
      <c r="DNS232" s="347"/>
      <c r="DNT232" s="347"/>
      <c r="DNU232" s="347"/>
      <c r="DNV232" s="347"/>
      <c r="DNW232" s="347"/>
      <c r="DNX232" s="347"/>
      <c r="DNY232" s="347"/>
      <c r="DNZ232" s="347"/>
      <c r="DOA232" s="347"/>
      <c r="DOB232" s="347"/>
      <c r="DOC232" s="347"/>
      <c r="DOD232" s="347"/>
      <c r="DOE232" s="347"/>
      <c r="DOF232" s="347"/>
      <c r="DOG232" s="347"/>
      <c r="DOH232" s="347"/>
      <c r="DOI232" s="347"/>
      <c r="DOJ232" s="347"/>
      <c r="DOK232" s="347"/>
      <c r="DOL232" s="347"/>
      <c r="DOM232" s="347"/>
      <c r="DON232" s="347"/>
      <c r="DOO232" s="347"/>
      <c r="DOP232" s="347"/>
      <c r="DOQ232" s="347"/>
      <c r="DOR232" s="347"/>
      <c r="DOS232" s="347"/>
      <c r="DOT232" s="347"/>
      <c r="DOU232" s="347"/>
      <c r="DOV232" s="347"/>
      <c r="DOW232" s="347"/>
      <c r="DOX232" s="347"/>
      <c r="DOY232" s="347"/>
      <c r="DOZ232" s="347"/>
      <c r="DPA232" s="347"/>
      <c r="DPB232" s="347"/>
      <c r="DPC232" s="347"/>
      <c r="DPD232" s="347"/>
      <c r="DPE232" s="347"/>
      <c r="DPF232" s="347"/>
      <c r="DPG232" s="347"/>
      <c r="DPH232" s="347"/>
      <c r="DPI232" s="347"/>
      <c r="DPJ232" s="347"/>
      <c r="DPK232" s="347"/>
      <c r="DPL232" s="347"/>
      <c r="DPM232" s="347"/>
      <c r="DPN232" s="347"/>
      <c r="DPO232" s="347"/>
      <c r="DPP232" s="347"/>
      <c r="DPQ232" s="347"/>
      <c r="DPR232" s="347"/>
      <c r="DPS232" s="347"/>
      <c r="DPT232" s="347"/>
      <c r="DPU232" s="347"/>
      <c r="DPV232" s="347"/>
      <c r="DPW232" s="347"/>
      <c r="DPX232" s="347"/>
      <c r="DPY232" s="347"/>
      <c r="DPZ232" s="347"/>
      <c r="DQA232" s="347"/>
      <c r="DQB232" s="347"/>
      <c r="DQC232" s="347"/>
      <c r="DQD232" s="347"/>
      <c r="DQE232" s="347"/>
      <c r="DQF232" s="347"/>
      <c r="DQG232" s="347"/>
      <c r="DQH232" s="347"/>
      <c r="DQI232" s="347"/>
      <c r="DQJ232" s="347"/>
      <c r="DQK232" s="347"/>
      <c r="DQL232" s="347"/>
      <c r="DQM232" s="347"/>
      <c r="DQN232" s="347"/>
      <c r="DQO232" s="347"/>
      <c r="DQP232" s="347"/>
      <c r="DQQ232" s="347"/>
      <c r="DQR232" s="347"/>
      <c r="DQS232" s="347"/>
      <c r="DQT232" s="347"/>
      <c r="DQU232" s="347"/>
      <c r="DQV232" s="347"/>
      <c r="DQW232" s="347"/>
      <c r="DQX232" s="347"/>
      <c r="DQY232" s="347"/>
      <c r="DQZ232" s="347"/>
      <c r="DRA232" s="347"/>
      <c r="DRB232" s="347"/>
      <c r="DRC232" s="347"/>
      <c r="DRD232" s="347"/>
      <c r="DRE232" s="347"/>
      <c r="DRF232" s="347"/>
      <c r="DRG232" s="347"/>
      <c r="DRH232" s="347"/>
      <c r="DRI232" s="347"/>
      <c r="DRJ232" s="347"/>
      <c r="DRK232" s="347"/>
      <c r="DRL232" s="347"/>
      <c r="DRM232" s="347"/>
      <c r="DRN232" s="347"/>
      <c r="DRO232" s="347"/>
      <c r="DRP232" s="347"/>
      <c r="DRQ232" s="347"/>
      <c r="DRR232" s="347"/>
      <c r="DRS232" s="347"/>
      <c r="DRT232" s="347"/>
      <c r="DRU232" s="347"/>
      <c r="DRV232" s="347"/>
      <c r="DRW232" s="347"/>
      <c r="DRX232" s="347"/>
      <c r="DRY232" s="347"/>
      <c r="DRZ232" s="347"/>
      <c r="DSA232" s="347"/>
      <c r="DSB232" s="347"/>
      <c r="DSC232" s="347"/>
      <c r="DSD232" s="347"/>
      <c r="DSE232" s="347"/>
      <c r="DSF232" s="347"/>
      <c r="DSG232" s="347"/>
      <c r="DSH232" s="347"/>
      <c r="DSI232" s="347"/>
      <c r="DSJ232" s="347"/>
      <c r="DSK232" s="347"/>
      <c r="DSL232" s="347"/>
      <c r="DSM232" s="347"/>
      <c r="DSN232" s="347"/>
      <c r="DSO232" s="347"/>
      <c r="DSP232" s="347"/>
      <c r="DSQ232" s="347"/>
      <c r="DSR232" s="347"/>
      <c r="DSS232" s="347"/>
      <c r="DST232" s="347"/>
      <c r="DSU232" s="347"/>
      <c r="DSV232" s="347"/>
      <c r="DSW232" s="347"/>
      <c r="DSX232" s="347"/>
      <c r="DSY232" s="347"/>
      <c r="DSZ232" s="347"/>
      <c r="DTA232" s="347"/>
      <c r="DTB232" s="347"/>
      <c r="DTC232" s="347"/>
      <c r="DTD232" s="347"/>
      <c r="DTE232" s="347"/>
      <c r="DTF232" s="347"/>
      <c r="DTG232" s="347"/>
      <c r="DTH232" s="347"/>
      <c r="DTI232" s="347"/>
      <c r="DTJ232" s="347"/>
      <c r="DTK232" s="347"/>
      <c r="DTL232" s="347"/>
      <c r="DTM232" s="347"/>
      <c r="DTN232" s="347"/>
      <c r="DTO232" s="347"/>
      <c r="DTP232" s="347"/>
      <c r="DTQ232" s="347"/>
      <c r="DTR232" s="347"/>
      <c r="DTS232" s="347"/>
      <c r="DTT232" s="347"/>
      <c r="DTU232" s="347"/>
      <c r="DTV232" s="347"/>
      <c r="DTW232" s="347"/>
      <c r="DTX232" s="347"/>
      <c r="DTY232" s="347"/>
      <c r="DTZ232" s="347"/>
      <c r="DUA232" s="347"/>
      <c r="DUB232" s="347"/>
      <c r="DUC232" s="347"/>
      <c r="DUD232" s="347"/>
      <c r="DUE232" s="347"/>
      <c r="DUF232" s="347"/>
      <c r="DUG232" s="347"/>
      <c r="DUH232" s="347"/>
      <c r="DUI232" s="347"/>
      <c r="DUJ232" s="347"/>
      <c r="DUK232" s="347"/>
      <c r="DUL232" s="347"/>
      <c r="DUM232" s="347"/>
      <c r="DUN232" s="347"/>
      <c r="DUO232" s="347"/>
      <c r="DUP232" s="347"/>
      <c r="DUQ232" s="347"/>
      <c r="DUR232" s="347"/>
      <c r="DUS232" s="347"/>
      <c r="DUT232" s="347"/>
      <c r="DUU232" s="347"/>
      <c r="DUV232" s="347"/>
      <c r="DUW232" s="347"/>
      <c r="DUX232" s="347"/>
      <c r="DUY232" s="347"/>
      <c r="DUZ232" s="347"/>
      <c r="DVA232" s="347"/>
      <c r="DVB232" s="347"/>
      <c r="DVC232" s="347"/>
      <c r="DVD232" s="347"/>
      <c r="DVE232" s="347"/>
      <c r="DVF232" s="347"/>
      <c r="DVG232" s="347"/>
      <c r="DVH232" s="347"/>
      <c r="DVI232" s="347"/>
      <c r="DVJ232" s="347"/>
      <c r="DVK232" s="347"/>
      <c r="DVL232" s="347"/>
      <c r="DVM232" s="347"/>
      <c r="DVN232" s="347"/>
      <c r="DVO232" s="347"/>
      <c r="DVP232" s="347"/>
      <c r="DVQ232" s="347"/>
      <c r="DVR232" s="347"/>
      <c r="DVS232" s="347"/>
      <c r="DVT232" s="347"/>
      <c r="DVU232" s="347"/>
      <c r="DVV232" s="347"/>
      <c r="DVW232" s="347"/>
      <c r="DVX232" s="347"/>
      <c r="DVY232" s="347"/>
      <c r="DVZ232" s="347"/>
      <c r="DWA232" s="347"/>
      <c r="DWB232" s="347"/>
      <c r="DWC232" s="347"/>
      <c r="DWD232" s="347"/>
      <c r="DWE232" s="347"/>
      <c r="DWF232" s="347"/>
      <c r="DWG232" s="347"/>
      <c r="DWH232" s="347"/>
      <c r="DWI232" s="347"/>
      <c r="DWJ232" s="347"/>
      <c r="DWK232" s="347"/>
      <c r="DWL232" s="347"/>
      <c r="DWM232" s="347"/>
      <c r="DWN232" s="347"/>
      <c r="DWO232" s="347"/>
      <c r="DWP232" s="347"/>
      <c r="DWQ232" s="347"/>
      <c r="DWR232" s="347"/>
      <c r="DWS232" s="347"/>
      <c r="DWT232" s="347"/>
      <c r="DWU232" s="347"/>
      <c r="DWV232" s="347"/>
      <c r="DWW232" s="347"/>
      <c r="DWX232" s="347"/>
      <c r="DWY232" s="347"/>
      <c r="DWZ232" s="347"/>
      <c r="DXA232" s="347"/>
      <c r="DXB232" s="347"/>
      <c r="DXC232" s="347"/>
      <c r="DXD232" s="347"/>
      <c r="DXE232" s="347"/>
      <c r="DXF232" s="347"/>
      <c r="DXG232" s="347"/>
      <c r="DXH232" s="347"/>
      <c r="DXI232" s="347"/>
      <c r="DXJ232" s="347"/>
      <c r="DXK232" s="347"/>
      <c r="DXL232" s="347"/>
      <c r="DXM232" s="347"/>
      <c r="DXN232" s="347"/>
      <c r="DXO232" s="347"/>
      <c r="DXP232" s="347"/>
      <c r="DXQ232" s="347"/>
      <c r="DXR232" s="347"/>
      <c r="DXS232" s="347"/>
      <c r="DXT232" s="347"/>
      <c r="DXU232" s="347"/>
      <c r="DXV232" s="347"/>
      <c r="DXW232" s="347"/>
      <c r="DXX232" s="347"/>
      <c r="DXY232" s="347"/>
      <c r="DXZ232" s="347"/>
      <c r="DYA232" s="347"/>
      <c r="DYB232" s="347"/>
      <c r="DYC232" s="347"/>
      <c r="DYD232" s="347"/>
      <c r="DYE232" s="347"/>
      <c r="DYF232" s="347"/>
      <c r="DYG232" s="347"/>
      <c r="DYH232" s="347"/>
      <c r="DYI232" s="347"/>
      <c r="DYJ232" s="347"/>
      <c r="DYK232" s="347"/>
      <c r="DYL232" s="347"/>
      <c r="DYM232" s="347"/>
      <c r="DYN232" s="347"/>
      <c r="DYO232" s="347"/>
      <c r="DYP232" s="347"/>
      <c r="DYQ232" s="347"/>
      <c r="DYR232" s="347"/>
      <c r="DYS232" s="347"/>
      <c r="DYT232" s="347"/>
      <c r="DYU232" s="347"/>
      <c r="DYV232" s="347"/>
      <c r="DYW232" s="347"/>
      <c r="DYX232" s="347"/>
      <c r="DYY232" s="347"/>
      <c r="DYZ232" s="347"/>
      <c r="DZA232" s="347"/>
      <c r="DZB232" s="347"/>
      <c r="DZC232" s="347"/>
      <c r="DZD232" s="347"/>
      <c r="DZE232" s="347"/>
      <c r="DZF232" s="347"/>
      <c r="DZG232" s="347"/>
      <c r="DZH232" s="347"/>
      <c r="DZI232" s="347"/>
      <c r="DZJ232" s="347"/>
      <c r="DZK232" s="347"/>
      <c r="DZL232" s="347"/>
      <c r="DZM232" s="347"/>
      <c r="DZN232" s="347"/>
      <c r="DZO232" s="347"/>
      <c r="DZP232" s="347"/>
      <c r="DZQ232" s="347"/>
      <c r="DZR232" s="347"/>
      <c r="DZS232" s="347"/>
      <c r="DZT232" s="347"/>
      <c r="DZU232" s="347"/>
      <c r="DZV232" s="347"/>
      <c r="DZW232" s="347"/>
      <c r="DZX232" s="347"/>
      <c r="DZY232" s="347"/>
      <c r="DZZ232" s="347"/>
      <c r="EAA232" s="347"/>
      <c r="EAB232" s="347"/>
      <c r="EAC232" s="347"/>
      <c r="EAD232" s="347"/>
      <c r="EAE232" s="347"/>
      <c r="EAF232" s="347"/>
      <c r="EAG232" s="347"/>
      <c r="EAH232" s="347"/>
      <c r="EAI232" s="347"/>
      <c r="EAJ232" s="347"/>
      <c r="EAK232" s="347"/>
      <c r="EAL232" s="347"/>
      <c r="EAM232" s="347"/>
      <c r="EAN232" s="347"/>
      <c r="EAO232" s="347"/>
      <c r="EAP232" s="347"/>
      <c r="EAQ232" s="347"/>
      <c r="EAR232" s="347"/>
      <c r="EAS232" s="347"/>
      <c r="EAT232" s="347"/>
      <c r="EAU232" s="347"/>
      <c r="EAV232" s="347"/>
      <c r="EAW232" s="347"/>
      <c r="EAX232" s="347"/>
      <c r="EAY232" s="347"/>
      <c r="EAZ232" s="347"/>
      <c r="EBA232" s="347"/>
      <c r="EBB232" s="347"/>
      <c r="EBC232" s="347"/>
      <c r="EBD232" s="347"/>
      <c r="EBE232" s="347"/>
      <c r="EBF232" s="347"/>
      <c r="EBG232" s="347"/>
      <c r="EBH232" s="347"/>
      <c r="EBI232" s="347"/>
      <c r="EBJ232" s="347"/>
      <c r="EBK232" s="347"/>
      <c r="EBL232" s="347"/>
      <c r="EBM232" s="347"/>
      <c r="EBN232" s="347"/>
      <c r="EBO232" s="347"/>
      <c r="EBP232" s="347"/>
      <c r="EBQ232" s="347"/>
      <c r="EBR232" s="347"/>
      <c r="EBS232" s="347"/>
      <c r="EBT232" s="347"/>
      <c r="EBU232" s="347"/>
      <c r="EBV232" s="347"/>
      <c r="EBW232" s="347"/>
      <c r="EBX232" s="347"/>
      <c r="EBY232" s="347"/>
      <c r="EBZ232" s="347"/>
      <c r="ECA232" s="347"/>
      <c r="ECB232" s="347"/>
      <c r="ECC232" s="347"/>
      <c r="ECD232" s="347"/>
      <c r="ECE232" s="347"/>
      <c r="ECF232" s="347"/>
      <c r="ECG232" s="347"/>
      <c r="ECH232" s="347"/>
      <c r="ECI232" s="347"/>
      <c r="ECJ232" s="347"/>
      <c r="ECK232" s="347"/>
      <c r="ECL232" s="347"/>
      <c r="ECM232" s="347"/>
      <c r="ECN232" s="347"/>
      <c r="ECO232" s="347"/>
      <c r="ECP232" s="347"/>
      <c r="ECQ232" s="347"/>
      <c r="ECR232" s="347"/>
      <c r="ECS232" s="347"/>
      <c r="ECT232" s="347"/>
      <c r="ECU232" s="347"/>
      <c r="ECV232" s="347"/>
      <c r="ECW232" s="347"/>
      <c r="ECX232" s="347"/>
      <c r="ECY232" s="347"/>
      <c r="ECZ232" s="347"/>
      <c r="EDA232" s="347"/>
      <c r="EDB232" s="347"/>
      <c r="EDC232" s="347"/>
      <c r="EDD232" s="347"/>
      <c r="EDE232" s="347"/>
      <c r="EDF232" s="347"/>
      <c r="EDG232" s="347"/>
      <c r="EDH232" s="347"/>
      <c r="EDI232" s="347"/>
      <c r="EDJ232" s="347"/>
      <c r="EDK232" s="347"/>
      <c r="EDL232" s="347"/>
      <c r="EDM232" s="347"/>
      <c r="EDN232" s="347"/>
      <c r="EDO232" s="347"/>
      <c r="EDP232" s="347"/>
      <c r="EDQ232" s="347"/>
      <c r="EDR232" s="347"/>
      <c r="EDS232" s="347"/>
      <c r="EDT232" s="347"/>
      <c r="EDU232" s="347"/>
      <c r="EDV232" s="347"/>
      <c r="EDW232" s="347"/>
      <c r="EDX232" s="347"/>
      <c r="EDY232" s="347"/>
      <c r="EDZ232" s="347"/>
      <c r="EEA232" s="347"/>
      <c r="EEB232" s="347"/>
      <c r="EEC232" s="347"/>
      <c r="EED232" s="347"/>
      <c r="EEE232" s="347"/>
      <c r="EEF232" s="347"/>
      <c r="EEG232" s="347"/>
      <c r="EEH232" s="347"/>
      <c r="EEI232" s="347"/>
      <c r="EEJ232" s="347"/>
      <c r="EEK232" s="347"/>
      <c r="EEL232" s="347"/>
      <c r="EEM232" s="347"/>
      <c r="EEN232" s="347"/>
      <c r="EEO232" s="347"/>
      <c r="EEP232" s="347"/>
      <c r="EEQ232" s="347"/>
      <c r="EER232" s="347"/>
      <c r="EES232" s="347"/>
      <c r="EET232" s="347"/>
      <c r="EEU232" s="347"/>
      <c r="EEV232" s="347"/>
      <c r="EEW232" s="347"/>
      <c r="EEX232" s="347"/>
      <c r="EEY232" s="347"/>
      <c r="EEZ232" s="347"/>
      <c r="EFA232" s="347"/>
      <c r="EFB232" s="347"/>
      <c r="EFC232" s="347"/>
      <c r="EFD232" s="347"/>
      <c r="EFE232" s="347"/>
      <c r="EFF232" s="347"/>
      <c r="EFG232" s="347"/>
      <c r="EFH232" s="347"/>
      <c r="EFI232" s="347"/>
      <c r="EFJ232" s="347"/>
      <c r="EFK232" s="347"/>
      <c r="EFL232" s="347"/>
      <c r="EFM232" s="347"/>
      <c r="EFN232" s="347"/>
      <c r="EFO232" s="347"/>
      <c r="EFP232" s="347"/>
      <c r="EFQ232" s="347"/>
      <c r="EFR232" s="347"/>
      <c r="EFS232" s="347"/>
      <c r="EFT232" s="347"/>
      <c r="EFU232" s="347"/>
      <c r="EFV232" s="347"/>
      <c r="EFW232" s="347"/>
      <c r="EFX232" s="347"/>
      <c r="EFY232" s="347"/>
      <c r="EFZ232" s="347"/>
      <c r="EGA232" s="347"/>
      <c r="EGB232" s="347"/>
      <c r="EGC232" s="347"/>
      <c r="EGD232" s="347"/>
      <c r="EGE232" s="347"/>
      <c r="EGF232" s="347"/>
      <c r="EGG232" s="347"/>
      <c r="EGH232" s="347"/>
      <c r="EGI232" s="347"/>
      <c r="EGJ232" s="347"/>
      <c r="EGK232" s="347"/>
      <c r="EGL232" s="347"/>
      <c r="EGM232" s="347"/>
      <c r="EGN232" s="347"/>
      <c r="EGO232" s="347"/>
      <c r="EGP232" s="347"/>
      <c r="EGQ232" s="347"/>
      <c r="EGR232" s="347"/>
      <c r="EGS232" s="347"/>
      <c r="EGT232" s="347"/>
      <c r="EGU232" s="347"/>
      <c r="EGV232" s="347"/>
      <c r="EGW232" s="347"/>
      <c r="EGX232" s="347"/>
      <c r="EGY232" s="347"/>
      <c r="EGZ232" s="347"/>
      <c r="EHA232" s="347"/>
      <c r="EHB232" s="347"/>
      <c r="EHC232" s="347"/>
      <c r="EHD232" s="347"/>
      <c r="EHE232" s="347"/>
      <c r="EHF232" s="347"/>
      <c r="EHG232" s="347"/>
      <c r="EHH232" s="347"/>
      <c r="EHI232" s="347"/>
      <c r="EHJ232" s="347"/>
      <c r="EHK232" s="347"/>
      <c r="EHL232" s="347"/>
      <c r="EHM232" s="347"/>
      <c r="EHN232" s="347"/>
      <c r="EHO232" s="347"/>
      <c r="EHP232" s="347"/>
      <c r="EHQ232" s="347"/>
      <c r="EHR232" s="347"/>
      <c r="EHS232" s="347"/>
      <c r="EHT232" s="347"/>
      <c r="EHU232" s="347"/>
      <c r="EHV232" s="347"/>
      <c r="EHW232" s="347"/>
      <c r="EHX232" s="347"/>
      <c r="EHY232" s="347"/>
      <c r="EHZ232" s="347"/>
      <c r="EIA232" s="347"/>
      <c r="EIB232" s="347"/>
      <c r="EIC232" s="347"/>
      <c r="EID232" s="347"/>
      <c r="EIE232" s="347"/>
      <c r="EIF232" s="347"/>
      <c r="EIG232" s="347"/>
      <c r="EIH232" s="347"/>
      <c r="EII232" s="347"/>
      <c r="EIJ232" s="347"/>
      <c r="EIK232" s="347"/>
      <c r="EIL232" s="347"/>
      <c r="EIM232" s="347"/>
      <c r="EIN232" s="347"/>
      <c r="EIO232" s="347"/>
      <c r="EIP232" s="347"/>
      <c r="EIQ232" s="347"/>
      <c r="EIR232" s="347"/>
      <c r="EIS232" s="347"/>
      <c r="EIT232" s="347"/>
      <c r="EIU232" s="347"/>
      <c r="EIV232" s="347"/>
      <c r="EIW232" s="347"/>
      <c r="EIX232" s="347"/>
      <c r="EIY232" s="347"/>
      <c r="EIZ232" s="347"/>
      <c r="EJA232" s="347"/>
      <c r="EJB232" s="347"/>
      <c r="EJC232" s="347"/>
      <c r="EJD232" s="347"/>
      <c r="EJE232" s="347"/>
      <c r="EJF232" s="347"/>
      <c r="EJG232" s="347"/>
      <c r="EJH232" s="347"/>
      <c r="EJI232" s="347"/>
      <c r="EJJ232" s="347"/>
      <c r="EJK232" s="347"/>
      <c r="EJL232" s="347"/>
      <c r="EJM232" s="347"/>
      <c r="EJN232" s="347"/>
      <c r="EJO232" s="347"/>
      <c r="EJP232" s="347"/>
      <c r="EJQ232" s="347"/>
      <c r="EJR232" s="347"/>
      <c r="EJS232" s="347"/>
      <c r="EJT232" s="347"/>
      <c r="EJU232" s="347"/>
      <c r="EJV232" s="347"/>
      <c r="EJW232" s="347"/>
      <c r="EJX232" s="347"/>
      <c r="EJY232" s="347"/>
      <c r="EJZ232" s="347"/>
      <c r="EKA232" s="347"/>
      <c r="EKB232" s="347"/>
      <c r="EKC232" s="347"/>
      <c r="EKD232" s="347"/>
      <c r="EKE232" s="347"/>
      <c r="EKF232" s="347"/>
      <c r="EKG232" s="347"/>
      <c r="EKH232" s="347"/>
      <c r="EKI232" s="347"/>
      <c r="EKJ232" s="347"/>
      <c r="EKK232" s="347"/>
      <c r="EKL232" s="347"/>
      <c r="EKM232" s="347"/>
      <c r="EKN232" s="347"/>
      <c r="EKO232" s="347"/>
      <c r="EKP232" s="347"/>
      <c r="EKQ232" s="347"/>
      <c r="EKR232" s="347"/>
      <c r="EKS232" s="347"/>
      <c r="EKT232" s="347"/>
      <c r="EKU232" s="347"/>
      <c r="EKV232" s="347"/>
      <c r="EKW232" s="347"/>
      <c r="EKX232" s="347"/>
      <c r="EKY232" s="347"/>
      <c r="EKZ232" s="347"/>
      <c r="ELA232" s="347"/>
      <c r="ELB232" s="347"/>
      <c r="ELC232" s="347"/>
      <c r="ELD232" s="347"/>
      <c r="ELE232" s="347"/>
      <c r="ELF232" s="347"/>
      <c r="ELG232" s="347"/>
      <c r="ELH232" s="347"/>
      <c r="ELI232" s="347"/>
      <c r="ELJ232" s="347"/>
      <c r="ELK232" s="347"/>
      <c r="ELL232" s="347"/>
      <c r="ELM232" s="347"/>
      <c r="ELN232" s="347"/>
      <c r="ELO232" s="347"/>
      <c r="ELP232" s="347"/>
      <c r="ELQ232" s="347"/>
      <c r="ELR232" s="347"/>
      <c r="ELS232" s="347"/>
      <c r="ELT232" s="347"/>
      <c r="ELU232" s="347"/>
      <c r="ELV232" s="347"/>
      <c r="ELW232" s="347"/>
      <c r="ELX232" s="347"/>
      <c r="ELY232" s="347"/>
      <c r="ELZ232" s="347"/>
      <c r="EMA232" s="347"/>
      <c r="EMB232" s="347"/>
      <c r="EMC232" s="347"/>
      <c r="EMD232" s="347"/>
      <c r="EME232" s="347"/>
      <c r="EMF232" s="347"/>
      <c r="EMG232" s="347"/>
      <c r="EMH232" s="347"/>
      <c r="EMI232" s="347"/>
      <c r="EMJ232" s="347"/>
      <c r="EMK232" s="347"/>
      <c r="EML232" s="347"/>
      <c r="EMM232" s="347"/>
      <c r="EMN232" s="347"/>
      <c r="EMO232" s="347"/>
      <c r="EMP232" s="347"/>
      <c r="EMQ232" s="347"/>
      <c r="EMR232" s="347"/>
      <c r="EMS232" s="347"/>
      <c r="EMT232" s="347"/>
      <c r="EMU232" s="347"/>
      <c r="EMV232" s="347"/>
      <c r="EMW232" s="347"/>
      <c r="EMX232" s="347"/>
      <c r="EMY232" s="347"/>
      <c r="EMZ232" s="347"/>
      <c r="ENA232" s="347"/>
      <c r="ENB232" s="347"/>
      <c r="ENC232" s="347"/>
      <c r="END232" s="347"/>
      <c r="ENE232" s="347"/>
      <c r="ENF232" s="347"/>
      <c r="ENG232" s="347"/>
      <c r="ENH232" s="347"/>
      <c r="ENI232" s="347"/>
      <c r="ENJ232" s="347"/>
      <c r="ENK232" s="347"/>
      <c r="ENL232" s="347"/>
      <c r="ENM232" s="347"/>
      <c r="ENN232" s="347"/>
      <c r="ENO232" s="347"/>
      <c r="ENP232" s="347"/>
      <c r="ENQ232" s="347"/>
      <c r="ENR232" s="347"/>
      <c r="ENS232" s="347"/>
      <c r="ENT232" s="347"/>
      <c r="ENU232" s="347"/>
      <c r="ENV232" s="347"/>
      <c r="ENW232" s="347"/>
      <c r="ENX232" s="347"/>
      <c r="ENY232" s="347"/>
      <c r="ENZ232" s="347"/>
      <c r="EOA232" s="347"/>
      <c r="EOB232" s="347"/>
      <c r="EOC232" s="347"/>
      <c r="EOD232" s="347"/>
      <c r="EOE232" s="347"/>
      <c r="EOF232" s="347"/>
      <c r="EOG232" s="347"/>
      <c r="EOH232" s="347"/>
      <c r="EOI232" s="347"/>
      <c r="EOJ232" s="347"/>
      <c r="EOK232" s="347"/>
      <c r="EOL232" s="347"/>
      <c r="EOM232" s="347"/>
      <c r="EON232" s="347"/>
      <c r="EOO232" s="347"/>
      <c r="EOP232" s="347"/>
      <c r="EOQ232" s="347"/>
      <c r="EOR232" s="347"/>
      <c r="EOS232" s="347"/>
      <c r="EOT232" s="347"/>
      <c r="EOU232" s="347"/>
      <c r="EOV232" s="347"/>
      <c r="EOW232" s="347"/>
      <c r="EOX232" s="347"/>
      <c r="EOY232" s="347"/>
      <c r="EOZ232" s="347"/>
      <c r="EPA232" s="347"/>
      <c r="EPB232" s="347"/>
      <c r="EPC232" s="347"/>
      <c r="EPD232" s="347"/>
      <c r="EPE232" s="347"/>
      <c r="EPF232" s="347"/>
      <c r="EPG232" s="347"/>
      <c r="EPH232" s="347"/>
      <c r="EPI232" s="347"/>
      <c r="EPJ232" s="347"/>
      <c r="EPK232" s="347"/>
      <c r="EPL232" s="347"/>
      <c r="EPM232" s="347"/>
      <c r="EPN232" s="347"/>
      <c r="EPO232" s="347"/>
      <c r="EPP232" s="347"/>
      <c r="EPQ232" s="347"/>
      <c r="EPR232" s="347"/>
      <c r="EPS232" s="347"/>
      <c r="EPT232" s="347"/>
      <c r="EPU232" s="347"/>
      <c r="EPV232" s="347"/>
      <c r="EPW232" s="347"/>
      <c r="EPX232" s="347"/>
      <c r="EPY232" s="347"/>
      <c r="EPZ232" s="347"/>
      <c r="EQA232" s="347"/>
      <c r="EQB232" s="347"/>
      <c r="EQC232" s="347"/>
      <c r="EQD232" s="347"/>
      <c r="EQE232" s="347"/>
      <c r="EQF232" s="347"/>
      <c r="EQG232" s="347"/>
      <c r="EQH232" s="347"/>
      <c r="EQI232" s="347"/>
      <c r="EQJ232" s="347"/>
      <c r="EQK232" s="347"/>
      <c r="EQL232" s="347"/>
      <c r="EQM232" s="347"/>
      <c r="EQN232" s="347"/>
      <c r="EQO232" s="347"/>
      <c r="EQP232" s="347"/>
      <c r="EQQ232" s="347"/>
      <c r="EQR232" s="347"/>
      <c r="EQS232" s="347"/>
      <c r="EQT232" s="347"/>
      <c r="EQU232" s="347"/>
      <c r="EQV232" s="347"/>
      <c r="EQW232" s="347"/>
      <c r="EQX232" s="347"/>
      <c r="EQY232" s="347"/>
      <c r="EQZ232" s="347"/>
      <c r="ERA232" s="347"/>
      <c r="ERB232" s="347"/>
      <c r="ERC232" s="347"/>
      <c r="ERD232" s="347"/>
      <c r="ERE232" s="347"/>
      <c r="ERF232" s="347"/>
      <c r="ERG232" s="347"/>
      <c r="ERH232" s="347"/>
      <c r="ERI232" s="347"/>
      <c r="ERJ232" s="347"/>
      <c r="ERK232" s="347"/>
      <c r="ERL232" s="347"/>
      <c r="ERM232" s="347"/>
      <c r="ERN232" s="347"/>
      <c r="ERO232" s="347"/>
      <c r="ERP232" s="347"/>
      <c r="ERQ232" s="347"/>
      <c r="ERR232" s="347"/>
      <c r="ERS232" s="347"/>
      <c r="ERT232" s="347"/>
      <c r="ERU232" s="347"/>
      <c r="ERV232" s="347"/>
      <c r="ERW232" s="347"/>
      <c r="ERX232" s="347"/>
      <c r="ERY232" s="347"/>
      <c r="ERZ232" s="347"/>
      <c r="ESA232" s="347"/>
      <c r="ESB232" s="347"/>
      <c r="ESC232" s="347"/>
      <c r="ESD232" s="347"/>
      <c r="ESE232" s="347"/>
      <c r="ESF232" s="347"/>
      <c r="ESG232" s="347"/>
      <c r="ESH232" s="347"/>
      <c r="ESI232" s="347"/>
      <c r="ESJ232" s="347"/>
      <c r="ESK232" s="347"/>
      <c r="ESL232" s="347"/>
      <c r="ESM232" s="347"/>
      <c r="ESN232" s="347"/>
      <c r="ESO232" s="347"/>
      <c r="ESP232" s="347"/>
      <c r="ESQ232" s="347"/>
      <c r="ESR232" s="347"/>
      <c r="ESS232" s="347"/>
      <c r="EST232" s="347"/>
      <c r="ESU232" s="347"/>
      <c r="ESV232" s="347"/>
      <c r="ESW232" s="347"/>
      <c r="ESX232" s="347"/>
      <c r="ESY232" s="347"/>
      <c r="ESZ232" s="347"/>
      <c r="ETA232" s="347"/>
      <c r="ETB232" s="347"/>
      <c r="ETC232" s="347"/>
      <c r="ETD232" s="347"/>
      <c r="ETE232" s="347"/>
      <c r="ETF232" s="347"/>
      <c r="ETG232" s="347"/>
      <c r="ETH232" s="347"/>
      <c r="ETI232" s="347"/>
      <c r="ETJ232" s="347"/>
      <c r="ETK232" s="347"/>
      <c r="ETL232" s="347"/>
      <c r="ETM232" s="347"/>
      <c r="ETN232" s="347"/>
      <c r="ETO232" s="347"/>
      <c r="ETP232" s="347"/>
      <c r="ETQ232" s="347"/>
      <c r="ETR232" s="347"/>
      <c r="ETS232" s="347"/>
      <c r="ETT232" s="347"/>
      <c r="ETU232" s="347"/>
      <c r="ETV232" s="347"/>
      <c r="ETW232" s="347"/>
      <c r="ETX232" s="347"/>
      <c r="ETY232" s="347"/>
      <c r="ETZ232" s="347"/>
      <c r="EUA232" s="347"/>
      <c r="EUB232" s="347"/>
      <c r="EUC232" s="347"/>
      <c r="EUD232" s="347"/>
      <c r="EUE232" s="347"/>
      <c r="EUF232" s="347"/>
      <c r="EUG232" s="347"/>
      <c r="EUH232" s="347"/>
      <c r="EUI232" s="347"/>
      <c r="EUJ232" s="347"/>
      <c r="EUK232" s="347"/>
      <c r="EUL232" s="347"/>
      <c r="EUM232" s="347"/>
      <c r="EUN232" s="347"/>
      <c r="EUO232" s="347"/>
      <c r="EUP232" s="347"/>
      <c r="EUQ232" s="347"/>
      <c r="EUR232" s="347"/>
      <c r="EUS232" s="347"/>
      <c r="EUT232" s="347"/>
      <c r="EUU232" s="347"/>
      <c r="EUV232" s="347"/>
      <c r="EUW232" s="347"/>
      <c r="EUX232" s="347"/>
      <c r="EUY232" s="347"/>
      <c r="EUZ232" s="347"/>
      <c r="EVA232" s="347"/>
      <c r="EVB232" s="347"/>
      <c r="EVC232" s="347"/>
      <c r="EVD232" s="347"/>
      <c r="EVE232" s="347"/>
      <c r="EVF232" s="347"/>
      <c r="EVG232" s="347"/>
      <c r="EVH232" s="347"/>
      <c r="EVI232" s="347"/>
      <c r="EVJ232" s="347"/>
      <c r="EVK232" s="347"/>
      <c r="EVL232" s="347"/>
      <c r="EVM232" s="347"/>
      <c r="EVN232" s="347"/>
      <c r="EVO232" s="347"/>
      <c r="EVP232" s="347"/>
      <c r="EVQ232" s="347"/>
      <c r="EVR232" s="347"/>
      <c r="EVS232" s="347"/>
      <c r="EVT232" s="347"/>
      <c r="EVU232" s="347"/>
      <c r="EVV232" s="347"/>
      <c r="EVW232" s="347"/>
      <c r="EVX232" s="347"/>
      <c r="EVY232" s="347"/>
      <c r="EVZ232" s="347"/>
      <c r="EWA232" s="347"/>
      <c r="EWB232" s="347"/>
      <c r="EWC232" s="347"/>
      <c r="EWD232" s="347"/>
      <c r="EWE232" s="347"/>
      <c r="EWF232" s="347"/>
      <c r="EWG232" s="347"/>
      <c r="EWH232" s="347"/>
      <c r="EWI232" s="347"/>
      <c r="EWJ232" s="347"/>
      <c r="EWK232" s="347"/>
      <c r="EWL232" s="347"/>
      <c r="EWM232" s="347"/>
      <c r="EWN232" s="347"/>
      <c r="EWO232" s="347"/>
      <c r="EWP232" s="347"/>
      <c r="EWQ232" s="347"/>
      <c r="EWR232" s="347"/>
      <c r="EWS232" s="347"/>
      <c r="EWT232" s="347"/>
      <c r="EWU232" s="347"/>
      <c r="EWV232" s="347"/>
      <c r="EWW232" s="347"/>
      <c r="EWX232" s="347"/>
      <c r="EWY232" s="347"/>
      <c r="EWZ232" s="347"/>
      <c r="EXA232" s="347"/>
      <c r="EXB232" s="347"/>
      <c r="EXC232" s="347"/>
      <c r="EXD232" s="347"/>
      <c r="EXE232" s="347"/>
      <c r="EXF232" s="347"/>
      <c r="EXG232" s="347"/>
      <c r="EXH232" s="347"/>
      <c r="EXI232" s="347"/>
      <c r="EXJ232" s="347"/>
      <c r="EXK232" s="347"/>
      <c r="EXL232" s="347"/>
      <c r="EXM232" s="347"/>
      <c r="EXN232" s="347"/>
      <c r="EXO232" s="347"/>
      <c r="EXP232" s="347"/>
      <c r="EXQ232" s="347"/>
      <c r="EXR232" s="347"/>
      <c r="EXS232" s="347"/>
      <c r="EXT232" s="347"/>
      <c r="EXU232" s="347"/>
      <c r="EXV232" s="347"/>
      <c r="EXW232" s="347"/>
      <c r="EXX232" s="347"/>
      <c r="EXY232" s="347"/>
      <c r="EXZ232" s="347"/>
      <c r="EYA232" s="347"/>
      <c r="EYB232" s="347"/>
      <c r="EYC232" s="347"/>
      <c r="EYD232" s="347"/>
      <c r="EYE232" s="347"/>
      <c r="EYF232" s="347"/>
      <c r="EYG232" s="347"/>
      <c r="EYH232" s="347"/>
      <c r="EYI232" s="347"/>
      <c r="EYJ232" s="347"/>
      <c r="EYK232" s="347"/>
      <c r="EYL232" s="347"/>
      <c r="EYM232" s="347"/>
      <c r="EYN232" s="347"/>
      <c r="EYO232" s="347"/>
      <c r="EYP232" s="347"/>
      <c r="EYQ232" s="347"/>
      <c r="EYR232" s="347"/>
      <c r="EYS232" s="347"/>
      <c r="EYT232" s="347"/>
      <c r="EYU232" s="347"/>
      <c r="EYV232" s="347"/>
      <c r="EYW232" s="347"/>
      <c r="EYX232" s="347"/>
      <c r="EYY232" s="347"/>
      <c r="EYZ232" s="347"/>
      <c r="EZA232" s="347"/>
      <c r="EZB232" s="347"/>
      <c r="EZC232" s="347"/>
      <c r="EZD232" s="347"/>
      <c r="EZE232" s="347"/>
      <c r="EZF232" s="347"/>
      <c r="EZG232" s="347"/>
      <c r="EZH232" s="347"/>
      <c r="EZI232" s="347"/>
      <c r="EZJ232" s="347"/>
      <c r="EZK232" s="347"/>
      <c r="EZL232" s="347"/>
      <c r="EZM232" s="347"/>
      <c r="EZN232" s="347"/>
      <c r="EZO232" s="347"/>
      <c r="EZP232" s="347"/>
      <c r="EZQ232" s="347"/>
      <c r="EZR232" s="347"/>
      <c r="EZS232" s="347"/>
      <c r="EZT232" s="347"/>
      <c r="EZU232" s="347"/>
      <c r="EZV232" s="347"/>
      <c r="EZW232" s="347"/>
      <c r="EZX232" s="347"/>
      <c r="EZY232" s="347"/>
      <c r="EZZ232" s="347"/>
      <c r="FAA232" s="347"/>
      <c r="FAB232" s="347"/>
      <c r="FAC232" s="347"/>
      <c r="FAD232" s="347"/>
      <c r="FAE232" s="347"/>
      <c r="FAF232" s="347"/>
      <c r="FAG232" s="347"/>
      <c r="FAH232" s="347"/>
      <c r="FAI232" s="347"/>
      <c r="FAJ232" s="347"/>
      <c r="FAK232" s="347"/>
      <c r="FAL232" s="347"/>
      <c r="FAM232" s="347"/>
      <c r="FAN232" s="347"/>
      <c r="FAO232" s="347"/>
      <c r="FAP232" s="347"/>
      <c r="FAQ232" s="347"/>
      <c r="FAR232" s="347"/>
      <c r="FAS232" s="347"/>
      <c r="FAT232" s="347"/>
      <c r="FAU232" s="347"/>
      <c r="FAV232" s="347"/>
      <c r="FAW232" s="347"/>
      <c r="FAX232" s="347"/>
      <c r="FAY232" s="347"/>
      <c r="FAZ232" s="347"/>
      <c r="FBA232" s="347"/>
      <c r="FBB232" s="347"/>
      <c r="FBC232" s="347"/>
      <c r="FBD232" s="347"/>
      <c r="FBE232" s="347"/>
      <c r="FBF232" s="347"/>
      <c r="FBG232" s="347"/>
      <c r="FBH232" s="347"/>
      <c r="FBI232" s="347"/>
      <c r="FBJ232" s="347"/>
      <c r="FBK232" s="347"/>
      <c r="FBL232" s="347"/>
      <c r="FBM232" s="347"/>
      <c r="FBN232" s="347"/>
      <c r="FBO232" s="347"/>
      <c r="FBP232" s="347"/>
      <c r="FBQ232" s="347"/>
      <c r="FBR232" s="347"/>
      <c r="FBS232" s="347"/>
      <c r="FBT232" s="347"/>
      <c r="FBU232" s="347"/>
      <c r="FBV232" s="347"/>
      <c r="FBW232" s="347"/>
      <c r="FBX232" s="347"/>
      <c r="FBY232" s="347"/>
      <c r="FBZ232" s="347"/>
      <c r="FCA232" s="347"/>
      <c r="FCB232" s="347"/>
      <c r="FCC232" s="347"/>
      <c r="FCD232" s="347"/>
      <c r="FCE232" s="347"/>
      <c r="FCF232" s="347"/>
      <c r="FCG232" s="347"/>
      <c r="FCH232" s="347"/>
      <c r="FCI232" s="347"/>
      <c r="FCJ232" s="347"/>
      <c r="FCK232" s="347"/>
      <c r="FCL232" s="347"/>
      <c r="FCM232" s="347"/>
      <c r="FCN232" s="347"/>
      <c r="FCO232" s="347"/>
      <c r="FCP232" s="347"/>
      <c r="FCQ232" s="347"/>
      <c r="FCR232" s="347"/>
      <c r="FCS232" s="347"/>
      <c r="FCT232" s="347"/>
      <c r="FCU232" s="347"/>
      <c r="FCV232" s="347"/>
      <c r="FCW232" s="347"/>
      <c r="FCX232" s="347"/>
      <c r="FCY232" s="347"/>
      <c r="FCZ232" s="347"/>
      <c r="FDA232" s="347"/>
      <c r="FDB232" s="347"/>
      <c r="FDC232" s="347"/>
      <c r="FDD232" s="347"/>
      <c r="FDE232" s="347"/>
      <c r="FDF232" s="347"/>
      <c r="FDG232" s="347"/>
      <c r="FDH232" s="347"/>
      <c r="FDI232" s="347"/>
      <c r="FDJ232" s="347"/>
      <c r="FDK232" s="347"/>
      <c r="FDL232" s="347"/>
      <c r="FDM232" s="347"/>
      <c r="FDN232" s="347"/>
      <c r="FDO232" s="347"/>
      <c r="FDP232" s="347"/>
      <c r="FDQ232" s="347"/>
      <c r="FDR232" s="347"/>
      <c r="FDS232" s="347"/>
      <c r="FDT232" s="347"/>
      <c r="FDU232" s="347"/>
      <c r="FDV232" s="347"/>
      <c r="FDW232" s="347"/>
      <c r="FDX232" s="347"/>
      <c r="FDY232" s="347"/>
      <c r="FDZ232" s="347"/>
      <c r="FEA232" s="347"/>
      <c r="FEB232" s="347"/>
      <c r="FEC232" s="347"/>
      <c r="FED232" s="347"/>
      <c r="FEE232" s="347"/>
      <c r="FEF232" s="347"/>
      <c r="FEG232" s="347"/>
      <c r="FEH232" s="347"/>
      <c r="FEI232" s="347"/>
      <c r="FEJ232" s="347"/>
      <c r="FEK232" s="347"/>
      <c r="FEL232" s="347"/>
      <c r="FEM232" s="347"/>
      <c r="FEN232" s="347"/>
      <c r="FEO232" s="347"/>
      <c r="FEP232" s="347"/>
      <c r="FEQ232" s="347"/>
      <c r="FER232" s="347"/>
      <c r="FES232" s="347"/>
      <c r="FET232" s="347"/>
      <c r="FEU232" s="347"/>
      <c r="FEV232" s="347"/>
      <c r="FEW232" s="347"/>
      <c r="FEX232" s="347"/>
      <c r="FEY232" s="347"/>
      <c r="FEZ232" s="347"/>
      <c r="FFA232" s="347"/>
      <c r="FFB232" s="347"/>
      <c r="FFC232" s="347"/>
      <c r="FFD232" s="347"/>
      <c r="FFE232" s="347"/>
      <c r="FFF232" s="347"/>
      <c r="FFG232" s="347"/>
      <c r="FFH232" s="347"/>
      <c r="FFI232" s="347"/>
      <c r="FFJ232" s="347"/>
      <c r="FFK232" s="347"/>
      <c r="FFL232" s="347"/>
      <c r="FFM232" s="347"/>
      <c r="FFN232" s="347"/>
      <c r="FFO232" s="347"/>
      <c r="FFP232" s="347"/>
      <c r="FFQ232" s="347"/>
      <c r="FFR232" s="347"/>
      <c r="FFS232" s="347"/>
      <c r="FFT232" s="347"/>
      <c r="FFU232" s="347"/>
      <c r="FFV232" s="347"/>
      <c r="FFW232" s="347"/>
      <c r="FFX232" s="347"/>
      <c r="FFY232" s="347"/>
      <c r="FFZ232" s="347"/>
      <c r="FGA232" s="347"/>
      <c r="FGB232" s="347"/>
      <c r="FGC232" s="347"/>
      <c r="FGD232" s="347"/>
      <c r="FGE232" s="347"/>
      <c r="FGF232" s="347"/>
      <c r="FGG232" s="347"/>
      <c r="FGH232" s="347"/>
      <c r="FGI232" s="347"/>
      <c r="FGJ232" s="347"/>
      <c r="FGK232" s="347"/>
      <c r="FGL232" s="347"/>
      <c r="FGM232" s="347"/>
      <c r="FGN232" s="347"/>
      <c r="FGO232" s="347"/>
      <c r="FGP232" s="347"/>
      <c r="FGQ232" s="347"/>
      <c r="FGR232" s="347"/>
      <c r="FGS232" s="347"/>
      <c r="FGT232" s="347"/>
      <c r="FGU232" s="347"/>
      <c r="FGV232" s="347"/>
      <c r="FGW232" s="347"/>
      <c r="FGX232" s="347"/>
      <c r="FGY232" s="347"/>
      <c r="FGZ232" s="347"/>
      <c r="FHA232" s="347"/>
      <c r="FHB232" s="347"/>
      <c r="FHC232" s="347"/>
      <c r="FHD232" s="347"/>
      <c r="FHE232" s="347"/>
      <c r="FHF232" s="347"/>
      <c r="FHG232" s="347"/>
      <c r="FHH232" s="347"/>
      <c r="FHI232" s="347"/>
      <c r="FHJ232" s="347"/>
      <c r="FHK232" s="347"/>
      <c r="FHL232" s="347"/>
      <c r="FHM232" s="347"/>
      <c r="FHN232" s="347"/>
      <c r="FHO232" s="347"/>
      <c r="FHP232" s="347"/>
      <c r="FHQ232" s="347"/>
      <c r="FHR232" s="347"/>
      <c r="FHS232" s="347"/>
      <c r="FHT232" s="347"/>
      <c r="FHU232" s="347"/>
      <c r="FHV232" s="347"/>
      <c r="FHW232" s="347"/>
      <c r="FHX232" s="347"/>
      <c r="FHY232" s="347"/>
      <c r="FHZ232" s="347"/>
      <c r="FIA232" s="347"/>
      <c r="FIB232" s="347"/>
      <c r="FIC232" s="347"/>
      <c r="FID232" s="347"/>
      <c r="FIE232" s="347"/>
      <c r="FIF232" s="347"/>
      <c r="FIG232" s="347"/>
      <c r="FIH232" s="347"/>
      <c r="FII232" s="347"/>
      <c r="FIJ232" s="347"/>
      <c r="FIK232" s="347"/>
      <c r="FIL232" s="347"/>
      <c r="FIM232" s="347"/>
      <c r="FIN232" s="347"/>
      <c r="FIO232" s="347"/>
      <c r="FIP232" s="347"/>
      <c r="FIQ232" s="347"/>
      <c r="FIR232" s="347"/>
      <c r="FIS232" s="347"/>
      <c r="FIT232" s="347"/>
      <c r="FIU232" s="347"/>
      <c r="FIV232" s="347"/>
      <c r="FIW232" s="347"/>
      <c r="FIX232" s="347"/>
      <c r="FIY232" s="347"/>
      <c r="FIZ232" s="347"/>
      <c r="FJA232" s="347"/>
      <c r="FJB232" s="347"/>
      <c r="FJC232" s="347"/>
      <c r="FJD232" s="347"/>
      <c r="FJE232" s="347"/>
      <c r="FJF232" s="347"/>
      <c r="FJG232" s="347"/>
      <c r="FJH232" s="347"/>
      <c r="FJI232" s="347"/>
      <c r="FJJ232" s="347"/>
      <c r="FJK232" s="347"/>
      <c r="FJL232" s="347"/>
      <c r="FJM232" s="347"/>
      <c r="FJN232" s="347"/>
      <c r="FJO232" s="347"/>
      <c r="FJP232" s="347"/>
      <c r="FJQ232" s="347"/>
      <c r="FJR232" s="347"/>
      <c r="FJS232" s="347"/>
      <c r="FJT232" s="347"/>
      <c r="FJU232" s="347"/>
      <c r="FJV232" s="347"/>
      <c r="FJW232" s="347"/>
      <c r="FJX232" s="347"/>
      <c r="FJY232" s="347"/>
      <c r="FJZ232" s="347"/>
      <c r="FKA232" s="347"/>
      <c r="FKB232" s="347"/>
      <c r="FKC232" s="347"/>
      <c r="FKD232" s="347"/>
      <c r="FKE232" s="347"/>
      <c r="FKF232" s="347"/>
      <c r="FKG232" s="347"/>
      <c r="FKH232" s="347"/>
      <c r="FKI232" s="347"/>
      <c r="FKJ232" s="347"/>
      <c r="FKK232" s="347"/>
      <c r="FKL232" s="347"/>
      <c r="FKM232" s="347"/>
      <c r="FKN232" s="347"/>
      <c r="FKO232" s="347"/>
      <c r="FKP232" s="347"/>
      <c r="FKQ232" s="347"/>
      <c r="FKR232" s="347"/>
      <c r="FKS232" s="347"/>
      <c r="FKT232" s="347"/>
      <c r="FKU232" s="347"/>
      <c r="FKV232" s="347"/>
      <c r="FKW232" s="347"/>
      <c r="FKX232" s="347"/>
      <c r="FKY232" s="347"/>
      <c r="FKZ232" s="347"/>
      <c r="FLA232" s="347"/>
      <c r="FLB232" s="347"/>
      <c r="FLC232" s="347"/>
      <c r="FLD232" s="347"/>
      <c r="FLE232" s="347"/>
      <c r="FLF232" s="347"/>
      <c r="FLG232" s="347"/>
      <c r="FLH232" s="347"/>
      <c r="FLI232" s="347"/>
      <c r="FLJ232" s="347"/>
      <c r="FLK232" s="347"/>
      <c r="FLL232" s="347"/>
      <c r="FLM232" s="347"/>
      <c r="FLN232" s="347"/>
      <c r="FLO232" s="347"/>
      <c r="FLP232" s="347"/>
      <c r="FLQ232" s="347"/>
      <c r="FLR232" s="347"/>
      <c r="FLS232" s="347"/>
      <c r="FLT232" s="347"/>
      <c r="FLU232" s="347"/>
      <c r="FLV232" s="347"/>
      <c r="FLW232" s="347"/>
      <c r="FLX232" s="347"/>
      <c r="FLY232" s="347"/>
      <c r="FLZ232" s="347"/>
      <c r="FMA232" s="347"/>
      <c r="FMB232" s="347"/>
      <c r="FMC232" s="347"/>
      <c r="FMD232" s="347"/>
      <c r="FME232" s="347"/>
      <c r="FMF232" s="347"/>
      <c r="FMG232" s="347"/>
      <c r="FMH232" s="347"/>
      <c r="FMI232" s="347"/>
      <c r="FMJ232" s="347"/>
      <c r="FMK232" s="347"/>
      <c r="FML232" s="347"/>
      <c r="FMM232" s="347"/>
      <c r="FMN232" s="347"/>
      <c r="FMO232" s="347"/>
      <c r="FMP232" s="347"/>
      <c r="FMQ232" s="347"/>
      <c r="FMR232" s="347"/>
      <c r="FMS232" s="347"/>
      <c r="FMT232" s="347"/>
      <c r="FMU232" s="347"/>
      <c r="FMV232" s="347"/>
      <c r="FMW232" s="347"/>
      <c r="FMX232" s="347"/>
      <c r="FMY232" s="347"/>
      <c r="FMZ232" s="347"/>
      <c r="FNA232" s="347"/>
      <c r="FNB232" s="347"/>
      <c r="FNC232" s="347"/>
      <c r="FND232" s="347"/>
      <c r="FNE232" s="347"/>
      <c r="FNF232" s="347"/>
      <c r="FNG232" s="347"/>
      <c r="FNH232" s="347"/>
      <c r="FNI232" s="347"/>
      <c r="FNJ232" s="347"/>
      <c r="FNK232" s="347"/>
      <c r="FNL232" s="347"/>
      <c r="FNM232" s="347"/>
      <c r="FNN232" s="347"/>
      <c r="FNO232" s="347"/>
      <c r="FNP232" s="347"/>
      <c r="FNQ232" s="347"/>
      <c r="FNR232" s="347"/>
      <c r="FNS232" s="347"/>
      <c r="FNT232" s="347"/>
      <c r="FNU232" s="347"/>
      <c r="FNV232" s="347"/>
      <c r="FNW232" s="347"/>
      <c r="FNX232" s="347"/>
      <c r="FNY232" s="347"/>
      <c r="FNZ232" s="347"/>
      <c r="FOA232" s="347"/>
      <c r="FOB232" s="347"/>
      <c r="FOC232" s="347"/>
      <c r="FOD232" s="347"/>
      <c r="FOE232" s="347"/>
      <c r="FOF232" s="347"/>
      <c r="FOG232" s="347"/>
      <c r="FOH232" s="347"/>
      <c r="FOI232" s="347"/>
      <c r="FOJ232" s="347"/>
      <c r="FOK232" s="347"/>
      <c r="FOL232" s="347"/>
      <c r="FOM232" s="347"/>
      <c r="FON232" s="347"/>
      <c r="FOO232" s="347"/>
      <c r="FOP232" s="347"/>
      <c r="FOQ232" s="347"/>
      <c r="FOR232" s="347"/>
      <c r="FOS232" s="347"/>
      <c r="FOT232" s="347"/>
      <c r="FOU232" s="347"/>
      <c r="FOV232" s="347"/>
      <c r="FOW232" s="347"/>
      <c r="FOX232" s="347"/>
      <c r="FOY232" s="347"/>
      <c r="FOZ232" s="347"/>
      <c r="FPA232" s="347"/>
      <c r="FPB232" s="347"/>
      <c r="FPC232" s="347"/>
      <c r="FPD232" s="347"/>
      <c r="FPE232" s="347"/>
      <c r="FPF232" s="347"/>
      <c r="FPG232" s="347"/>
      <c r="FPH232" s="347"/>
      <c r="FPI232" s="347"/>
      <c r="FPJ232" s="347"/>
      <c r="FPK232" s="347"/>
      <c r="FPL232" s="347"/>
      <c r="FPM232" s="347"/>
      <c r="FPN232" s="347"/>
      <c r="FPO232" s="347"/>
      <c r="FPP232" s="347"/>
      <c r="FPQ232" s="347"/>
      <c r="FPR232" s="347"/>
      <c r="FPS232" s="347"/>
      <c r="FPT232" s="347"/>
      <c r="FPU232" s="347"/>
      <c r="FPV232" s="347"/>
      <c r="FPW232" s="347"/>
      <c r="FPX232" s="347"/>
      <c r="FPY232" s="347"/>
      <c r="FPZ232" s="347"/>
      <c r="FQA232" s="347"/>
      <c r="FQB232" s="347"/>
      <c r="FQC232" s="347"/>
      <c r="FQD232" s="347"/>
      <c r="FQE232" s="347"/>
      <c r="FQF232" s="347"/>
      <c r="FQG232" s="347"/>
      <c r="FQH232" s="347"/>
      <c r="FQI232" s="347"/>
      <c r="FQJ232" s="347"/>
      <c r="FQK232" s="347"/>
      <c r="FQL232" s="347"/>
      <c r="FQM232" s="347"/>
      <c r="FQN232" s="347"/>
      <c r="FQO232" s="347"/>
      <c r="FQP232" s="347"/>
      <c r="FQQ232" s="347"/>
      <c r="FQR232" s="347"/>
      <c r="FQS232" s="347"/>
      <c r="FQT232" s="347"/>
      <c r="FQU232" s="347"/>
      <c r="FQV232" s="347"/>
      <c r="FQW232" s="347"/>
      <c r="FQX232" s="347"/>
      <c r="FQY232" s="347"/>
      <c r="FQZ232" s="347"/>
      <c r="FRA232" s="347"/>
      <c r="FRB232" s="347"/>
      <c r="FRC232" s="347"/>
      <c r="FRD232" s="347"/>
      <c r="FRE232" s="347"/>
      <c r="FRF232" s="347"/>
      <c r="FRG232" s="347"/>
      <c r="FRH232" s="347"/>
      <c r="FRI232" s="347"/>
      <c r="FRJ232" s="347"/>
      <c r="FRK232" s="347"/>
      <c r="FRL232" s="347"/>
      <c r="FRM232" s="347"/>
      <c r="FRN232" s="347"/>
      <c r="FRO232" s="347"/>
      <c r="FRP232" s="347"/>
      <c r="FRQ232" s="347"/>
      <c r="FRR232" s="347"/>
      <c r="FRS232" s="347"/>
      <c r="FRT232" s="347"/>
      <c r="FRU232" s="347"/>
      <c r="FRV232" s="347"/>
      <c r="FRW232" s="347"/>
      <c r="FRX232" s="347"/>
      <c r="FRY232" s="347"/>
      <c r="FRZ232" s="347"/>
      <c r="FSA232" s="347"/>
      <c r="FSB232" s="347"/>
      <c r="FSC232" s="347"/>
      <c r="FSD232" s="347"/>
      <c r="FSE232" s="347"/>
      <c r="FSF232" s="347"/>
      <c r="FSG232" s="347"/>
      <c r="FSH232" s="347"/>
      <c r="FSI232" s="347"/>
      <c r="FSJ232" s="347"/>
      <c r="FSK232" s="347"/>
      <c r="FSL232" s="347"/>
      <c r="FSM232" s="347"/>
      <c r="FSN232" s="347"/>
      <c r="FSO232" s="347"/>
      <c r="FSP232" s="347"/>
      <c r="FSQ232" s="347"/>
      <c r="FSR232" s="347"/>
      <c r="FSS232" s="347"/>
      <c r="FST232" s="347"/>
      <c r="FSU232" s="347"/>
      <c r="FSV232" s="347"/>
      <c r="FSW232" s="347"/>
      <c r="FSX232" s="347"/>
      <c r="FSY232" s="347"/>
      <c r="FSZ232" s="347"/>
      <c r="FTA232" s="347"/>
      <c r="FTB232" s="347"/>
      <c r="FTC232" s="347"/>
      <c r="FTD232" s="347"/>
      <c r="FTE232" s="347"/>
      <c r="FTF232" s="347"/>
      <c r="FTG232" s="347"/>
      <c r="FTH232" s="347"/>
      <c r="FTI232" s="347"/>
      <c r="FTJ232" s="347"/>
      <c r="FTK232" s="347"/>
      <c r="FTL232" s="347"/>
      <c r="FTM232" s="347"/>
      <c r="FTN232" s="347"/>
      <c r="FTO232" s="347"/>
      <c r="FTP232" s="347"/>
      <c r="FTQ232" s="347"/>
      <c r="FTR232" s="347"/>
      <c r="FTS232" s="347"/>
      <c r="FTT232" s="347"/>
      <c r="FTU232" s="347"/>
      <c r="FTV232" s="347"/>
      <c r="FTW232" s="347"/>
      <c r="FTX232" s="347"/>
      <c r="FTY232" s="347"/>
      <c r="FTZ232" s="347"/>
      <c r="FUA232" s="347"/>
      <c r="FUB232" s="347"/>
      <c r="FUC232" s="347"/>
      <c r="FUD232" s="347"/>
      <c r="FUE232" s="347"/>
      <c r="FUF232" s="347"/>
      <c r="FUG232" s="347"/>
      <c r="FUH232" s="347"/>
      <c r="FUI232" s="347"/>
      <c r="FUJ232" s="347"/>
      <c r="FUK232" s="347"/>
      <c r="FUL232" s="347"/>
      <c r="FUM232" s="347"/>
      <c r="FUN232" s="347"/>
      <c r="FUO232" s="347"/>
      <c r="FUP232" s="347"/>
      <c r="FUQ232" s="347"/>
      <c r="FUR232" s="347"/>
      <c r="FUS232" s="347"/>
      <c r="FUT232" s="347"/>
      <c r="FUU232" s="347"/>
      <c r="FUV232" s="347"/>
      <c r="FUW232" s="347"/>
      <c r="FUX232" s="347"/>
      <c r="FUY232" s="347"/>
      <c r="FUZ232" s="347"/>
      <c r="FVA232" s="347"/>
      <c r="FVB232" s="347"/>
      <c r="FVC232" s="347"/>
      <c r="FVD232" s="347"/>
      <c r="FVE232" s="347"/>
      <c r="FVF232" s="347"/>
      <c r="FVG232" s="347"/>
      <c r="FVH232" s="347"/>
      <c r="FVI232" s="347"/>
      <c r="FVJ232" s="347"/>
      <c r="FVK232" s="347"/>
      <c r="FVL232" s="347"/>
      <c r="FVM232" s="347"/>
      <c r="FVN232" s="347"/>
      <c r="FVO232" s="347"/>
      <c r="FVP232" s="347"/>
      <c r="FVQ232" s="347"/>
      <c r="FVR232" s="347"/>
      <c r="FVS232" s="347"/>
      <c r="FVT232" s="347"/>
      <c r="FVU232" s="347"/>
      <c r="FVV232" s="347"/>
      <c r="FVW232" s="347"/>
      <c r="FVX232" s="347"/>
      <c r="FVY232" s="347"/>
      <c r="FVZ232" s="347"/>
      <c r="FWA232" s="347"/>
      <c r="FWB232" s="347"/>
      <c r="FWC232" s="347"/>
      <c r="FWD232" s="347"/>
      <c r="FWE232" s="347"/>
      <c r="FWF232" s="347"/>
      <c r="FWG232" s="347"/>
      <c r="FWH232" s="347"/>
      <c r="FWI232" s="347"/>
      <c r="FWJ232" s="347"/>
      <c r="FWK232" s="347"/>
      <c r="FWL232" s="347"/>
      <c r="FWM232" s="347"/>
      <c r="FWN232" s="347"/>
      <c r="FWO232" s="347"/>
      <c r="FWP232" s="347"/>
      <c r="FWQ232" s="347"/>
      <c r="FWR232" s="347"/>
      <c r="FWS232" s="347"/>
      <c r="FWT232" s="347"/>
      <c r="FWU232" s="347"/>
      <c r="FWV232" s="347"/>
      <c r="FWW232" s="347"/>
      <c r="FWX232" s="347"/>
      <c r="FWY232" s="347"/>
      <c r="FWZ232" s="347"/>
      <c r="FXA232" s="347"/>
      <c r="FXB232" s="347"/>
      <c r="FXC232" s="347"/>
      <c r="FXD232" s="347"/>
      <c r="FXE232" s="347"/>
      <c r="FXF232" s="347"/>
      <c r="FXG232" s="347"/>
      <c r="FXH232" s="347"/>
      <c r="FXI232" s="347"/>
      <c r="FXJ232" s="347"/>
      <c r="FXK232" s="347"/>
      <c r="FXL232" s="347"/>
      <c r="FXM232" s="347"/>
      <c r="FXN232" s="347"/>
      <c r="FXO232" s="347"/>
      <c r="FXP232" s="347"/>
      <c r="FXQ232" s="347"/>
      <c r="FXR232" s="347"/>
      <c r="FXS232" s="347"/>
      <c r="FXT232" s="347"/>
      <c r="FXU232" s="347"/>
      <c r="FXV232" s="347"/>
      <c r="FXW232" s="347"/>
      <c r="FXX232" s="347"/>
      <c r="FXY232" s="347"/>
      <c r="FXZ232" s="347"/>
      <c r="FYA232" s="347"/>
      <c r="FYB232" s="347"/>
      <c r="FYC232" s="347"/>
      <c r="FYD232" s="347"/>
      <c r="FYE232" s="347"/>
      <c r="FYF232" s="347"/>
      <c r="FYG232" s="347"/>
      <c r="FYH232" s="347"/>
      <c r="FYI232" s="347"/>
      <c r="FYJ232" s="347"/>
      <c r="FYK232" s="347"/>
      <c r="FYL232" s="347"/>
      <c r="FYM232" s="347"/>
      <c r="FYN232" s="347"/>
      <c r="FYO232" s="347"/>
      <c r="FYP232" s="347"/>
      <c r="FYQ232" s="347"/>
      <c r="FYR232" s="347"/>
      <c r="FYS232" s="347"/>
      <c r="FYT232" s="347"/>
      <c r="FYU232" s="347"/>
      <c r="FYV232" s="347"/>
      <c r="FYW232" s="347"/>
      <c r="FYX232" s="347"/>
      <c r="FYY232" s="347"/>
      <c r="FYZ232" s="347"/>
      <c r="FZA232" s="347"/>
      <c r="FZB232" s="347"/>
      <c r="FZC232" s="347"/>
      <c r="FZD232" s="347"/>
      <c r="FZE232" s="347"/>
      <c r="FZF232" s="347"/>
      <c r="FZG232" s="347"/>
      <c r="FZH232" s="347"/>
      <c r="FZI232" s="347"/>
      <c r="FZJ232" s="347"/>
      <c r="FZK232" s="347"/>
      <c r="FZL232" s="347"/>
      <c r="FZM232" s="347"/>
      <c r="FZN232" s="347"/>
      <c r="FZO232" s="347"/>
      <c r="FZP232" s="347"/>
      <c r="FZQ232" s="347"/>
      <c r="FZR232" s="347"/>
      <c r="FZS232" s="347"/>
      <c r="FZT232" s="347"/>
      <c r="FZU232" s="347"/>
      <c r="FZV232" s="347"/>
      <c r="FZW232" s="347"/>
      <c r="FZX232" s="347"/>
      <c r="FZY232" s="347"/>
      <c r="FZZ232" s="347"/>
      <c r="GAA232" s="347"/>
      <c r="GAB232" s="347"/>
      <c r="GAC232" s="347"/>
      <c r="GAD232" s="347"/>
      <c r="GAE232" s="347"/>
      <c r="GAF232" s="347"/>
      <c r="GAG232" s="347"/>
      <c r="GAH232" s="347"/>
      <c r="GAI232" s="347"/>
      <c r="GAJ232" s="347"/>
      <c r="GAK232" s="347"/>
      <c r="GAL232" s="347"/>
      <c r="GAM232" s="347"/>
      <c r="GAN232" s="347"/>
      <c r="GAO232" s="347"/>
      <c r="GAP232" s="347"/>
      <c r="GAQ232" s="347"/>
      <c r="GAR232" s="347"/>
      <c r="GAS232" s="347"/>
      <c r="GAT232" s="347"/>
      <c r="GAU232" s="347"/>
      <c r="GAV232" s="347"/>
      <c r="GAW232" s="347"/>
      <c r="GAX232" s="347"/>
      <c r="GAY232" s="347"/>
      <c r="GAZ232" s="347"/>
      <c r="GBA232" s="347"/>
      <c r="GBB232" s="347"/>
      <c r="GBC232" s="347"/>
      <c r="GBD232" s="347"/>
      <c r="GBE232" s="347"/>
      <c r="GBF232" s="347"/>
      <c r="GBG232" s="347"/>
      <c r="GBH232" s="347"/>
      <c r="GBI232" s="347"/>
      <c r="GBJ232" s="347"/>
      <c r="GBK232" s="347"/>
      <c r="GBL232" s="347"/>
      <c r="GBM232" s="347"/>
      <c r="GBN232" s="347"/>
      <c r="GBO232" s="347"/>
      <c r="GBP232" s="347"/>
      <c r="GBQ232" s="347"/>
      <c r="GBR232" s="347"/>
      <c r="GBS232" s="347"/>
      <c r="GBT232" s="347"/>
      <c r="GBU232" s="347"/>
      <c r="GBV232" s="347"/>
      <c r="GBW232" s="347"/>
      <c r="GBX232" s="347"/>
      <c r="GBY232" s="347"/>
      <c r="GBZ232" s="347"/>
      <c r="GCA232" s="347"/>
      <c r="GCB232" s="347"/>
      <c r="GCC232" s="347"/>
      <c r="GCD232" s="347"/>
      <c r="GCE232" s="347"/>
      <c r="GCF232" s="347"/>
      <c r="GCG232" s="347"/>
      <c r="GCH232" s="347"/>
      <c r="GCI232" s="347"/>
      <c r="GCJ232" s="347"/>
      <c r="GCK232" s="347"/>
      <c r="GCL232" s="347"/>
      <c r="GCM232" s="347"/>
      <c r="GCN232" s="347"/>
      <c r="GCO232" s="347"/>
      <c r="GCP232" s="347"/>
      <c r="GCQ232" s="347"/>
      <c r="GCR232" s="347"/>
      <c r="GCS232" s="347"/>
      <c r="GCT232" s="347"/>
      <c r="GCU232" s="347"/>
      <c r="GCV232" s="347"/>
      <c r="GCW232" s="347"/>
      <c r="GCX232" s="347"/>
      <c r="GCY232" s="347"/>
      <c r="GCZ232" s="347"/>
      <c r="GDA232" s="347"/>
      <c r="GDB232" s="347"/>
      <c r="GDC232" s="347"/>
      <c r="GDD232" s="347"/>
      <c r="GDE232" s="347"/>
      <c r="GDF232" s="347"/>
      <c r="GDG232" s="347"/>
      <c r="GDH232" s="347"/>
      <c r="GDI232" s="347"/>
      <c r="GDJ232" s="347"/>
      <c r="GDK232" s="347"/>
      <c r="GDL232" s="347"/>
      <c r="GDM232" s="347"/>
      <c r="GDN232" s="347"/>
      <c r="GDO232" s="347"/>
      <c r="GDP232" s="347"/>
      <c r="GDQ232" s="347"/>
      <c r="GDR232" s="347"/>
      <c r="GDS232" s="347"/>
      <c r="GDT232" s="347"/>
      <c r="GDU232" s="347"/>
      <c r="GDV232" s="347"/>
      <c r="GDW232" s="347"/>
      <c r="GDX232" s="347"/>
      <c r="GDY232" s="347"/>
      <c r="GDZ232" s="347"/>
      <c r="GEA232" s="347"/>
      <c r="GEB232" s="347"/>
      <c r="GEC232" s="347"/>
      <c r="GED232" s="347"/>
      <c r="GEE232" s="347"/>
      <c r="GEF232" s="347"/>
      <c r="GEG232" s="347"/>
      <c r="GEH232" s="347"/>
      <c r="GEI232" s="347"/>
      <c r="GEJ232" s="347"/>
      <c r="GEK232" s="347"/>
      <c r="GEL232" s="347"/>
      <c r="GEM232" s="347"/>
      <c r="GEN232" s="347"/>
      <c r="GEO232" s="347"/>
      <c r="GEP232" s="347"/>
      <c r="GEQ232" s="347"/>
      <c r="GER232" s="347"/>
      <c r="GES232" s="347"/>
      <c r="GET232" s="347"/>
      <c r="GEU232" s="347"/>
      <c r="GEV232" s="347"/>
      <c r="GEW232" s="347"/>
      <c r="GEX232" s="347"/>
      <c r="GEY232" s="347"/>
      <c r="GEZ232" s="347"/>
      <c r="GFA232" s="347"/>
      <c r="GFB232" s="347"/>
      <c r="GFC232" s="347"/>
      <c r="GFD232" s="347"/>
      <c r="GFE232" s="347"/>
      <c r="GFF232" s="347"/>
      <c r="GFG232" s="347"/>
      <c r="GFH232" s="347"/>
      <c r="GFI232" s="347"/>
      <c r="GFJ232" s="347"/>
      <c r="GFK232" s="347"/>
      <c r="GFL232" s="347"/>
      <c r="GFM232" s="347"/>
      <c r="GFN232" s="347"/>
      <c r="GFO232" s="347"/>
      <c r="GFP232" s="347"/>
      <c r="GFQ232" s="347"/>
      <c r="GFR232" s="347"/>
      <c r="GFS232" s="347"/>
      <c r="GFT232" s="347"/>
      <c r="GFU232" s="347"/>
      <c r="GFV232" s="347"/>
      <c r="GFW232" s="347"/>
      <c r="GFX232" s="347"/>
      <c r="GFY232" s="347"/>
      <c r="GFZ232" s="347"/>
      <c r="GGA232" s="347"/>
      <c r="GGB232" s="347"/>
      <c r="GGC232" s="347"/>
      <c r="GGD232" s="347"/>
      <c r="GGE232" s="347"/>
      <c r="GGF232" s="347"/>
      <c r="GGG232" s="347"/>
      <c r="GGH232" s="347"/>
      <c r="GGI232" s="347"/>
      <c r="GGJ232" s="347"/>
      <c r="GGK232" s="347"/>
      <c r="GGL232" s="347"/>
      <c r="GGM232" s="347"/>
      <c r="GGN232" s="347"/>
      <c r="GGO232" s="347"/>
      <c r="GGP232" s="347"/>
      <c r="GGQ232" s="347"/>
      <c r="GGR232" s="347"/>
      <c r="GGS232" s="347"/>
      <c r="GGT232" s="347"/>
      <c r="GGU232" s="347"/>
      <c r="GGV232" s="347"/>
      <c r="GGW232" s="347"/>
      <c r="GGX232" s="347"/>
      <c r="GGY232" s="347"/>
      <c r="GGZ232" s="347"/>
      <c r="GHA232" s="347"/>
      <c r="GHB232" s="347"/>
      <c r="GHC232" s="347"/>
      <c r="GHD232" s="347"/>
      <c r="GHE232" s="347"/>
      <c r="GHF232" s="347"/>
      <c r="GHG232" s="347"/>
      <c r="GHH232" s="347"/>
      <c r="GHI232" s="347"/>
      <c r="GHJ232" s="347"/>
      <c r="GHK232" s="347"/>
      <c r="GHL232" s="347"/>
      <c r="GHM232" s="347"/>
      <c r="GHN232" s="347"/>
      <c r="GHO232" s="347"/>
      <c r="GHP232" s="347"/>
      <c r="GHQ232" s="347"/>
      <c r="GHR232" s="347"/>
      <c r="GHS232" s="347"/>
      <c r="GHT232" s="347"/>
      <c r="GHU232" s="347"/>
      <c r="GHV232" s="347"/>
      <c r="GHW232" s="347"/>
      <c r="GHX232" s="347"/>
      <c r="GHY232" s="347"/>
      <c r="GHZ232" s="347"/>
      <c r="GIA232" s="347"/>
      <c r="GIB232" s="347"/>
      <c r="GIC232" s="347"/>
      <c r="GID232" s="347"/>
      <c r="GIE232" s="347"/>
      <c r="GIF232" s="347"/>
      <c r="GIG232" s="347"/>
      <c r="GIH232" s="347"/>
      <c r="GII232" s="347"/>
      <c r="GIJ232" s="347"/>
      <c r="GIK232" s="347"/>
      <c r="GIL232" s="347"/>
      <c r="GIM232" s="347"/>
      <c r="GIN232" s="347"/>
      <c r="GIO232" s="347"/>
      <c r="GIP232" s="347"/>
      <c r="GIQ232" s="347"/>
      <c r="GIR232" s="347"/>
      <c r="GIS232" s="347"/>
      <c r="GIT232" s="347"/>
      <c r="GIU232" s="347"/>
      <c r="GIV232" s="347"/>
      <c r="GIW232" s="347"/>
      <c r="GIX232" s="347"/>
      <c r="GIY232" s="347"/>
      <c r="GIZ232" s="347"/>
      <c r="GJA232" s="347"/>
      <c r="GJB232" s="347"/>
      <c r="GJC232" s="347"/>
      <c r="GJD232" s="347"/>
      <c r="GJE232" s="347"/>
      <c r="GJF232" s="347"/>
      <c r="GJG232" s="347"/>
      <c r="GJH232" s="347"/>
      <c r="GJI232" s="347"/>
      <c r="GJJ232" s="347"/>
      <c r="GJK232" s="347"/>
      <c r="GJL232" s="347"/>
      <c r="GJM232" s="347"/>
      <c r="GJN232" s="347"/>
      <c r="GJO232" s="347"/>
      <c r="GJP232" s="347"/>
      <c r="GJQ232" s="347"/>
      <c r="GJR232" s="347"/>
      <c r="GJS232" s="347"/>
      <c r="GJT232" s="347"/>
      <c r="GJU232" s="347"/>
      <c r="GJV232" s="347"/>
      <c r="GJW232" s="347"/>
      <c r="GJX232" s="347"/>
      <c r="GJY232" s="347"/>
      <c r="GJZ232" s="347"/>
      <c r="GKA232" s="347"/>
      <c r="GKB232" s="347"/>
      <c r="GKC232" s="347"/>
      <c r="GKD232" s="347"/>
      <c r="GKE232" s="347"/>
      <c r="GKF232" s="347"/>
      <c r="GKG232" s="347"/>
      <c r="GKH232" s="347"/>
      <c r="GKI232" s="347"/>
      <c r="GKJ232" s="347"/>
      <c r="GKK232" s="347"/>
      <c r="GKL232" s="347"/>
      <c r="GKM232" s="347"/>
      <c r="GKN232" s="347"/>
      <c r="GKO232" s="347"/>
      <c r="GKP232" s="347"/>
      <c r="GKQ232" s="347"/>
      <c r="GKR232" s="347"/>
      <c r="GKS232" s="347"/>
      <c r="GKT232" s="347"/>
      <c r="GKU232" s="347"/>
      <c r="GKV232" s="347"/>
      <c r="GKW232" s="347"/>
      <c r="GKX232" s="347"/>
      <c r="GKY232" s="347"/>
      <c r="GKZ232" s="347"/>
      <c r="GLA232" s="347"/>
      <c r="GLB232" s="347"/>
      <c r="GLC232" s="347"/>
      <c r="GLD232" s="347"/>
      <c r="GLE232" s="347"/>
      <c r="GLF232" s="347"/>
      <c r="GLG232" s="347"/>
      <c r="GLH232" s="347"/>
      <c r="GLI232" s="347"/>
      <c r="GLJ232" s="347"/>
      <c r="GLK232" s="347"/>
      <c r="GLL232" s="347"/>
      <c r="GLM232" s="347"/>
      <c r="GLN232" s="347"/>
      <c r="GLO232" s="347"/>
      <c r="GLP232" s="347"/>
      <c r="GLQ232" s="347"/>
      <c r="GLR232" s="347"/>
      <c r="GLS232" s="347"/>
      <c r="GLT232" s="347"/>
      <c r="GLU232" s="347"/>
      <c r="GLV232" s="347"/>
      <c r="GLW232" s="347"/>
      <c r="GLX232" s="347"/>
      <c r="GLY232" s="347"/>
      <c r="GLZ232" s="347"/>
      <c r="GMA232" s="347"/>
      <c r="GMB232" s="347"/>
      <c r="GMC232" s="347"/>
      <c r="GMD232" s="347"/>
      <c r="GME232" s="347"/>
      <c r="GMF232" s="347"/>
      <c r="GMG232" s="347"/>
      <c r="GMH232" s="347"/>
      <c r="GMI232" s="347"/>
      <c r="GMJ232" s="347"/>
      <c r="GMK232" s="347"/>
      <c r="GML232" s="347"/>
      <c r="GMM232" s="347"/>
      <c r="GMN232" s="347"/>
      <c r="GMO232" s="347"/>
      <c r="GMP232" s="347"/>
      <c r="GMQ232" s="347"/>
      <c r="GMR232" s="347"/>
      <c r="GMS232" s="347"/>
      <c r="GMT232" s="347"/>
      <c r="GMU232" s="347"/>
      <c r="GMV232" s="347"/>
      <c r="GMW232" s="347"/>
      <c r="GMX232" s="347"/>
      <c r="GMY232" s="347"/>
      <c r="GMZ232" s="347"/>
      <c r="GNA232" s="347"/>
      <c r="GNB232" s="347"/>
      <c r="GNC232" s="347"/>
      <c r="GND232" s="347"/>
      <c r="GNE232" s="347"/>
      <c r="GNF232" s="347"/>
      <c r="GNG232" s="347"/>
      <c r="GNH232" s="347"/>
      <c r="GNI232" s="347"/>
      <c r="GNJ232" s="347"/>
      <c r="GNK232" s="347"/>
      <c r="GNL232" s="347"/>
      <c r="GNM232" s="347"/>
      <c r="GNN232" s="347"/>
      <c r="GNO232" s="347"/>
      <c r="GNP232" s="347"/>
      <c r="GNQ232" s="347"/>
      <c r="GNR232" s="347"/>
      <c r="GNS232" s="347"/>
      <c r="GNT232" s="347"/>
      <c r="GNU232" s="347"/>
      <c r="GNV232" s="347"/>
      <c r="GNW232" s="347"/>
      <c r="GNX232" s="347"/>
      <c r="GNY232" s="347"/>
      <c r="GNZ232" s="347"/>
      <c r="GOA232" s="347"/>
      <c r="GOB232" s="347"/>
      <c r="GOC232" s="347"/>
      <c r="GOD232" s="347"/>
      <c r="GOE232" s="347"/>
      <c r="GOF232" s="347"/>
      <c r="GOG232" s="347"/>
      <c r="GOH232" s="347"/>
      <c r="GOI232" s="347"/>
      <c r="GOJ232" s="347"/>
      <c r="GOK232" s="347"/>
      <c r="GOL232" s="347"/>
      <c r="GOM232" s="347"/>
      <c r="GON232" s="347"/>
      <c r="GOO232" s="347"/>
      <c r="GOP232" s="347"/>
      <c r="GOQ232" s="347"/>
      <c r="GOR232" s="347"/>
      <c r="GOS232" s="347"/>
      <c r="GOT232" s="347"/>
      <c r="GOU232" s="347"/>
      <c r="GOV232" s="347"/>
      <c r="GOW232" s="347"/>
      <c r="GOX232" s="347"/>
      <c r="GOY232" s="347"/>
      <c r="GOZ232" s="347"/>
      <c r="GPA232" s="347"/>
      <c r="GPB232" s="347"/>
      <c r="GPC232" s="347"/>
      <c r="GPD232" s="347"/>
      <c r="GPE232" s="347"/>
      <c r="GPF232" s="347"/>
      <c r="GPG232" s="347"/>
      <c r="GPH232" s="347"/>
      <c r="GPI232" s="347"/>
      <c r="GPJ232" s="347"/>
      <c r="GPK232" s="347"/>
      <c r="GPL232" s="347"/>
      <c r="GPM232" s="347"/>
      <c r="GPN232" s="347"/>
      <c r="GPO232" s="347"/>
      <c r="GPP232" s="347"/>
      <c r="GPQ232" s="347"/>
      <c r="GPR232" s="347"/>
      <c r="GPS232" s="347"/>
      <c r="GPT232" s="347"/>
      <c r="GPU232" s="347"/>
      <c r="GPV232" s="347"/>
      <c r="GPW232" s="347"/>
      <c r="GPX232" s="347"/>
      <c r="GPY232" s="347"/>
      <c r="GPZ232" s="347"/>
      <c r="GQA232" s="347"/>
      <c r="GQB232" s="347"/>
      <c r="GQC232" s="347"/>
      <c r="GQD232" s="347"/>
      <c r="GQE232" s="347"/>
      <c r="GQF232" s="347"/>
      <c r="GQG232" s="347"/>
      <c r="GQH232" s="347"/>
      <c r="GQI232" s="347"/>
      <c r="GQJ232" s="347"/>
      <c r="GQK232" s="347"/>
      <c r="GQL232" s="347"/>
      <c r="GQM232" s="347"/>
      <c r="GQN232" s="347"/>
      <c r="GQO232" s="347"/>
      <c r="GQP232" s="347"/>
      <c r="GQQ232" s="347"/>
      <c r="GQR232" s="347"/>
      <c r="GQS232" s="347"/>
      <c r="GQT232" s="347"/>
      <c r="GQU232" s="347"/>
      <c r="GQV232" s="347"/>
      <c r="GQW232" s="347"/>
      <c r="GQX232" s="347"/>
      <c r="GQY232" s="347"/>
      <c r="GQZ232" s="347"/>
      <c r="GRA232" s="347"/>
      <c r="GRB232" s="347"/>
      <c r="GRC232" s="347"/>
      <c r="GRD232" s="347"/>
      <c r="GRE232" s="347"/>
      <c r="GRF232" s="347"/>
      <c r="GRG232" s="347"/>
      <c r="GRH232" s="347"/>
      <c r="GRI232" s="347"/>
      <c r="GRJ232" s="347"/>
      <c r="GRK232" s="347"/>
      <c r="GRL232" s="347"/>
      <c r="GRM232" s="347"/>
      <c r="GRN232" s="347"/>
      <c r="GRO232" s="347"/>
      <c r="GRP232" s="347"/>
      <c r="GRQ232" s="347"/>
      <c r="GRR232" s="347"/>
      <c r="GRS232" s="347"/>
      <c r="GRT232" s="347"/>
      <c r="GRU232" s="347"/>
      <c r="GRV232" s="347"/>
      <c r="GRW232" s="347"/>
      <c r="GRX232" s="347"/>
      <c r="GRY232" s="347"/>
      <c r="GRZ232" s="347"/>
      <c r="GSA232" s="347"/>
      <c r="GSB232" s="347"/>
      <c r="GSC232" s="347"/>
      <c r="GSD232" s="347"/>
      <c r="GSE232" s="347"/>
      <c r="GSF232" s="347"/>
      <c r="GSG232" s="347"/>
      <c r="GSH232" s="347"/>
      <c r="GSI232" s="347"/>
      <c r="GSJ232" s="347"/>
      <c r="GSK232" s="347"/>
      <c r="GSL232" s="347"/>
      <c r="GSM232" s="347"/>
      <c r="GSN232" s="347"/>
      <c r="GSO232" s="347"/>
      <c r="GSP232" s="347"/>
      <c r="GSQ232" s="347"/>
      <c r="GSR232" s="347"/>
      <c r="GSS232" s="347"/>
      <c r="GST232" s="347"/>
      <c r="GSU232" s="347"/>
      <c r="GSV232" s="347"/>
      <c r="GSW232" s="347"/>
      <c r="GSX232" s="347"/>
      <c r="GSY232" s="347"/>
      <c r="GSZ232" s="347"/>
      <c r="GTA232" s="347"/>
      <c r="GTB232" s="347"/>
      <c r="GTC232" s="347"/>
      <c r="GTD232" s="347"/>
      <c r="GTE232" s="347"/>
      <c r="GTF232" s="347"/>
      <c r="GTG232" s="347"/>
      <c r="GTH232" s="347"/>
      <c r="GTI232" s="347"/>
      <c r="GTJ232" s="347"/>
      <c r="GTK232" s="347"/>
      <c r="GTL232" s="347"/>
      <c r="GTM232" s="347"/>
      <c r="GTN232" s="347"/>
      <c r="GTO232" s="347"/>
      <c r="GTP232" s="347"/>
      <c r="GTQ232" s="347"/>
      <c r="GTR232" s="347"/>
      <c r="GTS232" s="347"/>
      <c r="GTT232" s="347"/>
      <c r="GTU232" s="347"/>
      <c r="GTV232" s="347"/>
      <c r="GTW232" s="347"/>
      <c r="GTX232" s="347"/>
      <c r="GTY232" s="347"/>
      <c r="GTZ232" s="347"/>
      <c r="GUA232" s="347"/>
      <c r="GUB232" s="347"/>
      <c r="GUC232" s="347"/>
      <c r="GUD232" s="347"/>
      <c r="GUE232" s="347"/>
      <c r="GUF232" s="347"/>
      <c r="GUG232" s="347"/>
      <c r="GUH232" s="347"/>
      <c r="GUI232" s="347"/>
      <c r="GUJ232" s="347"/>
      <c r="GUK232" s="347"/>
      <c r="GUL232" s="347"/>
      <c r="GUM232" s="347"/>
      <c r="GUN232" s="347"/>
      <c r="GUO232" s="347"/>
      <c r="GUP232" s="347"/>
      <c r="GUQ232" s="347"/>
      <c r="GUR232" s="347"/>
      <c r="GUS232" s="347"/>
      <c r="GUT232" s="347"/>
      <c r="GUU232" s="347"/>
      <c r="GUV232" s="347"/>
      <c r="GUW232" s="347"/>
      <c r="GUX232" s="347"/>
      <c r="GUY232" s="347"/>
      <c r="GUZ232" s="347"/>
      <c r="GVA232" s="347"/>
      <c r="GVB232" s="347"/>
      <c r="GVC232" s="347"/>
      <c r="GVD232" s="347"/>
      <c r="GVE232" s="347"/>
      <c r="GVF232" s="347"/>
      <c r="GVG232" s="347"/>
      <c r="GVH232" s="347"/>
      <c r="GVI232" s="347"/>
      <c r="GVJ232" s="347"/>
      <c r="GVK232" s="347"/>
      <c r="GVL232" s="347"/>
      <c r="GVM232" s="347"/>
      <c r="GVN232" s="347"/>
      <c r="GVO232" s="347"/>
      <c r="GVP232" s="347"/>
      <c r="GVQ232" s="347"/>
      <c r="GVR232" s="347"/>
      <c r="GVS232" s="347"/>
      <c r="GVT232" s="347"/>
      <c r="GVU232" s="347"/>
      <c r="GVV232" s="347"/>
      <c r="GVW232" s="347"/>
      <c r="GVX232" s="347"/>
      <c r="GVY232" s="347"/>
      <c r="GVZ232" s="347"/>
      <c r="GWA232" s="347"/>
      <c r="GWB232" s="347"/>
      <c r="GWC232" s="347"/>
      <c r="GWD232" s="347"/>
      <c r="GWE232" s="347"/>
      <c r="GWF232" s="347"/>
      <c r="GWG232" s="347"/>
      <c r="GWH232" s="347"/>
      <c r="GWI232" s="347"/>
      <c r="GWJ232" s="347"/>
      <c r="GWK232" s="347"/>
      <c r="GWL232" s="347"/>
      <c r="GWM232" s="347"/>
      <c r="GWN232" s="347"/>
      <c r="GWO232" s="347"/>
      <c r="GWP232" s="347"/>
      <c r="GWQ232" s="347"/>
      <c r="GWR232" s="347"/>
      <c r="GWS232" s="347"/>
      <c r="GWT232" s="347"/>
      <c r="GWU232" s="347"/>
      <c r="GWV232" s="347"/>
      <c r="GWW232" s="347"/>
      <c r="GWX232" s="347"/>
      <c r="GWY232" s="347"/>
      <c r="GWZ232" s="347"/>
      <c r="GXA232" s="347"/>
      <c r="GXB232" s="347"/>
      <c r="GXC232" s="347"/>
      <c r="GXD232" s="347"/>
      <c r="GXE232" s="347"/>
      <c r="GXF232" s="347"/>
      <c r="GXG232" s="347"/>
      <c r="GXH232" s="347"/>
      <c r="GXI232" s="347"/>
      <c r="GXJ232" s="347"/>
      <c r="GXK232" s="347"/>
      <c r="GXL232" s="347"/>
      <c r="GXM232" s="347"/>
      <c r="GXN232" s="347"/>
      <c r="GXO232" s="347"/>
      <c r="GXP232" s="347"/>
      <c r="GXQ232" s="347"/>
      <c r="GXR232" s="347"/>
      <c r="GXS232" s="347"/>
      <c r="GXT232" s="347"/>
      <c r="GXU232" s="347"/>
      <c r="GXV232" s="347"/>
      <c r="GXW232" s="347"/>
      <c r="GXX232" s="347"/>
      <c r="GXY232" s="347"/>
      <c r="GXZ232" s="347"/>
      <c r="GYA232" s="347"/>
      <c r="GYB232" s="347"/>
      <c r="GYC232" s="347"/>
      <c r="GYD232" s="347"/>
      <c r="GYE232" s="347"/>
      <c r="GYF232" s="347"/>
      <c r="GYG232" s="347"/>
      <c r="GYH232" s="347"/>
      <c r="GYI232" s="347"/>
      <c r="GYJ232" s="347"/>
      <c r="GYK232" s="347"/>
      <c r="GYL232" s="347"/>
      <c r="GYM232" s="347"/>
      <c r="GYN232" s="347"/>
      <c r="GYO232" s="347"/>
      <c r="GYP232" s="347"/>
      <c r="GYQ232" s="347"/>
      <c r="GYR232" s="347"/>
      <c r="GYS232" s="347"/>
      <c r="GYT232" s="347"/>
      <c r="GYU232" s="347"/>
      <c r="GYV232" s="347"/>
      <c r="GYW232" s="347"/>
      <c r="GYX232" s="347"/>
      <c r="GYY232" s="347"/>
      <c r="GYZ232" s="347"/>
      <c r="GZA232" s="347"/>
      <c r="GZB232" s="347"/>
      <c r="GZC232" s="347"/>
      <c r="GZD232" s="347"/>
      <c r="GZE232" s="347"/>
      <c r="GZF232" s="347"/>
      <c r="GZG232" s="347"/>
      <c r="GZH232" s="347"/>
      <c r="GZI232" s="347"/>
      <c r="GZJ232" s="347"/>
      <c r="GZK232" s="347"/>
      <c r="GZL232" s="347"/>
      <c r="GZM232" s="347"/>
      <c r="GZN232" s="347"/>
      <c r="GZO232" s="347"/>
      <c r="GZP232" s="347"/>
      <c r="GZQ232" s="347"/>
      <c r="GZR232" s="347"/>
      <c r="GZS232" s="347"/>
      <c r="GZT232" s="347"/>
      <c r="GZU232" s="347"/>
      <c r="GZV232" s="347"/>
      <c r="GZW232" s="347"/>
      <c r="GZX232" s="347"/>
      <c r="GZY232" s="347"/>
      <c r="GZZ232" s="347"/>
      <c r="HAA232" s="347"/>
      <c r="HAB232" s="347"/>
      <c r="HAC232" s="347"/>
      <c r="HAD232" s="347"/>
      <c r="HAE232" s="347"/>
      <c r="HAF232" s="347"/>
      <c r="HAG232" s="347"/>
      <c r="HAH232" s="347"/>
      <c r="HAI232" s="347"/>
      <c r="HAJ232" s="347"/>
      <c r="HAK232" s="347"/>
      <c r="HAL232" s="347"/>
      <c r="HAM232" s="347"/>
      <c r="HAN232" s="347"/>
      <c r="HAO232" s="347"/>
      <c r="HAP232" s="347"/>
      <c r="HAQ232" s="347"/>
      <c r="HAR232" s="347"/>
      <c r="HAS232" s="347"/>
      <c r="HAT232" s="347"/>
      <c r="HAU232" s="347"/>
      <c r="HAV232" s="347"/>
      <c r="HAW232" s="347"/>
      <c r="HAX232" s="347"/>
      <c r="HAY232" s="347"/>
      <c r="HAZ232" s="347"/>
      <c r="HBA232" s="347"/>
      <c r="HBB232" s="347"/>
      <c r="HBC232" s="347"/>
      <c r="HBD232" s="347"/>
      <c r="HBE232" s="347"/>
      <c r="HBF232" s="347"/>
      <c r="HBG232" s="347"/>
      <c r="HBH232" s="347"/>
      <c r="HBI232" s="347"/>
      <c r="HBJ232" s="347"/>
      <c r="HBK232" s="347"/>
      <c r="HBL232" s="347"/>
      <c r="HBM232" s="347"/>
      <c r="HBN232" s="347"/>
      <c r="HBO232" s="347"/>
      <c r="HBP232" s="347"/>
      <c r="HBQ232" s="347"/>
      <c r="HBR232" s="347"/>
      <c r="HBS232" s="347"/>
      <c r="HBT232" s="347"/>
      <c r="HBU232" s="347"/>
      <c r="HBV232" s="347"/>
      <c r="HBW232" s="347"/>
      <c r="HBX232" s="347"/>
      <c r="HBY232" s="347"/>
      <c r="HBZ232" s="347"/>
      <c r="HCA232" s="347"/>
      <c r="HCB232" s="347"/>
      <c r="HCC232" s="347"/>
      <c r="HCD232" s="347"/>
      <c r="HCE232" s="347"/>
      <c r="HCF232" s="347"/>
      <c r="HCG232" s="347"/>
      <c r="HCH232" s="347"/>
      <c r="HCI232" s="347"/>
      <c r="HCJ232" s="347"/>
      <c r="HCK232" s="347"/>
      <c r="HCL232" s="347"/>
      <c r="HCM232" s="347"/>
      <c r="HCN232" s="347"/>
      <c r="HCO232" s="347"/>
      <c r="HCP232" s="347"/>
      <c r="HCQ232" s="347"/>
      <c r="HCR232" s="347"/>
      <c r="HCS232" s="347"/>
      <c r="HCT232" s="347"/>
      <c r="HCU232" s="347"/>
      <c r="HCV232" s="347"/>
      <c r="HCW232" s="347"/>
      <c r="HCX232" s="347"/>
      <c r="HCY232" s="347"/>
      <c r="HCZ232" s="347"/>
      <c r="HDA232" s="347"/>
      <c r="HDB232" s="347"/>
      <c r="HDC232" s="347"/>
      <c r="HDD232" s="347"/>
      <c r="HDE232" s="347"/>
      <c r="HDF232" s="347"/>
      <c r="HDG232" s="347"/>
      <c r="HDH232" s="347"/>
      <c r="HDI232" s="347"/>
      <c r="HDJ232" s="347"/>
      <c r="HDK232" s="347"/>
      <c r="HDL232" s="347"/>
      <c r="HDM232" s="347"/>
      <c r="HDN232" s="347"/>
      <c r="HDO232" s="347"/>
      <c r="HDP232" s="347"/>
      <c r="HDQ232" s="347"/>
      <c r="HDR232" s="347"/>
      <c r="HDS232" s="347"/>
      <c r="HDT232" s="347"/>
      <c r="HDU232" s="347"/>
      <c r="HDV232" s="347"/>
      <c r="HDW232" s="347"/>
      <c r="HDX232" s="347"/>
      <c r="HDY232" s="347"/>
      <c r="HDZ232" s="347"/>
      <c r="HEA232" s="347"/>
      <c r="HEB232" s="347"/>
      <c r="HEC232" s="347"/>
      <c r="HED232" s="347"/>
      <c r="HEE232" s="347"/>
      <c r="HEF232" s="347"/>
      <c r="HEG232" s="347"/>
      <c r="HEH232" s="347"/>
      <c r="HEI232" s="347"/>
      <c r="HEJ232" s="347"/>
      <c r="HEK232" s="347"/>
      <c r="HEL232" s="347"/>
      <c r="HEM232" s="347"/>
      <c r="HEN232" s="347"/>
      <c r="HEO232" s="347"/>
      <c r="HEP232" s="347"/>
      <c r="HEQ232" s="347"/>
      <c r="HER232" s="347"/>
      <c r="HES232" s="347"/>
      <c r="HET232" s="347"/>
      <c r="HEU232" s="347"/>
      <c r="HEV232" s="347"/>
      <c r="HEW232" s="347"/>
      <c r="HEX232" s="347"/>
      <c r="HEY232" s="347"/>
      <c r="HEZ232" s="347"/>
      <c r="HFA232" s="347"/>
      <c r="HFB232" s="347"/>
      <c r="HFC232" s="347"/>
      <c r="HFD232" s="347"/>
      <c r="HFE232" s="347"/>
      <c r="HFF232" s="347"/>
      <c r="HFG232" s="347"/>
      <c r="HFH232" s="347"/>
      <c r="HFI232" s="347"/>
      <c r="HFJ232" s="347"/>
      <c r="HFK232" s="347"/>
      <c r="HFL232" s="347"/>
      <c r="HFM232" s="347"/>
      <c r="HFN232" s="347"/>
      <c r="HFO232" s="347"/>
      <c r="HFP232" s="347"/>
      <c r="HFQ232" s="347"/>
      <c r="HFR232" s="347"/>
      <c r="HFS232" s="347"/>
      <c r="HFT232" s="347"/>
      <c r="HFU232" s="347"/>
      <c r="HFV232" s="347"/>
      <c r="HFW232" s="347"/>
      <c r="HFX232" s="347"/>
      <c r="HFY232" s="347"/>
      <c r="HFZ232" s="347"/>
      <c r="HGA232" s="347"/>
      <c r="HGB232" s="347"/>
      <c r="HGC232" s="347"/>
      <c r="HGD232" s="347"/>
      <c r="HGE232" s="347"/>
      <c r="HGF232" s="347"/>
      <c r="HGG232" s="347"/>
      <c r="HGH232" s="347"/>
      <c r="HGI232" s="347"/>
      <c r="HGJ232" s="347"/>
      <c r="HGK232" s="347"/>
      <c r="HGL232" s="347"/>
      <c r="HGM232" s="347"/>
      <c r="HGN232" s="347"/>
      <c r="HGO232" s="347"/>
      <c r="HGP232" s="347"/>
      <c r="HGQ232" s="347"/>
      <c r="HGR232" s="347"/>
      <c r="HGS232" s="347"/>
      <c r="HGT232" s="347"/>
      <c r="HGU232" s="347"/>
      <c r="HGV232" s="347"/>
      <c r="HGW232" s="347"/>
      <c r="HGX232" s="347"/>
      <c r="HGY232" s="347"/>
      <c r="HGZ232" s="347"/>
      <c r="HHA232" s="347"/>
      <c r="HHB232" s="347"/>
      <c r="HHC232" s="347"/>
      <c r="HHD232" s="347"/>
      <c r="HHE232" s="347"/>
      <c r="HHF232" s="347"/>
      <c r="HHG232" s="347"/>
      <c r="HHH232" s="347"/>
      <c r="HHI232" s="347"/>
      <c r="HHJ232" s="347"/>
      <c r="HHK232" s="347"/>
      <c r="HHL232" s="347"/>
      <c r="HHM232" s="347"/>
      <c r="HHN232" s="347"/>
      <c r="HHO232" s="347"/>
      <c r="HHP232" s="347"/>
      <c r="HHQ232" s="347"/>
      <c r="HHR232" s="347"/>
      <c r="HHS232" s="347"/>
      <c r="HHT232" s="347"/>
      <c r="HHU232" s="347"/>
      <c r="HHV232" s="347"/>
      <c r="HHW232" s="347"/>
      <c r="HHX232" s="347"/>
      <c r="HHY232" s="347"/>
      <c r="HHZ232" s="347"/>
      <c r="HIA232" s="347"/>
      <c r="HIB232" s="347"/>
      <c r="HIC232" s="347"/>
      <c r="HID232" s="347"/>
      <c r="HIE232" s="347"/>
      <c r="HIF232" s="347"/>
      <c r="HIG232" s="347"/>
      <c r="HIH232" s="347"/>
      <c r="HII232" s="347"/>
      <c r="HIJ232" s="347"/>
      <c r="HIK232" s="347"/>
      <c r="HIL232" s="347"/>
      <c r="HIM232" s="347"/>
      <c r="HIN232" s="347"/>
      <c r="HIO232" s="347"/>
      <c r="HIP232" s="347"/>
      <c r="HIQ232" s="347"/>
      <c r="HIR232" s="347"/>
      <c r="HIS232" s="347"/>
      <c r="HIT232" s="347"/>
      <c r="HIU232" s="347"/>
      <c r="HIV232" s="347"/>
      <c r="HIW232" s="347"/>
      <c r="HIX232" s="347"/>
      <c r="HIY232" s="347"/>
      <c r="HIZ232" s="347"/>
      <c r="HJA232" s="347"/>
      <c r="HJB232" s="347"/>
      <c r="HJC232" s="347"/>
      <c r="HJD232" s="347"/>
      <c r="HJE232" s="347"/>
      <c r="HJF232" s="347"/>
      <c r="HJG232" s="347"/>
      <c r="HJH232" s="347"/>
      <c r="HJI232" s="347"/>
      <c r="HJJ232" s="347"/>
      <c r="HJK232" s="347"/>
      <c r="HJL232" s="347"/>
      <c r="HJM232" s="347"/>
      <c r="HJN232" s="347"/>
      <c r="HJO232" s="347"/>
      <c r="HJP232" s="347"/>
      <c r="HJQ232" s="347"/>
      <c r="HJR232" s="347"/>
      <c r="HJS232" s="347"/>
      <c r="HJT232" s="347"/>
      <c r="HJU232" s="347"/>
      <c r="HJV232" s="347"/>
      <c r="HJW232" s="347"/>
      <c r="HJX232" s="347"/>
      <c r="HJY232" s="347"/>
      <c r="HJZ232" s="347"/>
      <c r="HKA232" s="347"/>
      <c r="HKB232" s="347"/>
      <c r="HKC232" s="347"/>
      <c r="HKD232" s="347"/>
      <c r="HKE232" s="347"/>
      <c r="HKF232" s="347"/>
      <c r="HKG232" s="347"/>
      <c r="HKH232" s="347"/>
      <c r="HKI232" s="347"/>
      <c r="HKJ232" s="347"/>
      <c r="HKK232" s="347"/>
      <c r="HKL232" s="347"/>
      <c r="HKM232" s="347"/>
      <c r="HKN232" s="347"/>
      <c r="HKO232" s="347"/>
      <c r="HKP232" s="347"/>
      <c r="HKQ232" s="347"/>
      <c r="HKR232" s="347"/>
      <c r="HKS232" s="347"/>
      <c r="HKT232" s="347"/>
      <c r="HKU232" s="347"/>
      <c r="HKV232" s="347"/>
      <c r="HKW232" s="347"/>
      <c r="HKX232" s="347"/>
      <c r="HKY232" s="347"/>
      <c r="HKZ232" s="347"/>
      <c r="HLA232" s="347"/>
      <c r="HLB232" s="347"/>
      <c r="HLC232" s="347"/>
      <c r="HLD232" s="347"/>
      <c r="HLE232" s="347"/>
      <c r="HLF232" s="347"/>
      <c r="HLG232" s="347"/>
      <c r="HLH232" s="347"/>
      <c r="HLI232" s="347"/>
      <c r="HLJ232" s="347"/>
      <c r="HLK232" s="347"/>
      <c r="HLL232" s="347"/>
      <c r="HLM232" s="347"/>
      <c r="HLN232" s="347"/>
      <c r="HLO232" s="347"/>
      <c r="HLP232" s="347"/>
      <c r="HLQ232" s="347"/>
      <c r="HLR232" s="347"/>
      <c r="HLS232" s="347"/>
      <c r="HLT232" s="347"/>
      <c r="HLU232" s="347"/>
      <c r="HLV232" s="347"/>
      <c r="HLW232" s="347"/>
      <c r="HLX232" s="347"/>
      <c r="HLY232" s="347"/>
      <c r="HLZ232" s="347"/>
      <c r="HMA232" s="347"/>
      <c r="HMB232" s="347"/>
      <c r="HMC232" s="347"/>
      <c r="HMD232" s="347"/>
      <c r="HME232" s="347"/>
      <c r="HMF232" s="347"/>
      <c r="HMG232" s="347"/>
      <c r="HMH232" s="347"/>
      <c r="HMI232" s="347"/>
      <c r="HMJ232" s="347"/>
      <c r="HMK232" s="347"/>
      <c r="HML232" s="347"/>
      <c r="HMM232" s="347"/>
      <c r="HMN232" s="347"/>
      <c r="HMO232" s="347"/>
      <c r="HMP232" s="347"/>
      <c r="HMQ232" s="347"/>
      <c r="HMR232" s="347"/>
      <c r="HMS232" s="347"/>
      <c r="HMT232" s="347"/>
      <c r="HMU232" s="347"/>
      <c r="HMV232" s="347"/>
      <c r="HMW232" s="347"/>
      <c r="HMX232" s="347"/>
      <c r="HMY232" s="347"/>
      <c r="HMZ232" s="347"/>
      <c r="HNA232" s="347"/>
      <c r="HNB232" s="347"/>
      <c r="HNC232" s="347"/>
      <c r="HND232" s="347"/>
      <c r="HNE232" s="347"/>
      <c r="HNF232" s="347"/>
      <c r="HNG232" s="347"/>
      <c r="HNH232" s="347"/>
      <c r="HNI232" s="347"/>
      <c r="HNJ232" s="347"/>
      <c r="HNK232" s="347"/>
      <c r="HNL232" s="347"/>
      <c r="HNM232" s="347"/>
      <c r="HNN232" s="347"/>
      <c r="HNO232" s="347"/>
      <c r="HNP232" s="347"/>
      <c r="HNQ232" s="347"/>
      <c r="HNR232" s="347"/>
      <c r="HNS232" s="347"/>
      <c r="HNT232" s="347"/>
      <c r="HNU232" s="347"/>
      <c r="HNV232" s="347"/>
      <c r="HNW232" s="347"/>
      <c r="HNX232" s="347"/>
      <c r="HNY232" s="347"/>
      <c r="HNZ232" s="347"/>
      <c r="HOA232" s="347"/>
      <c r="HOB232" s="347"/>
      <c r="HOC232" s="347"/>
      <c r="HOD232" s="347"/>
      <c r="HOE232" s="347"/>
      <c r="HOF232" s="347"/>
      <c r="HOG232" s="347"/>
      <c r="HOH232" s="347"/>
      <c r="HOI232" s="347"/>
      <c r="HOJ232" s="347"/>
      <c r="HOK232" s="347"/>
      <c r="HOL232" s="347"/>
      <c r="HOM232" s="347"/>
      <c r="HON232" s="347"/>
      <c r="HOO232" s="347"/>
      <c r="HOP232" s="347"/>
      <c r="HOQ232" s="347"/>
      <c r="HOR232" s="347"/>
      <c r="HOS232" s="347"/>
      <c r="HOT232" s="347"/>
      <c r="HOU232" s="347"/>
      <c r="HOV232" s="347"/>
      <c r="HOW232" s="347"/>
      <c r="HOX232" s="347"/>
      <c r="HOY232" s="347"/>
      <c r="HOZ232" s="347"/>
      <c r="HPA232" s="347"/>
      <c r="HPB232" s="347"/>
      <c r="HPC232" s="347"/>
      <c r="HPD232" s="347"/>
      <c r="HPE232" s="347"/>
      <c r="HPF232" s="347"/>
      <c r="HPG232" s="347"/>
      <c r="HPH232" s="347"/>
      <c r="HPI232" s="347"/>
      <c r="HPJ232" s="347"/>
      <c r="HPK232" s="347"/>
      <c r="HPL232" s="347"/>
      <c r="HPM232" s="347"/>
      <c r="HPN232" s="347"/>
      <c r="HPO232" s="347"/>
      <c r="HPP232" s="347"/>
      <c r="HPQ232" s="347"/>
      <c r="HPR232" s="347"/>
      <c r="HPS232" s="347"/>
      <c r="HPT232" s="347"/>
      <c r="HPU232" s="347"/>
      <c r="HPV232" s="347"/>
      <c r="HPW232" s="347"/>
      <c r="HPX232" s="347"/>
      <c r="HPY232" s="347"/>
      <c r="HPZ232" s="347"/>
      <c r="HQA232" s="347"/>
      <c r="HQB232" s="347"/>
      <c r="HQC232" s="347"/>
      <c r="HQD232" s="347"/>
      <c r="HQE232" s="347"/>
      <c r="HQF232" s="347"/>
      <c r="HQG232" s="347"/>
      <c r="HQH232" s="347"/>
      <c r="HQI232" s="347"/>
      <c r="HQJ232" s="347"/>
      <c r="HQK232" s="347"/>
      <c r="HQL232" s="347"/>
      <c r="HQM232" s="347"/>
      <c r="HQN232" s="347"/>
      <c r="HQO232" s="347"/>
      <c r="HQP232" s="347"/>
      <c r="HQQ232" s="347"/>
      <c r="HQR232" s="347"/>
      <c r="HQS232" s="347"/>
      <c r="HQT232" s="347"/>
      <c r="HQU232" s="347"/>
      <c r="HQV232" s="347"/>
      <c r="HQW232" s="347"/>
      <c r="HQX232" s="347"/>
      <c r="HQY232" s="347"/>
      <c r="HQZ232" s="347"/>
      <c r="HRA232" s="347"/>
      <c r="HRB232" s="347"/>
      <c r="HRC232" s="347"/>
      <c r="HRD232" s="347"/>
      <c r="HRE232" s="347"/>
      <c r="HRF232" s="347"/>
      <c r="HRG232" s="347"/>
      <c r="HRH232" s="347"/>
      <c r="HRI232" s="347"/>
      <c r="HRJ232" s="347"/>
      <c r="HRK232" s="347"/>
      <c r="HRL232" s="347"/>
      <c r="HRM232" s="347"/>
      <c r="HRN232" s="347"/>
      <c r="HRO232" s="347"/>
      <c r="HRP232" s="347"/>
      <c r="HRQ232" s="347"/>
      <c r="HRR232" s="347"/>
      <c r="HRS232" s="347"/>
      <c r="HRT232" s="347"/>
      <c r="HRU232" s="347"/>
      <c r="HRV232" s="347"/>
      <c r="HRW232" s="347"/>
      <c r="HRX232" s="347"/>
      <c r="HRY232" s="347"/>
      <c r="HRZ232" s="347"/>
      <c r="HSA232" s="347"/>
      <c r="HSB232" s="347"/>
      <c r="HSC232" s="347"/>
      <c r="HSD232" s="347"/>
      <c r="HSE232" s="347"/>
      <c r="HSF232" s="347"/>
      <c r="HSG232" s="347"/>
      <c r="HSH232" s="347"/>
      <c r="HSI232" s="347"/>
      <c r="HSJ232" s="347"/>
      <c r="HSK232" s="347"/>
      <c r="HSL232" s="347"/>
      <c r="HSM232" s="347"/>
      <c r="HSN232" s="347"/>
      <c r="HSO232" s="347"/>
      <c r="HSP232" s="347"/>
      <c r="HSQ232" s="347"/>
      <c r="HSR232" s="347"/>
      <c r="HSS232" s="347"/>
      <c r="HST232" s="347"/>
      <c r="HSU232" s="347"/>
      <c r="HSV232" s="347"/>
      <c r="HSW232" s="347"/>
      <c r="HSX232" s="347"/>
      <c r="HSY232" s="347"/>
      <c r="HSZ232" s="347"/>
      <c r="HTA232" s="347"/>
      <c r="HTB232" s="347"/>
      <c r="HTC232" s="347"/>
      <c r="HTD232" s="347"/>
      <c r="HTE232" s="347"/>
      <c r="HTF232" s="347"/>
      <c r="HTG232" s="347"/>
      <c r="HTH232" s="347"/>
      <c r="HTI232" s="347"/>
      <c r="HTJ232" s="347"/>
      <c r="HTK232" s="347"/>
      <c r="HTL232" s="347"/>
      <c r="HTM232" s="347"/>
      <c r="HTN232" s="347"/>
      <c r="HTO232" s="347"/>
      <c r="HTP232" s="347"/>
      <c r="HTQ232" s="347"/>
      <c r="HTR232" s="347"/>
      <c r="HTS232" s="347"/>
      <c r="HTT232" s="347"/>
      <c r="HTU232" s="347"/>
      <c r="HTV232" s="347"/>
      <c r="HTW232" s="347"/>
      <c r="HTX232" s="347"/>
      <c r="HTY232" s="347"/>
      <c r="HTZ232" s="347"/>
      <c r="HUA232" s="347"/>
      <c r="HUB232" s="347"/>
      <c r="HUC232" s="347"/>
      <c r="HUD232" s="347"/>
      <c r="HUE232" s="347"/>
      <c r="HUF232" s="347"/>
      <c r="HUG232" s="347"/>
      <c r="HUH232" s="347"/>
      <c r="HUI232" s="347"/>
      <c r="HUJ232" s="347"/>
      <c r="HUK232" s="347"/>
      <c r="HUL232" s="347"/>
      <c r="HUM232" s="347"/>
      <c r="HUN232" s="347"/>
      <c r="HUO232" s="347"/>
      <c r="HUP232" s="347"/>
      <c r="HUQ232" s="347"/>
      <c r="HUR232" s="347"/>
      <c r="HUS232" s="347"/>
      <c r="HUT232" s="347"/>
      <c r="HUU232" s="347"/>
      <c r="HUV232" s="347"/>
      <c r="HUW232" s="347"/>
      <c r="HUX232" s="347"/>
      <c r="HUY232" s="347"/>
      <c r="HUZ232" s="347"/>
      <c r="HVA232" s="347"/>
      <c r="HVB232" s="347"/>
      <c r="HVC232" s="347"/>
      <c r="HVD232" s="347"/>
      <c r="HVE232" s="347"/>
      <c r="HVF232" s="347"/>
      <c r="HVG232" s="347"/>
      <c r="HVH232" s="347"/>
      <c r="HVI232" s="347"/>
      <c r="HVJ232" s="347"/>
      <c r="HVK232" s="347"/>
      <c r="HVL232" s="347"/>
      <c r="HVM232" s="347"/>
      <c r="HVN232" s="347"/>
      <c r="HVO232" s="347"/>
      <c r="HVP232" s="347"/>
      <c r="HVQ232" s="347"/>
      <c r="HVR232" s="347"/>
      <c r="HVS232" s="347"/>
      <c r="HVT232" s="347"/>
      <c r="HVU232" s="347"/>
      <c r="HVV232" s="347"/>
      <c r="HVW232" s="347"/>
      <c r="HVX232" s="347"/>
      <c r="HVY232" s="347"/>
      <c r="HVZ232" s="347"/>
      <c r="HWA232" s="347"/>
      <c r="HWB232" s="347"/>
      <c r="HWC232" s="347"/>
      <c r="HWD232" s="347"/>
      <c r="HWE232" s="347"/>
      <c r="HWF232" s="347"/>
      <c r="HWG232" s="347"/>
      <c r="HWH232" s="347"/>
      <c r="HWI232" s="347"/>
      <c r="HWJ232" s="347"/>
      <c r="HWK232" s="347"/>
      <c r="HWL232" s="347"/>
      <c r="HWM232" s="347"/>
      <c r="HWN232" s="347"/>
      <c r="HWO232" s="347"/>
      <c r="HWP232" s="347"/>
      <c r="HWQ232" s="347"/>
      <c r="HWR232" s="347"/>
      <c r="HWS232" s="347"/>
      <c r="HWT232" s="347"/>
      <c r="HWU232" s="347"/>
      <c r="HWV232" s="347"/>
      <c r="HWW232" s="347"/>
      <c r="HWX232" s="347"/>
      <c r="HWY232" s="347"/>
      <c r="HWZ232" s="347"/>
      <c r="HXA232" s="347"/>
      <c r="HXB232" s="347"/>
      <c r="HXC232" s="347"/>
      <c r="HXD232" s="347"/>
      <c r="HXE232" s="347"/>
      <c r="HXF232" s="347"/>
      <c r="HXG232" s="347"/>
      <c r="HXH232" s="347"/>
      <c r="HXI232" s="347"/>
      <c r="HXJ232" s="347"/>
      <c r="HXK232" s="347"/>
      <c r="HXL232" s="347"/>
      <c r="HXM232" s="347"/>
      <c r="HXN232" s="347"/>
      <c r="HXO232" s="347"/>
      <c r="HXP232" s="347"/>
      <c r="HXQ232" s="347"/>
      <c r="HXR232" s="347"/>
      <c r="HXS232" s="347"/>
      <c r="HXT232" s="347"/>
      <c r="HXU232" s="347"/>
      <c r="HXV232" s="347"/>
      <c r="HXW232" s="347"/>
      <c r="HXX232" s="347"/>
      <c r="HXY232" s="347"/>
      <c r="HXZ232" s="347"/>
      <c r="HYA232" s="347"/>
      <c r="HYB232" s="347"/>
      <c r="HYC232" s="347"/>
      <c r="HYD232" s="347"/>
      <c r="HYE232" s="347"/>
      <c r="HYF232" s="347"/>
      <c r="HYG232" s="347"/>
      <c r="HYH232" s="347"/>
      <c r="HYI232" s="347"/>
      <c r="HYJ232" s="347"/>
      <c r="HYK232" s="347"/>
      <c r="HYL232" s="347"/>
      <c r="HYM232" s="347"/>
      <c r="HYN232" s="347"/>
      <c r="HYO232" s="347"/>
      <c r="HYP232" s="347"/>
      <c r="HYQ232" s="347"/>
      <c r="HYR232" s="347"/>
      <c r="HYS232" s="347"/>
      <c r="HYT232" s="347"/>
      <c r="HYU232" s="347"/>
      <c r="HYV232" s="347"/>
      <c r="HYW232" s="347"/>
      <c r="HYX232" s="347"/>
      <c r="HYY232" s="347"/>
      <c r="HYZ232" s="347"/>
      <c r="HZA232" s="347"/>
      <c r="HZB232" s="347"/>
      <c r="HZC232" s="347"/>
      <c r="HZD232" s="347"/>
      <c r="HZE232" s="347"/>
      <c r="HZF232" s="347"/>
      <c r="HZG232" s="347"/>
      <c r="HZH232" s="347"/>
      <c r="HZI232" s="347"/>
      <c r="HZJ232" s="347"/>
      <c r="HZK232" s="347"/>
      <c r="HZL232" s="347"/>
      <c r="HZM232" s="347"/>
      <c r="HZN232" s="347"/>
      <c r="HZO232" s="347"/>
      <c r="HZP232" s="347"/>
      <c r="HZQ232" s="347"/>
      <c r="HZR232" s="347"/>
      <c r="HZS232" s="347"/>
      <c r="HZT232" s="347"/>
      <c r="HZU232" s="347"/>
      <c r="HZV232" s="347"/>
      <c r="HZW232" s="347"/>
      <c r="HZX232" s="347"/>
      <c r="HZY232" s="347"/>
      <c r="HZZ232" s="347"/>
      <c r="IAA232" s="347"/>
      <c r="IAB232" s="347"/>
      <c r="IAC232" s="347"/>
      <c r="IAD232" s="347"/>
      <c r="IAE232" s="347"/>
      <c r="IAF232" s="347"/>
      <c r="IAG232" s="347"/>
      <c r="IAH232" s="347"/>
      <c r="IAI232" s="347"/>
      <c r="IAJ232" s="347"/>
      <c r="IAK232" s="347"/>
      <c r="IAL232" s="347"/>
      <c r="IAM232" s="347"/>
      <c r="IAN232" s="347"/>
      <c r="IAO232" s="347"/>
      <c r="IAP232" s="347"/>
      <c r="IAQ232" s="347"/>
      <c r="IAR232" s="347"/>
      <c r="IAS232" s="347"/>
      <c r="IAT232" s="347"/>
      <c r="IAU232" s="347"/>
      <c r="IAV232" s="347"/>
      <c r="IAW232" s="347"/>
      <c r="IAX232" s="347"/>
      <c r="IAY232" s="347"/>
      <c r="IAZ232" s="347"/>
      <c r="IBA232" s="347"/>
      <c r="IBB232" s="347"/>
      <c r="IBC232" s="347"/>
      <c r="IBD232" s="347"/>
      <c r="IBE232" s="347"/>
      <c r="IBF232" s="347"/>
      <c r="IBG232" s="347"/>
      <c r="IBH232" s="347"/>
      <c r="IBI232" s="347"/>
      <c r="IBJ232" s="347"/>
      <c r="IBK232" s="347"/>
      <c r="IBL232" s="347"/>
      <c r="IBM232" s="347"/>
      <c r="IBN232" s="347"/>
      <c r="IBO232" s="347"/>
      <c r="IBP232" s="347"/>
      <c r="IBQ232" s="347"/>
      <c r="IBR232" s="347"/>
      <c r="IBS232" s="347"/>
      <c r="IBT232" s="347"/>
      <c r="IBU232" s="347"/>
      <c r="IBV232" s="347"/>
      <c r="IBW232" s="347"/>
      <c r="IBX232" s="347"/>
      <c r="IBY232" s="347"/>
      <c r="IBZ232" s="347"/>
      <c r="ICA232" s="347"/>
      <c r="ICB232" s="347"/>
      <c r="ICC232" s="347"/>
      <c r="ICD232" s="347"/>
      <c r="ICE232" s="347"/>
      <c r="ICF232" s="347"/>
      <c r="ICG232" s="347"/>
      <c r="ICH232" s="347"/>
      <c r="ICI232" s="347"/>
      <c r="ICJ232" s="347"/>
      <c r="ICK232" s="347"/>
      <c r="ICL232" s="347"/>
      <c r="ICM232" s="347"/>
      <c r="ICN232" s="347"/>
      <c r="ICO232" s="347"/>
      <c r="ICP232" s="347"/>
      <c r="ICQ232" s="347"/>
      <c r="ICR232" s="347"/>
      <c r="ICS232" s="347"/>
      <c r="ICT232" s="347"/>
      <c r="ICU232" s="347"/>
      <c r="ICV232" s="347"/>
      <c r="ICW232" s="347"/>
      <c r="ICX232" s="347"/>
      <c r="ICY232" s="347"/>
      <c r="ICZ232" s="347"/>
      <c r="IDA232" s="347"/>
      <c r="IDB232" s="347"/>
      <c r="IDC232" s="347"/>
      <c r="IDD232" s="347"/>
      <c r="IDE232" s="347"/>
      <c r="IDF232" s="347"/>
      <c r="IDG232" s="347"/>
      <c r="IDH232" s="347"/>
      <c r="IDI232" s="347"/>
      <c r="IDJ232" s="347"/>
      <c r="IDK232" s="347"/>
      <c r="IDL232" s="347"/>
      <c r="IDM232" s="347"/>
      <c r="IDN232" s="347"/>
      <c r="IDO232" s="347"/>
      <c r="IDP232" s="347"/>
      <c r="IDQ232" s="347"/>
      <c r="IDR232" s="347"/>
      <c r="IDS232" s="347"/>
      <c r="IDT232" s="347"/>
      <c r="IDU232" s="347"/>
      <c r="IDV232" s="347"/>
      <c r="IDW232" s="347"/>
      <c r="IDX232" s="347"/>
      <c r="IDY232" s="347"/>
      <c r="IDZ232" s="347"/>
      <c r="IEA232" s="347"/>
      <c r="IEB232" s="347"/>
      <c r="IEC232" s="347"/>
      <c r="IED232" s="347"/>
      <c r="IEE232" s="347"/>
      <c r="IEF232" s="347"/>
      <c r="IEG232" s="347"/>
      <c r="IEH232" s="347"/>
      <c r="IEI232" s="347"/>
      <c r="IEJ232" s="347"/>
      <c r="IEK232" s="347"/>
      <c r="IEL232" s="347"/>
      <c r="IEM232" s="347"/>
      <c r="IEN232" s="347"/>
      <c r="IEO232" s="347"/>
      <c r="IEP232" s="347"/>
      <c r="IEQ232" s="347"/>
      <c r="IER232" s="347"/>
      <c r="IES232" s="347"/>
      <c r="IET232" s="347"/>
      <c r="IEU232" s="347"/>
      <c r="IEV232" s="347"/>
      <c r="IEW232" s="347"/>
      <c r="IEX232" s="347"/>
      <c r="IEY232" s="347"/>
      <c r="IEZ232" s="347"/>
      <c r="IFA232" s="347"/>
      <c r="IFB232" s="347"/>
      <c r="IFC232" s="347"/>
      <c r="IFD232" s="347"/>
      <c r="IFE232" s="347"/>
      <c r="IFF232" s="347"/>
      <c r="IFG232" s="347"/>
      <c r="IFH232" s="347"/>
      <c r="IFI232" s="347"/>
      <c r="IFJ232" s="347"/>
      <c r="IFK232" s="347"/>
      <c r="IFL232" s="347"/>
      <c r="IFM232" s="347"/>
      <c r="IFN232" s="347"/>
      <c r="IFO232" s="347"/>
      <c r="IFP232" s="347"/>
      <c r="IFQ232" s="347"/>
      <c r="IFR232" s="347"/>
      <c r="IFS232" s="347"/>
      <c r="IFT232" s="347"/>
      <c r="IFU232" s="347"/>
      <c r="IFV232" s="347"/>
      <c r="IFW232" s="347"/>
      <c r="IFX232" s="347"/>
      <c r="IFY232" s="347"/>
      <c r="IFZ232" s="347"/>
      <c r="IGA232" s="347"/>
      <c r="IGB232" s="347"/>
      <c r="IGC232" s="347"/>
      <c r="IGD232" s="347"/>
      <c r="IGE232" s="347"/>
      <c r="IGF232" s="347"/>
      <c r="IGG232" s="347"/>
      <c r="IGH232" s="347"/>
      <c r="IGI232" s="347"/>
      <c r="IGJ232" s="347"/>
      <c r="IGK232" s="347"/>
      <c r="IGL232" s="347"/>
      <c r="IGM232" s="347"/>
      <c r="IGN232" s="347"/>
      <c r="IGO232" s="347"/>
      <c r="IGP232" s="347"/>
      <c r="IGQ232" s="347"/>
      <c r="IGR232" s="347"/>
      <c r="IGS232" s="347"/>
      <c r="IGT232" s="347"/>
      <c r="IGU232" s="347"/>
      <c r="IGV232" s="347"/>
      <c r="IGW232" s="347"/>
      <c r="IGX232" s="347"/>
      <c r="IGY232" s="347"/>
      <c r="IGZ232" s="347"/>
      <c r="IHA232" s="347"/>
      <c r="IHB232" s="347"/>
      <c r="IHC232" s="347"/>
      <c r="IHD232" s="347"/>
      <c r="IHE232" s="347"/>
      <c r="IHF232" s="347"/>
      <c r="IHG232" s="347"/>
      <c r="IHH232" s="347"/>
      <c r="IHI232" s="347"/>
      <c r="IHJ232" s="347"/>
      <c r="IHK232" s="347"/>
      <c r="IHL232" s="347"/>
      <c r="IHM232" s="347"/>
      <c r="IHN232" s="347"/>
      <c r="IHO232" s="347"/>
      <c r="IHP232" s="347"/>
      <c r="IHQ232" s="347"/>
      <c r="IHR232" s="347"/>
      <c r="IHS232" s="347"/>
      <c r="IHT232" s="347"/>
      <c r="IHU232" s="347"/>
      <c r="IHV232" s="347"/>
      <c r="IHW232" s="347"/>
      <c r="IHX232" s="347"/>
      <c r="IHY232" s="347"/>
      <c r="IHZ232" s="347"/>
      <c r="IIA232" s="347"/>
      <c r="IIB232" s="347"/>
      <c r="IIC232" s="347"/>
      <c r="IID232" s="347"/>
      <c r="IIE232" s="347"/>
      <c r="IIF232" s="347"/>
      <c r="IIG232" s="347"/>
      <c r="IIH232" s="347"/>
      <c r="III232" s="347"/>
      <c r="IIJ232" s="347"/>
      <c r="IIK232" s="347"/>
      <c r="IIL232" s="347"/>
      <c r="IIM232" s="347"/>
      <c r="IIN232" s="347"/>
      <c r="IIO232" s="347"/>
      <c r="IIP232" s="347"/>
      <c r="IIQ232" s="347"/>
      <c r="IIR232" s="347"/>
      <c r="IIS232" s="347"/>
      <c r="IIT232" s="347"/>
      <c r="IIU232" s="347"/>
      <c r="IIV232" s="347"/>
      <c r="IIW232" s="347"/>
      <c r="IIX232" s="347"/>
      <c r="IIY232" s="347"/>
      <c r="IIZ232" s="347"/>
      <c r="IJA232" s="347"/>
      <c r="IJB232" s="347"/>
      <c r="IJC232" s="347"/>
      <c r="IJD232" s="347"/>
      <c r="IJE232" s="347"/>
      <c r="IJF232" s="347"/>
      <c r="IJG232" s="347"/>
      <c r="IJH232" s="347"/>
      <c r="IJI232" s="347"/>
      <c r="IJJ232" s="347"/>
      <c r="IJK232" s="347"/>
      <c r="IJL232" s="347"/>
      <c r="IJM232" s="347"/>
      <c r="IJN232" s="347"/>
      <c r="IJO232" s="347"/>
      <c r="IJP232" s="347"/>
      <c r="IJQ232" s="347"/>
      <c r="IJR232" s="347"/>
      <c r="IJS232" s="347"/>
      <c r="IJT232" s="347"/>
      <c r="IJU232" s="347"/>
      <c r="IJV232" s="347"/>
      <c r="IJW232" s="347"/>
      <c r="IJX232" s="347"/>
      <c r="IJY232" s="347"/>
      <c r="IJZ232" s="347"/>
      <c r="IKA232" s="347"/>
      <c r="IKB232" s="347"/>
      <c r="IKC232" s="347"/>
      <c r="IKD232" s="347"/>
      <c r="IKE232" s="347"/>
      <c r="IKF232" s="347"/>
      <c r="IKG232" s="347"/>
      <c r="IKH232" s="347"/>
      <c r="IKI232" s="347"/>
      <c r="IKJ232" s="347"/>
      <c r="IKK232" s="347"/>
      <c r="IKL232" s="347"/>
      <c r="IKM232" s="347"/>
      <c r="IKN232" s="347"/>
      <c r="IKO232" s="347"/>
      <c r="IKP232" s="347"/>
      <c r="IKQ232" s="347"/>
      <c r="IKR232" s="347"/>
      <c r="IKS232" s="347"/>
      <c r="IKT232" s="347"/>
      <c r="IKU232" s="347"/>
      <c r="IKV232" s="347"/>
      <c r="IKW232" s="347"/>
      <c r="IKX232" s="347"/>
      <c r="IKY232" s="347"/>
      <c r="IKZ232" s="347"/>
      <c r="ILA232" s="347"/>
      <c r="ILB232" s="347"/>
      <c r="ILC232" s="347"/>
      <c r="ILD232" s="347"/>
      <c r="ILE232" s="347"/>
      <c r="ILF232" s="347"/>
      <c r="ILG232" s="347"/>
      <c r="ILH232" s="347"/>
      <c r="ILI232" s="347"/>
      <c r="ILJ232" s="347"/>
      <c r="ILK232" s="347"/>
      <c r="ILL232" s="347"/>
      <c r="ILM232" s="347"/>
      <c r="ILN232" s="347"/>
      <c r="ILO232" s="347"/>
      <c r="ILP232" s="347"/>
      <c r="ILQ232" s="347"/>
      <c r="ILR232" s="347"/>
      <c r="ILS232" s="347"/>
      <c r="ILT232" s="347"/>
      <c r="ILU232" s="347"/>
      <c r="ILV232" s="347"/>
      <c r="ILW232" s="347"/>
      <c r="ILX232" s="347"/>
      <c r="ILY232" s="347"/>
      <c r="ILZ232" s="347"/>
      <c r="IMA232" s="347"/>
      <c r="IMB232" s="347"/>
      <c r="IMC232" s="347"/>
      <c r="IMD232" s="347"/>
      <c r="IME232" s="347"/>
      <c r="IMF232" s="347"/>
      <c r="IMG232" s="347"/>
      <c r="IMH232" s="347"/>
      <c r="IMI232" s="347"/>
      <c r="IMJ232" s="347"/>
      <c r="IMK232" s="347"/>
      <c r="IML232" s="347"/>
      <c r="IMM232" s="347"/>
      <c r="IMN232" s="347"/>
      <c r="IMO232" s="347"/>
      <c r="IMP232" s="347"/>
      <c r="IMQ232" s="347"/>
      <c r="IMR232" s="347"/>
      <c r="IMS232" s="347"/>
      <c r="IMT232" s="347"/>
      <c r="IMU232" s="347"/>
      <c r="IMV232" s="347"/>
      <c r="IMW232" s="347"/>
      <c r="IMX232" s="347"/>
      <c r="IMY232" s="347"/>
      <c r="IMZ232" s="347"/>
      <c r="INA232" s="347"/>
      <c r="INB232" s="347"/>
      <c r="INC232" s="347"/>
      <c r="IND232" s="347"/>
      <c r="INE232" s="347"/>
      <c r="INF232" s="347"/>
      <c r="ING232" s="347"/>
      <c r="INH232" s="347"/>
      <c r="INI232" s="347"/>
      <c r="INJ232" s="347"/>
      <c r="INK232" s="347"/>
      <c r="INL232" s="347"/>
      <c r="INM232" s="347"/>
      <c r="INN232" s="347"/>
      <c r="INO232" s="347"/>
      <c r="INP232" s="347"/>
      <c r="INQ232" s="347"/>
      <c r="INR232" s="347"/>
      <c r="INS232" s="347"/>
      <c r="INT232" s="347"/>
      <c r="INU232" s="347"/>
      <c r="INV232" s="347"/>
      <c r="INW232" s="347"/>
      <c r="INX232" s="347"/>
      <c r="INY232" s="347"/>
      <c r="INZ232" s="347"/>
      <c r="IOA232" s="347"/>
      <c r="IOB232" s="347"/>
      <c r="IOC232" s="347"/>
      <c r="IOD232" s="347"/>
      <c r="IOE232" s="347"/>
      <c r="IOF232" s="347"/>
      <c r="IOG232" s="347"/>
      <c r="IOH232" s="347"/>
      <c r="IOI232" s="347"/>
      <c r="IOJ232" s="347"/>
      <c r="IOK232" s="347"/>
      <c r="IOL232" s="347"/>
      <c r="IOM232" s="347"/>
      <c r="ION232" s="347"/>
      <c r="IOO232" s="347"/>
      <c r="IOP232" s="347"/>
      <c r="IOQ232" s="347"/>
      <c r="IOR232" s="347"/>
      <c r="IOS232" s="347"/>
      <c r="IOT232" s="347"/>
      <c r="IOU232" s="347"/>
      <c r="IOV232" s="347"/>
      <c r="IOW232" s="347"/>
      <c r="IOX232" s="347"/>
      <c r="IOY232" s="347"/>
      <c r="IOZ232" s="347"/>
      <c r="IPA232" s="347"/>
      <c r="IPB232" s="347"/>
      <c r="IPC232" s="347"/>
      <c r="IPD232" s="347"/>
      <c r="IPE232" s="347"/>
      <c r="IPF232" s="347"/>
      <c r="IPG232" s="347"/>
      <c r="IPH232" s="347"/>
      <c r="IPI232" s="347"/>
      <c r="IPJ232" s="347"/>
      <c r="IPK232" s="347"/>
      <c r="IPL232" s="347"/>
      <c r="IPM232" s="347"/>
      <c r="IPN232" s="347"/>
      <c r="IPO232" s="347"/>
      <c r="IPP232" s="347"/>
      <c r="IPQ232" s="347"/>
      <c r="IPR232" s="347"/>
      <c r="IPS232" s="347"/>
      <c r="IPT232" s="347"/>
      <c r="IPU232" s="347"/>
      <c r="IPV232" s="347"/>
      <c r="IPW232" s="347"/>
      <c r="IPX232" s="347"/>
      <c r="IPY232" s="347"/>
      <c r="IPZ232" s="347"/>
      <c r="IQA232" s="347"/>
      <c r="IQB232" s="347"/>
      <c r="IQC232" s="347"/>
      <c r="IQD232" s="347"/>
      <c r="IQE232" s="347"/>
      <c r="IQF232" s="347"/>
      <c r="IQG232" s="347"/>
      <c r="IQH232" s="347"/>
      <c r="IQI232" s="347"/>
      <c r="IQJ232" s="347"/>
      <c r="IQK232" s="347"/>
      <c r="IQL232" s="347"/>
      <c r="IQM232" s="347"/>
      <c r="IQN232" s="347"/>
      <c r="IQO232" s="347"/>
      <c r="IQP232" s="347"/>
      <c r="IQQ232" s="347"/>
      <c r="IQR232" s="347"/>
      <c r="IQS232" s="347"/>
      <c r="IQT232" s="347"/>
      <c r="IQU232" s="347"/>
      <c r="IQV232" s="347"/>
      <c r="IQW232" s="347"/>
      <c r="IQX232" s="347"/>
      <c r="IQY232" s="347"/>
      <c r="IQZ232" s="347"/>
      <c r="IRA232" s="347"/>
      <c r="IRB232" s="347"/>
      <c r="IRC232" s="347"/>
      <c r="IRD232" s="347"/>
      <c r="IRE232" s="347"/>
      <c r="IRF232" s="347"/>
      <c r="IRG232" s="347"/>
      <c r="IRH232" s="347"/>
      <c r="IRI232" s="347"/>
      <c r="IRJ232" s="347"/>
      <c r="IRK232" s="347"/>
      <c r="IRL232" s="347"/>
      <c r="IRM232" s="347"/>
      <c r="IRN232" s="347"/>
      <c r="IRO232" s="347"/>
      <c r="IRP232" s="347"/>
      <c r="IRQ232" s="347"/>
      <c r="IRR232" s="347"/>
      <c r="IRS232" s="347"/>
      <c r="IRT232" s="347"/>
      <c r="IRU232" s="347"/>
      <c r="IRV232" s="347"/>
      <c r="IRW232" s="347"/>
      <c r="IRX232" s="347"/>
      <c r="IRY232" s="347"/>
      <c r="IRZ232" s="347"/>
      <c r="ISA232" s="347"/>
      <c r="ISB232" s="347"/>
      <c r="ISC232" s="347"/>
      <c r="ISD232" s="347"/>
      <c r="ISE232" s="347"/>
      <c r="ISF232" s="347"/>
      <c r="ISG232" s="347"/>
      <c r="ISH232" s="347"/>
      <c r="ISI232" s="347"/>
      <c r="ISJ232" s="347"/>
      <c r="ISK232" s="347"/>
      <c r="ISL232" s="347"/>
      <c r="ISM232" s="347"/>
      <c r="ISN232" s="347"/>
      <c r="ISO232" s="347"/>
      <c r="ISP232" s="347"/>
      <c r="ISQ232" s="347"/>
      <c r="ISR232" s="347"/>
      <c r="ISS232" s="347"/>
      <c r="IST232" s="347"/>
      <c r="ISU232" s="347"/>
      <c r="ISV232" s="347"/>
      <c r="ISW232" s="347"/>
      <c r="ISX232" s="347"/>
      <c r="ISY232" s="347"/>
      <c r="ISZ232" s="347"/>
      <c r="ITA232" s="347"/>
      <c r="ITB232" s="347"/>
      <c r="ITC232" s="347"/>
      <c r="ITD232" s="347"/>
      <c r="ITE232" s="347"/>
      <c r="ITF232" s="347"/>
      <c r="ITG232" s="347"/>
      <c r="ITH232" s="347"/>
      <c r="ITI232" s="347"/>
      <c r="ITJ232" s="347"/>
      <c r="ITK232" s="347"/>
      <c r="ITL232" s="347"/>
      <c r="ITM232" s="347"/>
      <c r="ITN232" s="347"/>
      <c r="ITO232" s="347"/>
      <c r="ITP232" s="347"/>
      <c r="ITQ232" s="347"/>
      <c r="ITR232" s="347"/>
      <c r="ITS232" s="347"/>
      <c r="ITT232" s="347"/>
      <c r="ITU232" s="347"/>
      <c r="ITV232" s="347"/>
      <c r="ITW232" s="347"/>
      <c r="ITX232" s="347"/>
      <c r="ITY232" s="347"/>
      <c r="ITZ232" s="347"/>
      <c r="IUA232" s="347"/>
      <c r="IUB232" s="347"/>
      <c r="IUC232" s="347"/>
      <c r="IUD232" s="347"/>
      <c r="IUE232" s="347"/>
      <c r="IUF232" s="347"/>
      <c r="IUG232" s="347"/>
      <c r="IUH232" s="347"/>
      <c r="IUI232" s="347"/>
      <c r="IUJ232" s="347"/>
      <c r="IUK232" s="347"/>
      <c r="IUL232" s="347"/>
      <c r="IUM232" s="347"/>
      <c r="IUN232" s="347"/>
      <c r="IUO232" s="347"/>
      <c r="IUP232" s="347"/>
      <c r="IUQ232" s="347"/>
      <c r="IUR232" s="347"/>
      <c r="IUS232" s="347"/>
      <c r="IUT232" s="347"/>
      <c r="IUU232" s="347"/>
      <c r="IUV232" s="347"/>
      <c r="IUW232" s="347"/>
      <c r="IUX232" s="347"/>
      <c r="IUY232" s="347"/>
      <c r="IUZ232" s="347"/>
      <c r="IVA232" s="347"/>
      <c r="IVB232" s="347"/>
      <c r="IVC232" s="347"/>
      <c r="IVD232" s="347"/>
      <c r="IVE232" s="347"/>
      <c r="IVF232" s="347"/>
      <c r="IVG232" s="347"/>
      <c r="IVH232" s="347"/>
      <c r="IVI232" s="347"/>
      <c r="IVJ232" s="347"/>
      <c r="IVK232" s="347"/>
      <c r="IVL232" s="347"/>
      <c r="IVM232" s="347"/>
      <c r="IVN232" s="347"/>
      <c r="IVO232" s="347"/>
      <c r="IVP232" s="347"/>
      <c r="IVQ232" s="347"/>
      <c r="IVR232" s="347"/>
      <c r="IVS232" s="347"/>
      <c r="IVT232" s="347"/>
      <c r="IVU232" s="347"/>
      <c r="IVV232" s="347"/>
      <c r="IVW232" s="347"/>
      <c r="IVX232" s="347"/>
      <c r="IVY232" s="347"/>
      <c r="IVZ232" s="347"/>
      <c r="IWA232" s="347"/>
      <c r="IWB232" s="347"/>
      <c r="IWC232" s="347"/>
      <c r="IWD232" s="347"/>
      <c r="IWE232" s="347"/>
      <c r="IWF232" s="347"/>
      <c r="IWG232" s="347"/>
      <c r="IWH232" s="347"/>
      <c r="IWI232" s="347"/>
      <c r="IWJ232" s="347"/>
      <c r="IWK232" s="347"/>
      <c r="IWL232" s="347"/>
      <c r="IWM232" s="347"/>
      <c r="IWN232" s="347"/>
      <c r="IWO232" s="347"/>
      <c r="IWP232" s="347"/>
      <c r="IWQ232" s="347"/>
      <c r="IWR232" s="347"/>
      <c r="IWS232" s="347"/>
      <c r="IWT232" s="347"/>
      <c r="IWU232" s="347"/>
      <c r="IWV232" s="347"/>
      <c r="IWW232" s="347"/>
      <c r="IWX232" s="347"/>
      <c r="IWY232" s="347"/>
      <c r="IWZ232" s="347"/>
      <c r="IXA232" s="347"/>
      <c r="IXB232" s="347"/>
      <c r="IXC232" s="347"/>
      <c r="IXD232" s="347"/>
      <c r="IXE232" s="347"/>
      <c r="IXF232" s="347"/>
      <c r="IXG232" s="347"/>
      <c r="IXH232" s="347"/>
      <c r="IXI232" s="347"/>
      <c r="IXJ232" s="347"/>
      <c r="IXK232" s="347"/>
      <c r="IXL232" s="347"/>
      <c r="IXM232" s="347"/>
      <c r="IXN232" s="347"/>
      <c r="IXO232" s="347"/>
      <c r="IXP232" s="347"/>
      <c r="IXQ232" s="347"/>
      <c r="IXR232" s="347"/>
      <c r="IXS232" s="347"/>
      <c r="IXT232" s="347"/>
      <c r="IXU232" s="347"/>
      <c r="IXV232" s="347"/>
      <c r="IXW232" s="347"/>
      <c r="IXX232" s="347"/>
      <c r="IXY232" s="347"/>
      <c r="IXZ232" s="347"/>
      <c r="IYA232" s="347"/>
      <c r="IYB232" s="347"/>
      <c r="IYC232" s="347"/>
      <c r="IYD232" s="347"/>
      <c r="IYE232" s="347"/>
      <c r="IYF232" s="347"/>
      <c r="IYG232" s="347"/>
      <c r="IYH232" s="347"/>
      <c r="IYI232" s="347"/>
      <c r="IYJ232" s="347"/>
      <c r="IYK232" s="347"/>
      <c r="IYL232" s="347"/>
      <c r="IYM232" s="347"/>
      <c r="IYN232" s="347"/>
      <c r="IYO232" s="347"/>
      <c r="IYP232" s="347"/>
      <c r="IYQ232" s="347"/>
      <c r="IYR232" s="347"/>
      <c r="IYS232" s="347"/>
      <c r="IYT232" s="347"/>
      <c r="IYU232" s="347"/>
      <c r="IYV232" s="347"/>
      <c r="IYW232" s="347"/>
      <c r="IYX232" s="347"/>
      <c r="IYY232" s="347"/>
      <c r="IYZ232" s="347"/>
      <c r="IZA232" s="347"/>
      <c r="IZB232" s="347"/>
      <c r="IZC232" s="347"/>
      <c r="IZD232" s="347"/>
      <c r="IZE232" s="347"/>
      <c r="IZF232" s="347"/>
      <c r="IZG232" s="347"/>
      <c r="IZH232" s="347"/>
      <c r="IZI232" s="347"/>
      <c r="IZJ232" s="347"/>
      <c r="IZK232" s="347"/>
      <c r="IZL232" s="347"/>
      <c r="IZM232" s="347"/>
      <c r="IZN232" s="347"/>
      <c r="IZO232" s="347"/>
      <c r="IZP232" s="347"/>
      <c r="IZQ232" s="347"/>
      <c r="IZR232" s="347"/>
      <c r="IZS232" s="347"/>
      <c r="IZT232" s="347"/>
      <c r="IZU232" s="347"/>
      <c r="IZV232" s="347"/>
      <c r="IZW232" s="347"/>
      <c r="IZX232" s="347"/>
      <c r="IZY232" s="347"/>
      <c r="IZZ232" s="347"/>
      <c r="JAA232" s="347"/>
      <c r="JAB232" s="347"/>
      <c r="JAC232" s="347"/>
      <c r="JAD232" s="347"/>
      <c r="JAE232" s="347"/>
      <c r="JAF232" s="347"/>
      <c r="JAG232" s="347"/>
      <c r="JAH232" s="347"/>
      <c r="JAI232" s="347"/>
      <c r="JAJ232" s="347"/>
      <c r="JAK232" s="347"/>
      <c r="JAL232" s="347"/>
      <c r="JAM232" s="347"/>
      <c r="JAN232" s="347"/>
      <c r="JAO232" s="347"/>
      <c r="JAP232" s="347"/>
      <c r="JAQ232" s="347"/>
      <c r="JAR232" s="347"/>
      <c r="JAS232" s="347"/>
      <c r="JAT232" s="347"/>
      <c r="JAU232" s="347"/>
      <c r="JAV232" s="347"/>
      <c r="JAW232" s="347"/>
      <c r="JAX232" s="347"/>
      <c r="JAY232" s="347"/>
      <c r="JAZ232" s="347"/>
      <c r="JBA232" s="347"/>
      <c r="JBB232" s="347"/>
      <c r="JBC232" s="347"/>
      <c r="JBD232" s="347"/>
      <c r="JBE232" s="347"/>
      <c r="JBF232" s="347"/>
      <c r="JBG232" s="347"/>
      <c r="JBH232" s="347"/>
      <c r="JBI232" s="347"/>
      <c r="JBJ232" s="347"/>
      <c r="JBK232" s="347"/>
      <c r="JBL232" s="347"/>
      <c r="JBM232" s="347"/>
      <c r="JBN232" s="347"/>
      <c r="JBO232" s="347"/>
      <c r="JBP232" s="347"/>
      <c r="JBQ232" s="347"/>
      <c r="JBR232" s="347"/>
      <c r="JBS232" s="347"/>
      <c r="JBT232" s="347"/>
      <c r="JBU232" s="347"/>
      <c r="JBV232" s="347"/>
      <c r="JBW232" s="347"/>
      <c r="JBX232" s="347"/>
      <c r="JBY232" s="347"/>
      <c r="JBZ232" s="347"/>
      <c r="JCA232" s="347"/>
      <c r="JCB232" s="347"/>
      <c r="JCC232" s="347"/>
      <c r="JCD232" s="347"/>
      <c r="JCE232" s="347"/>
      <c r="JCF232" s="347"/>
      <c r="JCG232" s="347"/>
      <c r="JCH232" s="347"/>
      <c r="JCI232" s="347"/>
      <c r="JCJ232" s="347"/>
      <c r="JCK232" s="347"/>
      <c r="JCL232" s="347"/>
      <c r="JCM232" s="347"/>
      <c r="JCN232" s="347"/>
      <c r="JCO232" s="347"/>
      <c r="JCP232" s="347"/>
      <c r="JCQ232" s="347"/>
      <c r="JCR232" s="347"/>
      <c r="JCS232" s="347"/>
      <c r="JCT232" s="347"/>
      <c r="JCU232" s="347"/>
      <c r="JCV232" s="347"/>
      <c r="JCW232" s="347"/>
      <c r="JCX232" s="347"/>
      <c r="JCY232" s="347"/>
      <c r="JCZ232" s="347"/>
      <c r="JDA232" s="347"/>
      <c r="JDB232" s="347"/>
      <c r="JDC232" s="347"/>
      <c r="JDD232" s="347"/>
      <c r="JDE232" s="347"/>
      <c r="JDF232" s="347"/>
      <c r="JDG232" s="347"/>
      <c r="JDH232" s="347"/>
      <c r="JDI232" s="347"/>
      <c r="JDJ232" s="347"/>
      <c r="JDK232" s="347"/>
      <c r="JDL232" s="347"/>
      <c r="JDM232" s="347"/>
      <c r="JDN232" s="347"/>
      <c r="JDO232" s="347"/>
      <c r="JDP232" s="347"/>
      <c r="JDQ232" s="347"/>
      <c r="JDR232" s="347"/>
      <c r="JDS232" s="347"/>
      <c r="JDT232" s="347"/>
      <c r="JDU232" s="347"/>
      <c r="JDV232" s="347"/>
      <c r="JDW232" s="347"/>
      <c r="JDX232" s="347"/>
      <c r="JDY232" s="347"/>
      <c r="JDZ232" s="347"/>
      <c r="JEA232" s="347"/>
      <c r="JEB232" s="347"/>
      <c r="JEC232" s="347"/>
      <c r="JED232" s="347"/>
      <c r="JEE232" s="347"/>
      <c r="JEF232" s="347"/>
      <c r="JEG232" s="347"/>
      <c r="JEH232" s="347"/>
      <c r="JEI232" s="347"/>
      <c r="JEJ232" s="347"/>
      <c r="JEK232" s="347"/>
      <c r="JEL232" s="347"/>
      <c r="JEM232" s="347"/>
      <c r="JEN232" s="347"/>
      <c r="JEO232" s="347"/>
      <c r="JEP232" s="347"/>
      <c r="JEQ232" s="347"/>
      <c r="JER232" s="347"/>
      <c r="JES232" s="347"/>
      <c r="JET232" s="347"/>
      <c r="JEU232" s="347"/>
      <c r="JEV232" s="347"/>
      <c r="JEW232" s="347"/>
      <c r="JEX232" s="347"/>
      <c r="JEY232" s="347"/>
      <c r="JEZ232" s="347"/>
      <c r="JFA232" s="347"/>
      <c r="JFB232" s="347"/>
      <c r="JFC232" s="347"/>
      <c r="JFD232" s="347"/>
      <c r="JFE232" s="347"/>
      <c r="JFF232" s="347"/>
      <c r="JFG232" s="347"/>
      <c r="JFH232" s="347"/>
      <c r="JFI232" s="347"/>
      <c r="JFJ232" s="347"/>
      <c r="JFK232" s="347"/>
      <c r="JFL232" s="347"/>
      <c r="JFM232" s="347"/>
      <c r="JFN232" s="347"/>
      <c r="JFO232" s="347"/>
      <c r="JFP232" s="347"/>
      <c r="JFQ232" s="347"/>
      <c r="JFR232" s="347"/>
      <c r="JFS232" s="347"/>
      <c r="JFT232" s="347"/>
      <c r="JFU232" s="347"/>
      <c r="JFV232" s="347"/>
      <c r="JFW232" s="347"/>
      <c r="JFX232" s="347"/>
      <c r="JFY232" s="347"/>
      <c r="JFZ232" s="347"/>
      <c r="JGA232" s="347"/>
      <c r="JGB232" s="347"/>
      <c r="JGC232" s="347"/>
      <c r="JGD232" s="347"/>
      <c r="JGE232" s="347"/>
      <c r="JGF232" s="347"/>
      <c r="JGG232" s="347"/>
      <c r="JGH232" s="347"/>
      <c r="JGI232" s="347"/>
      <c r="JGJ232" s="347"/>
      <c r="JGK232" s="347"/>
      <c r="JGL232" s="347"/>
      <c r="JGM232" s="347"/>
      <c r="JGN232" s="347"/>
      <c r="JGO232" s="347"/>
      <c r="JGP232" s="347"/>
      <c r="JGQ232" s="347"/>
      <c r="JGR232" s="347"/>
      <c r="JGS232" s="347"/>
      <c r="JGT232" s="347"/>
      <c r="JGU232" s="347"/>
      <c r="JGV232" s="347"/>
      <c r="JGW232" s="347"/>
      <c r="JGX232" s="347"/>
      <c r="JGY232" s="347"/>
      <c r="JGZ232" s="347"/>
      <c r="JHA232" s="347"/>
      <c r="JHB232" s="347"/>
      <c r="JHC232" s="347"/>
      <c r="JHD232" s="347"/>
      <c r="JHE232" s="347"/>
      <c r="JHF232" s="347"/>
      <c r="JHG232" s="347"/>
      <c r="JHH232" s="347"/>
      <c r="JHI232" s="347"/>
      <c r="JHJ232" s="347"/>
      <c r="JHK232" s="347"/>
      <c r="JHL232" s="347"/>
      <c r="JHM232" s="347"/>
      <c r="JHN232" s="347"/>
      <c r="JHO232" s="347"/>
      <c r="JHP232" s="347"/>
      <c r="JHQ232" s="347"/>
      <c r="JHR232" s="347"/>
      <c r="JHS232" s="347"/>
      <c r="JHT232" s="347"/>
      <c r="JHU232" s="347"/>
      <c r="JHV232" s="347"/>
      <c r="JHW232" s="347"/>
      <c r="JHX232" s="347"/>
      <c r="JHY232" s="347"/>
      <c r="JHZ232" s="347"/>
      <c r="JIA232" s="347"/>
      <c r="JIB232" s="347"/>
      <c r="JIC232" s="347"/>
      <c r="JID232" s="347"/>
      <c r="JIE232" s="347"/>
      <c r="JIF232" s="347"/>
      <c r="JIG232" s="347"/>
      <c r="JIH232" s="347"/>
      <c r="JII232" s="347"/>
      <c r="JIJ232" s="347"/>
      <c r="JIK232" s="347"/>
      <c r="JIL232" s="347"/>
      <c r="JIM232" s="347"/>
      <c r="JIN232" s="347"/>
      <c r="JIO232" s="347"/>
      <c r="JIP232" s="347"/>
      <c r="JIQ232" s="347"/>
      <c r="JIR232" s="347"/>
      <c r="JIS232" s="347"/>
      <c r="JIT232" s="347"/>
      <c r="JIU232" s="347"/>
      <c r="JIV232" s="347"/>
      <c r="JIW232" s="347"/>
      <c r="JIX232" s="347"/>
      <c r="JIY232" s="347"/>
      <c r="JIZ232" s="347"/>
      <c r="JJA232" s="347"/>
      <c r="JJB232" s="347"/>
      <c r="JJC232" s="347"/>
      <c r="JJD232" s="347"/>
      <c r="JJE232" s="347"/>
      <c r="JJF232" s="347"/>
      <c r="JJG232" s="347"/>
      <c r="JJH232" s="347"/>
      <c r="JJI232" s="347"/>
      <c r="JJJ232" s="347"/>
      <c r="JJK232" s="347"/>
      <c r="JJL232" s="347"/>
      <c r="JJM232" s="347"/>
      <c r="JJN232" s="347"/>
      <c r="JJO232" s="347"/>
      <c r="JJP232" s="347"/>
      <c r="JJQ232" s="347"/>
      <c r="JJR232" s="347"/>
      <c r="JJS232" s="347"/>
      <c r="JJT232" s="347"/>
      <c r="JJU232" s="347"/>
      <c r="JJV232" s="347"/>
      <c r="JJW232" s="347"/>
      <c r="JJX232" s="347"/>
      <c r="JJY232" s="347"/>
      <c r="JJZ232" s="347"/>
      <c r="JKA232" s="347"/>
      <c r="JKB232" s="347"/>
      <c r="JKC232" s="347"/>
      <c r="JKD232" s="347"/>
      <c r="JKE232" s="347"/>
      <c r="JKF232" s="347"/>
      <c r="JKG232" s="347"/>
      <c r="JKH232" s="347"/>
      <c r="JKI232" s="347"/>
      <c r="JKJ232" s="347"/>
      <c r="JKK232" s="347"/>
      <c r="JKL232" s="347"/>
      <c r="JKM232" s="347"/>
      <c r="JKN232" s="347"/>
      <c r="JKO232" s="347"/>
      <c r="JKP232" s="347"/>
      <c r="JKQ232" s="347"/>
      <c r="JKR232" s="347"/>
      <c r="JKS232" s="347"/>
      <c r="JKT232" s="347"/>
      <c r="JKU232" s="347"/>
      <c r="JKV232" s="347"/>
      <c r="JKW232" s="347"/>
      <c r="JKX232" s="347"/>
      <c r="JKY232" s="347"/>
      <c r="JKZ232" s="347"/>
      <c r="JLA232" s="347"/>
      <c r="JLB232" s="347"/>
      <c r="JLC232" s="347"/>
      <c r="JLD232" s="347"/>
      <c r="JLE232" s="347"/>
      <c r="JLF232" s="347"/>
      <c r="JLG232" s="347"/>
      <c r="JLH232" s="347"/>
      <c r="JLI232" s="347"/>
      <c r="JLJ232" s="347"/>
      <c r="JLK232" s="347"/>
      <c r="JLL232" s="347"/>
      <c r="JLM232" s="347"/>
      <c r="JLN232" s="347"/>
      <c r="JLO232" s="347"/>
      <c r="JLP232" s="347"/>
      <c r="JLQ232" s="347"/>
      <c r="JLR232" s="347"/>
      <c r="JLS232" s="347"/>
      <c r="JLT232" s="347"/>
      <c r="JLU232" s="347"/>
      <c r="JLV232" s="347"/>
      <c r="JLW232" s="347"/>
      <c r="JLX232" s="347"/>
      <c r="JLY232" s="347"/>
      <c r="JLZ232" s="347"/>
      <c r="JMA232" s="347"/>
      <c r="JMB232" s="347"/>
      <c r="JMC232" s="347"/>
      <c r="JMD232" s="347"/>
      <c r="JME232" s="347"/>
      <c r="JMF232" s="347"/>
      <c r="JMG232" s="347"/>
      <c r="JMH232" s="347"/>
      <c r="JMI232" s="347"/>
      <c r="JMJ232" s="347"/>
      <c r="JMK232" s="347"/>
      <c r="JML232" s="347"/>
      <c r="JMM232" s="347"/>
      <c r="JMN232" s="347"/>
      <c r="JMO232" s="347"/>
      <c r="JMP232" s="347"/>
      <c r="JMQ232" s="347"/>
      <c r="JMR232" s="347"/>
      <c r="JMS232" s="347"/>
      <c r="JMT232" s="347"/>
      <c r="JMU232" s="347"/>
      <c r="JMV232" s="347"/>
      <c r="JMW232" s="347"/>
      <c r="JMX232" s="347"/>
      <c r="JMY232" s="347"/>
      <c r="JMZ232" s="347"/>
      <c r="JNA232" s="347"/>
      <c r="JNB232" s="347"/>
      <c r="JNC232" s="347"/>
      <c r="JND232" s="347"/>
      <c r="JNE232" s="347"/>
      <c r="JNF232" s="347"/>
      <c r="JNG232" s="347"/>
      <c r="JNH232" s="347"/>
      <c r="JNI232" s="347"/>
      <c r="JNJ232" s="347"/>
      <c r="JNK232" s="347"/>
      <c r="JNL232" s="347"/>
      <c r="JNM232" s="347"/>
      <c r="JNN232" s="347"/>
      <c r="JNO232" s="347"/>
      <c r="JNP232" s="347"/>
      <c r="JNQ232" s="347"/>
      <c r="JNR232" s="347"/>
      <c r="JNS232" s="347"/>
      <c r="JNT232" s="347"/>
      <c r="JNU232" s="347"/>
      <c r="JNV232" s="347"/>
      <c r="JNW232" s="347"/>
      <c r="JNX232" s="347"/>
      <c r="JNY232" s="347"/>
      <c r="JNZ232" s="347"/>
      <c r="JOA232" s="347"/>
      <c r="JOB232" s="347"/>
      <c r="JOC232" s="347"/>
      <c r="JOD232" s="347"/>
      <c r="JOE232" s="347"/>
      <c r="JOF232" s="347"/>
      <c r="JOG232" s="347"/>
      <c r="JOH232" s="347"/>
      <c r="JOI232" s="347"/>
      <c r="JOJ232" s="347"/>
      <c r="JOK232" s="347"/>
      <c r="JOL232" s="347"/>
      <c r="JOM232" s="347"/>
      <c r="JON232" s="347"/>
      <c r="JOO232" s="347"/>
      <c r="JOP232" s="347"/>
      <c r="JOQ232" s="347"/>
      <c r="JOR232" s="347"/>
      <c r="JOS232" s="347"/>
      <c r="JOT232" s="347"/>
      <c r="JOU232" s="347"/>
      <c r="JOV232" s="347"/>
      <c r="JOW232" s="347"/>
      <c r="JOX232" s="347"/>
      <c r="JOY232" s="347"/>
      <c r="JOZ232" s="347"/>
      <c r="JPA232" s="347"/>
      <c r="JPB232" s="347"/>
      <c r="JPC232" s="347"/>
      <c r="JPD232" s="347"/>
      <c r="JPE232" s="347"/>
      <c r="JPF232" s="347"/>
      <c r="JPG232" s="347"/>
      <c r="JPH232" s="347"/>
      <c r="JPI232" s="347"/>
      <c r="JPJ232" s="347"/>
      <c r="JPK232" s="347"/>
      <c r="JPL232" s="347"/>
      <c r="JPM232" s="347"/>
      <c r="JPN232" s="347"/>
      <c r="JPO232" s="347"/>
      <c r="JPP232" s="347"/>
      <c r="JPQ232" s="347"/>
      <c r="JPR232" s="347"/>
      <c r="JPS232" s="347"/>
      <c r="JPT232" s="347"/>
      <c r="JPU232" s="347"/>
      <c r="JPV232" s="347"/>
      <c r="JPW232" s="347"/>
      <c r="JPX232" s="347"/>
      <c r="JPY232" s="347"/>
      <c r="JPZ232" s="347"/>
      <c r="JQA232" s="347"/>
      <c r="JQB232" s="347"/>
      <c r="JQC232" s="347"/>
      <c r="JQD232" s="347"/>
      <c r="JQE232" s="347"/>
      <c r="JQF232" s="347"/>
      <c r="JQG232" s="347"/>
      <c r="JQH232" s="347"/>
      <c r="JQI232" s="347"/>
      <c r="JQJ232" s="347"/>
      <c r="JQK232" s="347"/>
      <c r="JQL232" s="347"/>
      <c r="JQM232" s="347"/>
      <c r="JQN232" s="347"/>
      <c r="JQO232" s="347"/>
      <c r="JQP232" s="347"/>
      <c r="JQQ232" s="347"/>
      <c r="JQR232" s="347"/>
      <c r="JQS232" s="347"/>
      <c r="JQT232" s="347"/>
      <c r="JQU232" s="347"/>
      <c r="JQV232" s="347"/>
      <c r="JQW232" s="347"/>
      <c r="JQX232" s="347"/>
      <c r="JQY232" s="347"/>
      <c r="JQZ232" s="347"/>
      <c r="JRA232" s="347"/>
      <c r="JRB232" s="347"/>
      <c r="JRC232" s="347"/>
      <c r="JRD232" s="347"/>
      <c r="JRE232" s="347"/>
      <c r="JRF232" s="347"/>
      <c r="JRG232" s="347"/>
      <c r="JRH232" s="347"/>
      <c r="JRI232" s="347"/>
      <c r="JRJ232" s="347"/>
      <c r="JRK232" s="347"/>
      <c r="JRL232" s="347"/>
      <c r="JRM232" s="347"/>
      <c r="JRN232" s="347"/>
      <c r="JRO232" s="347"/>
      <c r="JRP232" s="347"/>
      <c r="JRQ232" s="347"/>
      <c r="JRR232" s="347"/>
      <c r="JRS232" s="347"/>
      <c r="JRT232" s="347"/>
      <c r="JRU232" s="347"/>
      <c r="JRV232" s="347"/>
      <c r="JRW232" s="347"/>
      <c r="JRX232" s="347"/>
      <c r="JRY232" s="347"/>
      <c r="JRZ232" s="347"/>
      <c r="JSA232" s="347"/>
      <c r="JSB232" s="347"/>
      <c r="JSC232" s="347"/>
      <c r="JSD232" s="347"/>
      <c r="JSE232" s="347"/>
      <c r="JSF232" s="347"/>
      <c r="JSG232" s="347"/>
      <c r="JSH232" s="347"/>
      <c r="JSI232" s="347"/>
      <c r="JSJ232" s="347"/>
      <c r="JSK232" s="347"/>
      <c r="JSL232" s="347"/>
      <c r="JSM232" s="347"/>
      <c r="JSN232" s="347"/>
      <c r="JSO232" s="347"/>
      <c r="JSP232" s="347"/>
      <c r="JSQ232" s="347"/>
      <c r="JSR232" s="347"/>
      <c r="JSS232" s="347"/>
      <c r="JST232" s="347"/>
      <c r="JSU232" s="347"/>
      <c r="JSV232" s="347"/>
      <c r="JSW232" s="347"/>
      <c r="JSX232" s="347"/>
      <c r="JSY232" s="347"/>
      <c r="JSZ232" s="347"/>
      <c r="JTA232" s="347"/>
      <c r="JTB232" s="347"/>
      <c r="JTC232" s="347"/>
      <c r="JTD232" s="347"/>
      <c r="JTE232" s="347"/>
      <c r="JTF232" s="347"/>
      <c r="JTG232" s="347"/>
      <c r="JTH232" s="347"/>
      <c r="JTI232" s="347"/>
      <c r="JTJ232" s="347"/>
      <c r="JTK232" s="347"/>
      <c r="JTL232" s="347"/>
      <c r="JTM232" s="347"/>
      <c r="JTN232" s="347"/>
      <c r="JTO232" s="347"/>
      <c r="JTP232" s="347"/>
      <c r="JTQ232" s="347"/>
      <c r="JTR232" s="347"/>
      <c r="JTS232" s="347"/>
      <c r="JTT232" s="347"/>
      <c r="JTU232" s="347"/>
      <c r="JTV232" s="347"/>
      <c r="JTW232" s="347"/>
      <c r="JTX232" s="347"/>
      <c r="JTY232" s="347"/>
      <c r="JTZ232" s="347"/>
      <c r="JUA232" s="347"/>
      <c r="JUB232" s="347"/>
      <c r="JUC232" s="347"/>
      <c r="JUD232" s="347"/>
      <c r="JUE232" s="347"/>
      <c r="JUF232" s="347"/>
      <c r="JUG232" s="347"/>
      <c r="JUH232" s="347"/>
      <c r="JUI232" s="347"/>
      <c r="JUJ232" s="347"/>
      <c r="JUK232" s="347"/>
      <c r="JUL232" s="347"/>
      <c r="JUM232" s="347"/>
      <c r="JUN232" s="347"/>
      <c r="JUO232" s="347"/>
      <c r="JUP232" s="347"/>
      <c r="JUQ232" s="347"/>
      <c r="JUR232" s="347"/>
      <c r="JUS232" s="347"/>
      <c r="JUT232" s="347"/>
      <c r="JUU232" s="347"/>
      <c r="JUV232" s="347"/>
      <c r="JUW232" s="347"/>
      <c r="JUX232" s="347"/>
      <c r="JUY232" s="347"/>
      <c r="JUZ232" s="347"/>
      <c r="JVA232" s="347"/>
      <c r="JVB232" s="347"/>
      <c r="JVC232" s="347"/>
      <c r="JVD232" s="347"/>
      <c r="JVE232" s="347"/>
      <c r="JVF232" s="347"/>
      <c r="JVG232" s="347"/>
      <c r="JVH232" s="347"/>
      <c r="JVI232" s="347"/>
      <c r="JVJ232" s="347"/>
      <c r="JVK232" s="347"/>
      <c r="JVL232" s="347"/>
      <c r="JVM232" s="347"/>
      <c r="JVN232" s="347"/>
      <c r="JVO232" s="347"/>
      <c r="JVP232" s="347"/>
      <c r="JVQ232" s="347"/>
      <c r="JVR232" s="347"/>
      <c r="JVS232" s="347"/>
      <c r="JVT232" s="347"/>
      <c r="JVU232" s="347"/>
      <c r="JVV232" s="347"/>
      <c r="JVW232" s="347"/>
      <c r="JVX232" s="347"/>
      <c r="JVY232" s="347"/>
      <c r="JVZ232" s="347"/>
      <c r="JWA232" s="347"/>
      <c r="JWB232" s="347"/>
      <c r="JWC232" s="347"/>
      <c r="JWD232" s="347"/>
      <c r="JWE232" s="347"/>
      <c r="JWF232" s="347"/>
      <c r="JWG232" s="347"/>
      <c r="JWH232" s="347"/>
      <c r="JWI232" s="347"/>
      <c r="JWJ232" s="347"/>
      <c r="JWK232" s="347"/>
      <c r="JWL232" s="347"/>
      <c r="JWM232" s="347"/>
      <c r="JWN232" s="347"/>
      <c r="JWO232" s="347"/>
      <c r="JWP232" s="347"/>
      <c r="JWQ232" s="347"/>
      <c r="JWR232" s="347"/>
      <c r="JWS232" s="347"/>
      <c r="JWT232" s="347"/>
      <c r="JWU232" s="347"/>
      <c r="JWV232" s="347"/>
      <c r="JWW232" s="347"/>
      <c r="JWX232" s="347"/>
      <c r="JWY232" s="347"/>
      <c r="JWZ232" s="347"/>
      <c r="JXA232" s="347"/>
      <c r="JXB232" s="347"/>
      <c r="JXC232" s="347"/>
      <c r="JXD232" s="347"/>
      <c r="JXE232" s="347"/>
      <c r="JXF232" s="347"/>
      <c r="JXG232" s="347"/>
      <c r="JXH232" s="347"/>
      <c r="JXI232" s="347"/>
      <c r="JXJ232" s="347"/>
      <c r="JXK232" s="347"/>
      <c r="JXL232" s="347"/>
      <c r="JXM232" s="347"/>
      <c r="JXN232" s="347"/>
      <c r="JXO232" s="347"/>
      <c r="JXP232" s="347"/>
      <c r="JXQ232" s="347"/>
      <c r="JXR232" s="347"/>
      <c r="JXS232" s="347"/>
      <c r="JXT232" s="347"/>
      <c r="JXU232" s="347"/>
      <c r="JXV232" s="347"/>
      <c r="JXW232" s="347"/>
      <c r="JXX232" s="347"/>
      <c r="JXY232" s="347"/>
      <c r="JXZ232" s="347"/>
      <c r="JYA232" s="347"/>
      <c r="JYB232" s="347"/>
      <c r="JYC232" s="347"/>
      <c r="JYD232" s="347"/>
      <c r="JYE232" s="347"/>
      <c r="JYF232" s="347"/>
      <c r="JYG232" s="347"/>
      <c r="JYH232" s="347"/>
      <c r="JYI232" s="347"/>
      <c r="JYJ232" s="347"/>
      <c r="JYK232" s="347"/>
      <c r="JYL232" s="347"/>
      <c r="JYM232" s="347"/>
      <c r="JYN232" s="347"/>
      <c r="JYO232" s="347"/>
      <c r="JYP232" s="347"/>
      <c r="JYQ232" s="347"/>
      <c r="JYR232" s="347"/>
      <c r="JYS232" s="347"/>
      <c r="JYT232" s="347"/>
      <c r="JYU232" s="347"/>
      <c r="JYV232" s="347"/>
      <c r="JYW232" s="347"/>
      <c r="JYX232" s="347"/>
      <c r="JYY232" s="347"/>
      <c r="JYZ232" s="347"/>
      <c r="JZA232" s="347"/>
      <c r="JZB232" s="347"/>
      <c r="JZC232" s="347"/>
      <c r="JZD232" s="347"/>
      <c r="JZE232" s="347"/>
      <c r="JZF232" s="347"/>
      <c r="JZG232" s="347"/>
      <c r="JZH232" s="347"/>
      <c r="JZI232" s="347"/>
      <c r="JZJ232" s="347"/>
      <c r="JZK232" s="347"/>
      <c r="JZL232" s="347"/>
      <c r="JZM232" s="347"/>
      <c r="JZN232" s="347"/>
      <c r="JZO232" s="347"/>
      <c r="JZP232" s="347"/>
      <c r="JZQ232" s="347"/>
      <c r="JZR232" s="347"/>
      <c r="JZS232" s="347"/>
      <c r="JZT232" s="347"/>
      <c r="JZU232" s="347"/>
      <c r="JZV232" s="347"/>
      <c r="JZW232" s="347"/>
      <c r="JZX232" s="347"/>
      <c r="JZY232" s="347"/>
      <c r="JZZ232" s="347"/>
      <c r="KAA232" s="347"/>
      <c r="KAB232" s="347"/>
      <c r="KAC232" s="347"/>
      <c r="KAD232" s="347"/>
      <c r="KAE232" s="347"/>
      <c r="KAF232" s="347"/>
      <c r="KAG232" s="347"/>
      <c r="KAH232" s="347"/>
      <c r="KAI232" s="347"/>
      <c r="KAJ232" s="347"/>
      <c r="KAK232" s="347"/>
      <c r="KAL232" s="347"/>
      <c r="KAM232" s="347"/>
      <c r="KAN232" s="347"/>
      <c r="KAO232" s="347"/>
      <c r="KAP232" s="347"/>
      <c r="KAQ232" s="347"/>
      <c r="KAR232" s="347"/>
      <c r="KAS232" s="347"/>
      <c r="KAT232" s="347"/>
      <c r="KAU232" s="347"/>
      <c r="KAV232" s="347"/>
      <c r="KAW232" s="347"/>
      <c r="KAX232" s="347"/>
      <c r="KAY232" s="347"/>
      <c r="KAZ232" s="347"/>
      <c r="KBA232" s="347"/>
      <c r="KBB232" s="347"/>
      <c r="KBC232" s="347"/>
      <c r="KBD232" s="347"/>
      <c r="KBE232" s="347"/>
      <c r="KBF232" s="347"/>
      <c r="KBG232" s="347"/>
      <c r="KBH232" s="347"/>
      <c r="KBI232" s="347"/>
      <c r="KBJ232" s="347"/>
      <c r="KBK232" s="347"/>
      <c r="KBL232" s="347"/>
      <c r="KBM232" s="347"/>
      <c r="KBN232" s="347"/>
      <c r="KBO232" s="347"/>
      <c r="KBP232" s="347"/>
      <c r="KBQ232" s="347"/>
      <c r="KBR232" s="347"/>
      <c r="KBS232" s="347"/>
      <c r="KBT232" s="347"/>
      <c r="KBU232" s="347"/>
      <c r="KBV232" s="347"/>
      <c r="KBW232" s="347"/>
      <c r="KBX232" s="347"/>
      <c r="KBY232" s="347"/>
      <c r="KBZ232" s="347"/>
      <c r="KCA232" s="347"/>
      <c r="KCB232" s="347"/>
      <c r="KCC232" s="347"/>
      <c r="KCD232" s="347"/>
      <c r="KCE232" s="347"/>
      <c r="KCF232" s="347"/>
      <c r="KCG232" s="347"/>
      <c r="KCH232" s="347"/>
      <c r="KCI232" s="347"/>
      <c r="KCJ232" s="347"/>
      <c r="KCK232" s="347"/>
      <c r="KCL232" s="347"/>
      <c r="KCM232" s="347"/>
      <c r="KCN232" s="347"/>
      <c r="KCO232" s="347"/>
      <c r="KCP232" s="347"/>
      <c r="KCQ232" s="347"/>
      <c r="KCR232" s="347"/>
      <c r="KCS232" s="347"/>
      <c r="KCT232" s="347"/>
      <c r="KCU232" s="347"/>
      <c r="KCV232" s="347"/>
      <c r="KCW232" s="347"/>
      <c r="KCX232" s="347"/>
      <c r="KCY232" s="347"/>
      <c r="KCZ232" s="347"/>
      <c r="KDA232" s="347"/>
      <c r="KDB232" s="347"/>
      <c r="KDC232" s="347"/>
      <c r="KDD232" s="347"/>
      <c r="KDE232" s="347"/>
      <c r="KDF232" s="347"/>
      <c r="KDG232" s="347"/>
      <c r="KDH232" s="347"/>
      <c r="KDI232" s="347"/>
      <c r="KDJ232" s="347"/>
      <c r="KDK232" s="347"/>
      <c r="KDL232" s="347"/>
      <c r="KDM232" s="347"/>
      <c r="KDN232" s="347"/>
      <c r="KDO232" s="347"/>
      <c r="KDP232" s="347"/>
      <c r="KDQ232" s="347"/>
      <c r="KDR232" s="347"/>
      <c r="KDS232" s="347"/>
      <c r="KDT232" s="347"/>
      <c r="KDU232" s="347"/>
      <c r="KDV232" s="347"/>
      <c r="KDW232" s="347"/>
      <c r="KDX232" s="347"/>
      <c r="KDY232" s="347"/>
      <c r="KDZ232" s="347"/>
      <c r="KEA232" s="347"/>
      <c r="KEB232" s="347"/>
      <c r="KEC232" s="347"/>
      <c r="KED232" s="347"/>
      <c r="KEE232" s="347"/>
      <c r="KEF232" s="347"/>
      <c r="KEG232" s="347"/>
      <c r="KEH232" s="347"/>
      <c r="KEI232" s="347"/>
      <c r="KEJ232" s="347"/>
      <c r="KEK232" s="347"/>
      <c r="KEL232" s="347"/>
      <c r="KEM232" s="347"/>
      <c r="KEN232" s="347"/>
      <c r="KEO232" s="347"/>
      <c r="KEP232" s="347"/>
      <c r="KEQ232" s="347"/>
      <c r="KER232" s="347"/>
      <c r="KES232" s="347"/>
      <c r="KET232" s="347"/>
      <c r="KEU232" s="347"/>
      <c r="KEV232" s="347"/>
      <c r="KEW232" s="347"/>
      <c r="KEX232" s="347"/>
      <c r="KEY232" s="347"/>
      <c r="KEZ232" s="347"/>
      <c r="KFA232" s="347"/>
      <c r="KFB232" s="347"/>
      <c r="KFC232" s="347"/>
      <c r="KFD232" s="347"/>
      <c r="KFE232" s="347"/>
      <c r="KFF232" s="347"/>
      <c r="KFG232" s="347"/>
      <c r="KFH232" s="347"/>
      <c r="KFI232" s="347"/>
      <c r="KFJ232" s="347"/>
      <c r="KFK232" s="347"/>
      <c r="KFL232" s="347"/>
      <c r="KFM232" s="347"/>
      <c r="KFN232" s="347"/>
      <c r="KFO232" s="347"/>
      <c r="KFP232" s="347"/>
      <c r="KFQ232" s="347"/>
      <c r="KFR232" s="347"/>
      <c r="KFS232" s="347"/>
      <c r="KFT232" s="347"/>
      <c r="KFU232" s="347"/>
      <c r="KFV232" s="347"/>
      <c r="KFW232" s="347"/>
      <c r="KFX232" s="347"/>
      <c r="KFY232" s="347"/>
      <c r="KFZ232" s="347"/>
      <c r="KGA232" s="347"/>
      <c r="KGB232" s="347"/>
      <c r="KGC232" s="347"/>
      <c r="KGD232" s="347"/>
      <c r="KGE232" s="347"/>
      <c r="KGF232" s="347"/>
      <c r="KGG232" s="347"/>
      <c r="KGH232" s="347"/>
      <c r="KGI232" s="347"/>
      <c r="KGJ232" s="347"/>
      <c r="KGK232" s="347"/>
      <c r="KGL232" s="347"/>
      <c r="KGM232" s="347"/>
      <c r="KGN232" s="347"/>
      <c r="KGO232" s="347"/>
      <c r="KGP232" s="347"/>
      <c r="KGQ232" s="347"/>
      <c r="KGR232" s="347"/>
      <c r="KGS232" s="347"/>
      <c r="KGT232" s="347"/>
      <c r="KGU232" s="347"/>
      <c r="KGV232" s="347"/>
      <c r="KGW232" s="347"/>
      <c r="KGX232" s="347"/>
      <c r="KGY232" s="347"/>
      <c r="KGZ232" s="347"/>
      <c r="KHA232" s="347"/>
      <c r="KHB232" s="347"/>
      <c r="KHC232" s="347"/>
      <c r="KHD232" s="347"/>
      <c r="KHE232" s="347"/>
      <c r="KHF232" s="347"/>
      <c r="KHG232" s="347"/>
      <c r="KHH232" s="347"/>
      <c r="KHI232" s="347"/>
      <c r="KHJ232" s="347"/>
      <c r="KHK232" s="347"/>
      <c r="KHL232" s="347"/>
      <c r="KHM232" s="347"/>
      <c r="KHN232" s="347"/>
      <c r="KHO232" s="347"/>
      <c r="KHP232" s="347"/>
      <c r="KHQ232" s="347"/>
      <c r="KHR232" s="347"/>
      <c r="KHS232" s="347"/>
      <c r="KHT232" s="347"/>
      <c r="KHU232" s="347"/>
      <c r="KHV232" s="347"/>
      <c r="KHW232" s="347"/>
      <c r="KHX232" s="347"/>
      <c r="KHY232" s="347"/>
      <c r="KHZ232" s="347"/>
      <c r="KIA232" s="347"/>
      <c r="KIB232" s="347"/>
      <c r="KIC232" s="347"/>
      <c r="KID232" s="347"/>
      <c r="KIE232" s="347"/>
      <c r="KIF232" s="347"/>
      <c r="KIG232" s="347"/>
      <c r="KIH232" s="347"/>
      <c r="KII232" s="347"/>
      <c r="KIJ232" s="347"/>
      <c r="KIK232" s="347"/>
      <c r="KIL232" s="347"/>
      <c r="KIM232" s="347"/>
      <c r="KIN232" s="347"/>
      <c r="KIO232" s="347"/>
      <c r="KIP232" s="347"/>
      <c r="KIQ232" s="347"/>
      <c r="KIR232" s="347"/>
      <c r="KIS232" s="347"/>
      <c r="KIT232" s="347"/>
      <c r="KIU232" s="347"/>
      <c r="KIV232" s="347"/>
      <c r="KIW232" s="347"/>
      <c r="KIX232" s="347"/>
      <c r="KIY232" s="347"/>
      <c r="KIZ232" s="347"/>
      <c r="KJA232" s="347"/>
      <c r="KJB232" s="347"/>
      <c r="KJC232" s="347"/>
      <c r="KJD232" s="347"/>
      <c r="KJE232" s="347"/>
      <c r="KJF232" s="347"/>
      <c r="KJG232" s="347"/>
      <c r="KJH232" s="347"/>
      <c r="KJI232" s="347"/>
      <c r="KJJ232" s="347"/>
      <c r="KJK232" s="347"/>
      <c r="KJL232" s="347"/>
      <c r="KJM232" s="347"/>
      <c r="KJN232" s="347"/>
      <c r="KJO232" s="347"/>
      <c r="KJP232" s="347"/>
      <c r="KJQ232" s="347"/>
      <c r="KJR232" s="347"/>
      <c r="KJS232" s="347"/>
      <c r="KJT232" s="347"/>
      <c r="KJU232" s="347"/>
      <c r="KJV232" s="347"/>
      <c r="KJW232" s="347"/>
      <c r="KJX232" s="347"/>
      <c r="KJY232" s="347"/>
      <c r="KJZ232" s="347"/>
      <c r="KKA232" s="347"/>
      <c r="KKB232" s="347"/>
      <c r="KKC232" s="347"/>
      <c r="KKD232" s="347"/>
      <c r="KKE232" s="347"/>
      <c r="KKF232" s="347"/>
      <c r="KKG232" s="347"/>
      <c r="KKH232" s="347"/>
      <c r="KKI232" s="347"/>
      <c r="KKJ232" s="347"/>
      <c r="KKK232" s="347"/>
      <c r="KKL232" s="347"/>
      <c r="KKM232" s="347"/>
      <c r="KKN232" s="347"/>
      <c r="KKO232" s="347"/>
      <c r="KKP232" s="347"/>
      <c r="KKQ232" s="347"/>
      <c r="KKR232" s="347"/>
      <c r="KKS232" s="347"/>
      <c r="KKT232" s="347"/>
      <c r="KKU232" s="347"/>
      <c r="KKV232" s="347"/>
      <c r="KKW232" s="347"/>
      <c r="KKX232" s="347"/>
      <c r="KKY232" s="347"/>
      <c r="KKZ232" s="347"/>
      <c r="KLA232" s="347"/>
      <c r="KLB232" s="347"/>
      <c r="KLC232" s="347"/>
      <c r="KLD232" s="347"/>
      <c r="KLE232" s="347"/>
      <c r="KLF232" s="347"/>
      <c r="KLG232" s="347"/>
      <c r="KLH232" s="347"/>
      <c r="KLI232" s="347"/>
      <c r="KLJ232" s="347"/>
      <c r="KLK232" s="347"/>
      <c r="KLL232" s="347"/>
      <c r="KLM232" s="347"/>
      <c r="KLN232" s="347"/>
      <c r="KLO232" s="347"/>
      <c r="KLP232" s="347"/>
      <c r="KLQ232" s="347"/>
      <c r="KLR232" s="347"/>
      <c r="KLS232" s="347"/>
      <c r="KLT232" s="347"/>
      <c r="KLU232" s="347"/>
      <c r="KLV232" s="347"/>
      <c r="KLW232" s="347"/>
      <c r="KLX232" s="347"/>
      <c r="KLY232" s="347"/>
      <c r="KLZ232" s="347"/>
      <c r="KMA232" s="347"/>
      <c r="KMB232" s="347"/>
      <c r="KMC232" s="347"/>
      <c r="KMD232" s="347"/>
      <c r="KME232" s="347"/>
      <c r="KMF232" s="347"/>
      <c r="KMG232" s="347"/>
      <c r="KMH232" s="347"/>
      <c r="KMI232" s="347"/>
      <c r="KMJ232" s="347"/>
      <c r="KMK232" s="347"/>
      <c r="KML232" s="347"/>
      <c r="KMM232" s="347"/>
      <c r="KMN232" s="347"/>
      <c r="KMO232" s="347"/>
      <c r="KMP232" s="347"/>
      <c r="KMQ232" s="347"/>
      <c r="KMR232" s="347"/>
      <c r="KMS232" s="347"/>
      <c r="KMT232" s="347"/>
      <c r="KMU232" s="347"/>
      <c r="KMV232" s="347"/>
      <c r="KMW232" s="347"/>
      <c r="KMX232" s="347"/>
      <c r="KMY232" s="347"/>
      <c r="KMZ232" s="347"/>
      <c r="KNA232" s="347"/>
      <c r="KNB232" s="347"/>
      <c r="KNC232" s="347"/>
      <c r="KND232" s="347"/>
      <c r="KNE232" s="347"/>
      <c r="KNF232" s="347"/>
      <c r="KNG232" s="347"/>
      <c r="KNH232" s="347"/>
      <c r="KNI232" s="347"/>
      <c r="KNJ232" s="347"/>
      <c r="KNK232" s="347"/>
      <c r="KNL232" s="347"/>
      <c r="KNM232" s="347"/>
      <c r="KNN232" s="347"/>
      <c r="KNO232" s="347"/>
      <c r="KNP232" s="347"/>
      <c r="KNQ232" s="347"/>
      <c r="KNR232" s="347"/>
      <c r="KNS232" s="347"/>
      <c r="KNT232" s="347"/>
      <c r="KNU232" s="347"/>
      <c r="KNV232" s="347"/>
      <c r="KNW232" s="347"/>
      <c r="KNX232" s="347"/>
      <c r="KNY232" s="347"/>
      <c r="KNZ232" s="347"/>
      <c r="KOA232" s="347"/>
      <c r="KOB232" s="347"/>
      <c r="KOC232" s="347"/>
      <c r="KOD232" s="347"/>
      <c r="KOE232" s="347"/>
      <c r="KOF232" s="347"/>
      <c r="KOG232" s="347"/>
      <c r="KOH232" s="347"/>
      <c r="KOI232" s="347"/>
      <c r="KOJ232" s="347"/>
      <c r="KOK232" s="347"/>
      <c r="KOL232" s="347"/>
      <c r="KOM232" s="347"/>
      <c r="KON232" s="347"/>
      <c r="KOO232" s="347"/>
      <c r="KOP232" s="347"/>
      <c r="KOQ232" s="347"/>
      <c r="KOR232" s="347"/>
      <c r="KOS232" s="347"/>
      <c r="KOT232" s="347"/>
      <c r="KOU232" s="347"/>
      <c r="KOV232" s="347"/>
      <c r="KOW232" s="347"/>
      <c r="KOX232" s="347"/>
      <c r="KOY232" s="347"/>
      <c r="KOZ232" s="347"/>
      <c r="KPA232" s="347"/>
      <c r="KPB232" s="347"/>
      <c r="KPC232" s="347"/>
      <c r="KPD232" s="347"/>
      <c r="KPE232" s="347"/>
      <c r="KPF232" s="347"/>
      <c r="KPG232" s="347"/>
      <c r="KPH232" s="347"/>
      <c r="KPI232" s="347"/>
      <c r="KPJ232" s="347"/>
      <c r="KPK232" s="347"/>
      <c r="KPL232" s="347"/>
      <c r="KPM232" s="347"/>
      <c r="KPN232" s="347"/>
      <c r="KPO232" s="347"/>
      <c r="KPP232" s="347"/>
      <c r="KPQ232" s="347"/>
      <c r="KPR232" s="347"/>
      <c r="KPS232" s="347"/>
      <c r="KPT232" s="347"/>
      <c r="KPU232" s="347"/>
      <c r="KPV232" s="347"/>
      <c r="KPW232" s="347"/>
      <c r="KPX232" s="347"/>
      <c r="KPY232" s="347"/>
      <c r="KPZ232" s="347"/>
      <c r="KQA232" s="347"/>
      <c r="KQB232" s="347"/>
      <c r="KQC232" s="347"/>
      <c r="KQD232" s="347"/>
      <c r="KQE232" s="347"/>
      <c r="KQF232" s="347"/>
      <c r="KQG232" s="347"/>
      <c r="KQH232" s="347"/>
      <c r="KQI232" s="347"/>
      <c r="KQJ232" s="347"/>
      <c r="KQK232" s="347"/>
      <c r="KQL232" s="347"/>
      <c r="KQM232" s="347"/>
      <c r="KQN232" s="347"/>
      <c r="KQO232" s="347"/>
      <c r="KQP232" s="347"/>
      <c r="KQQ232" s="347"/>
      <c r="KQR232" s="347"/>
      <c r="KQS232" s="347"/>
      <c r="KQT232" s="347"/>
      <c r="KQU232" s="347"/>
      <c r="KQV232" s="347"/>
      <c r="KQW232" s="347"/>
      <c r="KQX232" s="347"/>
      <c r="KQY232" s="347"/>
      <c r="KQZ232" s="347"/>
      <c r="KRA232" s="347"/>
      <c r="KRB232" s="347"/>
      <c r="KRC232" s="347"/>
      <c r="KRD232" s="347"/>
      <c r="KRE232" s="347"/>
      <c r="KRF232" s="347"/>
      <c r="KRG232" s="347"/>
      <c r="KRH232" s="347"/>
      <c r="KRI232" s="347"/>
      <c r="KRJ232" s="347"/>
      <c r="KRK232" s="347"/>
      <c r="KRL232" s="347"/>
      <c r="KRM232" s="347"/>
      <c r="KRN232" s="347"/>
      <c r="KRO232" s="347"/>
      <c r="KRP232" s="347"/>
      <c r="KRQ232" s="347"/>
      <c r="KRR232" s="347"/>
      <c r="KRS232" s="347"/>
      <c r="KRT232" s="347"/>
      <c r="KRU232" s="347"/>
      <c r="KRV232" s="347"/>
      <c r="KRW232" s="347"/>
      <c r="KRX232" s="347"/>
      <c r="KRY232" s="347"/>
      <c r="KRZ232" s="347"/>
      <c r="KSA232" s="347"/>
      <c r="KSB232" s="347"/>
      <c r="KSC232" s="347"/>
      <c r="KSD232" s="347"/>
      <c r="KSE232" s="347"/>
      <c r="KSF232" s="347"/>
      <c r="KSG232" s="347"/>
      <c r="KSH232" s="347"/>
      <c r="KSI232" s="347"/>
      <c r="KSJ232" s="347"/>
      <c r="KSK232" s="347"/>
      <c r="KSL232" s="347"/>
      <c r="KSM232" s="347"/>
      <c r="KSN232" s="347"/>
      <c r="KSO232" s="347"/>
      <c r="KSP232" s="347"/>
      <c r="KSQ232" s="347"/>
      <c r="KSR232" s="347"/>
      <c r="KSS232" s="347"/>
      <c r="KST232" s="347"/>
      <c r="KSU232" s="347"/>
      <c r="KSV232" s="347"/>
      <c r="KSW232" s="347"/>
      <c r="KSX232" s="347"/>
      <c r="KSY232" s="347"/>
      <c r="KSZ232" s="347"/>
      <c r="KTA232" s="347"/>
      <c r="KTB232" s="347"/>
      <c r="KTC232" s="347"/>
      <c r="KTD232" s="347"/>
      <c r="KTE232" s="347"/>
      <c r="KTF232" s="347"/>
      <c r="KTG232" s="347"/>
      <c r="KTH232" s="347"/>
      <c r="KTI232" s="347"/>
      <c r="KTJ232" s="347"/>
      <c r="KTK232" s="347"/>
      <c r="KTL232" s="347"/>
      <c r="KTM232" s="347"/>
      <c r="KTN232" s="347"/>
      <c r="KTO232" s="347"/>
      <c r="KTP232" s="347"/>
      <c r="KTQ232" s="347"/>
      <c r="KTR232" s="347"/>
      <c r="KTS232" s="347"/>
      <c r="KTT232" s="347"/>
      <c r="KTU232" s="347"/>
      <c r="KTV232" s="347"/>
      <c r="KTW232" s="347"/>
      <c r="KTX232" s="347"/>
      <c r="KTY232" s="347"/>
      <c r="KTZ232" s="347"/>
      <c r="KUA232" s="347"/>
      <c r="KUB232" s="347"/>
      <c r="KUC232" s="347"/>
      <c r="KUD232" s="347"/>
      <c r="KUE232" s="347"/>
      <c r="KUF232" s="347"/>
      <c r="KUG232" s="347"/>
      <c r="KUH232" s="347"/>
      <c r="KUI232" s="347"/>
      <c r="KUJ232" s="347"/>
      <c r="KUK232" s="347"/>
      <c r="KUL232" s="347"/>
      <c r="KUM232" s="347"/>
      <c r="KUN232" s="347"/>
      <c r="KUO232" s="347"/>
      <c r="KUP232" s="347"/>
      <c r="KUQ232" s="347"/>
      <c r="KUR232" s="347"/>
      <c r="KUS232" s="347"/>
      <c r="KUT232" s="347"/>
      <c r="KUU232" s="347"/>
      <c r="KUV232" s="347"/>
      <c r="KUW232" s="347"/>
      <c r="KUX232" s="347"/>
      <c r="KUY232" s="347"/>
      <c r="KUZ232" s="347"/>
      <c r="KVA232" s="347"/>
      <c r="KVB232" s="347"/>
      <c r="KVC232" s="347"/>
      <c r="KVD232" s="347"/>
      <c r="KVE232" s="347"/>
      <c r="KVF232" s="347"/>
      <c r="KVG232" s="347"/>
      <c r="KVH232" s="347"/>
      <c r="KVI232" s="347"/>
      <c r="KVJ232" s="347"/>
      <c r="KVK232" s="347"/>
      <c r="KVL232" s="347"/>
      <c r="KVM232" s="347"/>
      <c r="KVN232" s="347"/>
      <c r="KVO232" s="347"/>
      <c r="KVP232" s="347"/>
      <c r="KVQ232" s="347"/>
      <c r="KVR232" s="347"/>
      <c r="KVS232" s="347"/>
      <c r="KVT232" s="347"/>
      <c r="KVU232" s="347"/>
      <c r="KVV232" s="347"/>
      <c r="KVW232" s="347"/>
      <c r="KVX232" s="347"/>
      <c r="KVY232" s="347"/>
      <c r="KVZ232" s="347"/>
      <c r="KWA232" s="347"/>
      <c r="KWB232" s="347"/>
      <c r="KWC232" s="347"/>
      <c r="KWD232" s="347"/>
      <c r="KWE232" s="347"/>
      <c r="KWF232" s="347"/>
      <c r="KWG232" s="347"/>
      <c r="KWH232" s="347"/>
      <c r="KWI232" s="347"/>
      <c r="KWJ232" s="347"/>
      <c r="KWK232" s="347"/>
      <c r="KWL232" s="347"/>
      <c r="KWM232" s="347"/>
      <c r="KWN232" s="347"/>
      <c r="KWO232" s="347"/>
      <c r="KWP232" s="347"/>
      <c r="KWQ232" s="347"/>
      <c r="KWR232" s="347"/>
      <c r="KWS232" s="347"/>
      <c r="KWT232" s="347"/>
      <c r="KWU232" s="347"/>
      <c r="KWV232" s="347"/>
      <c r="KWW232" s="347"/>
      <c r="KWX232" s="347"/>
      <c r="KWY232" s="347"/>
      <c r="KWZ232" s="347"/>
      <c r="KXA232" s="347"/>
      <c r="KXB232" s="347"/>
      <c r="KXC232" s="347"/>
      <c r="KXD232" s="347"/>
      <c r="KXE232" s="347"/>
      <c r="KXF232" s="347"/>
      <c r="KXG232" s="347"/>
      <c r="KXH232" s="347"/>
      <c r="KXI232" s="347"/>
      <c r="KXJ232" s="347"/>
      <c r="KXK232" s="347"/>
      <c r="KXL232" s="347"/>
      <c r="KXM232" s="347"/>
      <c r="KXN232" s="347"/>
      <c r="KXO232" s="347"/>
      <c r="KXP232" s="347"/>
      <c r="KXQ232" s="347"/>
      <c r="KXR232" s="347"/>
      <c r="KXS232" s="347"/>
      <c r="KXT232" s="347"/>
      <c r="KXU232" s="347"/>
      <c r="KXV232" s="347"/>
      <c r="KXW232" s="347"/>
      <c r="KXX232" s="347"/>
      <c r="KXY232" s="347"/>
      <c r="KXZ232" s="347"/>
      <c r="KYA232" s="347"/>
      <c r="KYB232" s="347"/>
      <c r="KYC232" s="347"/>
      <c r="KYD232" s="347"/>
      <c r="KYE232" s="347"/>
      <c r="KYF232" s="347"/>
      <c r="KYG232" s="347"/>
      <c r="KYH232" s="347"/>
      <c r="KYI232" s="347"/>
      <c r="KYJ232" s="347"/>
      <c r="KYK232" s="347"/>
      <c r="KYL232" s="347"/>
      <c r="KYM232" s="347"/>
      <c r="KYN232" s="347"/>
      <c r="KYO232" s="347"/>
      <c r="KYP232" s="347"/>
      <c r="KYQ232" s="347"/>
      <c r="KYR232" s="347"/>
      <c r="KYS232" s="347"/>
      <c r="KYT232" s="347"/>
      <c r="KYU232" s="347"/>
      <c r="KYV232" s="347"/>
      <c r="KYW232" s="347"/>
      <c r="KYX232" s="347"/>
      <c r="KYY232" s="347"/>
      <c r="KYZ232" s="347"/>
      <c r="KZA232" s="347"/>
      <c r="KZB232" s="347"/>
      <c r="KZC232" s="347"/>
      <c r="KZD232" s="347"/>
      <c r="KZE232" s="347"/>
      <c r="KZF232" s="347"/>
      <c r="KZG232" s="347"/>
      <c r="KZH232" s="347"/>
      <c r="KZI232" s="347"/>
      <c r="KZJ232" s="347"/>
      <c r="KZK232" s="347"/>
      <c r="KZL232" s="347"/>
      <c r="KZM232" s="347"/>
      <c r="KZN232" s="347"/>
      <c r="KZO232" s="347"/>
      <c r="KZP232" s="347"/>
      <c r="KZQ232" s="347"/>
      <c r="KZR232" s="347"/>
      <c r="KZS232" s="347"/>
      <c r="KZT232" s="347"/>
      <c r="KZU232" s="347"/>
      <c r="KZV232" s="347"/>
      <c r="KZW232" s="347"/>
      <c r="KZX232" s="347"/>
      <c r="KZY232" s="347"/>
      <c r="KZZ232" s="347"/>
      <c r="LAA232" s="347"/>
      <c r="LAB232" s="347"/>
      <c r="LAC232" s="347"/>
      <c r="LAD232" s="347"/>
      <c r="LAE232" s="347"/>
      <c r="LAF232" s="347"/>
      <c r="LAG232" s="347"/>
      <c r="LAH232" s="347"/>
      <c r="LAI232" s="347"/>
      <c r="LAJ232" s="347"/>
      <c r="LAK232" s="347"/>
      <c r="LAL232" s="347"/>
      <c r="LAM232" s="347"/>
      <c r="LAN232" s="347"/>
      <c r="LAO232" s="347"/>
      <c r="LAP232" s="347"/>
      <c r="LAQ232" s="347"/>
      <c r="LAR232" s="347"/>
      <c r="LAS232" s="347"/>
      <c r="LAT232" s="347"/>
      <c r="LAU232" s="347"/>
      <c r="LAV232" s="347"/>
      <c r="LAW232" s="347"/>
      <c r="LAX232" s="347"/>
      <c r="LAY232" s="347"/>
      <c r="LAZ232" s="347"/>
      <c r="LBA232" s="347"/>
      <c r="LBB232" s="347"/>
      <c r="LBC232" s="347"/>
      <c r="LBD232" s="347"/>
      <c r="LBE232" s="347"/>
      <c r="LBF232" s="347"/>
      <c r="LBG232" s="347"/>
      <c r="LBH232" s="347"/>
      <c r="LBI232" s="347"/>
      <c r="LBJ232" s="347"/>
      <c r="LBK232" s="347"/>
      <c r="LBL232" s="347"/>
      <c r="LBM232" s="347"/>
      <c r="LBN232" s="347"/>
      <c r="LBO232" s="347"/>
      <c r="LBP232" s="347"/>
      <c r="LBQ232" s="347"/>
      <c r="LBR232" s="347"/>
      <c r="LBS232" s="347"/>
      <c r="LBT232" s="347"/>
      <c r="LBU232" s="347"/>
      <c r="LBV232" s="347"/>
      <c r="LBW232" s="347"/>
      <c r="LBX232" s="347"/>
      <c r="LBY232" s="347"/>
      <c r="LBZ232" s="347"/>
      <c r="LCA232" s="347"/>
      <c r="LCB232" s="347"/>
      <c r="LCC232" s="347"/>
      <c r="LCD232" s="347"/>
      <c r="LCE232" s="347"/>
      <c r="LCF232" s="347"/>
      <c r="LCG232" s="347"/>
      <c r="LCH232" s="347"/>
      <c r="LCI232" s="347"/>
      <c r="LCJ232" s="347"/>
      <c r="LCK232" s="347"/>
      <c r="LCL232" s="347"/>
      <c r="LCM232" s="347"/>
      <c r="LCN232" s="347"/>
      <c r="LCO232" s="347"/>
      <c r="LCP232" s="347"/>
      <c r="LCQ232" s="347"/>
      <c r="LCR232" s="347"/>
      <c r="LCS232" s="347"/>
      <c r="LCT232" s="347"/>
      <c r="LCU232" s="347"/>
      <c r="LCV232" s="347"/>
      <c r="LCW232" s="347"/>
      <c r="LCX232" s="347"/>
      <c r="LCY232" s="347"/>
      <c r="LCZ232" s="347"/>
      <c r="LDA232" s="347"/>
      <c r="LDB232" s="347"/>
      <c r="LDC232" s="347"/>
      <c r="LDD232" s="347"/>
      <c r="LDE232" s="347"/>
      <c r="LDF232" s="347"/>
      <c r="LDG232" s="347"/>
      <c r="LDH232" s="347"/>
      <c r="LDI232" s="347"/>
      <c r="LDJ232" s="347"/>
      <c r="LDK232" s="347"/>
      <c r="LDL232" s="347"/>
      <c r="LDM232" s="347"/>
      <c r="LDN232" s="347"/>
      <c r="LDO232" s="347"/>
      <c r="LDP232" s="347"/>
      <c r="LDQ232" s="347"/>
      <c r="LDR232" s="347"/>
      <c r="LDS232" s="347"/>
      <c r="LDT232" s="347"/>
      <c r="LDU232" s="347"/>
      <c r="LDV232" s="347"/>
      <c r="LDW232" s="347"/>
      <c r="LDX232" s="347"/>
      <c r="LDY232" s="347"/>
      <c r="LDZ232" s="347"/>
      <c r="LEA232" s="347"/>
      <c r="LEB232" s="347"/>
      <c r="LEC232" s="347"/>
      <c r="LED232" s="347"/>
      <c r="LEE232" s="347"/>
      <c r="LEF232" s="347"/>
      <c r="LEG232" s="347"/>
      <c r="LEH232" s="347"/>
      <c r="LEI232" s="347"/>
      <c r="LEJ232" s="347"/>
      <c r="LEK232" s="347"/>
      <c r="LEL232" s="347"/>
      <c r="LEM232" s="347"/>
      <c r="LEN232" s="347"/>
      <c r="LEO232" s="347"/>
      <c r="LEP232" s="347"/>
      <c r="LEQ232" s="347"/>
      <c r="LER232" s="347"/>
      <c r="LES232" s="347"/>
      <c r="LET232" s="347"/>
      <c r="LEU232" s="347"/>
      <c r="LEV232" s="347"/>
      <c r="LEW232" s="347"/>
      <c r="LEX232" s="347"/>
      <c r="LEY232" s="347"/>
      <c r="LEZ232" s="347"/>
      <c r="LFA232" s="347"/>
      <c r="LFB232" s="347"/>
      <c r="LFC232" s="347"/>
      <c r="LFD232" s="347"/>
      <c r="LFE232" s="347"/>
      <c r="LFF232" s="347"/>
      <c r="LFG232" s="347"/>
      <c r="LFH232" s="347"/>
      <c r="LFI232" s="347"/>
      <c r="LFJ232" s="347"/>
      <c r="LFK232" s="347"/>
      <c r="LFL232" s="347"/>
      <c r="LFM232" s="347"/>
      <c r="LFN232" s="347"/>
      <c r="LFO232" s="347"/>
      <c r="LFP232" s="347"/>
      <c r="LFQ232" s="347"/>
      <c r="LFR232" s="347"/>
      <c r="LFS232" s="347"/>
      <c r="LFT232" s="347"/>
      <c r="LFU232" s="347"/>
      <c r="LFV232" s="347"/>
      <c r="LFW232" s="347"/>
      <c r="LFX232" s="347"/>
      <c r="LFY232" s="347"/>
      <c r="LFZ232" s="347"/>
      <c r="LGA232" s="347"/>
      <c r="LGB232" s="347"/>
      <c r="LGC232" s="347"/>
      <c r="LGD232" s="347"/>
      <c r="LGE232" s="347"/>
      <c r="LGF232" s="347"/>
      <c r="LGG232" s="347"/>
      <c r="LGH232" s="347"/>
      <c r="LGI232" s="347"/>
      <c r="LGJ232" s="347"/>
      <c r="LGK232" s="347"/>
      <c r="LGL232" s="347"/>
      <c r="LGM232" s="347"/>
      <c r="LGN232" s="347"/>
      <c r="LGO232" s="347"/>
      <c r="LGP232" s="347"/>
      <c r="LGQ232" s="347"/>
      <c r="LGR232" s="347"/>
      <c r="LGS232" s="347"/>
      <c r="LGT232" s="347"/>
      <c r="LGU232" s="347"/>
      <c r="LGV232" s="347"/>
      <c r="LGW232" s="347"/>
      <c r="LGX232" s="347"/>
      <c r="LGY232" s="347"/>
      <c r="LGZ232" s="347"/>
      <c r="LHA232" s="347"/>
      <c r="LHB232" s="347"/>
      <c r="LHC232" s="347"/>
      <c r="LHD232" s="347"/>
      <c r="LHE232" s="347"/>
      <c r="LHF232" s="347"/>
      <c r="LHG232" s="347"/>
      <c r="LHH232" s="347"/>
      <c r="LHI232" s="347"/>
      <c r="LHJ232" s="347"/>
      <c r="LHK232" s="347"/>
      <c r="LHL232" s="347"/>
      <c r="LHM232" s="347"/>
      <c r="LHN232" s="347"/>
      <c r="LHO232" s="347"/>
      <c r="LHP232" s="347"/>
      <c r="LHQ232" s="347"/>
      <c r="LHR232" s="347"/>
      <c r="LHS232" s="347"/>
      <c r="LHT232" s="347"/>
      <c r="LHU232" s="347"/>
      <c r="LHV232" s="347"/>
      <c r="LHW232" s="347"/>
      <c r="LHX232" s="347"/>
      <c r="LHY232" s="347"/>
      <c r="LHZ232" s="347"/>
      <c r="LIA232" s="347"/>
      <c r="LIB232" s="347"/>
      <c r="LIC232" s="347"/>
      <c r="LID232" s="347"/>
      <c r="LIE232" s="347"/>
      <c r="LIF232" s="347"/>
      <c r="LIG232" s="347"/>
      <c r="LIH232" s="347"/>
      <c r="LII232" s="347"/>
      <c r="LIJ232" s="347"/>
      <c r="LIK232" s="347"/>
      <c r="LIL232" s="347"/>
      <c r="LIM232" s="347"/>
      <c r="LIN232" s="347"/>
      <c r="LIO232" s="347"/>
      <c r="LIP232" s="347"/>
      <c r="LIQ232" s="347"/>
      <c r="LIR232" s="347"/>
      <c r="LIS232" s="347"/>
      <c r="LIT232" s="347"/>
      <c r="LIU232" s="347"/>
      <c r="LIV232" s="347"/>
      <c r="LIW232" s="347"/>
      <c r="LIX232" s="347"/>
      <c r="LIY232" s="347"/>
      <c r="LIZ232" s="347"/>
      <c r="LJA232" s="347"/>
      <c r="LJB232" s="347"/>
      <c r="LJC232" s="347"/>
      <c r="LJD232" s="347"/>
      <c r="LJE232" s="347"/>
      <c r="LJF232" s="347"/>
      <c r="LJG232" s="347"/>
      <c r="LJH232" s="347"/>
      <c r="LJI232" s="347"/>
      <c r="LJJ232" s="347"/>
      <c r="LJK232" s="347"/>
      <c r="LJL232" s="347"/>
      <c r="LJM232" s="347"/>
      <c r="LJN232" s="347"/>
      <c r="LJO232" s="347"/>
      <c r="LJP232" s="347"/>
      <c r="LJQ232" s="347"/>
      <c r="LJR232" s="347"/>
      <c r="LJS232" s="347"/>
      <c r="LJT232" s="347"/>
      <c r="LJU232" s="347"/>
      <c r="LJV232" s="347"/>
      <c r="LJW232" s="347"/>
      <c r="LJX232" s="347"/>
      <c r="LJY232" s="347"/>
      <c r="LJZ232" s="347"/>
      <c r="LKA232" s="347"/>
      <c r="LKB232" s="347"/>
      <c r="LKC232" s="347"/>
      <c r="LKD232" s="347"/>
      <c r="LKE232" s="347"/>
      <c r="LKF232" s="347"/>
      <c r="LKG232" s="347"/>
      <c r="LKH232" s="347"/>
      <c r="LKI232" s="347"/>
      <c r="LKJ232" s="347"/>
      <c r="LKK232" s="347"/>
      <c r="LKL232" s="347"/>
      <c r="LKM232" s="347"/>
      <c r="LKN232" s="347"/>
      <c r="LKO232" s="347"/>
      <c r="LKP232" s="347"/>
      <c r="LKQ232" s="347"/>
      <c r="LKR232" s="347"/>
      <c r="LKS232" s="347"/>
      <c r="LKT232" s="347"/>
      <c r="LKU232" s="347"/>
      <c r="LKV232" s="347"/>
      <c r="LKW232" s="347"/>
      <c r="LKX232" s="347"/>
      <c r="LKY232" s="347"/>
      <c r="LKZ232" s="347"/>
      <c r="LLA232" s="347"/>
      <c r="LLB232" s="347"/>
      <c r="LLC232" s="347"/>
      <c r="LLD232" s="347"/>
      <c r="LLE232" s="347"/>
      <c r="LLF232" s="347"/>
      <c r="LLG232" s="347"/>
      <c r="LLH232" s="347"/>
      <c r="LLI232" s="347"/>
      <c r="LLJ232" s="347"/>
      <c r="LLK232" s="347"/>
      <c r="LLL232" s="347"/>
      <c r="LLM232" s="347"/>
      <c r="LLN232" s="347"/>
      <c r="LLO232" s="347"/>
      <c r="LLP232" s="347"/>
      <c r="LLQ232" s="347"/>
      <c r="LLR232" s="347"/>
      <c r="LLS232" s="347"/>
      <c r="LLT232" s="347"/>
      <c r="LLU232" s="347"/>
      <c r="LLV232" s="347"/>
      <c r="LLW232" s="347"/>
      <c r="LLX232" s="347"/>
      <c r="LLY232" s="347"/>
      <c r="LLZ232" s="347"/>
      <c r="LMA232" s="347"/>
      <c r="LMB232" s="347"/>
      <c r="LMC232" s="347"/>
      <c r="LMD232" s="347"/>
      <c r="LME232" s="347"/>
      <c r="LMF232" s="347"/>
      <c r="LMG232" s="347"/>
      <c r="LMH232" s="347"/>
      <c r="LMI232" s="347"/>
      <c r="LMJ232" s="347"/>
      <c r="LMK232" s="347"/>
      <c r="LML232" s="347"/>
      <c r="LMM232" s="347"/>
      <c r="LMN232" s="347"/>
      <c r="LMO232" s="347"/>
      <c r="LMP232" s="347"/>
      <c r="LMQ232" s="347"/>
      <c r="LMR232" s="347"/>
      <c r="LMS232" s="347"/>
      <c r="LMT232" s="347"/>
      <c r="LMU232" s="347"/>
      <c r="LMV232" s="347"/>
      <c r="LMW232" s="347"/>
      <c r="LMX232" s="347"/>
      <c r="LMY232" s="347"/>
      <c r="LMZ232" s="347"/>
      <c r="LNA232" s="347"/>
      <c r="LNB232" s="347"/>
      <c r="LNC232" s="347"/>
      <c r="LND232" s="347"/>
      <c r="LNE232" s="347"/>
      <c r="LNF232" s="347"/>
      <c r="LNG232" s="347"/>
      <c r="LNH232" s="347"/>
      <c r="LNI232" s="347"/>
      <c r="LNJ232" s="347"/>
      <c r="LNK232" s="347"/>
      <c r="LNL232" s="347"/>
      <c r="LNM232" s="347"/>
      <c r="LNN232" s="347"/>
      <c r="LNO232" s="347"/>
      <c r="LNP232" s="347"/>
      <c r="LNQ232" s="347"/>
      <c r="LNR232" s="347"/>
      <c r="LNS232" s="347"/>
      <c r="LNT232" s="347"/>
      <c r="LNU232" s="347"/>
      <c r="LNV232" s="347"/>
      <c r="LNW232" s="347"/>
      <c r="LNX232" s="347"/>
      <c r="LNY232" s="347"/>
      <c r="LNZ232" s="347"/>
      <c r="LOA232" s="347"/>
      <c r="LOB232" s="347"/>
      <c r="LOC232" s="347"/>
      <c r="LOD232" s="347"/>
      <c r="LOE232" s="347"/>
      <c r="LOF232" s="347"/>
      <c r="LOG232" s="347"/>
      <c r="LOH232" s="347"/>
      <c r="LOI232" s="347"/>
      <c r="LOJ232" s="347"/>
      <c r="LOK232" s="347"/>
      <c r="LOL232" s="347"/>
      <c r="LOM232" s="347"/>
      <c r="LON232" s="347"/>
      <c r="LOO232" s="347"/>
      <c r="LOP232" s="347"/>
      <c r="LOQ232" s="347"/>
      <c r="LOR232" s="347"/>
      <c r="LOS232" s="347"/>
      <c r="LOT232" s="347"/>
      <c r="LOU232" s="347"/>
      <c r="LOV232" s="347"/>
      <c r="LOW232" s="347"/>
      <c r="LOX232" s="347"/>
      <c r="LOY232" s="347"/>
      <c r="LOZ232" s="347"/>
      <c r="LPA232" s="347"/>
      <c r="LPB232" s="347"/>
      <c r="LPC232" s="347"/>
      <c r="LPD232" s="347"/>
      <c r="LPE232" s="347"/>
      <c r="LPF232" s="347"/>
      <c r="LPG232" s="347"/>
      <c r="LPH232" s="347"/>
      <c r="LPI232" s="347"/>
      <c r="LPJ232" s="347"/>
      <c r="LPK232" s="347"/>
      <c r="LPL232" s="347"/>
      <c r="LPM232" s="347"/>
      <c r="LPN232" s="347"/>
      <c r="LPO232" s="347"/>
      <c r="LPP232" s="347"/>
      <c r="LPQ232" s="347"/>
      <c r="LPR232" s="347"/>
      <c r="LPS232" s="347"/>
      <c r="LPT232" s="347"/>
      <c r="LPU232" s="347"/>
      <c r="LPV232" s="347"/>
      <c r="LPW232" s="347"/>
      <c r="LPX232" s="347"/>
      <c r="LPY232" s="347"/>
      <c r="LPZ232" s="347"/>
      <c r="LQA232" s="347"/>
      <c r="LQB232" s="347"/>
      <c r="LQC232" s="347"/>
      <c r="LQD232" s="347"/>
      <c r="LQE232" s="347"/>
      <c r="LQF232" s="347"/>
      <c r="LQG232" s="347"/>
      <c r="LQH232" s="347"/>
      <c r="LQI232" s="347"/>
      <c r="LQJ232" s="347"/>
      <c r="LQK232" s="347"/>
      <c r="LQL232" s="347"/>
      <c r="LQM232" s="347"/>
      <c r="LQN232" s="347"/>
      <c r="LQO232" s="347"/>
      <c r="LQP232" s="347"/>
      <c r="LQQ232" s="347"/>
      <c r="LQR232" s="347"/>
      <c r="LQS232" s="347"/>
      <c r="LQT232" s="347"/>
      <c r="LQU232" s="347"/>
      <c r="LQV232" s="347"/>
      <c r="LQW232" s="347"/>
      <c r="LQX232" s="347"/>
      <c r="LQY232" s="347"/>
      <c r="LQZ232" s="347"/>
      <c r="LRA232" s="347"/>
      <c r="LRB232" s="347"/>
      <c r="LRC232" s="347"/>
      <c r="LRD232" s="347"/>
      <c r="LRE232" s="347"/>
      <c r="LRF232" s="347"/>
      <c r="LRG232" s="347"/>
      <c r="LRH232" s="347"/>
      <c r="LRI232" s="347"/>
      <c r="LRJ232" s="347"/>
      <c r="LRK232" s="347"/>
      <c r="LRL232" s="347"/>
      <c r="LRM232" s="347"/>
      <c r="LRN232" s="347"/>
      <c r="LRO232" s="347"/>
      <c r="LRP232" s="347"/>
      <c r="LRQ232" s="347"/>
      <c r="LRR232" s="347"/>
      <c r="LRS232" s="347"/>
      <c r="LRT232" s="347"/>
      <c r="LRU232" s="347"/>
      <c r="LRV232" s="347"/>
      <c r="LRW232" s="347"/>
      <c r="LRX232" s="347"/>
      <c r="LRY232" s="347"/>
      <c r="LRZ232" s="347"/>
      <c r="LSA232" s="347"/>
      <c r="LSB232" s="347"/>
      <c r="LSC232" s="347"/>
      <c r="LSD232" s="347"/>
      <c r="LSE232" s="347"/>
      <c r="LSF232" s="347"/>
      <c r="LSG232" s="347"/>
      <c r="LSH232" s="347"/>
      <c r="LSI232" s="347"/>
      <c r="LSJ232" s="347"/>
      <c r="LSK232" s="347"/>
      <c r="LSL232" s="347"/>
      <c r="LSM232" s="347"/>
      <c r="LSN232" s="347"/>
      <c r="LSO232" s="347"/>
      <c r="LSP232" s="347"/>
      <c r="LSQ232" s="347"/>
      <c r="LSR232" s="347"/>
      <c r="LSS232" s="347"/>
      <c r="LST232" s="347"/>
      <c r="LSU232" s="347"/>
      <c r="LSV232" s="347"/>
      <c r="LSW232" s="347"/>
      <c r="LSX232" s="347"/>
      <c r="LSY232" s="347"/>
      <c r="LSZ232" s="347"/>
      <c r="LTA232" s="347"/>
      <c r="LTB232" s="347"/>
      <c r="LTC232" s="347"/>
      <c r="LTD232" s="347"/>
      <c r="LTE232" s="347"/>
      <c r="LTF232" s="347"/>
      <c r="LTG232" s="347"/>
      <c r="LTH232" s="347"/>
      <c r="LTI232" s="347"/>
      <c r="LTJ232" s="347"/>
      <c r="LTK232" s="347"/>
      <c r="LTL232" s="347"/>
      <c r="LTM232" s="347"/>
      <c r="LTN232" s="347"/>
      <c r="LTO232" s="347"/>
      <c r="LTP232" s="347"/>
      <c r="LTQ232" s="347"/>
      <c r="LTR232" s="347"/>
      <c r="LTS232" s="347"/>
      <c r="LTT232" s="347"/>
      <c r="LTU232" s="347"/>
      <c r="LTV232" s="347"/>
      <c r="LTW232" s="347"/>
      <c r="LTX232" s="347"/>
      <c r="LTY232" s="347"/>
      <c r="LTZ232" s="347"/>
      <c r="LUA232" s="347"/>
      <c r="LUB232" s="347"/>
      <c r="LUC232" s="347"/>
      <c r="LUD232" s="347"/>
      <c r="LUE232" s="347"/>
      <c r="LUF232" s="347"/>
      <c r="LUG232" s="347"/>
      <c r="LUH232" s="347"/>
      <c r="LUI232" s="347"/>
      <c r="LUJ232" s="347"/>
      <c r="LUK232" s="347"/>
      <c r="LUL232" s="347"/>
      <c r="LUM232" s="347"/>
      <c r="LUN232" s="347"/>
      <c r="LUO232" s="347"/>
      <c r="LUP232" s="347"/>
      <c r="LUQ232" s="347"/>
      <c r="LUR232" s="347"/>
      <c r="LUS232" s="347"/>
      <c r="LUT232" s="347"/>
      <c r="LUU232" s="347"/>
      <c r="LUV232" s="347"/>
      <c r="LUW232" s="347"/>
      <c r="LUX232" s="347"/>
      <c r="LUY232" s="347"/>
      <c r="LUZ232" s="347"/>
      <c r="LVA232" s="347"/>
      <c r="LVB232" s="347"/>
      <c r="LVC232" s="347"/>
      <c r="LVD232" s="347"/>
      <c r="LVE232" s="347"/>
      <c r="LVF232" s="347"/>
      <c r="LVG232" s="347"/>
      <c r="LVH232" s="347"/>
      <c r="LVI232" s="347"/>
      <c r="LVJ232" s="347"/>
      <c r="LVK232" s="347"/>
      <c r="LVL232" s="347"/>
      <c r="LVM232" s="347"/>
      <c r="LVN232" s="347"/>
      <c r="LVO232" s="347"/>
      <c r="LVP232" s="347"/>
      <c r="LVQ232" s="347"/>
      <c r="LVR232" s="347"/>
      <c r="LVS232" s="347"/>
      <c r="LVT232" s="347"/>
      <c r="LVU232" s="347"/>
      <c r="LVV232" s="347"/>
      <c r="LVW232" s="347"/>
      <c r="LVX232" s="347"/>
      <c r="LVY232" s="347"/>
      <c r="LVZ232" s="347"/>
      <c r="LWA232" s="347"/>
      <c r="LWB232" s="347"/>
      <c r="LWC232" s="347"/>
      <c r="LWD232" s="347"/>
      <c r="LWE232" s="347"/>
      <c r="LWF232" s="347"/>
      <c r="LWG232" s="347"/>
      <c r="LWH232" s="347"/>
      <c r="LWI232" s="347"/>
      <c r="LWJ232" s="347"/>
      <c r="LWK232" s="347"/>
      <c r="LWL232" s="347"/>
      <c r="LWM232" s="347"/>
      <c r="LWN232" s="347"/>
      <c r="LWO232" s="347"/>
      <c r="LWP232" s="347"/>
      <c r="LWQ232" s="347"/>
      <c r="LWR232" s="347"/>
      <c r="LWS232" s="347"/>
      <c r="LWT232" s="347"/>
      <c r="LWU232" s="347"/>
      <c r="LWV232" s="347"/>
      <c r="LWW232" s="347"/>
      <c r="LWX232" s="347"/>
      <c r="LWY232" s="347"/>
      <c r="LWZ232" s="347"/>
      <c r="LXA232" s="347"/>
      <c r="LXB232" s="347"/>
      <c r="LXC232" s="347"/>
      <c r="LXD232" s="347"/>
      <c r="LXE232" s="347"/>
      <c r="LXF232" s="347"/>
      <c r="LXG232" s="347"/>
      <c r="LXH232" s="347"/>
      <c r="LXI232" s="347"/>
      <c r="LXJ232" s="347"/>
      <c r="LXK232" s="347"/>
      <c r="LXL232" s="347"/>
      <c r="LXM232" s="347"/>
      <c r="LXN232" s="347"/>
      <c r="LXO232" s="347"/>
      <c r="LXP232" s="347"/>
      <c r="LXQ232" s="347"/>
      <c r="LXR232" s="347"/>
      <c r="LXS232" s="347"/>
      <c r="LXT232" s="347"/>
      <c r="LXU232" s="347"/>
      <c r="LXV232" s="347"/>
      <c r="LXW232" s="347"/>
      <c r="LXX232" s="347"/>
      <c r="LXY232" s="347"/>
      <c r="LXZ232" s="347"/>
      <c r="LYA232" s="347"/>
      <c r="LYB232" s="347"/>
      <c r="LYC232" s="347"/>
      <c r="LYD232" s="347"/>
      <c r="LYE232" s="347"/>
      <c r="LYF232" s="347"/>
      <c r="LYG232" s="347"/>
      <c r="LYH232" s="347"/>
      <c r="LYI232" s="347"/>
      <c r="LYJ232" s="347"/>
      <c r="LYK232" s="347"/>
      <c r="LYL232" s="347"/>
      <c r="LYM232" s="347"/>
      <c r="LYN232" s="347"/>
      <c r="LYO232" s="347"/>
      <c r="LYP232" s="347"/>
      <c r="LYQ232" s="347"/>
      <c r="LYR232" s="347"/>
      <c r="LYS232" s="347"/>
      <c r="LYT232" s="347"/>
      <c r="LYU232" s="347"/>
      <c r="LYV232" s="347"/>
      <c r="LYW232" s="347"/>
      <c r="LYX232" s="347"/>
      <c r="LYY232" s="347"/>
      <c r="LYZ232" s="347"/>
      <c r="LZA232" s="347"/>
      <c r="LZB232" s="347"/>
      <c r="LZC232" s="347"/>
      <c r="LZD232" s="347"/>
      <c r="LZE232" s="347"/>
      <c r="LZF232" s="347"/>
      <c r="LZG232" s="347"/>
      <c r="LZH232" s="347"/>
      <c r="LZI232" s="347"/>
      <c r="LZJ232" s="347"/>
      <c r="LZK232" s="347"/>
      <c r="LZL232" s="347"/>
      <c r="LZM232" s="347"/>
      <c r="LZN232" s="347"/>
      <c r="LZO232" s="347"/>
      <c r="LZP232" s="347"/>
      <c r="LZQ232" s="347"/>
      <c r="LZR232" s="347"/>
      <c r="LZS232" s="347"/>
      <c r="LZT232" s="347"/>
      <c r="LZU232" s="347"/>
      <c r="LZV232" s="347"/>
      <c r="LZW232" s="347"/>
      <c r="LZX232" s="347"/>
      <c r="LZY232" s="347"/>
      <c r="LZZ232" s="347"/>
      <c r="MAA232" s="347"/>
      <c r="MAB232" s="347"/>
      <c r="MAC232" s="347"/>
      <c r="MAD232" s="347"/>
      <c r="MAE232" s="347"/>
      <c r="MAF232" s="347"/>
      <c r="MAG232" s="347"/>
      <c r="MAH232" s="347"/>
      <c r="MAI232" s="347"/>
      <c r="MAJ232" s="347"/>
      <c r="MAK232" s="347"/>
      <c r="MAL232" s="347"/>
      <c r="MAM232" s="347"/>
      <c r="MAN232" s="347"/>
      <c r="MAO232" s="347"/>
      <c r="MAP232" s="347"/>
      <c r="MAQ232" s="347"/>
      <c r="MAR232" s="347"/>
      <c r="MAS232" s="347"/>
      <c r="MAT232" s="347"/>
      <c r="MAU232" s="347"/>
      <c r="MAV232" s="347"/>
      <c r="MAW232" s="347"/>
      <c r="MAX232" s="347"/>
      <c r="MAY232" s="347"/>
      <c r="MAZ232" s="347"/>
      <c r="MBA232" s="347"/>
      <c r="MBB232" s="347"/>
      <c r="MBC232" s="347"/>
      <c r="MBD232" s="347"/>
      <c r="MBE232" s="347"/>
      <c r="MBF232" s="347"/>
      <c r="MBG232" s="347"/>
      <c r="MBH232" s="347"/>
      <c r="MBI232" s="347"/>
      <c r="MBJ232" s="347"/>
      <c r="MBK232" s="347"/>
      <c r="MBL232" s="347"/>
      <c r="MBM232" s="347"/>
      <c r="MBN232" s="347"/>
      <c r="MBO232" s="347"/>
      <c r="MBP232" s="347"/>
      <c r="MBQ232" s="347"/>
      <c r="MBR232" s="347"/>
      <c r="MBS232" s="347"/>
      <c r="MBT232" s="347"/>
      <c r="MBU232" s="347"/>
      <c r="MBV232" s="347"/>
      <c r="MBW232" s="347"/>
      <c r="MBX232" s="347"/>
      <c r="MBY232" s="347"/>
      <c r="MBZ232" s="347"/>
      <c r="MCA232" s="347"/>
      <c r="MCB232" s="347"/>
      <c r="MCC232" s="347"/>
      <c r="MCD232" s="347"/>
      <c r="MCE232" s="347"/>
      <c r="MCF232" s="347"/>
      <c r="MCG232" s="347"/>
      <c r="MCH232" s="347"/>
      <c r="MCI232" s="347"/>
      <c r="MCJ232" s="347"/>
      <c r="MCK232" s="347"/>
      <c r="MCL232" s="347"/>
      <c r="MCM232" s="347"/>
      <c r="MCN232" s="347"/>
      <c r="MCO232" s="347"/>
      <c r="MCP232" s="347"/>
      <c r="MCQ232" s="347"/>
      <c r="MCR232" s="347"/>
      <c r="MCS232" s="347"/>
      <c r="MCT232" s="347"/>
      <c r="MCU232" s="347"/>
      <c r="MCV232" s="347"/>
      <c r="MCW232" s="347"/>
      <c r="MCX232" s="347"/>
      <c r="MCY232" s="347"/>
      <c r="MCZ232" s="347"/>
      <c r="MDA232" s="347"/>
      <c r="MDB232" s="347"/>
      <c r="MDC232" s="347"/>
      <c r="MDD232" s="347"/>
      <c r="MDE232" s="347"/>
      <c r="MDF232" s="347"/>
      <c r="MDG232" s="347"/>
      <c r="MDH232" s="347"/>
      <c r="MDI232" s="347"/>
      <c r="MDJ232" s="347"/>
      <c r="MDK232" s="347"/>
      <c r="MDL232" s="347"/>
      <c r="MDM232" s="347"/>
      <c r="MDN232" s="347"/>
      <c r="MDO232" s="347"/>
      <c r="MDP232" s="347"/>
      <c r="MDQ232" s="347"/>
      <c r="MDR232" s="347"/>
      <c r="MDS232" s="347"/>
      <c r="MDT232" s="347"/>
      <c r="MDU232" s="347"/>
      <c r="MDV232" s="347"/>
      <c r="MDW232" s="347"/>
      <c r="MDX232" s="347"/>
      <c r="MDY232" s="347"/>
      <c r="MDZ232" s="347"/>
      <c r="MEA232" s="347"/>
      <c r="MEB232" s="347"/>
      <c r="MEC232" s="347"/>
      <c r="MED232" s="347"/>
      <c r="MEE232" s="347"/>
      <c r="MEF232" s="347"/>
      <c r="MEG232" s="347"/>
      <c r="MEH232" s="347"/>
      <c r="MEI232" s="347"/>
      <c r="MEJ232" s="347"/>
      <c r="MEK232" s="347"/>
      <c r="MEL232" s="347"/>
      <c r="MEM232" s="347"/>
      <c r="MEN232" s="347"/>
      <c r="MEO232" s="347"/>
      <c r="MEP232" s="347"/>
      <c r="MEQ232" s="347"/>
      <c r="MER232" s="347"/>
      <c r="MES232" s="347"/>
      <c r="MET232" s="347"/>
      <c r="MEU232" s="347"/>
      <c r="MEV232" s="347"/>
      <c r="MEW232" s="347"/>
      <c r="MEX232" s="347"/>
      <c r="MEY232" s="347"/>
      <c r="MEZ232" s="347"/>
      <c r="MFA232" s="347"/>
      <c r="MFB232" s="347"/>
      <c r="MFC232" s="347"/>
      <c r="MFD232" s="347"/>
      <c r="MFE232" s="347"/>
      <c r="MFF232" s="347"/>
      <c r="MFG232" s="347"/>
      <c r="MFH232" s="347"/>
      <c r="MFI232" s="347"/>
      <c r="MFJ232" s="347"/>
      <c r="MFK232" s="347"/>
      <c r="MFL232" s="347"/>
      <c r="MFM232" s="347"/>
      <c r="MFN232" s="347"/>
      <c r="MFO232" s="347"/>
      <c r="MFP232" s="347"/>
      <c r="MFQ232" s="347"/>
      <c r="MFR232" s="347"/>
      <c r="MFS232" s="347"/>
      <c r="MFT232" s="347"/>
      <c r="MFU232" s="347"/>
      <c r="MFV232" s="347"/>
      <c r="MFW232" s="347"/>
      <c r="MFX232" s="347"/>
      <c r="MFY232" s="347"/>
      <c r="MFZ232" s="347"/>
      <c r="MGA232" s="347"/>
      <c r="MGB232" s="347"/>
      <c r="MGC232" s="347"/>
      <c r="MGD232" s="347"/>
      <c r="MGE232" s="347"/>
      <c r="MGF232" s="347"/>
      <c r="MGG232" s="347"/>
      <c r="MGH232" s="347"/>
      <c r="MGI232" s="347"/>
      <c r="MGJ232" s="347"/>
      <c r="MGK232" s="347"/>
      <c r="MGL232" s="347"/>
      <c r="MGM232" s="347"/>
      <c r="MGN232" s="347"/>
      <c r="MGO232" s="347"/>
      <c r="MGP232" s="347"/>
      <c r="MGQ232" s="347"/>
      <c r="MGR232" s="347"/>
      <c r="MGS232" s="347"/>
      <c r="MGT232" s="347"/>
      <c r="MGU232" s="347"/>
      <c r="MGV232" s="347"/>
      <c r="MGW232" s="347"/>
      <c r="MGX232" s="347"/>
      <c r="MGY232" s="347"/>
      <c r="MGZ232" s="347"/>
      <c r="MHA232" s="347"/>
      <c r="MHB232" s="347"/>
      <c r="MHC232" s="347"/>
      <c r="MHD232" s="347"/>
      <c r="MHE232" s="347"/>
      <c r="MHF232" s="347"/>
      <c r="MHG232" s="347"/>
      <c r="MHH232" s="347"/>
      <c r="MHI232" s="347"/>
      <c r="MHJ232" s="347"/>
      <c r="MHK232" s="347"/>
      <c r="MHL232" s="347"/>
      <c r="MHM232" s="347"/>
      <c r="MHN232" s="347"/>
      <c r="MHO232" s="347"/>
      <c r="MHP232" s="347"/>
      <c r="MHQ232" s="347"/>
      <c r="MHR232" s="347"/>
      <c r="MHS232" s="347"/>
      <c r="MHT232" s="347"/>
      <c r="MHU232" s="347"/>
      <c r="MHV232" s="347"/>
      <c r="MHW232" s="347"/>
      <c r="MHX232" s="347"/>
      <c r="MHY232" s="347"/>
      <c r="MHZ232" s="347"/>
      <c r="MIA232" s="347"/>
      <c r="MIB232" s="347"/>
      <c r="MIC232" s="347"/>
      <c r="MID232" s="347"/>
      <c r="MIE232" s="347"/>
      <c r="MIF232" s="347"/>
      <c r="MIG232" s="347"/>
      <c r="MIH232" s="347"/>
      <c r="MII232" s="347"/>
      <c r="MIJ232" s="347"/>
      <c r="MIK232" s="347"/>
      <c r="MIL232" s="347"/>
      <c r="MIM232" s="347"/>
      <c r="MIN232" s="347"/>
      <c r="MIO232" s="347"/>
      <c r="MIP232" s="347"/>
      <c r="MIQ232" s="347"/>
      <c r="MIR232" s="347"/>
      <c r="MIS232" s="347"/>
      <c r="MIT232" s="347"/>
      <c r="MIU232" s="347"/>
      <c r="MIV232" s="347"/>
      <c r="MIW232" s="347"/>
      <c r="MIX232" s="347"/>
      <c r="MIY232" s="347"/>
      <c r="MIZ232" s="347"/>
      <c r="MJA232" s="347"/>
      <c r="MJB232" s="347"/>
      <c r="MJC232" s="347"/>
      <c r="MJD232" s="347"/>
      <c r="MJE232" s="347"/>
      <c r="MJF232" s="347"/>
      <c r="MJG232" s="347"/>
      <c r="MJH232" s="347"/>
      <c r="MJI232" s="347"/>
      <c r="MJJ232" s="347"/>
      <c r="MJK232" s="347"/>
      <c r="MJL232" s="347"/>
      <c r="MJM232" s="347"/>
      <c r="MJN232" s="347"/>
      <c r="MJO232" s="347"/>
      <c r="MJP232" s="347"/>
      <c r="MJQ232" s="347"/>
      <c r="MJR232" s="347"/>
      <c r="MJS232" s="347"/>
      <c r="MJT232" s="347"/>
      <c r="MJU232" s="347"/>
      <c r="MJV232" s="347"/>
      <c r="MJW232" s="347"/>
      <c r="MJX232" s="347"/>
      <c r="MJY232" s="347"/>
      <c r="MJZ232" s="347"/>
      <c r="MKA232" s="347"/>
      <c r="MKB232" s="347"/>
      <c r="MKC232" s="347"/>
      <c r="MKD232" s="347"/>
      <c r="MKE232" s="347"/>
      <c r="MKF232" s="347"/>
      <c r="MKG232" s="347"/>
      <c r="MKH232" s="347"/>
      <c r="MKI232" s="347"/>
      <c r="MKJ232" s="347"/>
      <c r="MKK232" s="347"/>
      <c r="MKL232" s="347"/>
      <c r="MKM232" s="347"/>
      <c r="MKN232" s="347"/>
      <c r="MKO232" s="347"/>
      <c r="MKP232" s="347"/>
      <c r="MKQ232" s="347"/>
      <c r="MKR232" s="347"/>
      <c r="MKS232" s="347"/>
      <c r="MKT232" s="347"/>
      <c r="MKU232" s="347"/>
      <c r="MKV232" s="347"/>
      <c r="MKW232" s="347"/>
      <c r="MKX232" s="347"/>
      <c r="MKY232" s="347"/>
      <c r="MKZ232" s="347"/>
      <c r="MLA232" s="347"/>
      <c r="MLB232" s="347"/>
      <c r="MLC232" s="347"/>
      <c r="MLD232" s="347"/>
      <c r="MLE232" s="347"/>
      <c r="MLF232" s="347"/>
      <c r="MLG232" s="347"/>
      <c r="MLH232" s="347"/>
      <c r="MLI232" s="347"/>
      <c r="MLJ232" s="347"/>
      <c r="MLK232" s="347"/>
      <c r="MLL232" s="347"/>
      <c r="MLM232" s="347"/>
      <c r="MLN232" s="347"/>
      <c r="MLO232" s="347"/>
      <c r="MLP232" s="347"/>
      <c r="MLQ232" s="347"/>
      <c r="MLR232" s="347"/>
      <c r="MLS232" s="347"/>
      <c r="MLT232" s="347"/>
      <c r="MLU232" s="347"/>
      <c r="MLV232" s="347"/>
      <c r="MLW232" s="347"/>
      <c r="MLX232" s="347"/>
      <c r="MLY232" s="347"/>
      <c r="MLZ232" s="347"/>
      <c r="MMA232" s="347"/>
      <c r="MMB232" s="347"/>
      <c r="MMC232" s="347"/>
      <c r="MMD232" s="347"/>
      <c r="MME232" s="347"/>
      <c r="MMF232" s="347"/>
      <c r="MMG232" s="347"/>
      <c r="MMH232" s="347"/>
      <c r="MMI232" s="347"/>
      <c r="MMJ232" s="347"/>
      <c r="MMK232" s="347"/>
      <c r="MML232" s="347"/>
      <c r="MMM232" s="347"/>
      <c r="MMN232" s="347"/>
      <c r="MMO232" s="347"/>
      <c r="MMP232" s="347"/>
      <c r="MMQ232" s="347"/>
      <c r="MMR232" s="347"/>
      <c r="MMS232" s="347"/>
      <c r="MMT232" s="347"/>
      <c r="MMU232" s="347"/>
      <c r="MMV232" s="347"/>
      <c r="MMW232" s="347"/>
      <c r="MMX232" s="347"/>
      <c r="MMY232" s="347"/>
      <c r="MMZ232" s="347"/>
      <c r="MNA232" s="347"/>
      <c r="MNB232" s="347"/>
      <c r="MNC232" s="347"/>
      <c r="MND232" s="347"/>
      <c r="MNE232" s="347"/>
      <c r="MNF232" s="347"/>
      <c r="MNG232" s="347"/>
      <c r="MNH232" s="347"/>
      <c r="MNI232" s="347"/>
      <c r="MNJ232" s="347"/>
      <c r="MNK232" s="347"/>
      <c r="MNL232" s="347"/>
      <c r="MNM232" s="347"/>
      <c r="MNN232" s="347"/>
      <c r="MNO232" s="347"/>
      <c r="MNP232" s="347"/>
      <c r="MNQ232" s="347"/>
      <c r="MNR232" s="347"/>
      <c r="MNS232" s="347"/>
      <c r="MNT232" s="347"/>
      <c r="MNU232" s="347"/>
      <c r="MNV232" s="347"/>
      <c r="MNW232" s="347"/>
      <c r="MNX232" s="347"/>
      <c r="MNY232" s="347"/>
      <c r="MNZ232" s="347"/>
      <c r="MOA232" s="347"/>
      <c r="MOB232" s="347"/>
      <c r="MOC232" s="347"/>
      <c r="MOD232" s="347"/>
      <c r="MOE232" s="347"/>
      <c r="MOF232" s="347"/>
      <c r="MOG232" s="347"/>
      <c r="MOH232" s="347"/>
      <c r="MOI232" s="347"/>
      <c r="MOJ232" s="347"/>
      <c r="MOK232" s="347"/>
      <c r="MOL232" s="347"/>
      <c r="MOM232" s="347"/>
      <c r="MON232" s="347"/>
      <c r="MOO232" s="347"/>
      <c r="MOP232" s="347"/>
      <c r="MOQ232" s="347"/>
      <c r="MOR232" s="347"/>
      <c r="MOS232" s="347"/>
      <c r="MOT232" s="347"/>
      <c r="MOU232" s="347"/>
      <c r="MOV232" s="347"/>
      <c r="MOW232" s="347"/>
      <c r="MOX232" s="347"/>
      <c r="MOY232" s="347"/>
      <c r="MOZ232" s="347"/>
      <c r="MPA232" s="347"/>
      <c r="MPB232" s="347"/>
      <c r="MPC232" s="347"/>
      <c r="MPD232" s="347"/>
      <c r="MPE232" s="347"/>
      <c r="MPF232" s="347"/>
      <c r="MPG232" s="347"/>
      <c r="MPH232" s="347"/>
      <c r="MPI232" s="347"/>
      <c r="MPJ232" s="347"/>
      <c r="MPK232" s="347"/>
      <c r="MPL232" s="347"/>
      <c r="MPM232" s="347"/>
      <c r="MPN232" s="347"/>
      <c r="MPO232" s="347"/>
      <c r="MPP232" s="347"/>
      <c r="MPQ232" s="347"/>
      <c r="MPR232" s="347"/>
      <c r="MPS232" s="347"/>
      <c r="MPT232" s="347"/>
      <c r="MPU232" s="347"/>
      <c r="MPV232" s="347"/>
      <c r="MPW232" s="347"/>
      <c r="MPX232" s="347"/>
      <c r="MPY232" s="347"/>
      <c r="MPZ232" s="347"/>
      <c r="MQA232" s="347"/>
      <c r="MQB232" s="347"/>
      <c r="MQC232" s="347"/>
      <c r="MQD232" s="347"/>
      <c r="MQE232" s="347"/>
      <c r="MQF232" s="347"/>
      <c r="MQG232" s="347"/>
      <c r="MQH232" s="347"/>
      <c r="MQI232" s="347"/>
      <c r="MQJ232" s="347"/>
      <c r="MQK232" s="347"/>
      <c r="MQL232" s="347"/>
      <c r="MQM232" s="347"/>
      <c r="MQN232" s="347"/>
      <c r="MQO232" s="347"/>
      <c r="MQP232" s="347"/>
      <c r="MQQ232" s="347"/>
      <c r="MQR232" s="347"/>
      <c r="MQS232" s="347"/>
      <c r="MQT232" s="347"/>
      <c r="MQU232" s="347"/>
      <c r="MQV232" s="347"/>
      <c r="MQW232" s="347"/>
      <c r="MQX232" s="347"/>
      <c r="MQY232" s="347"/>
      <c r="MQZ232" s="347"/>
      <c r="MRA232" s="347"/>
      <c r="MRB232" s="347"/>
      <c r="MRC232" s="347"/>
      <c r="MRD232" s="347"/>
      <c r="MRE232" s="347"/>
      <c r="MRF232" s="347"/>
      <c r="MRG232" s="347"/>
      <c r="MRH232" s="347"/>
      <c r="MRI232" s="347"/>
      <c r="MRJ232" s="347"/>
      <c r="MRK232" s="347"/>
      <c r="MRL232" s="347"/>
      <c r="MRM232" s="347"/>
      <c r="MRN232" s="347"/>
      <c r="MRO232" s="347"/>
      <c r="MRP232" s="347"/>
      <c r="MRQ232" s="347"/>
      <c r="MRR232" s="347"/>
      <c r="MRS232" s="347"/>
      <c r="MRT232" s="347"/>
      <c r="MRU232" s="347"/>
      <c r="MRV232" s="347"/>
      <c r="MRW232" s="347"/>
      <c r="MRX232" s="347"/>
      <c r="MRY232" s="347"/>
      <c r="MRZ232" s="347"/>
      <c r="MSA232" s="347"/>
      <c r="MSB232" s="347"/>
      <c r="MSC232" s="347"/>
      <c r="MSD232" s="347"/>
      <c r="MSE232" s="347"/>
      <c r="MSF232" s="347"/>
      <c r="MSG232" s="347"/>
      <c r="MSH232" s="347"/>
      <c r="MSI232" s="347"/>
      <c r="MSJ232" s="347"/>
      <c r="MSK232" s="347"/>
      <c r="MSL232" s="347"/>
      <c r="MSM232" s="347"/>
      <c r="MSN232" s="347"/>
      <c r="MSO232" s="347"/>
      <c r="MSP232" s="347"/>
      <c r="MSQ232" s="347"/>
      <c r="MSR232" s="347"/>
      <c r="MSS232" s="347"/>
      <c r="MST232" s="347"/>
      <c r="MSU232" s="347"/>
      <c r="MSV232" s="347"/>
      <c r="MSW232" s="347"/>
      <c r="MSX232" s="347"/>
      <c r="MSY232" s="347"/>
      <c r="MSZ232" s="347"/>
      <c r="MTA232" s="347"/>
      <c r="MTB232" s="347"/>
      <c r="MTC232" s="347"/>
      <c r="MTD232" s="347"/>
      <c r="MTE232" s="347"/>
      <c r="MTF232" s="347"/>
      <c r="MTG232" s="347"/>
      <c r="MTH232" s="347"/>
      <c r="MTI232" s="347"/>
      <c r="MTJ232" s="347"/>
      <c r="MTK232" s="347"/>
      <c r="MTL232" s="347"/>
      <c r="MTM232" s="347"/>
      <c r="MTN232" s="347"/>
      <c r="MTO232" s="347"/>
      <c r="MTP232" s="347"/>
      <c r="MTQ232" s="347"/>
      <c r="MTR232" s="347"/>
      <c r="MTS232" s="347"/>
      <c r="MTT232" s="347"/>
      <c r="MTU232" s="347"/>
      <c r="MTV232" s="347"/>
      <c r="MTW232" s="347"/>
      <c r="MTX232" s="347"/>
      <c r="MTY232" s="347"/>
      <c r="MTZ232" s="347"/>
      <c r="MUA232" s="347"/>
      <c r="MUB232" s="347"/>
      <c r="MUC232" s="347"/>
      <c r="MUD232" s="347"/>
      <c r="MUE232" s="347"/>
      <c r="MUF232" s="347"/>
      <c r="MUG232" s="347"/>
      <c r="MUH232" s="347"/>
      <c r="MUI232" s="347"/>
      <c r="MUJ232" s="347"/>
      <c r="MUK232" s="347"/>
      <c r="MUL232" s="347"/>
      <c r="MUM232" s="347"/>
      <c r="MUN232" s="347"/>
      <c r="MUO232" s="347"/>
      <c r="MUP232" s="347"/>
      <c r="MUQ232" s="347"/>
      <c r="MUR232" s="347"/>
      <c r="MUS232" s="347"/>
      <c r="MUT232" s="347"/>
      <c r="MUU232" s="347"/>
      <c r="MUV232" s="347"/>
      <c r="MUW232" s="347"/>
      <c r="MUX232" s="347"/>
      <c r="MUY232" s="347"/>
      <c r="MUZ232" s="347"/>
      <c r="MVA232" s="347"/>
      <c r="MVB232" s="347"/>
      <c r="MVC232" s="347"/>
      <c r="MVD232" s="347"/>
      <c r="MVE232" s="347"/>
      <c r="MVF232" s="347"/>
      <c r="MVG232" s="347"/>
      <c r="MVH232" s="347"/>
      <c r="MVI232" s="347"/>
      <c r="MVJ232" s="347"/>
      <c r="MVK232" s="347"/>
      <c r="MVL232" s="347"/>
      <c r="MVM232" s="347"/>
      <c r="MVN232" s="347"/>
      <c r="MVO232" s="347"/>
      <c r="MVP232" s="347"/>
      <c r="MVQ232" s="347"/>
      <c r="MVR232" s="347"/>
      <c r="MVS232" s="347"/>
      <c r="MVT232" s="347"/>
      <c r="MVU232" s="347"/>
      <c r="MVV232" s="347"/>
      <c r="MVW232" s="347"/>
      <c r="MVX232" s="347"/>
      <c r="MVY232" s="347"/>
      <c r="MVZ232" s="347"/>
      <c r="MWA232" s="347"/>
      <c r="MWB232" s="347"/>
      <c r="MWC232" s="347"/>
      <c r="MWD232" s="347"/>
      <c r="MWE232" s="347"/>
      <c r="MWF232" s="347"/>
      <c r="MWG232" s="347"/>
      <c r="MWH232" s="347"/>
      <c r="MWI232" s="347"/>
      <c r="MWJ232" s="347"/>
      <c r="MWK232" s="347"/>
      <c r="MWL232" s="347"/>
      <c r="MWM232" s="347"/>
      <c r="MWN232" s="347"/>
      <c r="MWO232" s="347"/>
      <c r="MWP232" s="347"/>
      <c r="MWQ232" s="347"/>
      <c r="MWR232" s="347"/>
      <c r="MWS232" s="347"/>
      <c r="MWT232" s="347"/>
      <c r="MWU232" s="347"/>
      <c r="MWV232" s="347"/>
      <c r="MWW232" s="347"/>
      <c r="MWX232" s="347"/>
      <c r="MWY232" s="347"/>
      <c r="MWZ232" s="347"/>
      <c r="MXA232" s="347"/>
      <c r="MXB232" s="347"/>
      <c r="MXC232" s="347"/>
      <c r="MXD232" s="347"/>
      <c r="MXE232" s="347"/>
      <c r="MXF232" s="347"/>
      <c r="MXG232" s="347"/>
      <c r="MXH232" s="347"/>
      <c r="MXI232" s="347"/>
      <c r="MXJ232" s="347"/>
      <c r="MXK232" s="347"/>
      <c r="MXL232" s="347"/>
      <c r="MXM232" s="347"/>
      <c r="MXN232" s="347"/>
      <c r="MXO232" s="347"/>
      <c r="MXP232" s="347"/>
      <c r="MXQ232" s="347"/>
      <c r="MXR232" s="347"/>
      <c r="MXS232" s="347"/>
      <c r="MXT232" s="347"/>
      <c r="MXU232" s="347"/>
      <c r="MXV232" s="347"/>
      <c r="MXW232" s="347"/>
      <c r="MXX232" s="347"/>
      <c r="MXY232" s="347"/>
      <c r="MXZ232" s="347"/>
      <c r="MYA232" s="347"/>
      <c r="MYB232" s="347"/>
      <c r="MYC232" s="347"/>
      <c r="MYD232" s="347"/>
      <c r="MYE232" s="347"/>
      <c r="MYF232" s="347"/>
      <c r="MYG232" s="347"/>
      <c r="MYH232" s="347"/>
      <c r="MYI232" s="347"/>
      <c r="MYJ232" s="347"/>
      <c r="MYK232" s="347"/>
      <c r="MYL232" s="347"/>
      <c r="MYM232" s="347"/>
      <c r="MYN232" s="347"/>
      <c r="MYO232" s="347"/>
      <c r="MYP232" s="347"/>
      <c r="MYQ232" s="347"/>
      <c r="MYR232" s="347"/>
      <c r="MYS232" s="347"/>
      <c r="MYT232" s="347"/>
      <c r="MYU232" s="347"/>
      <c r="MYV232" s="347"/>
      <c r="MYW232" s="347"/>
      <c r="MYX232" s="347"/>
      <c r="MYY232" s="347"/>
      <c r="MYZ232" s="347"/>
      <c r="MZA232" s="347"/>
      <c r="MZB232" s="347"/>
      <c r="MZC232" s="347"/>
      <c r="MZD232" s="347"/>
      <c r="MZE232" s="347"/>
      <c r="MZF232" s="347"/>
      <c r="MZG232" s="347"/>
      <c r="MZH232" s="347"/>
      <c r="MZI232" s="347"/>
      <c r="MZJ232" s="347"/>
      <c r="MZK232" s="347"/>
      <c r="MZL232" s="347"/>
      <c r="MZM232" s="347"/>
      <c r="MZN232" s="347"/>
      <c r="MZO232" s="347"/>
      <c r="MZP232" s="347"/>
      <c r="MZQ232" s="347"/>
      <c r="MZR232" s="347"/>
      <c r="MZS232" s="347"/>
      <c r="MZT232" s="347"/>
      <c r="MZU232" s="347"/>
      <c r="MZV232" s="347"/>
      <c r="MZW232" s="347"/>
      <c r="MZX232" s="347"/>
      <c r="MZY232" s="347"/>
      <c r="MZZ232" s="347"/>
      <c r="NAA232" s="347"/>
      <c r="NAB232" s="347"/>
      <c r="NAC232" s="347"/>
      <c r="NAD232" s="347"/>
      <c r="NAE232" s="347"/>
      <c r="NAF232" s="347"/>
      <c r="NAG232" s="347"/>
      <c r="NAH232" s="347"/>
      <c r="NAI232" s="347"/>
      <c r="NAJ232" s="347"/>
      <c r="NAK232" s="347"/>
      <c r="NAL232" s="347"/>
      <c r="NAM232" s="347"/>
      <c r="NAN232" s="347"/>
      <c r="NAO232" s="347"/>
      <c r="NAP232" s="347"/>
      <c r="NAQ232" s="347"/>
      <c r="NAR232" s="347"/>
      <c r="NAS232" s="347"/>
      <c r="NAT232" s="347"/>
      <c r="NAU232" s="347"/>
      <c r="NAV232" s="347"/>
      <c r="NAW232" s="347"/>
      <c r="NAX232" s="347"/>
      <c r="NAY232" s="347"/>
      <c r="NAZ232" s="347"/>
      <c r="NBA232" s="347"/>
      <c r="NBB232" s="347"/>
      <c r="NBC232" s="347"/>
      <c r="NBD232" s="347"/>
      <c r="NBE232" s="347"/>
      <c r="NBF232" s="347"/>
      <c r="NBG232" s="347"/>
      <c r="NBH232" s="347"/>
      <c r="NBI232" s="347"/>
      <c r="NBJ232" s="347"/>
      <c r="NBK232" s="347"/>
      <c r="NBL232" s="347"/>
      <c r="NBM232" s="347"/>
      <c r="NBN232" s="347"/>
      <c r="NBO232" s="347"/>
      <c r="NBP232" s="347"/>
      <c r="NBQ232" s="347"/>
      <c r="NBR232" s="347"/>
      <c r="NBS232" s="347"/>
      <c r="NBT232" s="347"/>
      <c r="NBU232" s="347"/>
      <c r="NBV232" s="347"/>
      <c r="NBW232" s="347"/>
      <c r="NBX232" s="347"/>
      <c r="NBY232" s="347"/>
      <c r="NBZ232" s="347"/>
      <c r="NCA232" s="347"/>
      <c r="NCB232" s="347"/>
      <c r="NCC232" s="347"/>
      <c r="NCD232" s="347"/>
      <c r="NCE232" s="347"/>
      <c r="NCF232" s="347"/>
      <c r="NCG232" s="347"/>
      <c r="NCH232" s="347"/>
      <c r="NCI232" s="347"/>
      <c r="NCJ232" s="347"/>
      <c r="NCK232" s="347"/>
      <c r="NCL232" s="347"/>
      <c r="NCM232" s="347"/>
      <c r="NCN232" s="347"/>
      <c r="NCO232" s="347"/>
      <c r="NCP232" s="347"/>
      <c r="NCQ232" s="347"/>
      <c r="NCR232" s="347"/>
      <c r="NCS232" s="347"/>
      <c r="NCT232" s="347"/>
      <c r="NCU232" s="347"/>
      <c r="NCV232" s="347"/>
      <c r="NCW232" s="347"/>
      <c r="NCX232" s="347"/>
      <c r="NCY232" s="347"/>
      <c r="NCZ232" s="347"/>
      <c r="NDA232" s="347"/>
      <c r="NDB232" s="347"/>
      <c r="NDC232" s="347"/>
      <c r="NDD232" s="347"/>
      <c r="NDE232" s="347"/>
      <c r="NDF232" s="347"/>
      <c r="NDG232" s="347"/>
      <c r="NDH232" s="347"/>
      <c r="NDI232" s="347"/>
      <c r="NDJ232" s="347"/>
      <c r="NDK232" s="347"/>
      <c r="NDL232" s="347"/>
      <c r="NDM232" s="347"/>
      <c r="NDN232" s="347"/>
      <c r="NDO232" s="347"/>
      <c r="NDP232" s="347"/>
      <c r="NDQ232" s="347"/>
      <c r="NDR232" s="347"/>
      <c r="NDS232" s="347"/>
      <c r="NDT232" s="347"/>
      <c r="NDU232" s="347"/>
      <c r="NDV232" s="347"/>
      <c r="NDW232" s="347"/>
      <c r="NDX232" s="347"/>
      <c r="NDY232" s="347"/>
      <c r="NDZ232" s="347"/>
      <c r="NEA232" s="347"/>
      <c r="NEB232" s="347"/>
      <c r="NEC232" s="347"/>
      <c r="NED232" s="347"/>
      <c r="NEE232" s="347"/>
      <c r="NEF232" s="347"/>
      <c r="NEG232" s="347"/>
      <c r="NEH232" s="347"/>
      <c r="NEI232" s="347"/>
      <c r="NEJ232" s="347"/>
      <c r="NEK232" s="347"/>
      <c r="NEL232" s="347"/>
      <c r="NEM232" s="347"/>
      <c r="NEN232" s="347"/>
      <c r="NEO232" s="347"/>
      <c r="NEP232" s="347"/>
      <c r="NEQ232" s="347"/>
      <c r="NER232" s="347"/>
      <c r="NES232" s="347"/>
      <c r="NET232" s="347"/>
      <c r="NEU232" s="347"/>
      <c r="NEV232" s="347"/>
      <c r="NEW232" s="347"/>
      <c r="NEX232" s="347"/>
      <c r="NEY232" s="347"/>
      <c r="NEZ232" s="347"/>
      <c r="NFA232" s="347"/>
      <c r="NFB232" s="347"/>
      <c r="NFC232" s="347"/>
      <c r="NFD232" s="347"/>
      <c r="NFE232" s="347"/>
      <c r="NFF232" s="347"/>
      <c r="NFG232" s="347"/>
      <c r="NFH232" s="347"/>
      <c r="NFI232" s="347"/>
      <c r="NFJ232" s="347"/>
      <c r="NFK232" s="347"/>
      <c r="NFL232" s="347"/>
      <c r="NFM232" s="347"/>
      <c r="NFN232" s="347"/>
      <c r="NFO232" s="347"/>
      <c r="NFP232" s="347"/>
      <c r="NFQ232" s="347"/>
      <c r="NFR232" s="347"/>
      <c r="NFS232" s="347"/>
      <c r="NFT232" s="347"/>
      <c r="NFU232" s="347"/>
      <c r="NFV232" s="347"/>
      <c r="NFW232" s="347"/>
      <c r="NFX232" s="347"/>
      <c r="NFY232" s="347"/>
      <c r="NFZ232" s="347"/>
      <c r="NGA232" s="347"/>
      <c r="NGB232" s="347"/>
      <c r="NGC232" s="347"/>
      <c r="NGD232" s="347"/>
      <c r="NGE232" s="347"/>
      <c r="NGF232" s="347"/>
      <c r="NGG232" s="347"/>
      <c r="NGH232" s="347"/>
      <c r="NGI232" s="347"/>
      <c r="NGJ232" s="347"/>
      <c r="NGK232" s="347"/>
      <c r="NGL232" s="347"/>
      <c r="NGM232" s="347"/>
      <c r="NGN232" s="347"/>
      <c r="NGO232" s="347"/>
      <c r="NGP232" s="347"/>
      <c r="NGQ232" s="347"/>
      <c r="NGR232" s="347"/>
      <c r="NGS232" s="347"/>
      <c r="NGT232" s="347"/>
      <c r="NGU232" s="347"/>
      <c r="NGV232" s="347"/>
      <c r="NGW232" s="347"/>
      <c r="NGX232" s="347"/>
      <c r="NGY232" s="347"/>
      <c r="NGZ232" s="347"/>
      <c r="NHA232" s="347"/>
      <c r="NHB232" s="347"/>
      <c r="NHC232" s="347"/>
      <c r="NHD232" s="347"/>
      <c r="NHE232" s="347"/>
      <c r="NHF232" s="347"/>
      <c r="NHG232" s="347"/>
      <c r="NHH232" s="347"/>
      <c r="NHI232" s="347"/>
      <c r="NHJ232" s="347"/>
      <c r="NHK232" s="347"/>
      <c r="NHL232" s="347"/>
      <c r="NHM232" s="347"/>
      <c r="NHN232" s="347"/>
      <c r="NHO232" s="347"/>
      <c r="NHP232" s="347"/>
      <c r="NHQ232" s="347"/>
      <c r="NHR232" s="347"/>
      <c r="NHS232" s="347"/>
      <c r="NHT232" s="347"/>
      <c r="NHU232" s="347"/>
      <c r="NHV232" s="347"/>
      <c r="NHW232" s="347"/>
      <c r="NHX232" s="347"/>
      <c r="NHY232" s="347"/>
      <c r="NHZ232" s="347"/>
      <c r="NIA232" s="347"/>
      <c r="NIB232" s="347"/>
      <c r="NIC232" s="347"/>
      <c r="NID232" s="347"/>
      <c r="NIE232" s="347"/>
      <c r="NIF232" s="347"/>
      <c r="NIG232" s="347"/>
      <c r="NIH232" s="347"/>
      <c r="NII232" s="347"/>
      <c r="NIJ232" s="347"/>
      <c r="NIK232" s="347"/>
      <c r="NIL232" s="347"/>
      <c r="NIM232" s="347"/>
      <c r="NIN232" s="347"/>
      <c r="NIO232" s="347"/>
      <c r="NIP232" s="347"/>
      <c r="NIQ232" s="347"/>
      <c r="NIR232" s="347"/>
      <c r="NIS232" s="347"/>
      <c r="NIT232" s="347"/>
      <c r="NIU232" s="347"/>
      <c r="NIV232" s="347"/>
      <c r="NIW232" s="347"/>
      <c r="NIX232" s="347"/>
      <c r="NIY232" s="347"/>
      <c r="NIZ232" s="347"/>
      <c r="NJA232" s="347"/>
      <c r="NJB232" s="347"/>
      <c r="NJC232" s="347"/>
      <c r="NJD232" s="347"/>
      <c r="NJE232" s="347"/>
      <c r="NJF232" s="347"/>
      <c r="NJG232" s="347"/>
      <c r="NJH232" s="347"/>
      <c r="NJI232" s="347"/>
      <c r="NJJ232" s="347"/>
      <c r="NJK232" s="347"/>
      <c r="NJL232" s="347"/>
      <c r="NJM232" s="347"/>
      <c r="NJN232" s="347"/>
      <c r="NJO232" s="347"/>
      <c r="NJP232" s="347"/>
      <c r="NJQ232" s="347"/>
      <c r="NJR232" s="347"/>
      <c r="NJS232" s="347"/>
      <c r="NJT232" s="347"/>
      <c r="NJU232" s="347"/>
      <c r="NJV232" s="347"/>
      <c r="NJW232" s="347"/>
      <c r="NJX232" s="347"/>
      <c r="NJY232" s="347"/>
      <c r="NJZ232" s="347"/>
      <c r="NKA232" s="347"/>
      <c r="NKB232" s="347"/>
      <c r="NKC232" s="347"/>
      <c r="NKD232" s="347"/>
      <c r="NKE232" s="347"/>
      <c r="NKF232" s="347"/>
      <c r="NKG232" s="347"/>
      <c r="NKH232" s="347"/>
      <c r="NKI232" s="347"/>
      <c r="NKJ232" s="347"/>
      <c r="NKK232" s="347"/>
      <c r="NKL232" s="347"/>
      <c r="NKM232" s="347"/>
      <c r="NKN232" s="347"/>
      <c r="NKO232" s="347"/>
      <c r="NKP232" s="347"/>
      <c r="NKQ232" s="347"/>
      <c r="NKR232" s="347"/>
      <c r="NKS232" s="347"/>
      <c r="NKT232" s="347"/>
      <c r="NKU232" s="347"/>
      <c r="NKV232" s="347"/>
      <c r="NKW232" s="347"/>
      <c r="NKX232" s="347"/>
      <c r="NKY232" s="347"/>
      <c r="NKZ232" s="347"/>
      <c r="NLA232" s="347"/>
      <c r="NLB232" s="347"/>
      <c r="NLC232" s="347"/>
      <c r="NLD232" s="347"/>
      <c r="NLE232" s="347"/>
      <c r="NLF232" s="347"/>
      <c r="NLG232" s="347"/>
      <c r="NLH232" s="347"/>
      <c r="NLI232" s="347"/>
      <c r="NLJ232" s="347"/>
      <c r="NLK232" s="347"/>
      <c r="NLL232" s="347"/>
      <c r="NLM232" s="347"/>
      <c r="NLN232" s="347"/>
      <c r="NLO232" s="347"/>
      <c r="NLP232" s="347"/>
      <c r="NLQ232" s="347"/>
      <c r="NLR232" s="347"/>
      <c r="NLS232" s="347"/>
      <c r="NLT232" s="347"/>
      <c r="NLU232" s="347"/>
      <c r="NLV232" s="347"/>
      <c r="NLW232" s="347"/>
      <c r="NLX232" s="347"/>
      <c r="NLY232" s="347"/>
      <c r="NLZ232" s="347"/>
      <c r="NMA232" s="347"/>
      <c r="NMB232" s="347"/>
      <c r="NMC232" s="347"/>
      <c r="NMD232" s="347"/>
      <c r="NME232" s="347"/>
      <c r="NMF232" s="347"/>
      <c r="NMG232" s="347"/>
      <c r="NMH232" s="347"/>
      <c r="NMI232" s="347"/>
      <c r="NMJ232" s="347"/>
      <c r="NMK232" s="347"/>
      <c r="NML232" s="347"/>
      <c r="NMM232" s="347"/>
      <c r="NMN232" s="347"/>
      <c r="NMO232" s="347"/>
      <c r="NMP232" s="347"/>
      <c r="NMQ232" s="347"/>
      <c r="NMR232" s="347"/>
      <c r="NMS232" s="347"/>
      <c r="NMT232" s="347"/>
      <c r="NMU232" s="347"/>
      <c r="NMV232" s="347"/>
      <c r="NMW232" s="347"/>
      <c r="NMX232" s="347"/>
      <c r="NMY232" s="347"/>
      <c r="NMZ232" s="347"/>
      <c r="NNA232" s="347"/>
      <c r="NNB232" s="347"/>
      <c r="NNC232" s="347"/>
      <c r="NND232" s="347"/>
      <c r="NNE232" s="347"/>
      <c r="NNF232" s="347"/>
      <c r="NNG232" s="347"/>
      <c r="NNH232" s="347"/>
      <c r="NNI232" s="347"/>
      <c r="NNJ232" s="347"/>
      <c r="NNK232" s="347"/>
      <c r="NNL232" s="347"/>
      <c r="NNM232" s="347"/>
      <c r="NNN232" s="347"/>
      <c r="NNO232" s="347"/>
      <c r="NNP232" s="347"/>
      <c r="NNQ232" s="347"/>
      <c r="NNR232" s="347"/>
      <c r="NNS232" s="347"/>
      <c r="NNT232" s="347"/>
      <c r="NNU232" s="347"/>
      <c r="NNV232" s="347"/>
      <c r="NNW232" s="347"/>
      <c r="NNX232" s="347"/>
      <c r="NNY232" s="347"/>
      <c r="NNZ232" s="347"/>
      <c r="NOA232" s="347"/>
      <c r="NOB232" s="347"/>
      <c r="NOC232" s="347"/>
      <c r="NOD232" s="347"/>
      <c r="NOE232" s="347"/>
      <c r="NOF232" s="347"/>
      <c r="NOG232" s="347"/>
      <c r="NOH232" s="347"/>
      <c r="NOI232" s="347"/>
      <c r="NOJ232" s="347"/>
      <c r="NOK232" s="347"/>
      <c r="NOL232" s="347"/>
      <c r="NOM232" s="347"/>
      <c r="NON232" s="347"/>
      <c r="NOO232" s="347"/>
      <c r="NOP232" s="347"/>
      <c r="NOQ232" s="347"/>
      <c r="NOR232" s="347"/>
      <c r="NOS232" s="347"/>
      <c r="NOT232" s="347"/>
      <c r="NOU232" s="347"/>
      <c r="NOV232" s="347"/>
      <c r="NOW232" s="347"/>
      <c r="NOX232" s="347"/>
      <c r="NOY232" s="347"/>
      <c r="NOZ232" s="347"/>
      <c r="NPA232" s="347"/>
      <c r="NPB232" s="347"/>
      <c r="NPC232" s="347"/>
      <c r="NPD232" s="347"/>
      <c r="NPE232" s="347"/>
      <c r="NPF232" s="347"/>
      <c r="NPG232" s="347"/>
      <c r="NPH232" s="347"/>
      <c r="NPI232" s="347"/>
      <c r="NPJ232" s="347"/>
      <c r="NPK232" s="347"/>
      <c r="NPL232" s="347"/>
      <c r="NPM232" s="347"/>
      <c r="NPN232" s="347"/>
      <c r="NPO232" s="347"/>
      <c r="NPP232" s="347"/>
      <c r="NPQ232" s="347"/>
      <c r="NPR232" s="347"/>
      <c r="NPS232" s="347"/>
      <c r="NPT232" s="347"/>
      <c r="NPU232" s="347"/>
      <c r="NPV232" s="347"/>
      <c r="NPW232" s="347"/>
      <c r="NPX232" s="347"/>
      <c r="NPY232" s="347"/>
      <c r="NPZ232" s="347"/>
      <c r="NQA232" s="347"/>
      <c r="NQB232" s="347"/>
      <c r="NQC232" s="347"/>
      <c r="NQD232" s="347"/>
      <c r="NQE232" s="347"/>
      <c r="NQF232" s="347"/>
      <c r="NQG232" s="347"/>
      <c r="NQH232" s="347"/>
      <c r="NQI232" s="347"/>
      <c r="NQJ232" s="347"/>
      <c r="NQK232" s="347"/>
      <c r="NQL232" s="347"/>
      <c r="NQM232" s="347"/>
      <c r="NQN232" s="347"/>
      <c r="NQO232" s="347"/>
      <c r="NQP232" s="347"/>
      <c r="NQQ232" s="347"/>
      <c r="NQR232" s="347"/>
      <c r="NQS232" s="347"/>
      <c r="NQT232" s="347"/>
      <c r="NQU232" s="347"/>
      <c r="NQV232" s="347"/>
      <c r="NQW232" s="347"/>
      <c r="NQX232" s="347"/>
      <c r="NQY232" s="347"/>
      <c r="NQZ232" s="347"/>
      <c r="NRA232" s="347"/>
      <c r="NRB232" s="347"/>
      <c r="NRC232" s="347"/>
      <c r="NRD232" s="347"/>
      <c r="NRE232" s="347"/>
      <c r="NRF232" s="347"/>
      <c r="NRG232" s="347"/>
      <c r="NRH232" s="347"/>
      <c r="NRI232" s="347"/>
      <c r="NRJ232" s="347"/>
      <c r="NRK232" s="347"/>
      <c r="NRL232" s="347"/>
      <c r="NRM232" s="347"/>
      <c r="NRN232" s="347"/>
      <c r="NRO232" s="347"/>
      <c r="NRP232" s="347"/>
      <c r="NRQ232" s="347"/>
      <c r="NRR232" s="347"/>
      <c r="NRS232" s="347"/>
      <c r="NRT232" s="347"/>
      <c r="NRU232" s="347"/>
      <c r="NRV232" s="347"/>
      <c r="NRW232" s="347"/>
      <c r="NRX232" s="347"/>
      <c r="NRY232" s="347"/>
      <c r="NRZ232" s="347"/>
      <c r="NSA232" s="347"/>
      <c r="NSB232" s="347"/>
      <c r="NSC232" s="347"/>
      <c r="NSD232" s="347"/>
      <c r="NSE232" s="347"/>
      <c r="NSF232" s="347"/>
      <c r="NSG232" s="347"/>
      <c r="NSH232" s="347"/>
      <c r="NSI232" s="347"/>
      <c r="NSJ232" s="347"/>
      <c r="NSK232" s="347"/>
      <c r="NSL232" s="347"/>
      <c r="NSM232" s="347"/>
      <c r="NSN232" s="347"/>
      <c r="NSO232" s="347"/>
      <c r="NSP232" s="347"/>
      <c r="NSQ232" s="347"/>
      <c r="NSR232" s="347"/>
      <c r="NSS232" s="347"/>
      <c r="NST232" s="347"/>
      <c r="NSU232" s="347"/>
      <c r="NSV232" s="347"/>
      <c r="NSW232" s="347"/>
      <c r="NSX232" s="347"/>
      <c r="NSY232" s="347"/>
      <c r="NSZ232" s="347"/>
      <c r="NTA232" s="347"/>
      <c r="NTB232" s="347"/>
      <c r="NTC232" s="347"/>
      <c r="NTD232" s="347"/>
      <c r="NTE232" s="347"/>
      <c r="NTF232" s="347"/>
      <c r="NTG232" s="347"/>
      <c r="NTH232" s="347"/>
      <c r="NTI232" s="347"/>
      <c r="NTJ232" s="347"/>
      <c r="NTK232" s="347"/>
      <c r="NTL232" s="347"/>
      <c r="NTM232" s="347"/>
      <c r="NTN232" s="347"/>
      <c r="NTO232" s="347"/>
      <c r="NTP232" s="347"/>
      <c r="NTQ232" s="347"/>
      <c r="NTR232" s="347"/>
      <c r="NTS232" s="347"/>
      <c r="NTT232" s="347"/>
      <c r="NTU232" s="347"/>
      <c r="NTV232" s="347"/>
      <c r="NTW232" s="347"/>
      <c r="NTX232" s="347"/>
      <c r="NTY232" s="347"/>
      <c r="NTZ232" s="347"/>
      <c r="NUA232" s="347"/>
      <c r="NUB232" s="347"/>
      <c r="NUC232" s="347"/>
      <c r="NUD232" s="347"/>
      <c r="NUE232" s="347"/>
      <c r="NUF232" s="347"/>
      <c r="NUG232" s="347"/>
      <c r="NUH232" s="347"/>
      <c r="NUI232" s="347"/>
      <c r="NUJ232" s="347"/>
      <c r="NUK232" s="347"/>
      <c r="NUL232" s="347"/>
      <c r="NUM232" s="347"/>
      <c r="NUN232" s="347"/>
      <c r="NUO232" s="347"/>
      <c r="NUP232" s="347"/>
      <c r="NUQ232" s="347"/>
      <c r="NUR232" s="347"/>
      <c r="NUS232" s="347"/>
      <c r="NUT232" s="347"/>
      <c r="NUU232" s="347"/>
      <c r="NUV232" s="347"/>
      <c r="NUW232" s="347"/>
      <c r="NUX232" s="347"/>
      <c r="NUY232" s="347"/>
      <c r="NUZ232" s="347"/>
      <c r="NVA232" s="347"/>
      <c r="NVB232" s="347"/>
      <c r="NVC232" s="347"/>
      <c r="NVD232" s="347"/>
      <c r="NVE232" s="347"/>
      <c r="NVF232" s="347"/>
      <c r="NVG232" s="347"/>
      <c r="NVH232" s="347"/>
      <c r="NVI232" s="347"/>
      <c r="NVJ232" s="347"/>
      <c r="NVK232" s="347"/>
      <c r="NVL232" s="347"/>
      <c r="NVM232" s="347"/>
      <c r="NVN232" s="347"/>
      <c r="NVO232" s="347"/>
      <c r="NVP232" s="347"/>
      <c r="NVQ232" s="347"/>
      <c r="NVR232" s="347"/>
      <c r="NVS232" s="347"/>
      <c r="NVT232" s="347"/>
      <c r="NVU232" s="347"/>
      <c r="NVV232" s="347"/>
      <c r="NVW232" s="347"/>
      <c r="NVX232" s="347"/>
      <c r="NVY232" s="347"/>
      <c r="NVZ232" s="347"/>
      <c r="NWA232" s="347"/>
      <c r="NWB232" s="347"/>
      <c r="NWC232" s="347"/>
      <c r="NWD232" s="347"/>
      <c r="NWE232" s="347"/>
      <c r="NWF232" s="347"/>
      <c r="NWG232" s="347"/>
      <c r="NWH232" s="347"/>
      <c r="NWI232" s="347"/>
      <c r="NWJ232" s="347"/>
      <c r="NWK232" s="347"/>
      <c r="NWL232" s="347"/>
      <c r="NWM232" s="347"/>
      <c r="NWN232" s="347"/>
      <c r="NWO232" s="347"/>
      <c r="NWP232" s="347"/>
      <c r="NWQ232" s="347"/>
      <c r="NWR232" s="347"/>
      <c r="NWS232" s="347"/>
      <c r="NWT232" s="347"/>
      <c r="NWU232" s="347"/>
      <c r="NWV232" s="347"/>
      <c r="NWW232" s="347"/>
      <c r="NWX232" s="347"/>
      <c r="NWY232" s="347"/>
      <c r="NWZ232" s="347"/>
      <c r="NXA232" s="347"/>
      <c r="NXB232" s="347"/>
      <c r="NXC232" s="347"/>
      <c r="NXD232" s="347"/>
      <c r="NXE232" s="347"/>
      <c r="NXF232" s="347"/>
      <c r="NXG232" s="347"/>
      <c r="NXH232" s="347"/>
      <c r="NXI232" s="347"/>
      <c r="NXJ232" s="347"/>
      <c r="NXK232" s="347"/>
      <c r="NXL232" s="347"/>
      <c r="NXM232" s="347"/>
      <c r="NXN232" s="347"/>
      <c r="NXO232" s="347"/>
      <c r="NXP232" s="347"/>
      <c r="NXQ232" s="347"/>
      <c r="NXR232" s="347"/>
      <c r="NXS232" s="347"/>
      <c r="NXT232" s="347"/>
      <c r="NXU232" s="347"/>
      <c r="NXV232" s="347"/>
      <c r="NXW232" s="347"/>
      <c r="NXX232" s="347"/>
      <c r="NXY232" s="347"/>
      <c r="NXZ232" s="347"/>
      <c r="NYA232" s="347"/>
      <c r="NYB232" s="347"/>
      <c r="NYC232" s="347"/>
      <c r="NYD232" s="347"/>
      <c r="NYE232" s="347"/>
      <c r="NYF232" s="347"/>
      <c r="NYG232" s="347"/>
      <c r="NYH232" s="347"/>
      <c r="NYI232" s="347"/>
      <c r="NYJ232" s="347"/>
      <c r="NYK232" s="347"/>
      <c r="NYL232" s="347"/>
      <c r="NYM232" s="347"/>
      <c r="NYN232" s="347"/>
      <c r="NYO232" s="347"/>
      <c r="NYP232" s="347"/>
      <c r="NYQ232" s="347"/>
      <c r="NYR232" s="347"/>
      <c r="NYS232" s="347"/>
      <c r="NYT232" s="347"/>
      <c r="NYU232" s="347"/>
      <c r="NYV232" s="347"/>
      <c r="NYW232" s="347"/>
      <c r="NYX232" s="347"/>
      <c r="NYY232" s="347"/>
      <c r="NYZ232" s="347"/>
      <c r="NZA232" s="347"/>
      <c r="NZB232" s="347"/>
      <c r="NZC232" s="347"/>
      <c r="NZD232" s="347"/>
      <c r="NZE232" s="347"/>
      <c r="NZF232" s="347"/>
      <c r="NZG232" s="347"/>
      <c r="NZH232" s="347"/>
      <c r="NZI232" s="347"/>
      <c r="NZJ232" s="347"/>
      <c r="NZK232" s="347"/>
      <c r="NZL232" s="347"/>
      <c r="NZM232" s="347"/>
      <c r="NZN232" s="347"/>
      <c r="NZO232" s="347"/>
      <c r="NZP232" s="347"/>
      <c r="NZQ232" s="347"/>
      <c r="NZR232" s="347"/>
      <c r="NZS232" s="347"/>
      <c r="NZT232" s="347"/>
      <c r="NZU232" s="347"/>
      <c r="NZV232" s="347"/>
      <c r="NZW232" s="347"/>
      <c r="NZX232" s="347"/>
      <c r="NZY232" s="347"/>
      <c r="NZZ232" s="347"/>
      <c r="OAA232" s="347"/>
      <c r="OAB232" s="347"/>
      <c r="OAC232" s="347"/>
      <c r="OAD232" s="347"/>
      <c r="OAE232" s="347"/>
      <c r="OAF232" s="347"/>
      <c r="OAG232" s="347"/>
      <c r="OAH232" s="347"/>
      <c r="OAI232" s="347"/>
      <c r="OAJ232" s="347"/>
      <c r="OAK232" s="347"/>
      <c r="OAL232" s="347"/>
      <c r="OAM232" s="347"/>
      <c r="OAN232" s="347"/>
      <c r="OAO232" s="347"/>
      <c r="OAP232" s="347"/>
      <c r="OAQ232" s="347"/>
      <c r="OAR232" s="347"/>
      <c r="OAS232" s="347"/>
      <c r="OAT232" s="347"/>
      <c r="OAU232" s="347"/>
      <c r="OAV232" s="347"/>
      <c r="OAW232" s="347"/>
      <c r="OAX232" s="347"/>
      <c r="OAY232" s="347"/>
      <c r="OAZ232" s="347"/>
      <c r="OBA232" s="347"/>
      <c r="OBB232" s="347"/>
      <c r="OBC232" s="347"/>
      <c r="OBD232" s="347"/>
      <c r="OBE232" s="347"/>
      <c r="OBF232" s="347"/>
      <c r="OBG232" s="347"/>
      <c r="OBH232" s="347"/>
      <c r="OBI232" s="347"/>
      <c r="OBJ232" s="347"/>
      <c r="OBK232" s="347"/>
      <c r="OBL232" s="347"/>
      <c r="OBM232" s="347"/>
      <c r="OBN232" s="347"/>
      <c r="OBO232" s="347"/>
      <c r="OBP232" s="347"/>
      <c r="OBQ232" s="347"/>
      <c r="OBR232" s="347"/>
      <c r="OBS232" s="347"/>
      <c r="OBT232" s="347"/>
      <c r="OBU232" s="347"/>
      <c r="OBV232" s="347"/>
      <c r="OBW232" s="347"/>
      <c r="OBX232" s="347"/>
      <c r="OBY232" s="347"/>
      <c r="OBZ232" s="347"/>
      <c r="OCA232" s="347"/>
      <c r="OCB232" s="347"/>
      <c r="OCC232" s="347"/>
      <c r="OCD232" s="347"/>
      <c r="OCE232" s="347"/>
      <c r="OCF232" s="347"/>
      <c r="OCG232" s="347"/>
      <c r="OCH232" s="347"/>
      <c r="OCI232" s="347"/>
      <c r="OCJ232" s="347"/>
      <c r="OCK232" s="347"/>
      <c r="OCL232" s="347"/>
      <c r="OCM232" s="347"/>
      <c r="OCN232" s="347"/>
      <c r="OCO232" s="347"/>
      <c r="OCP232" s="347"/>
      <c r="OCQ232" s="347"/>
      <c r="OCR232" s="347"/>
      <c r="OCS232" s="347"/>
      <c r="OCT232" s="347"/>
      <c r="OCU232" s="347"/>
      <c r="OCV232" s="347"/>
      <c r="OCW232" s="347"/>
      <c r="OCX232" s="347"/>
      <c r="OCY232" s="347"/>
      <c r="OCZ232" s="347"/>
      <c r="ODA232" s="347"/>
      <c r="ODB232" s="347"/>
      <c r="ODC232" s="347"/>
      <c r="ODD232" s="347"/>
      <c r="ODE232" s="347"/>
      <c r="ODF232" s="347"/>
      <c r="ODG232" s="347"/>
      <c r="ODH232" s="347"/>
      <c r="ODI232" s="347"/>
      <c r="ODJ232" s="347"/>
      <c r="ODK232" s="347"/>
      <c r="ODL232" s="347"/>
      <c r="ODM232" s="347"/>
      <c r="ODN232" s="347"/>
      <c r="ODO232" s="347"/>
      <c r="ODP232" s="347"/>
      <c r="ODQ232" s="347"/>
      <c r="ODR232" s="347"/>
      <c r="ODS232" s="347"/>
      <c r="ODT232" s="347"/>
      <c r="ODU232" s="347"/>
      <c r="ODV232" s="347"/>
      <c r="ODW232" s="347"/>
      <c r="ODX232" s="347"/>
      <c r="ODY232" s="347"/>
      <c r="ODZ232" s="347"/>
      <c r="OEA232" s="347"/>
      <c r="OEB232" s="347"/>
      <c r="OEC232" s="347"/>
      <c r="OED232" s="347"/>
      <c r="OEE232" s="347"/>
      <c r="OEF232" s="347"/>
      <c r="OEG232" s="347"/>
      <c r="OEH232" s="347"/>
      <c r="OEI232" s="347"/>
      <c r="OEJ232" s="347"/>
      <c r="OEK232" s="347"/>
      <c r="OEL232" s="347"/>
      <c r="OEM232" s="347"/>
      <c r="OEN232" s="347"/>
      <c r="OEO232" s="347"/>
      <c r="OEP232" s="347"/>
      <c r="OEQ232" s="347"/>
      <c r="OER232" s="347"/>
      <c r="OES232" s="347"/>
      <c r="OET232" s="347"/>
      <c r="OEU232" s="347"/>
      <c r="OEV232" s="347"/>
      <c r="OEW232" s="347"/>
      <c r="OEX232" s="347"/>
      <c r="OEY232" s="347"/>
      <c r="OEZ232" s="347"/>
      <c r="OFA232" s="347"/>
      <c r="OFB232" s="347"/>
      <c r="OFC232" s="347"/>
      <c r="OFD232" s="347"/>
      <c r="OFE232" s="347"/>
      <c r="OFF232" s="347"/>
      <c r="OFG232" s="347"/>
      <c r="OFH232" s="347"/>
      <c r="OFI232" s="347"/>
      <c r="OFJ232" s="347"/>
      <c r="OFK232" s="347"/>
      <c r="OFL232" s="347"/>
      <c r="OFM232" s="347"/>
      <c r="OFN232" s="347"/>
      <c r="OFO232" s="347"/>
      <c r="OFP232" s="347"/>
      <c r="OFQ232" s="347"/>
      <c r="OFR232" s="347"/>
      <c r="OFS232" s="347"/>
      <c r="OFT232" s="347"/>
      <c r="OFU232" s="347"/>
      <c r="OFV232" s="347"/>
      <c r="OFW232" s="347"/>
      <c r="OFX232" s="347"/>
      <c r="OFY232" s="347"/>
      <c r="OFZ232" s="347"/>
      <c r="OGA232" s="347"/>
      <c r="OGB232" s="347"/>
      <c r="OGC232" s="347"/>
      <c r="OGD232" s="347"/>
      <c r="OGE232" s="347"/>
      <c r="OGF232" s="347"/>
      <c r="OGG232" s="347"/>
      <c r="OGH232" s="347"/>
      <c r="OGI232" s="347"/>
      <c r="OGJ232" s="347"/>
      <c r="OGK232" s="347"/>
      <c r="OGL232" s="347"/>
      <c r="OGM232" s="347"/>
      <c r="OGN232" s="347"/>
      <c r="OGO232" s="347"/>
      <c r="OGP232" s="347"/>
      <c r="OGQ232" s="347"/>
      <c r="OGR232" s="347"/>
      <c r="OGS232" s="347"/>
      <c r="OGT232" s="347"/>
      <c r="OGU232" s="347"/>
      <c r="OGV232" s="347"/>
      <c r="OGW232" s="347"/>
      <c r="OGX232" s="347"/>
      <c r="OGY232" s="347"/>
      <c r="OGZ232" s="347"/>
      <c r="OHA232" s="347"/>
      <c r="OHB232" s="347"/>
      <c r="OHC232" s="347"/>
      <c r="OHD232" s="347"/>
      <c r="OHE232" s="347"/>
      <c r="OHF232" s="347"/>
      <c r="OHG232" s="347"/>
      <c r="OHH232" s="347"/>
      <c r="OHI232" s="347"/>
      <c r="OHJ232" s="347"/>
      <c r="OHK232" s="347"/>
      <c r="OHL232" s="347"/>
      <c r="OHM232" s="347"/>
      <c r="OHN232" s="347"/>
      <c r="OHO232" s="347"/>
      <c r="OHP232" s="347"/>
      <c r="OHQ232" s="347"/>
      <c r="OHR232" s="347"/>
      <c r="OHS232" s="347"/>
      <c r="OHT232" s="347"/>
      <c r="OHU232" s="347"/>
      <c r="OHV232" s="347"/>
      <c r="OHW232" s="347"/>
      <c r="OHX232" s="347"/>
      <c r="OHY232" s="347"/>
      <c r="OHZ232" s="347"/>
      <c r="OIA232" s="347"/>
      <c r="OIB232" s="347"/>
      <c r="OIC232" s="347"/>
      <c r="OID232" s="347"/>
      <c r="OIE232" s="347"/>
      <c r="OIF232" s="347"/>
      <c r="OIG232" s="347"/>
      <c r="OIH232" s="347"/>
      <c r="OII232" s="347"/>
      <c r="OIJ232" s="347"/>
      <c r="OIK232" s="347"/>
      <c r="OIL232" s="347"/>
      <c r="OIM232" s="347"/>
      <c r="OIN232" s="347"/>
      <c r="OIO232" s="347"/>
      <c r="OIP232" s="347"/>
      <c r="OIQ232" s="347"/>
      <c r="OIR232" s="347"/>
      <c r="OIS232" s="347"/>
      <c r="OIT232" s="347"/>
      <c r="OIU232" s="347"/>
      <c r="OIV232" s="347"/>
      <c r="OIW232" s="347"/>
      <c r="OIX232" s="347"/>
      <c r="OIY232" s="347"/>
      <c r="OIZ232" s="347"/>
      <c r="OJA232" s="347"/>
      <c r="OJB232" s="347"/>
      <c r="OJC232" s="347"/>
      <c r="OJD232" s="347"/>
      <c r="OJE232" s="347"/>
      <c r="OJF232" s="347"/>
      <c r="OJG232" s="347"/>
      <c r="OJH232" s="347"/>
      <c r="OJI232" s="347"/>
      <c r="OJJ232" s="347"/>
      <c r="OJK232" s="347"/>
      <c r="OJL232" s="347"/>
      <c r="OJM232" s="347"/>
      <c r="OJN232" s="347"/>
      <c r="OJO232" s="347"/>
      <c r="OJP232" s="347"/>
      <c r="OJQ232" s="347"/>
      <c r="OJR232" s="347"/>
      <c r="OJS232" s="347"/>
      <c r="OJT232" s="347"/>
      <c r="OJU232" s="347"/>
      <c r="OJV232" s="347"/>
      <c r="OJW232" s="347"/>
      <c r="OJX232" s="347"/>
      <c r="OJY232" s="347"/>
      <c r="OJZ232" s="347"/>
      <c r="OKA232" s="347"/>
      <c r="OKB232" s="347"/>
      <c r="OKC232" s="347"/>
      <c r="OKD232" s="347"/>
      <c r="OKE232" s="347"/>
      <c r="OKF232" s="347"/>
      <c r="OKG232" s="347"/>
      <c r="OKH232" s="347"/>
      <c r="OKI232" s="347"/>
      <c r="OKJ232" s="347"/>
      <c r="OKK232" s="347"/>
      <c r="OKL232" s="347"/>
      <c r="OKM232" s="347"/>
      <c r="OKN232" s="347"/>
      <c r="OKO232" s="347"/>
      <c r="OKP232" s="347"/>
      <c r="OKQ232" s="347"/>
      <c r="OKR232" s="347"/>
      <c r="OKS232" s="347"/>
      <c r="OKT232" s="347"/>
      <c r="OKU232" s="347"/>
      <c r="OKV232" s="347"/>
      <c r="OKW232" s="347"/>
      <c r="OKX232" s="347"/>
      <c r="OKY232" s="347"/>
      <c r="OKZ232" s="347"/>
      <c r="OLA232" s="347"/>
      <c r="OLB232" s="347"/>
      <c r="OLC232" s="347"/>
      <c r="OLD232" s="347"/>
      <c r="OLE232" s="347"/>
      <c r="OLF232" s="347"/>
      <c r="OLG232" s="347"/>
      <c r="OLH232" s="347"/>
      <c r="OLI232" s="347"/>
      <c r="OLJ232" s="347"/>
      <c r="OLK232" s="347"/>
      <c r="OLL232" s="347"/>
      <c r="OLM232" s="347"/>
      <c r="OLN232" s="347"/>
      <c r="OLO232" s="347"/>
      <c r="OLP232" s="347"/>
      <c r="OLQ232" s="347"/>
      <c r="OLR232" s="347"/>
      <c r="OLS232" s="347"/>
      <c r="OLT232" s="347"/>
      <c r="OLU232" s="347"/>
      <c r="OLV232" s="347"/>
      <c r="OLW232" s="347"/>
      <c r="OLX232" s="347"/>
      <c r="OLY232" s="347"/>
      <c r="OLZ232" s="347"/>
      <c r="OMA232" s="347"/>
      <c r="OMB232" s="347"/>
      <c r="OMC232" s="347"/>
      <c r="OMD232" s="347"/>
      <c r="OME232" s="347"/>
      <c r="OMF232" s="347"/>
      <c r="OMG232" s="347"/>
      <c r="OMH232" s="347"/>
      <c r="OMI232" s="347"/>
      <c r="OMJ232" s="347"/>
      <c r="OMK232" s="347"/>
      <c r="OML232" s="347"/>
      <c r="OMM232" s="347"/>
      <c r="OMN232" s="347"/>
      <c r="OMO232" s="347"/>
      <c r="OMP232" s="347"/>
      <c r="OMQ232" s="347"/>
      <c r="OMR232" s="347"/>
      <c r="OMS232" s="347"/>
      <c r="OMT232" s="347"/>
      <c r="OMU232" s="347"/>
      <c r="OMV232" s="347"/>
      <c r="OMW232" s="347"/>
      <c r="OMX232" s="347"/>
      <c r="OMY232" s="347"/>
      <c r="OMZ232" s="347"/>
      <c r="ONA232" s="347"/>
      <c r="ONB232" s="347"/>
      <c r="ONC232" s="347"/>
      <c r="OND232" s="347"/>
      <c r="ONE232" s="347"/>
      <c r="ONF232" s="347"/>
      <c r="ONG232" s="347"/>
      <c r="ONH232" s="347"/>
      <c r="ONI232" s="347"/>
      <c r="ONJ232" s="347"/>
      <c r="ONK232" s="347"/>
      <c r="ONL232" s="347"/>
      <c r="ONM232" s="347"/>
      <c r="ONN232" s="347"/>
      <c r="ONO232" s="347"/>
      <c r="ONP232" s="347"/>
      <c r="ONQ232" s="347"/>
      <c r="ONR232" s="347"/>
      <c r="ONS232" s="347"/>
      <c r="ONT232" s="347"/>
      <c r="ONU232" s="347"/>
      <c r="ONV232" s="347"/>
      <c r="ONW232" s="347"/>
      <c r="ONX232" s="347"/>
      <c r="ONY232" s="347"/>
      <c r="ONZ232" s="347"/>
      <c r="OOA232" s="347"/>
      <c r="OOB232" s="347"/>
      <c r="OOC232" s="347"/>
      <c r="OOD232" s="347"/>
      <c r="OOE232" s="347"/>
      <c r="OOF232" s="347"/>
      <c r="OOG232" s="347"/>
      <c r="OOH232" s="347"/>
      <c r="OOI232" s="347"/>
      <c r="OOJ232" s="347"/>
      <c r="OOK232" s="347"/>
      <c r="OOL232" s="347"/>
      <c r="OOM232" s="347"/>
      <c r="OON232" s="347"/>
      <c r="OOO232" s="347"/>
      <c r="OOP232" s="347"/>
      <c r="OOQ232" s="347"/>
      <c r="OOR232" s="347"/>
      <c r="OOS232" s="347"/>
      <c r="OOT232" s="347"/>
      <c r="OOU232" s="347"/>
      <c r="OOV232" s="347"/>
      <c r="OOW232" s="347"/>
      <c r="OOX232" s="347"/>
      <c r="OOY232" s="347"/>
      <c r="OOZ232" s="347"/>
      <c r="OPA232" s="347"/>
      <c r="OPB232" s="347"/>
      <c r="OPC232" s="347"/>
      <c r="OPD232" s="347"/>
      <c r="OPE232" s="347"/>
      <c r="OPF232" s="347"/>
      <c r="OPG232" s="347"/>
      <c r="OPH232" s="347"/>
      <c r="OPI232" s="347"/>
      <c r="OPJ232" s="347"/>
      <c r="OPK232" s="347"/>
      <c r="OPL232" s="347"/>
      <c r="OPM232" s="347"/>
      <c r="OPN232" s="347"/>
      <c r="OPO232" s="347"/>
      <c r="OPP232" s="347"/>
      <c r="OPQ232" s="347"/>
      <c r="OPR232" s="347"/>
      <c r="OPS232" s="347"/>
      <c r="OPT232" s="347"/>
      <c r="OPU232" s="347"/>
      <c r="OPV232" s="347"/>
      <c r="OPW232" s="347"/>
      <c r="OPX232" s="347"/>
      <c r="OPY232" s="347"/>
      <c r="OPZ232" s="347"/>
      <c r="OQA232" s="347"/>
      <c r="OQB232" s="347"/>
      <c r="OQC232" s="347"/>
      <c r="OQD232" s="347"/>
      <c r="OQE232" s="347"/>
      <c r="OQF232" s="347"/>
      <c r="OQG232" s="347"/>
      <c r="OQH232" s="347"/>
      <c r="OQI232" s="347"/>
      <c r="OQJ232" s="347"/>
      <c r="OQK232" s="347"/>
      <c r="OQL232" s="347"/>
      <c r="OQM232" s="347"/>
      <c r="OQN232" s="347"/>
      <c r="OQO232" s="347"/>
      <c r="OQP232" s="347"/>
      <c r="OQQ232" s="347"/>
      <c r="OQR232" s="347"/>
      <c r="OQS232" s="347"/>
      <c r="OQT232" s="347"/>
      <c r="OQU232" s="347"/>
      <c r="OQV232" s="347"/>
      <c r="OQW232" s="347"/>
      <c r="OQX232" s="347"/>
      <c r="OQY232" s="347"/>
      <c r="OQZ232" s="347"/>
      <c r="ORA232" s="347"/>
      <c r="ORB232" s="347"/>
      <c r="ORC232" s="347"/>
      <c r="ORD232" s="347"/>
      <c r="ORE232" s="347"/>
      <c r="ORF232" s="347"/>
      <c r="ORG232" s="347"/>
      <c r="ORH232" s="347"/>
      <c r="ORI232" s="347"/>
      <c r="ORJ232" s="347"/>
      <c r="ORK232" s="347"/>
      <c r="ORL232" s="347"/>
      <c r="ORM232" s="347"/>
      <c r="ORN232" s="347"/>
      <c r="ORO232" s="347"/>
      <c r="ORP232" s="347"/>
      <c r="ORQ232" s="347"/>
      <c r="ORR232" s="347"/>
      <c r="ORS232" s="347"/>
      <c r="ORT232" s="347"/>
      <c r="ORU232" s="347"/>
      <c r="ORV232" s="347"/>
      <c r="ORW232" s="347"/>
      <c r="ORX232" s="347"/>
      <c r="ORY232" s="347"/>
      <c r="ORZ232" s="347"/>
      <c r="OSA232" s="347"/>
      <c r="OSB232" s="347"/>
      <c r="OSC232" s="347"/>
      <c r="OSD232" s="347"/>
      <c r="OSE232" s="347"/>
      <c r="OSF232" s="347"/>
      <c r="OSG232" s="347"/>
      <c r="OSH232" s="347"/>
      <c r="OSI232" s="347"/>
      <c r="OSJ232" s="347"/>
      <c r="OSK232" s="347"/>
      <c r="OSL232" s="347"/>
      <c r="OSM232" s="347"/>
      <c r="OSN232" s="347"/>
      <c r="OSO232" s="347"/>
      <c r="OSP232" s="347"/>
      <c r="OSQ232" s="347"/>
      <c r="OSR232" s="347"/>
      <c r="OSS232" s="347"/>
      <c r="OST232" s="347"/>
      <c r="OSU232" s="347"/>
      <c r="OSV232" s="347"/>
      <c r="OSW232" s="347"/>
      <c r="OSX232" s="347"/>
      <c r="OSY232" s="347"/>
      <c r="OSZ232" s="347"/>
      <c r="OTA232" s="347"/>
      <c r="OTB232" s="347"/>
      <c r="OTC232" s="347"/>
      <c r="OTD232" s="347"/>
      <c r="OTE232" s="347"/>
      <c r="OTF232" s="347"/>
      <c r="OTG232" s="347"/>
      <c r="OTH232" s="347"/>
      <c r="OTI232" s="347"/>
      <c r="OTJ232" s="347"/>
      <c r="OTK232" s="347"/>
      <c r="OTL232" s="347"/>
      <c r="OTM232" s="347"/>
      <c r="OTN232" s="347"/>
      <c r="OTO232" s="347"/>
      <c r="OTP232" s="347"/>
      <c r="OTQ232" s="347"/>
      <c r="OTR232" s="347"/>
      <c r="OTS232" s="347"/>
      <c r="OTT232" s="347"/>
      <c r="OTU232" s="347"/>
      <c r="OTV232" s="347"/>
      <c r="OTW232" s="347"/>
      <c r="OTX232" s="347"/>
      <c r="OTY232" s="347"/>
      <c r="OTZ232" s="347"/>
      <c r="OUA232" s="347"/>
      <c r="OUB232" s="347"/>
      <c r="OUC232" s="347"/>
      <c r="OUD232" s="347"/>
      <c r="OUE232" s="347"/>
      <c r="OUF232" s="347"/>
      <c r="OUG232" s="347"/>
      <c r="OUH232" s="347"/>
      <c r="OUI232" s="347"/>
      <c r="OUJ232" s="347"/>
      <c r="OUK232" s="347"/>
      <c r="OUL232" s="347"/>
      <c r="OUM232" s="347"/>
      <c r="OUN232" s="347"/>
      <c r="OUO232" s="347"/>
      <c r="OUP232" s="347"/>
      <c r="OUQ232" s="347"/>
      <c r="OUR232" s="347"/>
      <c r="OUS232" s="347"/>
      <c r="OUT232" s="347"/>
      <c r="OUU232" s="347"/>
      <c r="OUV232" s="347"/>
      <c r="OUW232" s="347"/>
      <c r="OUX232" s="347"/>
      <c r="OUY232" s="347"/>
      <c r="OUZ232" s="347"/>
      <c r="OVA232" s="347"/>
      <c r="OVB232" s="347"/>
      <c r="OVC232" s="347"/>
      <c r="OVD232" s="347"/>
      <c r="OVE232" s="347"/>
      <c r="OVF232" s="347"/>
      <c r="OVG232" s="347"/>
      <c r="OVH232" s="347"/>
      <c r="OVI232" s="347"/>
      <c r="OVJ232" s="347"/>
      <c r="OVK232" s="347"/>
      <c r="OVL232" s="347"/>
      <c r="OVM232" s="347"/>
      <c r="OVN232" s="347"/>
      <c r="OVO232" s="347"/>
      <c r="OVP232" s="347"/>
      <c r="OVQ232" s="347"/>
      <c r="OVR232" s="347"/>
      <c r="OVS232" s="347"/>
      <c r="OVT232" s="347"/>
      <c r="OVU232" s="347"/>
      <c r="OVV232" s="347"/>
      <c r="OVW232" s="347"/>
      <c r="OVX232" s="347"/>
      <c r="OVY232" s="347"/>
      <c r="OVZ232" s="347"/>
      <c r="OWA232" s="347"/>
      <c r="OWB232" s="347"/>
      <c r="OWC232" s="347"/>
      <c r="OWD232" s="347"/>
      <c r="OWE232" s="347"/>
      <c r="OWF232" s="347"/>
      <c r="OWG232" s="347"/>
      <c r="OWH232" s="347"/>
      <c r="OWI232" s="347"/>
      <c r="OWJ232" s="347"/>
      <c r="OWK232" s="347"/>
      <c r="OWL232" s="347"/>
      <c r="OWM232" s="347"/>
      <c r="OWN232" s="347"/>
      <c r="OWO232" s="347"/>
      <c r="OWP232" s="347"/>
      <c r="OWQ232" s="347"/>
      <c r="OWR232" s="347"/>
      <c r="OWS232" s="347"/>
      <c r="OWT232" s="347"/>
      <c r="OWU232" s="347"/>
      <c r="OWV232" s="347"/>
      <c r="OWW232" s="347"/>
      <c r="OWX232" s="347"/>
      <c r="OWY232" s="347"/>
      <c r="OWZ232" s="347"/>
      <c r="OXA232" s="347"/>
      <c r="OXB232" s="347"/>
      <c r="OXC232" s="347"/>
      <c r="OXD232" s="347"/>
      <c r="OXE232" s="347"/>
      <c r="OXF232" s="347"/>
      <c r="OXG232" s="347"/>
      <c r="OXH232" s="347"/>
      <c r="OXI232" s="347"/>
      <c r="OXJ232" s="347"/>
      <c r="OXK232" s="347"/>
      <c r="OXL232" s="347"/>
      <c r="OXM232" s="347"/>
      <c r="OXN232" s="347"/>
      <c r="OXO232" s="347"/>
      <c r="OXP232" s="347"/>
      <c r="OXQ232" s="347"/>
      <c r="OXR232" s="347"/>
      <c r="OXS232" s="347"/>
      <c r="OXT232" s="347"/>
      <c r="OXU232" s="347"/>
      <c r="OXV232" s="347"/>
      <c r="OXW232" s="347"/>
      <c r="OXX232" s="347"/>
      <c r="OXY232" s="347"/>
      <c r="OXZ232" s="347"/>
      <c r="OYA232" s="347"/>
      <c r="OYB232" s="347"/>
      <c r="OYC232" s="347"/>
      <c r="OYD232" s="347"/>
      <c r="OYE232" s="347"/>
      <c r="OYF232" s="347"/>
      <c r="OYG232" s="347"/>
      <c r="OYH232" s="347"/>
      <c r="OYI232" s="347"/>
      <c r="OYJ232" s="347"/>
      <c r="OYK232" s="347"/>
      <c r="OYL232" s="347"/>
      <c r="OYM232" s="347"/>
      <c r="OYN232" s="347"/>
      <c r="OYO232" s="347"/>
      <c r="OYP232" s="347"/>
      <c r="OYQ232" s="347"/>
      <c r="OYR232" s="347"/>
      <c r="OYS232" s="347"/>
      <c r="OYT232" s="347"/>
      <c r="OYU232" s="347"/>
      <c r="OYV232" s="347"/>
      <c r="OYW232" s="347"/>
      <c r="OYX232" s="347"/>
      <c r="OYY232" s="347"/>
      <c r="OYZ232" s="347"/>
      <c r="OZA232" s="347"/>
      <c r="OZB232" s="347"/>
      <c r="OZC232" s="347"/>
      <c r="OZD232" s="347"/>
      <c r="OZE232" s="347"/>
      <c r="OZF232" s="347"/>
      <c r="OZG232" s="347"/>
      <c r="OZH232" s="347"/>
      <c r="OZI232" s="347"/>
      <c r="OZJ232" s="347"/>
      <c r="OZK232" s="347"/>
      <c r="OZL232" s="347"/>
      <c r="OZM232" s="347"/>
      <c r="OZN232" s="347"/>
      <c r="OZO232" s="347"/>
      <c r="OZP232" s="347"/>
      <c r="OZQ232" s="347"/>
      <c r="OZR232" s="347"/>
      <c r="OZS232" s="347"/>
      <c r="OZT232" s="347"/>
      <c r="OZU232" s="347"/>
      <c r="OZV232" s="347"/>
      <c r="OZW232" s="347"/>
      <c r="OZX232" s="347"/>
      <c r="OZY232" s="347"/>
      <c r="OZZ232" s="347"/>
      <c r="PAA232" s="347"/>
      <c r="PAB232" s="347"/>
      <c r="PAC232" s="347"/>
      <c r="PAD232" s="347"/>
      <c r="PAE232" s="347"/>
      <c r="PAF232" s="347"/>
      <c r="PAG232" s="347"/>
      <c r="PAH232" s="347"/>
      <c r="PAI232" s="347"/>
      <c r="PAJ232" s="347"/>
      <c r="PAK232" s="347"/>
      <c r="PAL232" s="347"/>
      <c r="PAM232" s="347"/>
      <c r="PAN232" s="347"/>
      <c r="PAO232" s="347"/>
      <c r="PAP232" s="347"/>
      <c r="PAQ232" s="347"/>
      <c r="PAR232" s="347"/>
      <c r="PAS232" s="347"/>
      <c r="PAT232" s="347"/>
      <c r="PAU232" s="347"/>
      <c r="PAV232" s="347"/>
      <c r="PAW232" s="347"/>
      <c r="PAX232" s="347"/>
      <c r="PAY232" s="347"/>
      <c r="PAZ232" s="347"/>
      <c r="PBA232" s="347"/>
      <c r="PBB232" s="347"/>
      <c r="PBC232" s="347"/>
      <c r="PBD232" s="347"/>
      <c r="PBE232" s="347"/>
      <c r="PBF232" s="347"/>
      <c r="PBG232" s="347"/>
      <c r="PBH232" s="347"/>
      <c r="PBI232" s="347"/>
      <c r="PBJ232" s="347"/>
      <c r="PBK232" s="347"/>
      <c r="PBL232" s="347"/>
      <c r="PBM232" s="347"/>
      <c r="PBN232" s="347"/>
      <c r="PBO232" s="347"/>
      <c r="PBP232" s="347"/>
      <c r="PBQ232" s="347"/>
      <c r="PBR232" s="347"/>
      <c r="PBS232" s="347"/>
      <c r="PBT232" s="347"/>
      <c r="PBU232" s="347"/>
      <c r="PBV232" s="347"/>
      <c r="PBW232" s="347"/>
      <c r="PBX232" s="347"/>
      <c r="PBY232" s="347"/>
      <c r="PBZ232" s="347"/>
      <c r="PCA232" s="347"/>
      <c r="PCB232" s="347"/>
      <c r="PCC232" s="347"/>
      <c r="PCD232" s="347"/>
      <c r="PCE232" s="347"/>
      <c r="PCF232" s="347"/>
      <c r="PCG232" s="347"/>
      <c r="PCH232" s="347"/>
      <c r="PCI232" s="347"/>
      <c r="PCJ232" s="347"/>
      <c r="PCK232" s="347"/>
      <c r="PCL232" s="347"/>
      <c r="PCM232" s="347"/>
      <c r="PCN232" s="347"/>
      <c r="PCO232" s="347"/>
      <c r="PCP232" s="347"/>
      <c r="PCQ232" s="347"/>
      <c r="PCR232" s="347"/>
      <c r="PCS232" s="347"/>
      <c r="PCT232" s="347"/>
      <c r="PCU232" s="347"/>
      <c r="PCV232" s="347"/>
      <c r="PCW232" s="347"/>
      <c r="PCX232" s="347"/>
      <c r="PCY232" s="347"/>
      <c r="PCZ232" s="347"/>
      <c r="PDA232" s="347"/>
      <c r="PDB232" s="347"/>
      <c r="PDC232" s="347"/>
      <c r="PDD232" s="347"/>
      <c r="PDE232" s="347"/>
      <c r="PDF232" s="347"/>
      <c r="PDG232" s="347"/>
      <c r="PDH232" s="347"/>
      <c r="PDI232" s="347"/>
      <c r="PDJ232" s="347"/>
      <c r="PDK232" s="347"/>
      <c r="PDL232" s="347"/>
      <c r="PDM232" s="347"/>
      <c r="PDN232" s="347"/>
      <c r="PDO232" s="347"/>
      <c r="PDP232" s="347"/>
      <c r="PDQ232" s="347"/>
      <c r="PDR232" s="347"/>
      <c r="PDS232" s="347"/>
      <c r="PDT232" s="347"/>
      <c r="PDU232" s="347"/>
      <c r="PDV232" s="347"/>
      <c r="PDW232" s="347"/>
      <c r="PDX232" s="347"/>
      <c r="PDY232" s="347"/>
      <c r="PDZ232" s="347"/>
      <c r="PEA232" s="347"/>
      <c r="PEB232" s="347"/>
      <c r="PEC232" s="347"/>
      <c r="PED232" s="347"/>
      <c r="PEE232" s="347"/>
      <c r="PEF232" s="347"/>
      <c r="PEG232" s="347"/>
      <c r="PEH232" s="347"/>
      <c r="PEI232" s="347"/>
      <c r="PEJ232" s="347"/>
      <c r="PEK232" s="347"/>
      <c r="PEL232" s="347"/>
      <c r="PEM232" s="347"/>
      <c r="PEN232" s="347"/>
      <c r="PEO232" s="347"/>
      <c r="PEP232" s="347"/>
      <c r="PEQ232" s="347"/>
      <c r="PER232" s="347"/>
      <c r="PES232" s="347"/>
      <c r="PET232" s="347"/>
      <c r="PEU232" s="347"/>
      <c r="PEV232" s="347"/>
      <c r="PEW232" s="347"/>
      <c r="PEX232" s="347"/>
      <c r="PEY232" s="347"/>
      <c r="PEZ232" s="347"/>
      <c r="PFA232" s="347"/>
      <c r="PFB232" s="347"/>
      <c r="PFC232" s="347"/>
      <c r="PFD232" s="347"/>
      <c r="PFE232" s="347"/>
      <c r="PFF232" s="347"/>
      <c r="PFG232" s="347"/>
      <c r="PFH232" s="347"/>
      <c r="PFI232" s="347"/>
      <c r="PFJ232" s="347"/>
      <c r="PFK232" s="347"/>
      <c r="PFL232" s="347"/>
      <c r="PFM232" s="347"/>
      <c r="PFN232" s="347"/>
      <c r="PFO232" s="347"/>
      <c r="PFP232" s="347"/>
      <c r="PFQ232" s="347"/>
      <c r="PFR232" s="347"/>
      <c r="PFS232" s="347"/>
      <c r="PFT232" s="347"/>
      <c r="PFU232" s="347"/>
      <c r="PFV232" s="347"/>
      <c r="PFW232" s="347"/>
      <c r="PFX232" s="347"/>
      <c r="PFY232" s="347"/>
      <c r="PFZ232" s="347"/>
      <c r="PGA232" s="347"/>
      <c r="PGB232" s="347"/>
      <c r="PGC232" s="347"/>
      <c r="PGD232" s="347"/>
      <c r="PGE232" s="347"/>
      <c r="PGF232" s="347"/>
      <c r="PGG232" s="347"/>
      <c r="PGH232" s="347"/>
      <c r="PGI232" s="347"/>
      <c r="PGJ232" s="347"/>
      <c r="PGK232" s="347"/>
      <c r="PGL232" s="347"/>
      <c r="PGM232" s="347"/>
      <c r="PGN232" s="347"/>
      <c r="PGO232" s="347"/>
      <c r="PGP232" s="347"/>
      <c r="PGQ232" s="347"/>
      <c r="PGR232" s="347"/>
      <c r="PGS232" s="347"/>
      <c r="PGT232" s="347"/>
      <c r="PGU232" s="347"/>
      <c r="PGV232" s="347"/>
      <c r="PGW232" s="347"/>
      <c r="PGX232" s="347"/>
      <c r="PGY232" s="347"/>
      <c r="PGZ232" s="347"/>
      <c r="PHA232" s="347"/>
      <c r="PHB232" s="347"/>
      <c r="PHC232" s="347"/>
      <c r="PHD232" s="347"/>
      <c r="PHE232" s="347"/>
      <c r="PHF232" s="347"/>
      <c r="PHG232" s="347"/>
      <c r="PHH232" s="347"/>
      <c r="PHI232" s="347"/>
      <c r="PHJ232" s="347"/>
      <c r="PHK232" s="347"/>
      <c r="PHL232" s="347"/>
      <c r="PHM232" s="347"/>
      <c r="PHN232" s="347"/>
      <c r="PHO232" s="347"/>
      <c r="PHP232" s="347"/>
      <c r="PHQ232" s="347"/>
      <c r="PHR232" s="347"/>
      <c r="PHS232" s="347"/>
      <c r="PHT232" s="347"/>
      <c r="PHU232" s="347"/>
      <c r="PHV232" s="347"/>
      <c r="PHW232" s="347"/>
      <c r="PHX232" s="347"/>
      <c r="PHY232" s="347"/>
      <c r="PHZ232" s="347"/>
      <c r="PIA232" s="347"/>
      <c r="PIB232" s="347"/>
      <c r="PIC232" s="347"/>
      <c r="PID232" s="347"/>
      <c r="PIE232" s="347"/>
      <c r="PIF232" s="347"/>
      <c r="PIG232" s="347"/>
      <c r="PIH232" s="347"/>
      <c r="PII232" s="347"/>
      <c r="PIJ232" s="347"/>
      <c r="PIK232" s="347"/>
      <c r="PIL232" s="347"/>
      <c r="PIM232" s="347"/>
      <c r="PIN232" s="347"/>
      <c r="PIO232" s="347"/>
      <c r="PIP232" s="347"/>
      <c r="PIQ232" s="347"/>
      <c r="PIR232" s="347"/>
      <c r="PIS232" s="347"/>
      <c r="PIT232" s="347"/>
      <c r="PIU232" s="347"/>
      <c r="PIV232" s="347"/>
      <c r="PIW232" s="347"/>
      <c r="PIX232" s="347"/>
      <c r="PIY232" s="347"/>
      <c r="PIZ232" s="347"/>
      <c r="PJA232" s="347"/>
      <c r="PJB232" s="347"/>
      <c r="PJC232" s="347"/>
      <c r="PJD232" s="347"/>
      <c r="PJE232" s="347"/>
      <c r="PJF232" s="347"/>
      <c r="PJG232" s="347"/>
      <c r="PJH232" s="347"/>
      <c r="PJI232" s="347"/>
      <c r="PJJ232" s="347"/>
      <c r="PJK232" s="347"/>
      <c r="PJL232" s="347"/>
      <c r="PJM232" s="347"/>
      <c r="PJN232" s="347"/>
      <c r="PJO232" s="347"/>
      <c r="PJP232" s="347"/>
      <c r="PJQ232" s="347"/>
      <c r="PJR232" s="347"/>
      <c r="PJS232" s="347"/>
      <c r="PJT232" s="347"/>
      <c r="PJU232" s="347"/>
      <c r="PJV232" s="347"/>
      <c r="PJW232" s="347"/>
      <c r="PJX232" s="347"/>
      <c r="PJY232" s="347"/>
      <c r="PJZ232" s="347"/>
      <c r="PKA232" s="347"/>
      <c r="PKB232" s="347"/>
      <c r="PKC232" s="347"/>
      <c r="PKD232" s="347"/>
      <c r="PKE232" s="347"/>
      <c r="PKF232" s="347"/>
      <c r="PKG232" s="347"/>
      <c r="PKH232" s="347"/>
      <c r="PKI232" s="347"/>
      <c r="PKJ232" s="347"/>
      <c r="PKK232" s="347"/>
      <c r="PKL232" s="347"/>
      <c r="PKM232" s="347"/>
      <c r="PKN232" s="347"/>
      <c r="PKO232" s="347"/>
      <c r="PKP232" s="347"/>
      <c r="PKQ232" s="347"/>
      <c r="PKR232" s="347"/>
      <c r="PKS232" s="347"/>
      <c r="PKT232" s="347"/>
      <c r="PKU232" s="347"/>
      <c r="PKV232" s="347"/>
      <c r="PKW232" s="347"/>
      <c r="PKX232" s="347"/>
      <c r="PKY232" s="347"/>
      <c r="PKZ232" s="347"/>
      <c r="PLA232" s="347"/>
      <c r="PLB232" s="347"/>
      <c r="PLC232" s="347"/>
      <c r="PLD232" s="347"/>
      <c r="PLE232" s="347"/>
      <c r="PLF232" s="347"/>
      <c r="PLG232" s="347"/>
      <c r="PLH232" s="347"/>
      <c r="PLI232" s="347"/>
      <c r="PLJ232" s="347"/>
      <c r="PLK232" s="347"/>
      <c r="PLL232" s="347"/>
      <c r="PLM232" s="347"/>
      <c r="PLN232" s="347"/>
      <c r="PLO232" s="347"/>
      <c r="PLP232" s="347"/>
      <c r="PLQ232" s="347"/>
      <c r="PLR232" s="347"/>
      <c r="PLS232" s="347"/>
      <c r="PLT232" s="347"/>
      <c r="PLU232" s="347"/>
      <c r="PLV232" s="347"/>
      <c r="PLW232" s="347"/>
      <c r="PLX232" s="347"/>
      <c r="PLY232" s="347"/>
      <c r="PLZ232" s="347"/>
      <c r="PMA232" s="347"/>
      <c r="PMB232" s="347"/>
      <c r="PMC232" s="347"/>
      <c r="PMD232" s="347"/>
      <c r="PME232" s="347"/>
      <c r="PMF232" s="347"/>
      <c r="PMG232" s="347"/>
      <c r="PMH232" s="347"/>
      <c r="PMI232" s="347"/>
      <c r="PMJ232" s="347"/>
      <c r="PMK232" s="347"/>
      <c r="PML232" s="347"/>
      <c r="PMM232" s="347"/>
      <c r="PMN232" s="347"/>
      <c r="PMO232" s="347"/>
      <c r="PMP232" s="347"/>
      <c r="PMQ232" s="347"/>
      <c r="PMR232" s="347"/>
      <c r="PMS232" s="347"/>
      <c r="PMT232" s="347"/>
      <c r="PMU232" s="347"/>
      <c r="PMV232" s="347"/>
      <c r="PMW232" s="347"/>
      <c r="PMX232" s="347"/>
      <c r="PMY232" s="347"/>
      <c r="PMZ232" s="347"/>
      <c r="PNA232" s="347"/>
      <c r="PNB232" s="347"/>
      <c r="PNC232" s="347"/>
      <c r="PND232" s="347"/>
      <c r="PNE232" s="347"/>
      <c r="PNF232" s="347"/>
      <c r="PNG232" s="347"/>
      <c r="PNH232" s="347"/>
      <c r="PNI232" s="347"/>
      <c r="PNJ232" s="347"/>
      <c r="PNK232" s="347"/>
      <c r="PNL232" s="347"/>
      <c r="PNM232" s="347"/>
      <c r="PNN232" s="347"/>
      <c r="PNO232" s="347"/>
      <c r="PNP232" s="347"/>
      <c r="PNQ232" s="347"/>
      <c r="PNR232" s="347"/>
      <c r="PNS232" s="347"/>
      <c r="PNT232" s="347"/>
      <c r="PNU232" s="347"/>
      <c r="PNV232" s="347"/>
      <c r="PNW232" s="347"/>
      <c r="PNX232" s="347"/>
      <c r="PNY232" s="347"/>
      <c r="PNZ232" s="347"/>
      <c r="POA232" s="347"/>
      <c r="POB232" s="347"/>
      <c r="POC232" s="347"/>
      <c r="POD232" s="347"/>
      <c r="POE232" s="347"/>
      <c r="POF232" s="347"/>
      <c r="POG232" s="347"/>
      <c r="POH232" s="347"/>
      <c r="POI232" s="347"/>
      <c r="POJ232" s="347"/>
      <c r="POK232" s="347"/>
      <c r="POL232" s="347"/>
      <c r="POM232" s="347"/>
      <c r="PON232" s="347"/>
      <c r="POO232" s="347"/>
      <c r="POP232" s="347"/>
      <c r="POQ232" s="347"/>
      <c r="POR232" s="347"/>
      <c r="POS232" s="347"/>
      <c r="POT232" s="347"/>
      <c r="POU232" s="347"/>
      <c r="POV232" s="347"/>
      <c r="POW232" s="347"/>
      <c r="POX232" s="347"/>
      <c r="POY232" s="347"/>
      <c r="POZ232" s="347"/>
      <c r="PPA232" s="347"/>
      <c r="PPB232" s="347"/>
      <c r="PPC232" s="347"/>
      <c r="PPD232" s="347"/>
      <c r="PPE232" s="347"/>
      <c r="PPF232" s="347"/>
      <c r="PPG232" s="347"/>
      <c r="PPH232" s="347"/>
      <c r="PPI232" s="347"/>
      <c r="PPJ232" s="347"/>
      <c r="PPK232" s="347"/>
      <c r="PPL232" s="347"/>
      <c r="PPM232" s="347"/>
      <c r="PPN232" s="347"/>
      <c r="PPO232" s="347"/>
      <c r="PPP232" s="347"/>
      <c r="PPQ232" s="347"/>
      <c r="PPR232" s="347"/>
      <c r="PPS232" s="347"/>
      <c r="PPT232" s="347"/>
      <c r="PPU232" s="347"/>
      <c r="PPV232" s="347"/>
      <c r="PPW232" s="347"/>
      <c r="PPX232" s="347"/>
      <c r="PPY232" s="347"/>
      <c r="PPZ232" s="347"/>
      <c r="PQA232" s="347"/>
      <c r="PQB232" s="347"/>
      <c r="PQC232" s="347"/>
      <c r="PQD232" s="347"/>
      <c r="PQE232" s="347"/>
      <c r="PQF232" s="347"/>
      <c r="PQG232" s="347"/>
      <c r="PQH232" s="347"/>
      <c r="PQI232" s="347"/>
      <c r="PQJ232" s="347"/>
      <c r="PQK232" s="347"/>
      <c r="PQL232" s="347"/>
      <c r="PQM232" s="347"/>
      <c r="PQN232" s="347"/>
      <c r="PQO232" s="347"/>
      <c r="PQP232" s="347"/>
      <c r="PQQ232" s="347"/>
      <c r="PQR232" s="347"/>
      <c r="PQS232" s="347"/>
      <c r="PQT232" s="347"/>
      <c r="PQU232" s="347"/>
      <c r="PQV232" s="347"/>
      <c r="PQW232" s="347"/>
      <c r="PQX232" s="347"/>
      <c r="PQY232" s="347"/>
      <c r="PQZ232" s="347"/>
      <c r="PRA232" s="347"/>
      <c r="PRB232" s="347"/>
      <c r="PRC232" s="347"/>
      <c r="PRD232" s="347"/>
      <c r="PRE232" s="347"/>
      <c r="PRF232" s="347"/>
      <c r="PRG232" s="347"/>
      <c r="PRH232" s="347"/>
      <c r="PRI232" s="347"/>
      <c r="PRJ232" s="347"/>
      <c r="PRK232" s="347"/>
      <c r="PRL232" s="347"/>
      <c r="PRM232" s="347"/>
      <c r="PRN232" s="347"/>
      <c r="PRO232" s="347"/>
      <c r="PRP232" s="347"/>
      <c r="PRQ232" s="347"/>
      <c r="PRR232" s="347"/>
      <c r="PRS232" s="347"/>
      <c r="PRT232" s="347"/>
      <c r="PRU232" s="347"/>
      <c r="PRV232" s="347"/>
      <c r="PRW232" s="347"/>
      <c r="PRX232" s="347"/>
      <c r="PRY232" s="347"/>
      <c r="PRZ232" s="347"/>
      <c r="PSA232" s="347"/>
      <c r="PSB232" s="347"/>
      <c r="PSC232" s="347"/>
      <c r="PSD232" s="347"/>
      <c r="PSE232" s="347"/>
      <c r="PSF232" s="347"/>
      <c r="PSG232" s="347"/>
      <c r="PSH232" s="347"/>
      <c r="PSI232" s="347"/>
      <c r="PSJ232" s="347"/>
      <c r="PSK232" s="347"/>
      <c r="PSL232" s="347"/>
      <c r="PSM232" s="347"/>
      <c r="PSN232" s="347"/>
      <c r="PSO232" s="347"/>
      <c r="PSP232" s="347"/>
      <c r="PSQ232" s="347"/>
      <c r="PSR232" s="347"/>
      <c r="PSS232" s="347"/>
      <c r="PST232" s="347"/>
      <c r="PSU232" s="347"/>
      <c r="PSV232" s="347"/>
      <c r="PSW232" s="347"/>
      <c r="PSX232" s="347"/>
      <c r="PSY232" s="347"/>
      <c r="PSZ232" s="347"/>
      <c r="PTA232" s="347"/>
      <c r="PTB232" s="347"/>
      <c r="PTC232" s="347"/>
      <c r="PTD232" s="347"/>
      <c r="PTE232" s="347"/>
      <c r="PTF232" s="347"/>
      <c r="PTG232" s="347"/>
      <c r="PTH232" s="347"/>
      <c r="PTI232" s="347"/>
      <c r="PTJ232" s="347"/>
      <c r="PTK232" s="347"/>
      <c r="PTL232" s="347"/>
      <c r="PTM232" s="347"/>
      <c r="PTN232" s="347"/>
      <c r="PTO232" s="347"/>
      <c r="PTP232" s="347"/>
      <c r="PTQ232" s="347"/>
      <c r="PTR232" s="347"/>
      <c r="PTS232" s="347"/>
      <c r="PTT232" s="347"/>
      <c r="PTU232" s="347"/>
      <c r="PTV232" s="347"/>
      <c r="PTW232" s="347"/>
      <c r="PTX232" s="347"/>
      <c r="PTY232" s="347"/>
      <c r="PTZ232" s="347"/>
      <c r="PUA232" s="347"/>
      <c r="PUB232" s="347"/>
      <c r="PUC232" s="347"/>
      <c r="PUD232" s="347"/>
      <c r="PUE232" s="347"/>
      <c r="PUF232" s="347"/>
      <c r="PUG232" s="347"/>
      <c r="PUH232" s="347"/>
      <c r="PUI232" s="347"/>
      <c r="PUJ232" s="347"/>
      <c r="PUK232" s="347"/>
      <c r="PUL232" s="347"/>
      <c r="PUM232" s="347"/>
      <c r="PUN232" s="347"/>
      <c r="PUO232" s="347"/>
      <c r="PUP232" s="347"/>
      <c r="PUQ232" s="347"/>
      <c r="PUR232" s="347"/>
      <c r="PUS232" s="347"/>
      <c r="PUT232" s="347"/>
      <c r="PUU232" s="347"/>
      <c r="PUV232" s="347"/>
      <c r="PUW232" s="347"/>
      <c r="PUX232" s="347"/>
      <c r="PUY232" s="347"/>
      <c r="PUZ232" s="347"/>
      <c r="PVA232" s="347"/>
      <c r="PVB232" s="347"/>
      <c r="PVC232" s="347"/>
      <c r="PVD232" s="347"/>
      <c r="PVE232" s="347"/>
      <c r="PVF232" s="347"/>
      <c r="PVG232" s="347"/>
      <c r="PVH232" s="347"/>
      <c r="PVI232" s="347"/>
      <c r="PVJ232" s="347"/>
      <c r="PVK232" s="347"/>
      <c r="PVL232" s="347"/>
      <c r="PVM232" s="347"/>
      <c r="PVN232" s="347"/>
      <c r="PVO232" s="347"/>
      <c r="PVP232" s="347"/>
      <c r="PVQ232" s="347"/>
      <c r="PVR232" s="347"/>
      <c r="PVS232" s="347"/>
      <c r="PVT232" s="347"/>
      <c r="PVU232" s="347"/>
      <c r="PVV232" s="347"/>
      <c r="PVW232" s="347"/>
      <c r="PVX232" s="347"/>
      <c r="PVY232" s="347"/>
      <c r="PVZ232" s="347"/>
      <c r="PWA232" s="347"/>
      <c r="PWB232" s="347"/>
      <c r="PWC232" s="347"/>
      <c r="PWD232" s="347"/>
      <c r="PWE232" s="347"/>
      <c r="PWF232" s="347"/>
      <c r="PWG232" s="347"/>
      <c r="PWH232" s="347"/>
      <c r="PWI232" s="347"/>
      <c r="PWJ232" s="347"/>
      <c r="PWK232" s="347"/>
      <c r="PWL232" s="347"/>
      <c r="PWM232" s="347"/>
      <c r="PWN232" s="347"/>
      <c r="PWO232" s="347"/>
      <c r="PWP232" s="347"/>
      <c r="PWQ232" s="347"/>
      <c r="PWR232" s="347"/>
      <c r="PWS232" s="347"/>
      <c r="PWT232" s="347"/>
      <c r="PWU232" s="347"/>
      <c r="PWV232" s="347"/>
      <c r="PWW232" s="347"/>
      <c r="PWX232" s="347"/>
      <c r="PWY232" s="347"/>
      <c r="PWZ232" s="347"/>
      <c r="PXA232" s="347"/>
      <c r="PXB232" s="347"/>
      <c r="PXC232" s="347"/>
      <c r="PXD232" s="347"/>
      <c r="PXE232" s="347"/>
      <c r="PXF232" s="347"/>
      <c r="PXG232" s="347"/>
      <c r="PXH232" s="347"/>
      <c r="PXI232" s="347"/>
      <c r="PXJ232" s="347"/>
      <c r="PXK232" s="347"/>
      <c r="PXL232" s="347"/>
      <c r="PXM232" s="347"/>
      <c r="PXN232" s="347"/>
      <c r="PXO232" s="347"/>
      <c r="PXP232" s="347"/>
      <c r="PXQ232" s="347"/>
      <c r="PXR232" s="347"/>
      <c r="PXS232" s="347"/>
      <c r="PXT232" s="347"/>
      <c r="PXU232" s="347"/>
      <c r="PXV232" s="347"/>
      <c r="PXW232" s="347"/>
      <c r="PXX232" s="347"/>
      <c r="PXY232" s="347"/>
      <c r="PXZ232" s="347"/>
      <c r="PYA232" s="347"/>
      <c r="PYB232" s="347"/>
      <c r="PYC232" s="347"/>
      <c r="PYD232" s="347"/>
      <c r="PYE232" s="347"/>
      <c r="PYF232" s="347"/>
      <c r="PYG232" s="347"/>
      <c r="PYH232" s="347"/>
      <c r="PYI232" s="347"/>
      <c r="PYJ232" s="347"/>
      <c r="PYK232" s="347"/>
      <c r="PYL232" s="347"/>
      <c r="PYM232" s="347"/>
      <c r="PYN232" s="347"/>
      <c r="PYO232" s="347"/>
      <c r="PYP232" s="347"/>
      <c r="PYQ232" s="347"/>
      <c r="PYR232" s="347"/>
      <c r="PYS232" s="347"/>
      <c r="PYT232" s="347"/>
      <c r="PYU232" s="347"/>
      <c r="PYV232" s="347"/>
      <c r="PYW232" s="347"/>
      <c r="PYX232" s="347"/>
      <c r="PYY232" s="347"/>
      <c r="PYZ232" s="347"/>
      <c r="PZA232" s="347"/>
      <c r="PZB232" s="347"/>
      <c r="PZC232" s="347"/>
      <c r="PZD232" s="347"/>
      <c r="PZE232" s="347"/>
      <c r="PZF232" s="347"/>
      <c r="PZG232" s="347"/>
      <c r="PZH232" s="347"/>
      <c r="PZI232" s="347"/>
      <c r="PZJ232" s="347"/>
      <c r="PZK232" s="347"/>
      <c r="PZL232" s="347"/>
      <c r="PZM232" s="347"/>
      <c r="PZN232" s="347"/>
      <c r="PZO232" s="347"/>
      <c r="PZP232" s="347"/>
      <c r="PZQ232" s="347"/>
      <c r="PZR232" s="347"/>
      <c r="PZS232" s="347"/>
      <c r="PZT232" s="347"/>
      <c r="PZU232" s="347"/>
      <c r="PZV232" s="347"/>
      <c r="PZW232" s="347"/>
      <c r="PZX232" s="347"/>
      <c r="PZY232" s="347"/>
      <c r="PZZ232" s="347"/>
      <c r="QAA232" s="347"/>
      <c r="QAB232" s="347"/>
      <c r="QAC232" s="347"/>
      <c r="QAD232" s="347"/>
      <c r="QAE232" s="347"/>
      <c r="QAF232" s="347"/>
      <c r="QAG232" s="347"/>
      <c r="QAH232" s="347"/>
      <c r="QAI232" s="347"/>
      <c r="QAJ232" s="347"/>
      <c r="QAK232" s="347"/>
      <c r="QAL232" s="347"/>
      <c r="QAM232" s="347"/>
      <c r="QAN232" s="347"/>
      <c r="QAO232" s="347"/>
      <c r="QAP232" s="347"/>
      <c r="QAQ232" s="347"/>
      <c r="QAR232" s="347"/>
      <c r="QAS232" s="347"/>
      <c r="QAT232" s="347"/>
      <c r="QAU232" s="347"/>
      <c r="QAV232" s="347"/>
      <c r="QAW232" s="347"/>
      <c r="QAX232" s="347"/>
      <c r="QAY232" s="347"/>
      <c r="QAZ232" s="347"/>
      <c r="QBA232" s="347"/>
      <c r="QBB232" s="347"/>
      <c r="QBC232" s="347"/>
      <c r="QBD232" s="347"/>
      <c r="QBE232" s="347"/>
      <c r="QBF232" s="347"/>
      <c r="QBG232" s="347"/>
      <c r="QBH232" s="347"/>
      <c r="QBI232" s="347"/>
      <c r="QBJ232" s="347"/>
      <c r="QBK232" s="347"/>
      <c r="QBL232" s="347"/>
      <c r="QBM232" s="347"/>
      <c r="QBN232" s="347"/>
      <c r="QBO232" s="347"/>
      <c r="QBP232" s="347"/>
      <c r="QBQ232" s="347"/>
      <c r="QBR232" s="347"/>
      <c r="QBS232" s="347"/>
      <c r="QBT232" s="347"/>
      <c r="QBU232" s="347"/>
      <c r="QBV232" s="347"/>
      <c r="QBW232" s="347"/>
      <c r="QBX232" s="347"/>
      <c r="QBY232" s="347"/>
      <c r="QBZ232" s="347"/>
      <c r="QCA232" s="347"/>
      <c r="QCB232" s="347"/>
      <c r="QCC232" s="347"/>
      <c r="QCD232" s="347"/>
      <c r="QCE232" s="347"/>
      <c r="QCF232" s="347"/>
      <c r="QCG232" s="347"/>
      <c r="QCH232" s="347"/>
      <c r="QCI232" s="347"/>
      <c r="QCJ232" s="347"/>
      <c r="QCK232" s="347"/>
      <c r="QCL232" s="347"/>
      <c r="QCM232" s="347"/>
      <c r="QCN232" s="347"/>
      <c r="QCO232" s="347"/>
      <c r="QCP232" s="347"/>
      <c r="QCQ232" s="347"/>
      <c r="QCR232" s="347"/>
      <c r="QCS232" s="347"/>
      <c r="QCT232" s="347"/>
      <c r="QCU232" s="347"/>
      <c r="QCV232" s="347"/>
      <c r="QCW232" s="347"/>
      <c r="QCX232" s="347"/>
      <c r="QCY232" s="347"/>
      <c r="QCZ232" s="347"/>
      <c r="QDA232" s="347"/>
      <c r="QDB232" s="347"/>
      <c r="QDC232" s="347"/>
      <c r="QDD232" s="347"/>
      <c r="QDE232" s="347"/>
      <c r="QDF232" s="347"/>
      <c r="QDG232" s="347"/>
      <c r="QDH232" s="347"/>
      <c r="QDI232" s="347"/>
      <c r="QDJ232" s="347"/>
      <c r="QDK232" s="347"/>
      <c r="QDL232" s="347"/>
      <c r="QDM232" s="347"/>
      <c r="QDN232" s="347"/>
      <c r="QDO232" s="347"/>
      <c r="QDP232" s="347"/>
      <c r="QDQ232" s="347"/>
      <c r="QDR232" s="347"/>
      <c r="QDS232" s="347"/>
      <c r="QDT232" s="347"/>
      <c r="QDU232" s="347"/>
      <c r="QDV232" s="347"/>
      <c r="QDW232" s="347"/>
      <c r="QDX232" s="347"/>
      <c r="QDY232" s="347"/>
      <c r="QDZ232" s="347"/>
      <c r="QEA232" s="347"/>
      <c r="QEB232" s="347"/>
      <c r="QEC232" s="347"/>
      <c r="QED232" s="347"/>
      <c r="QEE232" s="347"/>
      <c r="QEF232" s="347"/>
      <c r="QEG232" s="347"/>
      <c r="QEH232" s="347"/>
      <c r="QEI232" s="347"/>
      <c r="QEJ232" s="347"/>
      <c r="QEK232" s="347"/>
      <c r="QEL232" s="347"/>
      <c r="QEM232" s="347"/>
      <c r="QEN232" s="347"/>
      <c r="QEO232" s="347"/>
      <c r="QEP232" s="347"/>
      <c r="QEQ232" s="347"/>
      <c r="QER232" s="347"/>
      <c r="QES232" s="347"/>
      <c r="QET232" s="347"/>
      <c r="QEU232" s="347"/>
      <c r="QEV232" s="347"/>
      <c r="QEW232" s="347"/>
      <c r="QEX232" s="347"/>
      <c r="QEY232" s="347"/>
      <c r="QEZ232" s="347"/>
      <c r="QFA232" s="347"/>
      <c r="QFB232" s="347"/>
      <c r="QFC232" s="347"/>
      <c r="QFD232" s="347"/>
      <c r="QFE232" s="347"/>
      <c r="QFF232" s="347"/>
      <c r="QFG232" s="347"/>
      <c r="QFH232" s="347"/>
      <c r="QFI232" s="347"/>
      <c r="QFJ232" s="347"/>
      <c r="QFK232" s="347"/>
      <c r="QFL232" s="347"/>
      <c r="QFM232" s="347"/>
      <c r="QFN232" s="347"/>
      <c r="QFO232" s="347"/>
      <c r="QFP232" s="347"/>
      <c r="QFQ232" s="347"/>
      <c r="QFR232" s="347"/>
      <c r="QFS232" s="347"/>
      <c r="QFT232" s="347"/>
      <c r="QFU232" s="347"/>
      <c r="QFV232" s="347"/>
      <c r="QFW232" s="347"/>
      <c r="QFX232" s="347"/>
      <c r="QFY232" s="347"/>
      <c r="QFZ232" s="347"/>
      <c r="QGA232" s="347"/>
      <c r="QGB232" s="347"/>
      <c r="QGC232" s="347"/>
      <c r="QGD232" s="347"/>
      <c r="QGE232" s="347"/>
      <c r="QGF232" s="347"/>
      <c r="QGG232" s="347"/>
      <c r="QGH232" s="347"/>
      <c r="QGI232" s="347"/>
      <c r="QGJ232" s="347"/>
      <c r="QGK232" s="347"/>
      <c r="QGL232" s="347"/>
      <c r="QGM232" s="347"/>
      <c r="QGN232" s="347"/>
      <c r="QGO232" s="347"/>
      <c r="QGP232" s="347"/>
      <c r="QGQ232" s="347"/>
      <c r="QGR232" s="347"/>
      <c r="QGS232" s="347"/>
      <c r="QGT232" s="347"/>
      <c r="QGU232" s="347"/>
      <c r="QGV232" s="347"/>
      <c r="QGW232" s="347"/>
      <c r="QGX232" s="347"/>
      <c r="QGY232" s="347"/>
      <c r="QGZ232" s="347"/>
      <c r="QHA232" s="347"/>
      <c r="QHB232" s="347"/>
      <c r="QHC232" s="347"/>
      <c r="QHD232" s="347"/>
      <c r="QHE232" s="347"/>
      <c r="QHF232" s="347"/>
      <c r="QHG232" s="347"/>
      <c r="QHH232" s="347"/>
      <c r="QHI232" s="347"/>
      <c r="QHJ232" s="347"/>
      <c r="QHK232" s="347"/>
      <c r="QHL232" s="347"/>
      <c r="QHM232" s="347"/>
      <c r="QHN232" s="347"/>
      <c r="QHO232" s="347"/>
      <c r="QHP232" s="347"/>
      <c r="QHQ232" s="347"/>
      <c r="QHR232" s="347"/>
      <c r="QHS232" s="347"/>
      <c r="QHT232" s="347"/>
      <c r="QHU232" s="347"/>
      <c r="QHV232" s="347"/>
      <c r="QHW232" s="347"/>
      <c r="QHX232" s="347"/>
      <c r="QHY232" s="347"/>
      <c r="QHZ232" s="347"/>
      <c r="QIA232" s="347"/>
      <c r="QIB232" s="347"/>
      <c r="QIC232" s="347"/>
      <c r="QID232" s="347"/>
      <c r="QIE232" s="347"/>
      <c r="QIF232" s="347"/>
      <c r="QIG232" s="347"/>
      <c r="QIH232" s="347"/>
      <c r="QII232" s="347"/>
      <c r="QIJ232" s="347"/>
      <c r="QIK232" s="347"/>
      <c r="QIL232" s="347"/>
      <c r="QIM232" s="347"/>
      <c r="QIN232" s="347"/>
      <c r="QIO232" s="347"/>
      <c r="QIP232" s="347"/>
      <c r="QIQ232" s="347"/>
      <c r="QIR232" s="347"/>
      <c r="QIS232" s="347"/>
      <c r="QIT232" s="347"/>
      <c r="QIU232" s="347"/>
      <c r="QIV232" s="347"/>
      <c r="QIW232" s="347"/>
      <c r="QIX232" s="347"/>
      <c r="QIY232" s="347"/>
      <c r="QIZ232" s="347"/>
      <c r="QJA232" s="347"/>
      <c r="QJB232" s="347"/>
      <c r="QJC232" s="347"/>
      <c r="QJD232" s="347"/>
      <c r="QJE232" s="347"/>
      <c r="QJF232" s="347"/>
      <c r="QJG232" s="347"/>
      <c r="QJH232" s="347"/>
      <c r="QJI232" s="347"/>
      <c r="QJJ232" s="347"/>
      <c r="QJK232" s="347"/>
      <c r="QJL232" s="347"/>
      <c r="QJM232" s="347"/>
      <c r="QJN232" s="347"/>
      <c r="QJO232" s="347"/>
      <c r="QJP232" s="347"/>
      <c r="QJQ232" s="347"/>
      <c r="QJR232" s="347"/>
      <c r="QJS232" s="347"/>
      <c r="QJT232" s="347"/>
      <c r="QJU232" s="347"/>
      <c r="QJV232" s="347"/>
      <c r="QJW232" s="347"/>
      <c r="QJX232" s="347"/>
      <c r="QJY232" s="347"/>
      <c r="QJZ232" s="347"/>
      <c r="QKA232" s="347"/>
      <c r="QKB232" s="347"/>
      <c r="QKC232" s="347"/>
      <c r="QKD232" s="347"/>
      <c r="QKE232" s="347"/>
      <c r="QKF232" s="347"/>
      <c r="QKG232" s="347"/>
      <c r="QKH232" s="347"/>
      <c r="QKI232" s="347"/>
      <c r="QKJ232" s="347"/>
      <c r="QKK232" s="347"/>
      <c r="QKL232" s="347"/>
      <c r="QKM232" s="347"/>
      <c r="QKN232" s="347"/>
      <c r="QKO232" s="347"/>
      <c r="QKP232" s="347"/>
      <c r="QKQ232" s="347"/>
      <c r="QKR232" s="347"/>
      <c r="QKS232" s="347"/>
      <c r="QKT232" s="347"/>
      <c r="QKU232" s="347"/>
      <c r="QKV232" s="347"/>
      <c r="QKW232" s="347"/>
      <c r="QKX232" s="347"/>
      <c r="QKY232" s="347"/>
      <c r="QKZ232" s="347"/>
      <c r="QLA232" s="347"/>
      <c r="QLB232" s="347"/>
      <c r="QLC232" s="347"/>
      <c r="QLD232" s="347"/>
      <c r="QLE232" s="347"/>
      <c r="QLF232" s="347"/>
      <c r="QLG232" s="347"/>
      <c r="QLH232" s="347"/>
      <c r="QLI232" s="347"/>
      <c r="QLJ232" s="347"/>
      <c r="QLK232" s="347"/>
      <c r="QLL232" s="347"/>
      <c r="QLM232" s="347"/>
      <c r="QLN232" s="347"/>
      <c r="QLO232" s="347"/>
      <c r="QLP232" s="347"/>
      <c r="QLQ232" s="347"/>
      <c r="QLR232" s="347"/>
      <c r="QLS232" s="347"/>
      <c r="QLT232" s="347"/>
      <c r="QLU232" s="347"/>
      <c r="QLV232" s="347"/>
      <c r="QLW232" s="347"/>
      <c r="QLX232" s="347"/>
      <c r="QLY232" s="347"/>
      <c r="QLZ232" s="347"/>
      <c r="QMA232" s="347"/>
      <c r="QMB232" s="347"/>
      <c r="QMC232" s="347"/>
      <c r="QMD232" s="347"/>
      <c r="QME232" s="347"/>
      <c r="QMF232" s="347"/>
      <c r="QMG232" s="347"/>
      <c r="QMH232" s="347"/>
      <c r="QMI232" s="347"/>
      <c r="QMJ232" s="347"/>
      <c r="QMK232" s="347"/>
      <c r="QML232" s="347"/>
      <c r="QMM232" s="347"/>
      <c r="QMN232" s="347"/>
      <c r="QMO232" s="347"/>
      <c r="QMP232" s="347"/>
      <c r="QMQ232" s="347"/>
      <c r="QMR232" s="347"/>
      <c r="QMS232" s="347"/>
      <c r="QMT232" s="347"/>
      <c r="QMU232" s="347"/>
      <c r="QMV232" s="347"/>
      <c r="QMW232" s="347"/>
      <c r="QMX232" s="347"/>
      <c r="QMY232" s="347"/>
      <c r="QMZ232" s="347"/>
      <c r="QNA232" s="347"/>
      <c r="QNB232" s="347"/>
      <c r="QNC232" s="347"/>
      <c r="QND232" s="347"/>
      <c r="QNE232" s="347"/>
      <c r="QNF232" s="347"/>
      <c r="QNG232" s="347"/>
      <c r="QNH232" s="347"/>
      <c r="QNI232" s="347"/>
      <c r="QNJ232" s="347"/>
      <c r="QNK232" s="347"/>
      <c r="QNL232" s="347"/>
      <c r="QNM232" s="347"/>
      <c r="QNN232" s="347"/>
      <c r="QNO232" s="347"/>
      <c r="QNP232" s="347"/>
      <c r="QNQ232" s="347"/>
      <c r="QNR232" s="347"/>
      <c r="QNS232" s="347"/>
      <c r="QNT232" s="347"/>
      <c r="QNU232" s="347"/>
      <c r="QNV232" s="347"/>
      <c r="QNW232" s="347"/>
      <c r="QNX232" s="347"/>
      <c r="QNY232" s="347"/>
      <c r="QNZ232" s="347"/>
      <c r="QOA232" s="347"/>
      <c r="QOB232" s="347"/>
      <c r="QOC232" s="347"/>
      <c r="QOD232" s="347"/>
      <c r="QOE232" s="347"/>
      <c r="QOF232" s="347"/>
      <c r="QOG232" s="347"/>
      <c r="QOH232" s="347"/>
      <c r="QOI232" s="347"/>
      <c r="QOJ232" s="347"/>
      <c r="QOK232" s="347"/>
      <c r="QOL232" s="347"/>
      <c r="QOM232" s="347"/>
      <c r="QON232" s="347"/>
      <c r="QOO232" s="347"/>
      <c r="QOP232" s="347"/>
      <c r="QOQ232" s="347"/>
      <c r="QOR232" s="347"/>
      <c r="QOS232" s="347"/>
      <c r="QOT232" s="347"/>
      <c r="QOU232" s="347"/>
      <c r="QOV232" s="347"/>
      <c r="QOW232" s="347"/>
      <c r="QOX232" s="347"/>
      <c r="QOY232" s="347"/>
      <c r="QOZ232" s="347"/>
      <c r="QPA232" s="347"/>
      <c r="QPB232" s="347"/>
      <c r="QPC232" s="347"/>
      <c r="QPD232" s="347"/>
      <c r="QPE232" s="347"/>
      <c r="QPF232" s="347"/>
      <c r="QPG232" s="347"/>
      <c r="QPH232" s="347"/>
      <c r="QPI232" s="347"/>
      <c r="QPJ232" s="347"/>
      <c r="QPK232" s="347"/>
      <c r="QPL232" s="347"/>
      <c r="QPM232" s="347"/>
      <c r="QPN232" s="347"/>
      <c r="QPO232" s="347"/>
      <c r="QPP232" s="347"/>
      <c r="QPQ232" s="347"/>
      <c r="QPR232" s="347"/>
      <c r="QPS232" s="347"/>
      <c r="QPT232" s="347"/>
      <c r="QPU232" s="347"/>
      <c r="QPV232" s="347"/>
      <c r="QPW232" s="347"/>
      <c r="QPX232" s="347"/>
      <c r="QPY232" s="347"/>
      <c r="QPZ232" s="347"/>
      <c r="QQA232" s="347"/>
      <c r="QQB232" s="347"/>
      <c r="QQC232" s="347"/>
      <c r="QQD232" s="347"/>
      <c r="QQE232" s="347"/>
      <c r="QQF232" s="347"/>
      <c r="QQG232" s="347"/>
      <c r="QQH232" s="347"/>
      <c r="QQI232" s="347"/>
      <c r="QQJ232" s="347"/>
      <c r="QQK232" s="347"/>
      <c r="QQL232" s="347"/>
      <c r="QQM232" s="347"/>
      <c r="QQN232" s="347"/>
      <c r="QQO232" s="347"/>
      <c r="QQP232" s="347"/>
      <c r="QQQ232" s="347"/>
      <c r="QQR232" s="347"/>
      <c r="QQS232" s="347"/>
      <c r="QQT232" s="347"/>
      <c r="QQU232" s="347"/>
      <c r="QQV232" s="347"/>
      <c r="QQW232" s="347"/>
      <c r="QQX232" s="347"/>
      <c r="QQY232" s="347"/>
      <c r="QQZ232" s="347"/>
      <c r="QRA232" s="347"/>
      <c r="QRB232" s="347"/>
      <c r="QRC232" s="347"/>
      <c r="QRD232" s="347"/>
      <c r="QRE232" s="347"/>
      <c r="QRF232" s="347"/>
      <c r="QRG232" s="347"/>
      <c r="QRH232" s="347"/>
      <c r="QRI232" s="347"/>
      <c r="QRJ232" s="347"/>
      <c r="QRK232" s="347"/>
      <c r="QRL232" s="347"/>
      <c r="QRM232" s="347"/>
      <c r="QRN232" s="347"/>
      <c r="QRO232" s="347"/>
      <c r="QRP232" s="347"/>
      <c r="QRQ232" s="347"/>
      <c r="QRR232" s="347"/>
      <c r="QRS232" s="347"/>
      <c r="QRT232" s="347"/>
      <c r="QRU232" s="347"/>
      <c r="QRV232" s="347"/>
      <c r="QRW232" s="347"/>
      <c r="QRX232" s="347"/>
      <c r="QRY232" s="347"/>
      <c r="QRZ232" s="347"/>
      <c r="QSA232" s="347"/>
      <c r="QSB232" s="347"/>
      <c r="QSC232" s="347"/>
      <c r="QSD232" s="347"/>
      <c r="QSE232" s="347"/>
      <c r="QSF232" s="347"/>
      <c r="QSG232" s="347"/>
      <c r="QSH232" s="347"/>
      <c r="QSI232" s="347"/>
      <c r="QSJ232" s="347"/>
      <c r="QSK232" s="347"/>
      <c r="QSL232" s="347"/>
      <c r="QSM232" s="347"/>
      <c r="QSN232" s="347"/>
      <c r="QSO232" s="347"/>
      <c r="QSP232" s="347"/>
      <c r="QSQ232" s="347"/>
      <c r="QSR232" s="347"/>
      <c r="QSS232" s="347"/>
      <c r="QST232" s="347"/>
      <c r="QSU232" s="347"/>
      <c r="QSV232" s="347"/>
      <c r="QSW232" s="347"/>
      <c r="QSX232" s="347"/>
      <c r="QSY232" s="347"/>
      <c r="QSZ232" s="347"/>
      <c r="QTA232" s="347"/>
      <c r="QTB232" s="347"/>
      <c r="QTC232" s="347"/>
      <c r="QTD232" s="347"/>
      <c r="QTE232" s="347"/>
      <c r="QTF232" s="347"/>
      <c r="QTG232" s="347"/>
      <c r="QTH232" s="347"/>
      <c r="QTI232" s="347"/>
      <c r="QTJ232" s="347"/>
      <c r="QTK232" s="347"/>
      <c r="QTL232" s="347"/>
      <c r="QTM232" s="347"/>
      <c r="QTN232" s="347"/>
      <c r="QTO232" s="347"/>
      <c r="QTP232" s="347"/>
      <c r="QTQ232" s="347"/>
      <c r="QTR232" s="347"/>
      <c r="QTS232" s="347"/>
      <c r="QTT232" s="347"/>
      <c r="QTU232" s="347"/>
      <c r="QTV232" s="347"/>
      <c r="QTW232" s="347"/>
      <c r="QTX232" s="347"/>
      <c r="QTY232" s="347"/>
      <c r="QTZ232" s="347"/>
      <c r="QUA232" s="347"/>
      <c r="QUB232" s="347"/>
      <c r="QUC232" s="347"/>
      <c r="QUD232" s="347"/>
      <c r="QUE232" s="347"/>
      <c r="QUF232" s="347"/>
      <c r="QUG232" s="347"/>
      <c r="QUH232" s="347"/>
      <c r="QUI232" s="347"/>
      <c r="QUJ232" s="347"/>
      <c r="QUK232" s="347"/>
      <c r="QUL232" s="347"/>
      <c r="QUM232" s="347"/>
      <c r="QUN232" s="347"/>
      <c r="QUO232" s="347"/>
      <c r="QUP232" s="347"/>
      <c r="QUQ232" s="347"/>
      <c r="QUR232" s="347"/>
      <c r="QUS232" s="347"/>
      <c r="QUT232" s="347"/>
      <c r="QUU232" s="347"/>
      <c r="QUV232" s="347"/>
      <c r="QUW232" s="347"/>
      <c r="QUX232" s="347"/>
      <c r="QUY232" s="347"/>
      <c r="QUZ232" s="347"/>
      <c r="QVA232" s="347"/>
      <c r="QVB232" s="347"/>
      <c r="QVC232" s="347"/>
      <c r="QVD232" s="347"/>
      <c r="QVE232" s="347"/>
      <c r="QVF232" s="347"/>
      <c r="QVG232" s="347"/>
      <c r="QVH232" s="347"/>
      <c r="QVI232" s="347"/>
      <c r="QVJ232" s="347"/>
      <c r="QVK232" s="347"/>
      <c r="QVL232" s="347"/>
      <c r="QVM232" s="347"/>
      <c r="QVN232" s="347"/>
      <c r="QVO232" s="347"/>
      <c r="QVP232" s="347"/>
      <c r="QVQ232" s="347"/>
      <c r="QVR232" s="347"/>
      <c r="QVS232" s="347"/>
      <c r="QVT232" s="347"/>
      <c r="QVU232" s="347"/>
      <c r="QVV232" s="347"/>
      <c r="QVW232" s="347"/>
      <c r="QVX232" s="347"/>
      <c r="QVY232" s="347"/>
      <c r="QVZ232" s="347"/>
      <c r="QWA232" s="347"/>
      <c r="QWB232" s="347"/>
      <c r="QWC232" s="347"/>
      <c r="QWD232" s="347"/>
      <c r="QWE232" s="347"/>
      <c r="QWF232" s="347"/>
      <c r="QWG232" s="347"/>
      <c r="QWH232" s="347"/>
      <c r="QWI232" s="347"/>
      <c r="QWJ232" s="347"/>
      <c r="QWK232" s="347"/>
      <c r="QWL232" s="347"/>
      <c r="QWM232" s="347"/>
      <c r="QWN232" s="347"/>
      <c r="QWO232" s="347"/>
      <c r="QWP232" s="347"/>
      <c r="QWQ232" s="347"/>
      <c r="QWR232" s="347"/>
      <c r="QWS232" s="347"/>
      <c r="QWT232" s="347"/>
      <c r="QWU232" s="347"/>
      <c r="QWV232" s="347"/>
      <c r="QWW232" s="347"/>
      <c r="QWX232" s="347"/>
      <c r="QWY232" s="347"/>
      <c r="QWZ232" s="347"/>
      <c r="QXA232" s="347"/>
      <c r="QXB232" s="347"/>
      <c r="QXC232" s="347"/>
      <c r="QXD232" s="347"/>
      <c r="QXE232" s="347"/>
      <c r="QXF232" s="347"/>
      <c r="QXG232" s="347"/>
      <c r="QXH232" s="347"/>
      <c r="QXI232" s="347"/>
      <c r="QXJ232" s="347"/>
      <c r="QXK232" s="347"/>
      <c r="QXL232" s="347"/>
      <c r="QXM232" s="347"/>
      <c r="QXN232" s="347"/>
      <c r="QXO232" s="347"/>
      <c r="QXP232" s="347"/>
      <c r="QXQ232" s="347"/>
      <c r="QXR232" s="347"/>
      <c r="QXS232" s="347"/>
      <c r="QXT232" s="347"/>
      <c r="QXU232" s="347"/>
      <c r="QXV232" s="347"/>
      <c r="QXW232" s="347"/>
      <c r="QXX232" s="347"/>
      <c r="QXY232" s="347"/>
      <c r="QXZ232" s="347"/>
      <c r="QYA232" s="347"/>
      <c r="QYB232" s="347"/>
      <c r="QYC232" s="347"/>
      <c r="QYD232" s="347"/>
      <c r="QYE232" s="347"/>
      <c r="QYF232" s="347"/>
      <c r="QYG232" s="347"/>
      <c r="QYH232" s="347"/>
      <c r="QYI232" s="347"/>
      <c r="QYJ232" s="347"/>
      <c r="QYK232" s="347"/>
      <c r="QYL232" s="347"/>
      <c r="QYM232" s="347"/>
      <c r="QYN232" s="347"/>
      <c r="QYO232" s="347"/>
      <c r="QYP232" s="347"/>
      <c r="QYQ232" s="347"/>
      <c r="QYR232" s="347"/>
      <c r="QYS232" s="347"/>
      <c r="QYT232" s="347"/>
      <c r="QYU232" s="347"/>
      <c r="QYV232" s="347"/>
      <c r="QYW232" s="347"/>
      <c r="QYX232" s="347"/>
      <c r="QYY232" s="347"/>
      <c r="QYZ232" s="347"/>
      <c r="QZA232" s="347"/>
      <c r="QZB232" s="347"/>
      <c r="QZC232" s="347"/>
      <c r="QZD232" s="347"/>
      <c r="QZE232" s="347"/>
      <c r="QZF232" s="347"/>
      <c r="QZG232" s="347"/>
      <c r="QZH232" s="347"/>
      <c r="QZI232" s="347"/>
      <c r="QZJ232" s="347"/>
      <c r="QZK232" s="347"/>
      <c r="QZL232" s="347"/>
      <c r="QZM232" s="347"/>
      <c r="QZN232" s="347"/>
      <c r="QZO232" s="347"/>
      <c r="QZP232" s="347"/>
      <c r="QZQ232" s="347"/>
      <c r="QZR232" s="347"/>
      <c r="QZS232" s="347"/>
      <c r="QZT232" s="347"/>
      <c r="QZU232" s="347"/>
      <c r="QZV232" s="347"/>
      <c r="QZW232" s="347"/>
      <c r="QZX232" s="347"/>
      <c r="QZY232" s="347"/>
      <c r="QZZ232" s="347"/>
      <c r="RAA232" s="347"/>
      <c r="RAB232" s="347"/>
      <c r="RAC232" s="347"/>
      <c r="RAD232" s="347"/>
      <c r="RAE232" s="347"/>
      <c r="RAF232" s="347"/>
      <c r="RAG232" s="347"/>
      <c r="RAH232" s="347"/>
      <c r="RAI232" s="347"/>
      <c r="RAJ232" s="347"/>
      <c r="RAK232" s="347"/>
      <c r="RAL232" s="347"/>
      <c r="RAM232" s="347"/>
      <c r="RAN232" s="347"/>
      <c r="RAO232" s="347"/>
      <c r="RAP232" s="347"/>
      <c r="RAQ232" s="347"/>
      <c r="RAR232" s="347"/>
      <c r="RAS232" s="347"/>
      <c r="RAT232" s="347"/>
      <c r="RAU232" s="347"/>
      <c r="RAV232" s="347"/>
      <c r="RAW232" s="347"/>
      <c r="RAX232" s="347"/>
      <c r="RAY232" s="347"/>
      <c r="RAZ232" s="347"/>
      <c r="RBA232" s="347"/>
      <c r="RBB232" s="347"/>
      <c r="RBC232" s="347"/>
      <c r="RBD232" s="347"/>
      <c r="RBE232" s="347"/>
      <c r="RBF232" s="347"/>
      <c r="RBG232" s="347"/>
      <c r="RBH232" s="347"/>
      <c r="RBI232" s="347"/>
      <c r="RBJ232" s="347"/>
      <c r="RBK232" s="347"/>
      <c r="RBL232" s="347"/>
      <c r="RBM232" s="347"/>
      <c r="RBN232" s="347"/>
      <c r="RBO232" s="347"/>
      <c r="RBP232" s="347"/>
      <c r="RBQ232" s="347"/>
      <c r="RBR232" s="347"/>
      <c r="RBS232" s="347"/>
      <c r="RBT232" s="347"/>
      <c r="RBU232" s="347"/>
      <c r="RBV232" s="347"/>
      <c r="RBW232" s="347"/>
      <c r="RBX232" s="347"/>
      <c r="RBY232" s="347"/>
      <c r="RBZ232" s="347"/>
      <c r="RCA232" s="347"/>
      <c r="RCB232" s="347"/>
      <c r="RCC232" s="347"/>
      <c r="RCD232" s="347"/>
      <c r="RCE232" s="347"/>
      <c r="RCF232" s="347"/>
      <c r="RCG232" s="347"/>
      <c r="RCH232" s="347"/>
      <c r="RCI232" s="347"/>
      <c r="RCJ232" s="347"/>
      <c r="RCK232" s="347"/>
      <c r="RCL232" s="347"/>
      <c r="RCM232" s="347"/>
      <c r="RCN232" s="347"/>
      <c r="RCO232" s="347"/>
      <c r="RCP232" s="347"/>
      <c r="RCQ232" s="347"/>
      <c r="RCR232" s="347"/>
      <c r="RCS232" s="347"/>
      <c r="RCT232" s="347"/>
      <c r="RCU232" s="347"/>
      <c r="RCV232" s="347"/>
      <c r="RCW232" s="347"/>
      <c r="RCX232" s="347"/>
      <c r="RCY232" s="347"/>
      <c r="RCZ232" s="347"/>
      <c r="RDA232" s="347"/>
      <c r="RDB232" s="347"/>
      <c r="RDC232" s="347"/>
      <c r="RDD232" s="347"/>
      <c r="RDE232" s="347"/>
      <c r="RDF232" s="347"/>
      <c r="RDG232" s="347"/>
      <c r="RDH232" s="347"/>
      <c r="RDI232" s="347"/>
      <c r="RDJ232" s="347"/>
      <c r="RDK232" s="347"/>
      <c r="RDL232" s="347"/>
      <c r="RDM232" s="347"/>
      <c r="RDN232" s="347"/>
      <c r="RDO232" s="347"/>
      <c r="RDP232" s="347"/>
      <c r="RDQ232" s="347"/>
      <c r="RDR232" s="347"/>
      <c r="RDS232" s="347"/>
      <c r="RDT232" s="347"/>
      <c r="RDU232" s="347"/>
      <c r="RDV232" s="347"/>
      <c r="RDW232" s="347"/>
      <c r="RDX232" s="347"/>
      <c r="RDY232" s="347"/>
      <c r="RDZ232" s="347"/>
      <c r="REA232" s="347"/>
      <c r="REB232" s="347"/>
      <c r="REC232" s="347"/>
      <c r="RED232" s="347"/>
      <c r="REE232" s="347"/>
      <c r="REF232" s="347"/>
      <c r="REG232" s="347"/>
      <c r="REH232" s="347"/>
      <c r="REI232" s="347"/>
      <c r="REJ232" s="347"/>
      <c r="REK232" s="347"/>
      <c r="REL232" s="347"/>
      <c r="REM232" s="347"/>
      <c r="REN232" s="347"/>
      <c r="REO232" s="347"/>
      <c r="REP232" s="347"/>
      <c r="REQ232" s="347"/>
      <c r="RER232" s="347"/>
      <c r="RES232" s="347"/>
      <c r="RET232" s="347"/>
      <c r="REU232" s="347"/>
      <c r="REV232" s="347"/>
      <c r="REW232" s="347"/>
      <c r="REX232" s="347"/>
      <c r="REY232" s="347"/>
      <c r="REZ232" s="347"/>
      <c r="RFA232" s="347"/>
      <c r="RFB232" s="347"/>
      <c r="RFC232" s="347"/>
      <c r="RFD232" s="347"/>
      <c r="RFE232" s="347"/>
      <c r="RFF232" s="347"/>
      <c r="RFG232" s="347"/>
      <c r="RFH232" s="347"/>
      <c r="RFI232" s="347"/>
      <c r="RFJ232" s="347"/>
      <c r="RFK232" s="347"/>
      <c r="RFL232" s="347"/>
      <c r="RFM232" s="347"/>
      <c r="RFN232" s="347"/>
      <c r="RFO232" s="347"/>
      <c r="RFP232" s="347"/>
      <c r="RFQ232" s="347"/>
      <c r="RFR232" s="347"/>
      <c r="RFS232" s="347"/>
      <c r="RFT232" s="347"/>
      <c r="RFU232" s="347"/>
      <c r="RFV232" s="347"/>
      <c r="RFW232" s="347"/>
      <c r="RFX232" s="347"/>
      <c r="RFY232" s="347"/>
      <c r="RFZ232" s="347"/>
      <c r="RGA232" s="347"/>
      <c r="RGB232" s="347"/>
      <c r="RGC232" s="347"/>
      <c r="RGD232" s="347"/>
      <c r="RGE232" s="347"/>
      <c r="RGF232" s="347"/>
      <c r="RGG232" s="347"/>
      <c r="RGH232" s="347"/>
      <c r="RGI232" s="347"/>
      <c r="RGJ232" s="347"/>
      <c r="RGK232" s="347"/>
      <c r="RGL232" s="347"/>
      <c r="RGM232" s="347"/>
      <c r="RGN232" s="347"/>
      <c r="RGO232" s="347"/>
      <c r="RGP232" s="347"/>
      <c r="RGQ232" s="347"/>
      <c r="RGR232" s="347"/>
      <c r="RGS232" s="347"/>
      <c r="RGT232" s="347"/>
      <c r="RGU232" s="347"/>
      <c r="RGV232" s="347"/>
      <c r="RGW232" s="347"/>
      <c r="RGX232" s="347"/>
      <c r="RGY232" s="347"/>
      <c r="RGZ232" s="347"/>
      <c r="RHA232" s="347"/>
      <c r="RHB232" s="347"/>
      <c r="RHC232" s="347"/>
      <c r="RHD232" s="347"/>
      <c r="RHE232" s="347"/>
      <c r="RHF232" s="347"/>
      <c r="RHG232" s="347"/>
      <c r="RHH232" s="347"/>
      <c r="RHI232" s="347"/>
      <c r="RHJ232" s="347"/>
      <c r="RHK232" s="347"/>
      <c r="RHL232" s="347"/>
      <c r="RHM232" s="347"/>
      <c r="RHN232" s="347"/>
      <c r="RHO232" s="347"/>
      <c r="RHP232" s="347"/>
      <c r="RHQ232" s="347"/>
      <c r="RHR232" s="347"/>
      <c r="RHS232" s="347"/>
      <c r="RHT232" s="347"/>
      <c r="RHU232" s="347"/>
      <c r="RHV232" s="347"/>
      <c r="RHW232" s="347"/>
      <c r="RHX232" s="347"/>
      <c r="RHY232" s="347"/>
      <c r="RHZ232" s="347"/>
      <c r="RIA232" s="347"/>
      <c r="RIB232" s="347"/>
      <c r="RIC232" s="347"/>
      <c r="RID232" s="347"/>
      <c r="RIE232" s="347"/>
      <c r="RIF232" s="347"/>
      <c r="RIG232" s="347"/>
      <c r="RIH232" s="347"/>
      <c r="RII232" s="347"/>
      <c r="RIJ232" s="347"/>
      <c r="RIK232" s="347"/>
      <c r="RIL232" s="347"/>
      <c r="RIM232" s="347"/>
      <c r="RIN232" s="347"/>
      <c r="RIO232" s="347"/>
      <c r="RIP232" s="347"/>
      <c r="RIQ232" s="347"/>
      <c r="RIR232" s="347"/>
      <c r="RIS232" s="347"/>
      <c r="RIT232" s="347"/>
      <c r="RIU232" s="347"/>
      <c r="RIV232" s="347"/>
      <c r="RIW232" s="347"/>
      <c r="RIX232" s="347"/>
      <c r="RIY232" s="347"/>
      <c r="RIZ232" s="347"/>
      <c r="RJA232" s="347"/>
      <c r="RJB232" s="347"/>
      <c r="RJC232" s="347"/>
      <c r="RJD232" s="347"/>
      <c r="RJE232" s="347"/>
      <c r="RJF232" s="347"/>
      <c r="RJG232" s="347"/>
      <c r="RJH232" s="347"/>
      <c r="RJI232" s="347"/>
      <c r="RJJ232" s="347"/>
      <c r="RJK232" s="347"/>
      <c r="RJL232" s="347"/>
      <c r="RJM232" s="347"/>
      <c r="RJN232" s="347"/>
      <c r="RJO232" s="347"/>
      <c r="RJP232" s="347"/>
      <c r="RJQ232" s="347"/>
      <c r="RJR232" s="347"/>
      <c r="RJS232" s="347"/>
      <c r="RJT232" s="347"/>
      <c r="RJU232" s="347"/>
      <c r="RJV232" s="347"/>
      <c r="RJW232" s="347"/>
      <c r="RJX232" s="347"/>
      <c r="RJY232" s="347"/>
      <c r="RJZ232" s="347"/>
      <c r="RKA232" s="347"/>
      <c r="RKB232" s="347"/>
      <c r="RKC232" s="347"/>
      <c r="RKD232" s="347"/>
      <c r="RKE232" s="347"/>
      <c r="RKF232" s="347"/>
      <c r="RKG232" s="347"/>
      <c r="RKH232" s="347"/>
      <c r="RKI232" s="347"/>
      <c r="RKJ232" s="347"/>
      <c r="RKK232" s="347"/>
      <c r="RKL232" s="347"/>
      <c r="RKM232" s="347"/>
      <c r="RKN232" s="347"/>
      <c r="RKO232" s="347"/>
      <c r="RKP232" s="347"/>
      <c r="RKQ232" s="347"/>
      <c r="RKR232" s="347"/>
      <c r="RKS232" s="347"/>
      <c r="RKT232" s="347"/>
      <c r="RKU232" s="347"/>
      <c r="RKV232" s="347"/>
      <c r="RKW232" s="347"/>
      <c r="RKX232" s="347"/>
      <c r="RKY232" s="347"/>
      <c r="RKZ232" s="347"/>
      <c r="RLA232" s="347"/>
      <c r="RLB232" s="347"/>
      <c r="RLC232" s="347"/>
      <c r="RLD232" s="347"/>
      <c r="RLE232" s="347"/>
      <c r="RLF232" s="347"/>
      <c r="RLG232" s="347"/>
      <c r="RLH232" s="347"/>
      <c r="RLI232" s="347"/>
      <c r="RLJ232" s="347"/>
      <c r="RLK232" s="347"/>
      <c r="RLL232" s="347"/>
      <c r="RLM232" s="347"/>
      <c r="RLN232" s="347"/>
      <c r="RLO232" s="347"/>
      <c r="RLP232" s="347"/>
      <c r="RLQ232" s="347"/>
      <c r="RLR232" s="347"/>
      <c r="RLS232" s="347"/>
      <c r="RLT232" s="347"/>
      <c r="RLU232" s="347"/>
      <c r="RLV232" s="347"/>
      <c r="RLW232" s="347"/>
      <c r="RLX232" s="347"/>
      <c r="RLY232" s="347"/>
      <c r="RLZ232" s="347"/>
      <c r="RMA232" s="347"/>
      <c r="RMB232" s="347"/>
      <c r="RMC232" s="347"/>
      <c r="RMD232" s="347"/>
      <c r="RME232" s="347"/>
      <c r="RMF232" s="347"/>
      <c r="RMG232" s="347"/>
      <c r="RMH232" s="347"/>
      <c r="RMI232" s="347"/>
      <c r="RMJ232" s="347"/>
      <c r="RMK232" s="347"/>
      <c r="RML232" s="347"/>
      <c r="RMM232" s="347"/>
      <c r="RMN232" s="347"/>
      <c r="RMO232" s="347"/>
      <c r="RMP232" s="347"/>
      <c r="RMQ232" s="347"/>
      <c r="RMR232" s="347"/>
      <c r="RMS232" s="347"/>
      <c r="RMT232" s="347"/>
      <c r="RMU232" s="347"/>
      <c r="RMV232" s="347"/>
      <c r="RMW232" s="347"/>
      <c r="RMX232" s="347"/>
      <c r="RMY232" s="347"/>
      <c r="RMZ232" s="347"/>
      <c r="RNA232" s="347"/>
      <c r="RNB232" s="347"/>
      <c r="RNC232" s="347"/>
      <c r="RND232" s="347"/>
      <c r="RNE232" s="347"/>
      <c r="RNF232" s="347"/>
      <c r="RNG232" s="347"/>
      <c r="RNH232" s="347"/>
      <c r="RNI232" s="347"/>
      <c r="RNJ232" s="347"/>
      <c r="RNK232" s="347"/>
      <c r="RNL232" s="347"/>
      <c r="RNM232" s="347"/>
      <c r="RNN232" s="347"/>
      <c r="RNO232" s="347"/>
      <c r="RNP232" s="347"/>
      <c r="RNQ232" s="347"/>
      <c r="RNR232" s="347"/>
      <c r="RNS232" s="347"/>
      <c r="RNT232" s="347"/>
      <c r="RNU232" s="347"/>
      <c r="RNV232" s="347"/>
      <c r="RNW232" s="347"/>
      <c r="RNX232" s="347"/>
      <c r="RNY232" s="347"/>
      <c r="RNZ232" s="347"/>
      <c r="ROA232" s="347"/>
      <c r="ROB232" s="347"/>
      <c r="ROC232" s="347"/>
      <c r="ROD232" s="347"/>
      <c r="ROE232" s="347"/>
      <c r="ROF232" s="347"/>
      <c r="ROG232" s="347"/>
      <c r="ROH232" s="347"/>
      <c r="ROI232" s="347"/>
      <c r="ROJ232" s="347"/>
      <c r="ROK232" s="347"/>
      <c r="ROL232" s="347"/>
      <c r="ROM232" s="347"/>
      <c r="RON232" s="347"/>
      <c r="ROO232" s="347"/>
      <c r="ROP232" s="347"/>
      <c r="ROQ232" s="347"/>
      <c r="ROR232" s="347"/>
      <c r="ROS232" s="347"/>
      <c r="ROT232" s="347"/>
      <c r="ROU232" s="347"/>
      <c r="ROV232" s="347"/>
      <c r="ROW232" s="347"/>
      <c r="ROX232" s="347"/>
      <c r="ROY232" s="347"/>
      <c r="ROZ232" s="347"/>
      <c r="RPA232" s="347"/>
      <c r="RPB232" s="347"/>
      <c r="RPC232" s="347"/>
      <c r="RPD232" s="347"/>
      <c r="RPE232" s="347"/>
      <c r="RPF232" s="347"/>
      <c r="RPG232" s="347"/>
      <c r="RPH232" s="347"/>
      <c r="RPI232" s="347"/>
      <c r="RPJ232" s="347"/>
      <c r="RPK232" s="347"/>
      <c r="RPL232" s="347"/>
      <c r="RPM232" s="347"/>
      <c r="RPN232" s="347"/>
      <c r="RPO232" s="347"/>
      <c r="RPP232" s="347"/>
      <c r="RPQ232" s="347"/>
      <c r="RPR232" s="347"/>
      <c r="RPS232" s="347"/>
      <c r="RPT232" s="347"/>
      <c r="RPU232" s="347"/>
      <c r="RPV232" s="347"/>
      <c r="RPW232" s="347"/>
      <c r="RPX232" s="347"/>
      <c r="RPY232" s="347"/>
      <c r="RPZ232" s="347"/>
      <c r="RQA232" s="347"/>
      <c r="RQB232" s="347"/>
      <c r="RQC232" s="347"/>
      <c r="RQD232" s="347"/>
      <c r="RQE232" s="347"/>
      <c r="RQF232" s="347"/>
      <c r="RQG232" s="347"/>
      <c r="RQH232" s="347"/>
      <c r="RQI232" s="347"/>
      <c r="RQJ232" s="347"/>
      <c r="RQK232" s="347"/>
      <c r="RQL232" s="347"/>
      <c r="RQM232" s="347"/>
      <c r="RQN232" s="347"/>
      <c r="RQO232" s="347"/>
      <c r="RQP232" s="347"/>
      <c r="RQQ232" s="347"/>
      <c r="RQR232" s="347"/>
      <c r="RQS232" s="347"/>
      <c r="RQT232" s="347"/>
      <c r="RQU232" s="347"/>
      <c r="RQV232" s="347"/>
      <c r="RQW232" s="347"/>
      <c r="RQX232" s="347"/>
      <c r="RQY232" s="347"/>
      <c r="RQZ232" s="347"/>
      <c r="RRA232" s="347"/>
      <c r="RRB232" s="347"/>
      <c r="RRC232" s="347"/>
      <c r="RRD232" s="347"/>
      <c r="RRE232" s="347"/>
      <c r="RRF232" s="347"/>
      <c r="RRG232" s="347"/>
      <c r="RRH232" s="347"/>
      <c r="RRI232" s="347"/>
      <c r="RRJ232" s="347"/>
      <c r="RRK232" s="347"/>
      <c r="RRL232" s="347"/>
      <c r="RRM232" s="347"/>
      <c r="RRN232" s="347"/>
      <c r="RRO232" s="347"/>
      <c r="RRP232" s="347"/>
      <c r="RRQ232" s="347"/>
      <c r="RRR232" s="347"/>
      <c r="RRS232" s="347"/>
      <c r="RRT232" s="347"/>
      <c r="RRU232" s="347"/>
      <c r="RRV232" s="347"/>
      <c r="RRW232" s="347"/>
      <c r="RRX232" s="347"/>
      <c r="RRY232" s="347"/>
      <c r="RRZ232" s="347"/>
      <c r="RSA232" s="347"/>
      <c r="RSB232" s="347"/>
      <c r="RSC232" s="347"/>
      <c r="RSD232" s="347"/>
      <c r="RSE232" s="347"/>
      <c r="RSF232" s="347"/>
      <c r="RSG232" s="347"/>
      <c r="RSH232" s="347"/>
      <c r="RSI232" s="347"/>
      <c r="RSJ232" s="347"/>
      <c r="RSK232" s="347"/>
      <c r="RSL232" s="347"/>
      <c r="RSM232" s="347"/>
      <c r="RSN232" s="347"/>
      <c r="RSO232" s="347"/>
      <c r="RSP232" s="347"/>
      <c r="RSQ232" s="347"/>
      <c r="RSR232" s="347"/>
      <c r="RSS232" s="347"/>
      <c r="RST232" s="347"/>
      <c r="RSU232" s="347"/>
      <c r="RSV232" s="347"/>
      <c r="RSW232" s="347"/>
      <c r="RSX232" s="347"/>
      <c r="RSY232" s="347"/>
      <c r="RSZ232" s="347"/>
      <c r="RTA232" s="347"/>
      <c r="RTB232" s="347"/>
      <c r="RTC232" s="347"/>
      <c r="RTD232" s="347"/>
      <c r="RTE232" s="347"/>
      <c r="RTF232" s="347"/>
      <c r="RTG232" s="347"/>
      <c r="RTH232" s="347"/>
      <c r="RTI232" s="347"/>
      <c r="RTJ232" s="347"/>
      <c r="RTK232" s="347"/>
      <c r="RTL232" s="347"/>
      <c r="RTM232" s="347"/>
      <c r="RTN232" s="347"/>
      <c r="RTO232" s="347"/>
      <c r="RTP232" s="347"/>
      <c r="RTQ232" s="347"/>
      <c r="RTR232" s="347"/>
      <c r="RTS232" s="347"/>
      <c r="RTT232" s="347"/>
      <c r="RTU232" s="347"/>
      <c r="RTV232" s="347"/>
      <c r="RTW232" s="347"/>
      <c r="RTX232" s="347"/>
      <c r="RTY232" s="347"/>
      <c r="RTZ232" s="347"/>
      <c r="RUA232" s="347"/>
      <c r="RUB232" s="347"/>
      <c r="RUC232" s="347"/>
      <c r="RUD232" s="347"/>
      <c r="RUE232" s="347"/>
      <c r="RUF232" s="347"/>
      <c r="RUG232" s="347"/>
      <c r="RUH232" s="347"/>
      <c r="RUI232" s="347"/>
      <c r="RUJ232" s="347"/>
      <c r="RUK232" s="347"/>
      <c r="RUL232" s="347"/>
      <c r="RUM232" s="347"/>
      <c r="RUN232" s="347"/>
      <c r="RUO232" s="347"/>
      <c r="RUP232" s="347"/>
      <c r="RUQ232" s="347"/>
      <c r="RUR232" s="347"/>
      <c r="RUS232" s="347"/>
      <c r="RUT232" s="347"/>
      <c r="RUU232" s="347"/>
      <c r="RUV232" s="347"/>
      <c r="RUW232" s="347"/>
      <c r="RUX232" s="347"/>
      <c r="RUY232" s="347"/>
      <c r="RUZ232" s="347"/>
      <c r="RVA232" s="347"/>
      <c r="RVB232" s="347"/>
      <c r="RVC232" s="347"/>
      <c r="RVD232" s="347"/>
      <c r="RVE232" s="347"/>
      <c r="RVF232" s="347"/>
      <c r="RVG232" s="347"/>
      <c r="RVH232" s="347"/>
      <c r="RVI232" s="347"/>
      <c r="RVJ232" s="347"/>
      <c r="RVK232" s="347"/>
      <c r="RVL232" s="347"/>
      <c r="RVM232" s="347"/>
      <c r="RVN232" s="347"/>
      <c r="RVO232" s="347"/>
      <c r="RVP232" s="347"/>
      <c r="RVQ232" s="347"/>
      <c r="RVR232" s="347"/>
      <c r="RVS232" s="347"/>
      <c r="RVT232" s="347"/>
      <c r="RVU232" s="347"/>
      <c r="RVV232" s="347"/>
      <c r="RVW232" s="347"/>
      <c r="RVX232" s="347"/>
      <c r="RVY232" s="347"/>
      <c r="RVZ232" s="347"/>
      <c r="RWA232" s="347"/>
      <c r="RWB232" s="347"/>
      <c r="RWC232" s="347"/>
      <c r="RWD232" s="347"/>
      <c r="RWE232" s="347"/>
      <c r="RWF232" s="347"/>
      <c r="RWG232" s="347"/>
      <c r="RWH232" s="347"/>
      <c r="RWI232" s="347"/>
      <c r="RWJ232" s="347"/>
      <c r="RWK232" s="347"/>
      <c r="RWL232" s="347"/>
      <c r="RWM232" s="347"/>
      <c r="RWN232" s="347"/>
      <c r="RWO232" s="347"/>
      <c r="RWP232" s="347"/>
      <c r="RWQ232" s="347"/>
      <c r="RWR232" s="347"/>
      <c r="RWS232" s="347"/>
      <c r="RWT232" s="347"/>
      <c r="RWU232" s="347"/>
      <c r="RWV232" s="347"/>
      <c r="RWW232" s="347"/>
      <c r="RWX232" s="347"/>
      <c r="RWY232" s="347"/>
      <c r="RWZ232" s="347"/>
      <c r="RXA232" s="347"/>
      <c r="RXB232" s="347"/>
      <c r="RXC232" s="347"/>
      <c r="RXD232" s="347"/>
      <c r="RXE232" s="347"/>
      <c r="RXF232" s="347"/>
      <c r="RXG232" s="347"/>
      <c r="RXH232" s="347"/>
      <c r="RXI232" s="347"/>
      <c r="RXJ232" s="347"/>
      <c r="RXK232" s="347"/>
      <c r="RXL232" s="347"/>
      <c r="RXM232" s="347"/>
      <c r="RXN232" s="347"/>
      <c r="RXO232" s="347"/>
      <c r="RXP232" s="347"/>
      <c r="RXQ232" s="347"/>
      <c r="RXR232" s="347"/>
      <c r="RXS232" s="347"/>
      <c r="RXT232" s="347"/>
      <c r="RXU232" s="347"/>
      <c r="RXV232" s="347"/>
      <c r="RXW232" s="347"/>
      <c r="RXX232" s="347"/>
      <c r="RXY232" s="347"/>
      <c r="RXZ232" s="347"/>
      <c r="RYA232" s="347"/>
      <c r="RYB232" s="347"/>
      <c r="RYC232" s="347"/>
      <c r="RYD232" s="347"/>
      <c r="RYE232" s="347"/>
      <c r="RYF232" s="347"/>
      <c r="RYG232" s="347"/>
      <c r="RYH232" s="347"/>
      <c r="RYI232" s="347"/>
      <c r="RYJ232" s="347"/>
      <c r="RYK232" s="347"/>
      <c r="RYL232" s="347"/>
      <c r="RYM232" s="347"/>
      <c r="RYN232" s="347"/>
      <c r="RYO232" s="347"/>
      <c r="RYP232" s="347"/>
      <c r="RYQ232" s="347"/>
      <c r="RYR232" s="347"/>
      <c r="RYS232" s="347"/>
      <c r="RYT232" s="347"/>
      <c r="RYU232" s="347"/>
      <c r="RYV232" s="347"/>
      <c r="RYW232" s="347"/>
      <c r="RYX232" s="347"/>
      <c r="RYY232" s="347"/>
      <c r="RYZ232" s="347"/>
      <c r="RZA232" s="347"/>
      <c r="RZB232" s="347"/>
      <c r="RZC232" s="347"/>
      <c r="RZD232" s="347"/>
      <c r="RZE232" s="347"/>
      <c r="RZF232" s="347"/>
      <c r="RZG232" s="347"/>
      <c r="RZH232" s="347"/>
      <c r="RZI232" s="347"/>
      <c r="RZJ232" s="347"/>
      <c r="RZK232" s="347"/>
      <c r="RZL232" s="347"/>
      <c r="RZM232" s="347"/>
      <c r="RZN232" s="347"/>
      <c r="RZO232" s="347"/>
      <c r="RZP232" s="347"/>
      <c r="RZQ232" s="347"/>
      <c r="RZR232" s="347"/>
      <c r="RZS232" s="347"/>
      <c r="RZT232" s="347"/>
      <c r="RZU232" s="347"/>
      <c r="RZV232" s="347"/>
      <c r="RZW232" s="347"/>
      <c r="RZX232" s="347"/>
      <c r="RZY232" s="347"/>
      <c r="RZZ232" s="347"/>
      <c r="SAA232" s="347"/>
      <c r="SAB232" s="347"/>
      <c r="SAC232" s="347"/>
      <c r="SAD232" s="347"/>
      <c r="SAE232" s="347"/>
      <c r="SAF232" s="347"/>
      <c r="SAG232" s="347"/>
      <c r="SAH232" s="347"/>
      <c r="SAI232" s="347"/>
      <c r="SAJ232" s="347"/>
      <c r="SAK232" s="347"/>
      <c r="SAL232" s="347"/>
      <c r="SAM232" s="347"/>
      <c r="SAN232" s="347"/>
      <c r="SAO232" s="347"/>
      <c r="SAP232" s="347"/>
      <c r="SAQ232" s="347"/>
      <c r="SAR232" s="347"/>
      <c r="SAS232" s="347"/>
      <c r="SAT232" s="347"/>
      <c r="SAU232" s="347"/>
      <c r="SAV232" s="347"/>
      <c r="SAW232" s="347"/>
      <c r="SAX232" s="347"/>
      <c r="SAY232" s="347"/>
      <c r="SAZ232" s="347"/>
      <c r="SBA232" s="347"/>
      <c r="SBB232" s="347"/>
      <c r="SBC232" s="347"/>
      <c r="SBD232" s="347"/>
      <c r="SBE232" s="347"/>
      <c r="SBF232" s="347"/>
      <c r="SBG232" s="347"/>
      <c r="SBH232" s="347"/>
      <c r="SBI232" s="347"/>
      <c r="SBJ232" s="347"/>
      <c r="SBK232" s="347"/>
      <c r="SBL232" s="347"/>
      <c r="SBM232" s="347"/>
      <c r="SBN232" s="347"/>
      <c r="SBO232" s="347"/>
      <c r="SBP232" s="347"/>
      <c r="SBQ232" s="347"/>
      <c r="SBR232" s="347"/>
      <c r="SBS232" s="347"/>
      <c r="SBT232" s="347"/>
      <c r="SBU232" s="347"/>
      <c r="SBV232" s="347"/>
      <c r="SBW232" s="347"/>
      <c r="SBX232" s="347"/>
      <c r="SBY232" s="347"/>
      <c r="SBZ232" s="347"/>
      <c r="SCA232" s="347"/>
      <c r="SCB232" s="347"/>
      <c r="SCC232" s="347"/>
      <c r="SCD232" s="347"/>
      <c r="SCE232" s="347"/>
      <c r="SCF232" s="347"/>
      <c r="SCG232" s="347"/>
      <c r="SCH232" s="347"/>
      <c r="SCI232" s="347"/>
      <c r="SCJ232" s="347"/>
      <c r="SCK232" s="347"/>
      <c r="SCL232" s="347"/>
      <c r="SCM232" s="347"/>
      <c r="SCN232" s="347"/>
      <c r="SCO232" s="347"/>
      <c r="SCP232" s="347"/>
      <c r="SCQ232" s="347"/>
      <c r="SCR232" s="347"/>
      <c r="SCS232" s="347"/>
      <c r="SCT232" s="347"/>
      <c r="SCU232" s="347"/>
      <c r="SCV232" s="347"/>
      <c r="SCW232" s="347"/>
      <c r="SCX232" s="347"/>
      <c r="SCY232" s="347"/>
      <c r="SCZ232" s="347"/>
      <c r="SDA232" s="347"/>
      <c r="SDB232" s="347"/>
      <c r="SDC232" s="347"/>
      <c r="SDD232" s="347"/>
      <c r="SDE232" s="347"/>
      <c r="SDF232" s="347"/>
      <c r="SDG232" s="347"/>
      <c r="SDH232" s="347"/>
      <c r="SDI232" s="347"/>
      <c r="SDJ232" s="347"/>
      <c r="SDK232" s="347"/>
      <c r="SDL232" s="347"/>
      <c r="SDM232" s="347"/>
      <c r="SDN232" s="347"/>
      <c r="SDO232" s="347"/>
      <c r="SDP232" s="347"/>
      <c r="SDQ232" s="347"/>
      <c r="SDR232" s="347"/>
      <c r="SDS232" s="347"/>
      <c r="SDT232" s="347"/>
      <c r="SDU232" s="347"/>
      <c r="SDV232" s="347"/>
      <c r="SDW232" s="347"/>
      <c r="SDX232" s="347"/>
      <c r="SDY232" s="347"/>
      <c r="SDZ232" s="347"/>
      <c r="SEA232" s="347"/>
      <c r="SEB232" s="347"/>
      <c r="SEC232" s="347"/>
      <c r="SED232" s="347"/>
      <c r="SEE232" s="347"/>
      <c r="SEF232" s="347"/>
      <c r="SEG232" s="347"/>
      <c r="SEH232" s="347"/>
      <c r="SEI232" s="347"/>
      <c r="SEJ232" s="347"/>
      <c r="SEK232" s="347"/>
      <c r="SEL232" s="347"/>
      <c r="SEM232" s="347"/>
      <c r="SEN232" s="347"/>
      <c r="SEO232" s="347"/>
      <c r="SEP232" s="347"/>
      <c r="SEQ232" s="347"/>
      <c r="SER232" s="347"/>
      <c r="SES232" s="347"/>
      <c r="SET232" s="347"/>
      <c r="SEU232" s="347"/>
      <c r="SEV232" s="347"/>
      <c r="SEW232" s="347"/>
      <c r="SEX232" s="347"/>
      <c r="SEY232" s="347"/>
      <c r="SEZ232" s="347"/>
      <c r="SFA232" s="347"/>
      <c r="SFB232" s="347"/>
      <c r="SFC232" s="347"/>
      <c r="SFD232" s="347"/>
      <c r="SFE232" s="347"/>
      <c r="SFF232" s="347"/>
      <c r="SFG232" s="347"/>
      <c r="SFH232" s="347"/>
      <c r="SFI232" s="347"/>
      <c r="SFJ232" s="347"/>
      <c r="SFK232" s="347"/>
      <c r="SFL232" s="347"/>
      <c r="SFM232" s="347"/>
      <c r="SFN232" s="347"/>
      <c r="SFO232" s="347"/>
      <c r="SFP232" s="347"/>
      <c r="SFQ232" s="347"/>
      <c r="SFR232" s="347"/>
      <c r="SFS232" s="347"/>
      <c r="SFT232" s="347"/>
      <c r="SFU232" s="347"/>
      <c r="SFV232" s="347"/>
      <c r="SFW232" s="347"/>
      <c r="SFX232" s="347"/>
      <c r="SFY232" s="347"/>
      <c r="SFZ232" s="347"/>
      <c r="SGA232" s="347"/>
      <c r="SGB232" s="347"/>
      <c r="SGC232" s="347"/>
      <c r="SGD232" s="347"/>
      <c r="SGE232" s="347"/>
      <c r="SGF232" s="347"/>
      <c r="SGG232" s="347"/>
      <c r="SGH232" s="347"/>
      <c r="SGI232" s="347"/>
      <c r="SGJ232" s="347"/>
      <c r="SGK232" s="347"/>
      <c r="SGL232" s="347"/>
      <c r="SGM232" s="347"/>
      <c r="SGN232" s="347"/>
      <c r="SGO232" s="347"/>
      <c r="SGP232" s="347"/>
      <c r="SGQ232" s="347"/>
      <c r="SGR232" s="347"/>
      <c r="SGS232" s="347"/>
      <c r="SGT232" s="347"/>
      <c r="SGU232" s="347"/>
      <c r="SGV232" s="347"/>
      <c r="SGW232" s="347"/>
      <c r="SGX232" s="347"/>
      <c r="SGY232" s="347"/>
      <c r="SGZ232" s="347"/>
      <c r="SHA232" s="347"/>
      <c r="SHB232" s="347"/>
      <c r="SHC232" s="347"/>
      <c r="SHD232" s="347"/>
      <c r="SHE232" s="347"/>
      <c r="SHF232" s="347"/>
      <c r="SHG232" s="347"/>
      <c r="SHH232" s="347"/>
      <c r="SHI232" s="347"/>
      <c r="SHJ232" s="347"/>
      <c r="SHK232" s="347"/>
      <c r="SHL232" s="347"/>
      <c r="SHM232" s="347"/>
      <c r="SHN232" s="347"/>
      <c r="SHO232" s="347"/>
      <c r="SHP232" s="347"/>
      <c r="SHQ232" s="347"/>
      <c r="SHR232" s="347"/>
      <c r="SHS232" s="347"/>
      <c r="SHT232" s="347"/>
      <c r="SHU232" s="347"/>
      <c r="SHV232" s="347"/>
      <c r="SHW232" s="347"/>
      <c r="SHX232" s="347"/>
      <c r="SHY232" s="347"/>
      <c r="SHZ232" s="347"/>
      <c r="SIA232" s="347"/>
      <c r="SIB232" s="347"/>
      <c r="SIC232" s="347"/>
      <c r="SID232" s="347"/>
      <c r="SIE232" s="347"/>
      <c r="SIF232" s="347"/>
      <c r="SIG232" s="347"/>
      <c r="SIH232" s="347"/>
      <c r="SII232" s="347"/>
      <c r="SIJ232" s="347"/>
      <c r="SIK232" s="347"/>
      <c r="SIL232" s="347"/>
      <c r="SIM232" s="347"/>
      <c r="SIN232" s="347"/>
      <c r="SIO232" s="347"/>
      <c r="SIP232" s="347"/>
      <c r="SIQ232" s="347"/>
      <c r="SIR232" s="347"/>
      <c r="SIS232" s="347"/>
      <c r="SIT232" s="347"/>
      <c r="SIU232" s="347"/>
      <c r="SIV232" s="347"/>
      <c r="SIW232" s="347"/>
      <c r="SIX232" s="347"/>
      <c r="SIY232" s="347"/>
      <c r="SIZ232" s="347"/>
      <c r="SJA232" s="347"/>
      <c r="SJB232" s="347"/>
      <c r="SJC232" s="347"/>
      <c r="SJD232" s="347"/>
      <c r="SJE232" s="347"/>
      <c r="SJF232" s="347"/>
      <c r="SJG232" s="347"/>
      <c r="SJH232" s="347"/>
      <c r="SJI232" s="347"/>
      <c r="SJJ232" s="347"/>
      <c r="SJK232" s="347"/>
      <c r="SJL232" s="347"/>
      <c r="SJM232" s="347"/>
      <c r="SJN232" s="347"/>
      <c r="SJO232" s="347"/>
      <c r="SJP232" s="347"/>
      <c r="SJQ232" s="347"/>
      <c r="SJR232" s="347"/>
      <c r="SJS232" s="347"/>
      <c r="SJT232" s="347"/>
      <c r="SJU232" s="347"/>
      <c r="SJV232" s="347"/>
      <c r="SJW232" s="347"/>
      <c r="SJX232" s="347"/>
      <c r="SJY232" s="347"/>
      <c r="SJZ232" s="347"/>
      <c r="SKA232" s="347"/>
      <c r="SKB232" s="347"/>
      <c r="SKC232" s="347"/>
      <c r="SKD232" s="347"/>
      <c r="SKE232" s="347"/>
      <c r="SKF232" s="347"/>
      <c r="SKG232" s="347"/>
      <c r="SKH232" s="347"/>
      <c r="SKI232" s="347"/>
      <c r="SKJ232" s="347"/>
      <c r="SKK232" s="347"/>
      <c r="SKL232" s="347"/>
      <c r="SKM232" s="347"/>
      <c r="SKN232" s="347"/>
      <c r="SKO232" s="347"/>
      <c r="SKP232" s="347"/>
      <c r="SKQ232" s="347"/>
      <c r="SKR232" s="347"/>
      <c r="SKS232" s="347"/>
      <c r="SKT232" s="347"/>
      <c r="SKU232" s="347"/>
      <c r="SKV232" s="347"/>
      <c r="SKW232" s="347"/>
      <c r="SKX232" s="347"/>
      <c r="SKY232" s="347"/>
      <c r="SKZ232" s="347"/>
      <c r="SLA232" s="347"/>
      <c r="SLB232" s="347"/>
      <c r="SLC232" s="347"/>
      <c r="SLD232" s="347"/>
      <c r="SLE232" s="347"/>
      <c r="SLF232" s="347"/>
      <c r="SLG232" s="347"/>
      <c r="SLH232" s="347"/>
      <c r="SLI232" s="347"/>
      <c r="SLJ232" s="347"/>
      <c r="SLK232" s="347"/>
      <c r="SLL232" s="347"/>
      <c r="SLM232" s="347"/>
      <c r="SLN232" s="347"/>
      <c r="SLO232" s="347"/>
      <c r="SLP232" s="347"/>
      <c r="SLQ232" s="347"/>
      <c r="SLR232" s="347"/>
      <c r="SLS232" s="347"/>
      <c r="SLT232" s="347"/>
      <c r="SLU232" s="347"/>
      <c r="SLV232" s="347"/>
      <c r="SLW232" s="347"/>
      <c r="SLX232" s="347"/>
      <c r="SLY232" s="347"/>
      <c r="SLZ232" s="347"/>
      <c r="SMA232" s="347"/>
      <c r="SMB232" s="347"/>
      <c r="SMC232" s="347"/>
      <c r="SMD232" s="347"/>
      <c r="SME232" s="347"/>
      <c r="SMF232" s="347"/>
      <c r="SMG232" s="347"/>
      <c r="SMH232" s="347"/>
      <c r="SMI232" s="347"/>
      <c r="SMJ232" s="347"/>
      <c r="SMK232" s="347"/>
      <c r="SML232" s="347"/>
      <c r="SMM232" s="347"/>
      <c r="SMN232" s="347"/>
      <c r="SMO232" s="347"/>
      <c r="SMP232" s="347"/>
      <c r="SMQ232" s="347"/>
      <c r="SMR232" s="347"/>
      <c r="SMS232" s="347"/>
      <c r="SMT232" s="347"/>
      <c r="SMU232" s="347"/>
      <c r="SMV232" s="347"/>
      <c r="SMW232" s="347"/>
      <c r="SMX232" s="347"/>
      <c r="SMY232" s="347"/>
      <c r="SMZ232" s="347"/>
      <c r="SNA232" s="347"/>
      <c r="SNB232" s="347"/>
      <c r="SNC232" s="347"/>
      <c r="SND232" s="347"/>
      <c r="SNE232" s="347"/>
      <c r="SNF232" s="347"/>
      <c r="SNG232" s="347"/>
      <c r="SNH232" s="347"/>
      <c r="SNI232" s="347"/>
      <c r="SNJ232" s="347"/>
      <c r="SNK232" s="347"/>
      <c r="SNL232" s="347"/>
      <c r="SNM232" s="347"/>
      <c r="SNN232" s="347"/>
      <c r="SNO232" s="347"/>
      <c r="SNP232" s="347"/>
      <c r="SNQ232" s="347"/>
      <c r="SNR232" s="347"/>
      <c r="SNS232" s="347"/>
      <c r="SNT232" s="347"/>
      <c r="SNU232" s="347"/>
      <c r="SNV232" s="347"/>
      <c r="SNW232" s="347"/>
      <c r="SNX232" s="347"/>
      <c r="SNY232" s="347"/>
      <c r="SNZ232" s="347"/>
      <c r="SOA232" s="347"/>
      <c r="SOB232" s="347"/>
      <c r="SOC232" s="347"/>
      <c r="SOD232" s="347"/>
      <c r="SOE232" s="347"/>
      <c r="SOF232" s="347"/>
      <c r="SOG232" s="347"/>
      <c r="SOH232" s="347"/>
      <c r="SOI232" s="347"/>
      <c r="SOJ232" s="347"/>
      <c r="SOK232" s="347"/>
      <c r="SOL232" s="347"/>
      <c r="SOM232" s="347"/>
      <c r="SON232" s="347"/>
      <c r="SOO232" s="347"/>
      <c r="SOP232" s="347"/>
      <c r="SOQ232" s="347"/>
      <c r="SOR232" s="347"/>
      <c r="SOS232" s="347"/>
      <c r="SOT232" s="347"/>
      <c r="SOU232" s="347"/>
      <c r="SOV232" s="347"/>
      <c r="SOW232" s="347"/>
      <c r="SOX232" s="347"/>
      <c r="SOY232" s="347"/>
      <c r="SOZ232" s="347"/>
      <c r="SPA232" s="347"/>
      <c r="SPB232" s="347"/>
      <c r="SPC232" s="347"/>
      <c r="SPD232" s="347"/>
      <c r="SPE232" s="347"/>
      <c r="SPF232" s="347"/>
      <c r="SPG232" s="347"/>
      <c r="SPH232" s="347"/>
      <c r="SPI232" s="347"/>
      <c r="SPJ232" s="347"/>
      <c r="SPK232" s="347"/>
      <c r="SPL232" s="347"/>
      <c r="SPM232" s="347"/>
      <c r="SPN232" s="347"/>
      <c r="SPO232" s="347"/>
      <c r="SPP232" s="347"/>
      <c r="SPQ232" s="347"/>
      <c r="SPR232" s="347"/>
      <c r="SPS232" s="347"/>
      <c r="SPT232" s="347"/>
      <c r="SPU232" s="347"/>
      <c r="SPV232" s="347"/>
      <c r="SPW232" s="347"/>
      <c r="SPX232" s="347"/>
      <c r="SPY232" s="347"/>
      <c r="SPZ232" s="347"/>
      <c r="SQA232" s="347"/>
      <c r="SQB232" s="347"/>
      <c r="SQC232" s="347"/>
      <c r="SQD232" s="347"/>
      <c r="SQE232" s="347"/>
      <c r="SQF232" s="347"/>
      <c r="SQG232" s="347"/>
      <c r="SQH232" s="347"/>
      <c r="SQI232" s="347"/>
      <c r="SQJ232" s="347"/>
      <c r="SQK232" s="347"/>
      <c r="SQL232" s="347"/>
      <c r="SQM232" s="347"/>
      <c r="SQN232" s="347"/>
      <c r="SQO232" s="347"/>
      <c r="SQP232" s="347"/>
      <c r="SQQ232" s="347"/>
      <c r="SQR232" s="347"/>
      <c r="SQS232" s="347"/>
      <c r="SQT232" s="347"/>
      <c r="SQU232" s="347"/>
      <c r="SQV232" s="347"/>
      <c r="SQW232" s="347"/>
      <c r="SQX232" s="347"/>
      <c r="SQY232" s="347"/>
      <c r="SQZ232" s="347"/>
      <c r="SRA232" s="347"/>
      <c r="SRB232" s="347"/>
      <c r="SRC232" s="347"/>
      <c r="SRD232" s="347"/>
      <c r="SRE232" s="347"/>
      <c r="SRF232" s="347"/>
      <c r="SRG232" s="347"/>
      <c r="SRH232" s="347"/>
      <c r="SRI232" s="347"/>
      <c r="SRJ232" s="347"/>
      <c r="SRK232" s="347"/>
      <c r="SRL232" s="347"/>
      <c r="SRM232" s="347"/>
      <c r="SRN232" s="347"/>
      <c r="SRO232" s="347"/>
      <c r="SRP232" s="347"/>
      <c r="SRQ232" s="347"/>
      <c r="SRR232" s="347"/>
      <c r="SRS232" s="347"/>
      <c r="SRT232" s="347"/>
      <c r="SRU232" s="347"/>
      <c r="SRV232" s="347"/>
      <c r="SRW232" s="347"/>
      <c r="SRX232" s="347"/>
      <c r="SRY232" s="347"/>
      <c r="SRZ232" s="347"/>
      <c r="SSA232" s="347"/>
      <c r="SSB232" s="347"/>
      <c r="SSC232" s="347"/>
      <c r="SSD232" s="347"/>
      <c r="SSE232" s="347"/>
      <c r="SSF232" s="347"/>
      <c r="SSG232" s="347"/>
      <c r="SSH232" s="347"/>
      <c r="SSI232" s="347"/>
      <c r="SSJ232" s="347"/>
      <c r="SSK232" s="347"/>
      <c r="SSL232" s="347"/>
      <c r="SSM232" s="347"/>
      <c r="SSN232" s="347"/>
      <c r="SSO232" s="347"/>
      <c r="SSP232" s="347"/>
      <c r="SSQ232" s="347"/>
      <c r="SSR232" s="347"/>
      <c r="SSS232" s="347"/>
      <c r="SST232" s="347"/>
      <c r="SSU232" s="347"/>
      <c r="SSV232" s="347"/>
      <c r="SSW232" s="347"/>
      <c r="SSX232" s="347"/>
      <c r="SSY232" s="347"/>
      <c r="SSZ232" s="347"/>
      <c r="STA232" s="347"/>
      <c r="STB232" s="347"/>
      <c r="STC232" s="347"/>
      <c r="STD232" s="347"/>
      <c r="STE232" s="347"/>
      <c r="STF232" s="347"/>
      <c r="STG232" s="347"/>
      <c r="STH232" s="347"/>
      <c r="STI232" s="347"/>
      <c r="STJ232" s="347"/>
      <c r="STK232" s="347"/>
      <c r="STL232" s="347"/>
      <c r="STM232" s="347"/>
      <c r="STN232" s="347"/>
      <c r="STO232" s="347"/>
      <c r="STP232" s="347"/>
      <c r="STQ232" s="347"/>
      <c r="STR232" s="347"/>
      <c r="STS232" s="347"/>
      <c r="STT232" s="347"/>
      <c r="STU232" s="347"/>
      <c r="STV232" s="347"/>
      <c r="STW232" s="347"/>
      <c r="STX232" s="347"/>
      <c r="STY232" s="347"/>
      <c r="STZ232" s="347"/>
      <c r="SUA232" s="347"/>
      <c r="SUB232" s="347"/>
      <c r="SUC232" s="347"/>
      <c r="SUD232" s="347"/>
      <c r="SUE232" s="347"/>
      <c r="SUF232" s="347"/>
      <c r="SUG232" s="347"/>
      <c r="SUH232" s="347"/>
      <c r="SUI232" s="347"/>
      <c r="SUJ232" s="347"/>
      <c r="SUK232" s="347"/>
      <c r="SUL232" s="347"/>
      <c r="SUM232" s="347"/>
      <c r="SUN232" s="347"/>
      <c r="SUO232" s="347"/>
      <c r="SUP232" s="347"/>
      <c r="SUQ232" s="347"/>
      <c r="SUR232" s="347"/>
      <c r="SUS232" s="347"/>
      <c r="SUT232" s="347"/>
      <c r="SUU232" s="347"/>
      <c r="SUV232" s="347"/>
      <c r="SUW232" s="347"/>
      <c r="SUX232" s="347"/>
      <c r="SUY232" s="347"/>
      <c r="SUZ232" s="347"/>
      <c r="SVA232" s="347"/>
      <c r="SVB232" s="347"/>
      <c r="SVC232" s="347"/>
      <c r="SVD232" s="347"/>
      <c r="SVE232" s="347"/>
      <c r="SVF232" s="347"/>
      <c r="SVG232" s="347"/>
      <c r="SVH232" s="347"/>
      <c r="SVI232" s="347"/>
      <c r="SVJ232" s="347"/>
      <c r="SVK232" s="347"/>
      <c r="SVL232" s="347"/>
      <c r="SVM232" s="347"/>
      <c r="SVN232" s="347"/>
      <c r="SVO232" s="347"/>
      <c r="SVP232" s="347"/>
      <c r="SVQ232" s="347"/>
      <c r="SVR232" s="347"/>
      <c r="SVS232" s="347"/>
      <c r="SVT232" s="347"/>
      <c r="SVU232" s="347"/>
      <c r="SVV232" s="347"/>
      <c r="SVW232" s="347"/>
      <c r="SVX232" s="347"/>
      <c r="SVY232" s="347"/>
      <c r="SVZ232" s="347"/>
      <c r="SWA232" s="347"/>
      <c r="SWB232" s="347"/>
      <c r="SWC232" s="347"/>
      <c r="SWD232" s="347"/>
      <c r="SWE232" s="347"/>
      <c r="SWF232" s="347"/>
      <c r="SWG232" s="347"/>
      <c r="SWH232" s="347"/>
      <c r="SWI232" s="347"/>
      <c r="SWJ232" s="347"/>
      <c r="SWK232" s="347"/>
      <c r="SWL232" s="347"/>
      <c r="SWM232" s="347"/>
      <c r="SWN232" s="347"/>
      <c r="SWO232" s="347"/>
      <c r="SWP232" s="347"/>
      <c r="SWQ232" s="347"/>
      <c r="SWR232" s="347"/>
      <c r="SWS232" s="347"/>
      <c r="SWT232" s="347"/>
      <c r="SWU232" s="347"/>
      <c r="SWV232" s="347"/>
      <c r="SWW232" s="347"/>
      <c r="SWX232" s="347"/>
      <c r="SWY232" s="347"/>
      <c r="SWZ232" s="347"/>
      <c r="SXA232" s="347"/>
      <c r="SXB232" s="347"/>
      <c r="SXC232" s="347"/>
      <c r="SXD232" s="347"/>
      <c r="SXE232" s="347"/>
      <c r="SXF232" s="347"/>
      <c r="SXG232" s="347"/>
      <c r="SXH232" s="347"/>
      <c r="SXI232" s="347"/>
      <c r="SXJ232" s="347"/>
      <c r="SXK232" s="347"/>
      <c r="SXL232" s="347"/>
      <c r="SXM232" s="347"/>
      <c r="SXN232" s="347"/>
      <c r="SXO232" s="347"/>
      <c r="SXP232" s="347"/>
      <c r="SXQ232" s="347"/>
      <c r="SXR232" s="347"/>
      <c r="SXS232" s="347"/>
      <c r="SXT232" s="347"/>
      <c r="SXU232" s="347"/>
      <c r="SXV232" s="347"/>
      <c r="SXW232" s="347"/>
      <c r="SXX232" s="347"/>
      <c r="SXY232" s="347"/>
      <c r="SXZ232" s="347"/>
      <c r="SYA232" s="347"/>
      <c r="SYB232" s="347"/>
      <c r="SYC232" s="347"/>
      <c r="SYD232" s="347"/>
      <c r="SYE232" s="347"/>
      <c r="SYF232" s="347"/>
      <c r="SYG232" s="347"/>
      <c r="SYH232" s="347"/>
      <c r="SYI232" s="347"/>
      <c r="SYJ232" s="347"/>
      <c r="SYK232" s="347"/>
      <c r="SYL232" s="347"/>
      <c r="SYM232" s="347"/>
      <c r="SYN232" s="347"/>
      <c r="SYO232" s="347"/>
      <c r="SYP232" s="347"/>
      <c r="SYQ232" s="347"/>
      <c r="SYR232" s="347"/>
      <c r="SYS232" s="347"/>
      <c r="SYT232" s="347"/>
      <c r="SYU232" s="347"/>
      <c r="SYV232" s="347"/>
      <c r="SYW232" s="347"/>
      <c r="SYX232" s="347"/>
      <c r="SYY232" s="347"/>
      <c r="SYZ232" s="347"/>
      <c r="SZA232" s="347"/>
      <c r="SZB232" s="347"/>
      <c r="SZC232" s="347"/>
      <c r="SZD232" s="347"/>
      <c r="SZE232" s="347"/>
      <c r="SZF232" s="347"/>
      <c r="SZG232" s="347"/>
      <c r="SZH232" s="347"/>
      <c r="SZI232" s="347"/>
      <c r="SZJ232" s="347"/>
      <c r="SZK232" s="347"/>
      <c r="SZL232" s="347"/>
      <c r="SZM232" s="347"/>
      <c r="SZN232" s="347"/>
      <c r="SZO232" s="347"/>
      <c r="SZP232" s="347"/>
      <c r="SZQ232" s="347"/>
      <c r="SZR232" s="347"/>
      <c r="SZS232" s="347"/>
      <c r="SZT232" s="347"/>
      <c r="SZU232" s="347"/>
      <c r="SZV232" s="347"/>
      <c r="SZW232" s="347"/>
      <c r="SZX232" s="347"/>
      <c r="SZY232" s="347"/>
      <c r="SZZ232" s="347"/>
      <c r="TAA232" s="347"/>
      <c r="TAB232" s="347"/>
      <c r="TAC232" s="347"/>
      <c r="TAD232" s="347"/>
      <c r="TAE232" s="347"/>
      <c r="TAF232" s="347"/>
      <c r="TAG232" s="347"/>
      <c r="TAH232" s="347"/>
      <c r="TAI232" s="347"/>
      <c r="TAJ232" s="347"/>
      <c r="TAK232" s="347"/>
      <c r="TAL232" s="347"/>
      <c r="TAM232" s="347"/>
      <c r="TAN232" s="347"/>
      <c r="TAO232" s="347"/>
      <c r="TAP232" s="347"/>
      <c r="TAQ232" s="347"/>
      <c r="TAR232" s="347"/>
      <c r="TAS232" s="347"/>
      <c r="TAT232" s="347"/>
      <c r="TAU232" s="347"/>
      <c r="TAV232" s="347"/>
      <c r="TAW232" s="347"/>
      <c r="TAX232" s="347"/>
      <c r="TAY232" s="347"/>
      <c r="TAZ232" s="347"/>
      <c r="TBA232" s="347"/>
      <c r="TBB232" s="347"/>
      <c r="TBC232" s="347"/>
      <c r="TBD232" s="347"/>
      <c r="TBE232" s="347"/>
      <c r="TBF232" s="347"/>
      <c r="TBG232" s="347"/>
      <c r="TBH232" s="347"/>
      <c r="TBI232" s="347"/>
      <c r="TBJ232" s="347"/>
      <c r="TBK232" s="347"/>
      <c r="TBL232" s="347"/>
      <c r="TBM232" s="347"/>
      <c r="TBN232" s="347"/>
      <c r="TBO232" s="347"/>
      <c r="TBP232" s="347"/>
      <c r="TBQ232" s="347"/>
      <c r="TBR232" s="347"/>
      <c r="TBS232" s="347"/>
      <c r="TBT232" s="347"/>
      <c r="TBU232" s="347"/>
      <c r="TBV232" s="347"/>
      <c r="TBW232" s="347"/>
      <c r="TBX232" s="347"/>
      <c r="TBY232" s="347"/>
      <c r="TBZ232" s="347"/>
      <c r="TCA232" s="347"/>
      <c r="TCB232" s="347"/>
      <c r="TCC232" s="347"/>
      <c r="TCD232" s="347"/>
      <c r="TCE232" s="347"/>
      <c r="TCF232" s="347"/>
      <c r="TCG232" s="347"/>
      <c r="TCH232" s="347"/>
      <c r="TCI232" s="347"/>
      <c r="TCJ232" s="347"/>
      <c r="TCK232" s="347"/>
      <c r="TCL232" s="347"/>
      <c r="TCM232" s="347"/>
      <c r="TCN232" s="347"/>
      <c r="TCO232" s="347"/>
      <c r="TCP232" s="347"/>
      <c r="TCQ232" s="347"/>
      <c r="TCR232" s="347"/>
      <c r="TCS232" s="347"/>
      <c r="TCT232" s="347"/>
      <c r="TCU232" s="347"/>
      <c r="TCV232" s="347"/>
      <c r="TCW232" s="347"/>
      <c r="TCX232" s="347"/>
      <c r="TCY232" s="347"/>
      <c r="TCZ232" s="347"/>
      <c r="TDA232" s="347"/>
      <c r="TDB232" s="347"/>
      <c r="TDC232" s="347"/>
      <c r="TDD232" s="347"/>
      <c r="TDE232" s="347"/>
      <c r="TDF232" s="347"/>
      <c r="TDG232" s="347"/>
      <c r="TDH232" s="347"/>
      <c r="TDI232" s="347"/>
      <c r="TDJ232" s="347"/>
      <c r="TDK232" s="347"/>
      <c r="TDL232" s="347"/>
      <c r="TDM232" s="347"/>
      <c r="TDN232" s="347"/>
      <c r="TDO232" s="347"/>
      <c r="TDP232" s="347"/>
      <c r="TDQ232" s="347"/>
      <c r="TDR232" s="347"/>
      <c r="TDS232" s="347"/>
      <c r="TDT232" s="347"/>
      <c r="TDU232" s="347"/>
      <c r="TDV232" s="347"/>
      <c r="TDW232" s="347"/>
      <c r="TDX232" s="347"/>
      <c r="TDY232" s="347"/>
      <c r="TDZ232" s="347"/>
      <c r="TEA232" s="347"/>
      <c r="TEB232" s="347"/>
      <c r="TEC232" s="347"/>
      <c r="TED232" s="347"/>
      <c r="TEE232" s="347"/>
      <c r="TEF232" s="347"/>
      <c r="TEG232" s="347"/>
      <c r="TEH232" s="347"/>
      <c r="TEI232" s="347"/>
      <c r="TEJ232" s="347"/>
      <c r="TEK232" s="347"/>
      <c r="TEL232" s="347"/>
      <c r="TEM232" s="347"/>
      <c r="TEN232" s="347"/>
      <c r="TEO232" s="347"/>
      <c r="TEP232" s="347"/>
      <c r="TEQ232" s="347"/>
      <c r="TER232" s="347"/>
      <c r="TES232" s="347"/>
      <c r="TET232" s="347"/>
      <c r="TEU232" s="347"/>
      <c r="TEV232" s="347"/>
      <c r="TEW232" s="347"/>
      <c r="TEX232" s="347"/>
      <c r="TEY232" s="347"/>
      <c r="TEZ232" s="347"/>
      <c r="TFA232" s="347"/>
      <c r="TFB232" s="347"/>
      <c r="TFC232" s="347"/>
      <c r="TFD232" s="347"/>
      <c r="TFE232" s="347"/>
      <c r="TFF232" s="347"/>
      <c r="TFG232" s="347"/>
      <c r="TFH232" s="347"/>
      <c r="TFI232" s="347"/>
      <c r="TFJ232" s="347"/>
      <c r="TFK232" s="347"/>
      <c r="TFL232" s="347"/>
      <c r="TFM232" s="347"/>
      <c r="TFN232" s="347"/>
      <c r="TFO232" s="347"/>
      <c r="TFP232" s="347"/>
      <c r="TFQ232" s="347"/>
      <c r="TFR232" s="347"/>
      <c r="TFS232" s="347"/>
      <c r="TFT232" s="347"/>
      <c r="TFU232" s="347"/>
      <c r="TFV232" s="347"/>
      <c r="TFW232" s="347"/>
      <c r="TFX232" s="347"/>
      <c r="TFY232" s="347"/>
      <c r="TFZ232" s="347"/>
      <c r="TGA232" s="347"/>
      <c r="TGB232" s="347"/>
      <c r="TGC232" s="347"/>
      <c r="TGD232" s="347"/>
      <c r="TGE232" s="347"/>
      <c r="TGF232" s="347"/>
      <c r="TGG232" s="347"/>
      <c r="TGH232" s="347"/>
      <c r="TGI232" s="347"/>
      <c r="TGJ232" s="347"/>
      <c r="TGK232" s="347"/>
      <c r="TGL232" s="347"/>
      <c r="TGM232" s="347"/>
      <c r="TGN232" s="347"/>
      <c r="TGO232" s="347"/>
      <c r="TGP232" s="347"/>
      <c r="TGQ232" s="347"/>
      <c r="TGR232" s="347"/>
      <c r="TGS232" s="347"/>
      <c r="TGT232" s="347"/>
      <c r="TGU232" s="347"/>
      <c r="TGV232" s="347"/>
      <c r="TGW232" s="347"/>
      <c r="TGX232" s="347"/>
      <c r="TGY232" s="347"/>
      <c r="TGZ232" s="347"/>
      <c r="THA232" s="347"/>
      <c r="THB232" s="347"/>
      <c r="THC232" s="347"/>
      <c r="THD232" s="347"/>
      <c r="THE232" s="347"/>
      <c r="THF232" s="347"/>
      <c r="THG232" s="347"/>
      <c r="THH232" s="347"/>
      <c r="THI232" s="347"/>
      <c r="THJ232" s="347"/>
      <c r="THK232" s="347"/>
      <c r="THL232" s="347"/>
      <c r="THM232" s="347"/>
      <c r="THN232" s="347"/>
      <c r="THO232" s="347"/>
      <c r="THP232" s="347"/>
      <c r="THQ232" s="347"/>
      <c r="THR232" s="347"/>
      <c r="THS232" s="347"/>
      <c r="THT232" s="347"/>
      <c r="THU232" s="347"/>
      <c r="THV232" s="347"/>
      <c r="THW232" s="347"/>
      <c r="THX232" s="347"/>
      <c r="THY232" s="347"/>
      <c r="THZ232" s="347"/>
      <c r="TIA232" s="347"/>
      <c r="TIB232" s="347"/>
      <c r="TIC232" s="347"/>
      <c r="TID232" s="347"/>
      <c r="TIE232" s="347"/>
      <c r="TIF232" s="347"/>
      <c r="TIG232" s="347"/>
      <c r="TIH232" s="347"/>
      <c r="TII232" s="347"/>
      <c r="TIJ232" s="347"/>
      <c r="TIK232" s="347"/>
      <c r="TIL232" s="347"/>
      <c r="TIM232" s="347"/>
      <c r="TIN232" s="347"/>
      <c r="TIO232" s="347"/>
      <c r="TIP232" s="347"/>
      <c r="TIQ232" s="347"/>
      <c r="TIR232" s="347"/>
      <c r="TIS232" s="347"/>
      <c r="TIT232" s="347"/>
      <c r="TIU232" s="347"/>
      <c r="TIV232" s="347"/>
      <c r="TIW232" s="347"/>
      <c r="TIX232" s="347"/>
      <c r="TIY232" s="347"/>
      <c r="TIZ232" s="347"/>
      <c r="TJA232" s="347"/>
      <c r="TJB232" s="347"/>
      <c r="TJC232" s="347"/>
      <c r="TJD232" s="347"/>
      <c r="TJE232" s="347"/>
      <c r="TJF232" s="347"/>
      <c r="TJG232" s="347"/>
      <c r="TJH232" s="347"/>
      <c r="TJI232" s="347"/>
      <c r="TJJ232" s="347"/>
      <c r="TJK232" s="347"/>
      <c r="TJL232" s="347"/>
      <c r="TJM232" s="347"/>
      <c r="TJN232" s="347"/>
      <c r="TJO232" s="347"/>
      <c r="TJP232" s="347"/>
      <c r="TJQ232" s="347"/>
      <c r="TJR232" s="347"/>
      <c r="TJS232" s="347"/>
      <c r="TJT232" s="347"/>
      <c r="TJU232" s="347"/>
      <c r="TJV232" s="347"/>
      <c r="TJW232" s="347"/>
      <c r="TJX232" s="347"/>
      <c r="TJY232" s="347"/>
      <c r="TJZ232" s="347"/>
      <c r="TKA232" s="347"/>
      <c r="TKB232" s="347"/>
      <c r="TKC232" s="347"/>
      <c r="TKD232" s="347"/>
      <c r="TKE232" s="347"/>
      <c r="TKF232" s="347"/>
      <c r="TKG232" s="347"/>
      <c r="TKH232" s="347"/>
      <c r="TKI232" s="347"/>
      <c r="TKJ232" s="347"/>
      <c r="TKK232" s="347"/>
      <c r="TKL232" s="347"/>
      <c r="TKM232" s="347"/>
      <c r="TKN232" s="347"/>
      <c r="TKO232" s="347"/>
      <c r="TKP232" s="347"/>
      <c r="TKQ232" s="347"/>
      <c r="TKR232" s="347"/>
      <c r="TKS232" s="347"/>
      <c r="TKT232" s="347"/>
      <c r="TKU232" s="347"/>
      <c r="TKV232" s="347"/>
      <c r="TKW232" s="347"/>
      <c r="TKX232" s="347"/>
      <c r="TKY232" s="347"/>
      <c r="TKZ232" s="347"/>
      <c r="TLA232" s="347"/>
      <c r="TLB232" s="347"/>
      <c r="TLC232" s="347"/>
      <c r="TLD232" s="347"/>
      <c r="TLE232" s="347"/>
      <c r="TLF232" s="347"/>
      <c r="TLG232" s="347"/>
      <c r="TLH232" s="347"/>
      <c r="TLI232" s="347"/>
      <c r="TLJ232" s="347"/>
      <c r="TLK232" s="347"/>
      <c r="TLL232" s="347"/>
      <c r="TLM232" s="347"/>
      <c r="TLN232" s="347"/>
      <c r="TLO232" s="347"/>
      <c r="TLP232" s="347"/>
      <c r="TLQ232" s="347"/>
      <c r="TLR232" s="347"/>
      <c r="TLS232" s="347"/>
      <c r="TLT232" s="347"/>
      <c r="TLU232" s="347"/>
      <c r="TLV232" s="347"/>
      <c r="TLW232" s="347"/>
      <c r="TLX232" s="347"/>
      <c r="TLY232" s="347"/>
      <c r="TLZ232" s="347"/>
      <c r="TMA232" s="347"/>
      <c r="TMB232" s="347"/>
      <c r="TMC232" s="347"/>
      <c r="TMD232" s="347"/>
      <c r="TME232" s="347"/>
      <c r="TMF232" s="347"/>
      <c r="TMG232" s="347"/>
      <c r="TMH232" s="347"/>
      <c r="TMI232" s="347"/>
      <c r="TMJ232" s="347"/>
      <c r="TMK232" s="347"/>
      <c r="TML232" s="347"/>
      <c r="TMM232" s="347"/>
      <c r="TMN232" s="347"/>
      <c r="TMO232" s="347"/>
      <c r="TMP232" s="347"/>
      <c r="TMQ232" s="347"/>
      <c r="TMR232" s="347"/>
      <c r="TMS232" s="347"/>
      <c r="TMT232" s="347"/>
      <c r="TMU232" s="347"/>
      <c r="TMV232" s="347"/>
      <c r="TMW232" s="347"/>
      <c r="TMX232" s="347"/>
      <c r="TMY232" s="347"/>
      <c r="TMZ232" s="347"/>
      <c r="TNA232" s="347"/>
      <c r="TNB232" s="347"/>
      <c r="TNC232" s="347"/>
      <c r="TND232" s="347"/>
      <c r="TNE232" s="347"/>
      <c r="TNF232" s="347"/>
      <c r="TNG232" s="347"/>
      <c r="TNH232" s="347"/>
      <c r="TNI232" s="347"/>
      <c r="TNJ232" s="347"/>
      <c r="TNK232" s="347"/>
      <c r="TNL232" s="347"/>
      <c r="TNM232" s="347"/>
      <c r="TNN232" s="347"/>
      <c r="TNO232" s="347"/>
      <c r="TNP232" s="347"/>
      <c r="TNQ232" s="347"/>
      <c r="TNR232" s="347"/>
      <c r="TNS232" s="347"/>
      <c r="TNT232" s="347"/>
      <c r="TNU232" s="347"/>
      <c r="TNV232" s="347"/>
      <c r="TNW232" s="347"/>
      <c r="TNX232" s="347"/>
      <c r="TNY232" s="347"/>
      <c r="TNZ232" s="347"/>
      <c r="TOA232" s="347"/>
      <c r="TOB232" s="347"/>
      <c r="TOC232" s="347"/>
      <c r="TOD232" s="347"/>
      <c r="TOE232" s="347"/>
      <c r="TOF232" s="347"/>
      <c r="TOG232" s="347"/>
      <c r="TOH232" s="347"/>
      <c r="TOI232" s="347"/>
      <c r="TOJ232" s="347"/>
      <c r="TOK232" s="347"/>
      <c r="TOL232" s="347"/>
      <c r="TOM232" s="347"/>
      <c r="TON232" s="347"/>
      <c r="TOO232" s="347"/>
      <c r="TOP232" s="347"/>
      <c r="TOQ232" s="347"/>
      <c r="TOR232" s="347"/>
      <c r="TOS232" s="347"/>
      <c r="TOT232" s="347"/>
      <c r="TOU232" s="347"/>
      <c r="TOV232" s="347"/>
      <c r="TOW232" s="347"/>
      <c r="TOX232" s="347"/>
      <c r="TOY232" s="347"/>
      <c r="TOZ232" s="347"/>
      <c r="TPA232" s="347"/>
      <c r="TPB232" s="347"/>
      <c r="TPC232" s="347"/>
      <c r="TPD232" s="347"/>
      <c r="TPE232" s="347"/>
      <c r="TPF232" s="347"/>
      <c r="TPG232" s="347"/>
      <c r="TPH232" s="347"/>
      <c r="TPI232" s="347"/>
      <c r="TPJ232" s="347"/>
      <c r="TPK232" s="347"/>
      <c r="TPL232" s="347"/>
      <c r="TPM232" s="347"/>
      <c r="TPN232" s="347"/>
      <c r="TPO232" s="347"/>
      <c r="TPP232" s="347"/>
      <c r="TPQ232" s="347"/>
      <c r="TPR232" s="347"/>
      <c r="TPS232" s="347"/>
      <c r="TPT232" s="347"/>
      <c r="TPU232" s="347"/>
      <c r="TPV232" s="347"/>
      <c r="TPW232" s="347"/>
      <c r="TPX232" s="347"/>
      <c r="TPY232" s="347"/>
      <c r="TPZ232" s="347"/>
      <c r="TQA232" s="347"/>
      <c r="TQB232" s="347"/>
      <c r="TQC232" s="347"/>
      <c r="TQD232" s="347"/>
      <c r="TQE232" s="347"/>
      <c r="TQF232" s="347"/>
      <c r="TQG232" s="347"/>
      <c r="TQH232" s="347"/>
      <c r="TQI232" s="347"/>
      <c r="TQJ232" s="347"/>
      <c r="TQK232" s="347"/>
      <c r="TQL232" s="347"/>
      <c r="TQM232" s="347"/>
      <c r="TQN232" s="347"/>
      <c r="TQO232" s="347"/>
      <c r="TQP232" s="347"/>
      <c r="TQQ232" s="347"/>
      <c r="TQR232" s="347"/>
      <c r="TQS232" s="347"/>
      <c r="TQT232" s="347"/>
      <c r="TQU232" s="347"/>
      <c r="TQV232" s="347"/>
      <c r="TQW232" s="347"/>
      <c r="TQX232" s="347"/>
      <c r="TQY232" s="347"/>
      <c r="TQZ232" s="347"/>
      <c r="TRA232" s="347"/>
      <c r="TRB232" s="347"/>
      <c r="TRC232" s="347"/>
      <c r="TRD232" s="347"/>
      <c r="TRE232" s="347"/>
      <c r="TRF232" s="347"/>
      <c r="TRG232" s="347"/>
      <c r="TRH232" s="347"/>
      <c r="TRI232" s="347"/>
      <c r="TRJ232" s="347"/>
      <c r="TRK232" s="347"/>
      <c r="TRL232" s="347"/>
      <c r="TRM232" s="347"/>
      <c r="TRN232" s="347"/>
      <c r="TRO232" s="347"/>
      <c r="TRP232" s="347"/>
      <c r="TRQ232" s="347"/>
      <c r="TRR232" s="347"/>
      <c r="TRS232" s="347"/>
      <c r="TRT232" s="347"/>
      <c r="TRU232" s="347"/>
      <c r="TRV232" s="347"/>
      <c r="TRW232" s="347"/>
      <c r="TRX232" s="347"/>
      <c r="TRY232" s="347"/>
      <c r="TRZ232" s="347"/>
      <c r="TSA232" s="347"/>
      <c r="TSB232" s="347"/>
      <c r="TSC232" s="347"/>
      <c r="TSD232" s="347"/>
      <c r="TSE232" s="347"/>
      <c r="TSF232" s="347"/>
      <c r="TSG232" s="347"/>
      <c r="TSH232" s="347"/>
      <c r="TSI232" s="347"/>
      <c r="TSJ232" s="347"/>
      <c r="TSK232" s="347"/>
      <c r="TSL232" s="347"/>
      <c r="TSM232" s="347"/>
      <c r="TSN232" s="347"/>
      <c r="TSO232" s="347"/>
      <c r="TSP232" s="347"/>
      <c r="TSQ232" s="347"/>
      <c r="TSR232" s="347"/>
      <c r="TSS232" s="347"/>
      <c r="TST232" s="347"/>
      <c r="TSU232" s="347"/>
      <c r="TSV232" s="347"/>
      <c r="TSW232" s="347"/>
      <c r="TSX232" s="347"/>
      <c r="TSY232" s="347"/>
      <c r="TSZ232" s="347"/>
      <c r="TTA232" s="347"/>
      <c r="TTB232" s="347"/>
      <c r="TTC232" s="347"/>
      <c r="TTD232" s="347"/>
      <c r="TTE232" s="347"/>
      <c r="TTF232" s="347"/>
      <c r="TTG232" s="347"/>
      <c r="TTH232" s="347"/>
      <c r="TTI232" s="347"/>
      <c r="TTJ232" s="347"/>
      <c r="TTK232" s="347"/>
      <c r="TTL232" s="347"/>
      <c r="TTM232" s="347"/>
      <c r="TTN232" s="347"/>
      <c r="TTO232" s="347"/>
      <c r="TTP232" s="347"/>
      <c r="TTQ232" s="347"/>
      <c r="TTR232" s="347"/>
      <c r="TTS232" s="347"/>
      <c r="TTT232" s="347"/>
      <c r="TTU232" s="347"/>
      <c r="TTV232" s="347"/>
      <c r="TTW232" s="347"/>
      <c r="TTX232" s="347"/>
      <c r="TTY232" s="347"/>
      <c r="TTZ232" s="347"/>
      <c r="TUA232" s="347"/>
      <c r="TUB232" s="347"/>
      <c r="TUC232" s="347"/>
      <c r="TUD232" s="347"/>
      <c r="TUE232" s="347"/>
      <c r="TUF232" s="347"/>
      <c r="TUG232" s="347"/>
      <c r="TUH232" s="347"/>
      <c r="TUI232" s="347"/>
      <c r="TUJ232" s="347"/>
      <c r="TUK232" s="347"/>
      <c r="TUL232" s="347"/>
      <c r="TUM232" s="347"/>
      <c r="TUN232" s="347"/>
      <c r="TUO232" s="347"/>
      <c r="TUP232" s="347"/>
      <c r="TUQ232" s="347"/>
      <c r="TUR232" s="347"/>
      <c r="TUS232" s="347"/>
      <c r="TUT232" s="347"/>
      <c r="TUU232" s="347"/>
      <c r="TUV232" s="347"/>
      <c r="TUW232" s="347"/>
      <c r="TUX232" s="347"/>
      <c r="TUY232" s="347"/>
      <c r="TUZ232" s="347"/>
      <c r="TVA232" s="347"/>
      <c r="TVB232" s="347"/>
      <c r="TVC232" s="347"/>
      <c r="TVD232" s="347"/>
      <c r="TVE232" s="347"/>
      <c r="TVF232" s="347"/>
      <c r="TVG232" s="347"/>
      <c r="TVH232" s="347"/>
      <c r="TVI232" s="347"/>
      <c r="TVJ232" s="347"/>
      <c r="TVK232" s="347"/>
      <c r="TVL232" s="347"/>
      <c r="TVM232" s="347"/>
      <c r="TVN232" s="347"/>
      <c r="TVO232" s="347"/>
      <c r="TVP232" s="347"/>
      <c r="TVQ232" s="347"/>
      <c r="TVR232" s="347"/>
      <c r="TVS232" s="347"/>
      <c r="TVT232" s="347"/>
      <c r="TVU232" s="347"/>
      <c r="TVV232" s="347"/>
      <c r="TVW232" s="347"/>
      <c r="TVX232" s="347"/>
      <c r="TVY232" s="347"/>
      <c r="TVZ232" s="347"/>
      <c r="TWA232" s="347"/>
      <c r="TWB232" s="347"/>
      <c r="TWC232" s="347"/>
      <c r="TWD232" s="347"/>
      <c r="TWE232" s="347"/>
      <c r="TWF232" s="347"/>
      <c r="TWG232" s="347"/>
      <c r="TWH232" s="347"/>
      <c r="TWI232" s="347"/>
      <c r="TWJ232" s="347"/>
      <c r="TWK232" s="347"/>
      <c r="TWL232" s="347"/>
      <c r="TWM232" s="347"/>
      <c r="TWN232" s="347"/>
      <c r="TWO232" s="347"/>
      <c r="TWP232" s="347"/>
      <c r="TWQ232" s="347"/>
      <c r="TWR232" s="347"/>
      <c r="TWS232" s="347"/>
      <c r="TWT232" s="347"/>
      <c r="TWU232" s="347"/>
      <c r="TWV232" s="347"/>
      <c r="TWW232" s="347"/>
      <c r="TWX232" s="347"/>
      <c r="TWY232" s="347"/>
      <c r="TWZ232" s="347"/>
      <c r="TXA232" s="347"/>
      <c r="TXB232" s="347"/>
      <c r="TXC232" s="347"/>
      <c r="TXD232" s="347"/>
      <c r="TXE232" s="347"/>
      <c r="TXF232" s="347"/>
      <c r="TXG232" s="347"/>
      <c r="TXH232" s="347"/>
      <c r="TXI232" s="347"/>
      <c r="TXJ232" s="347"/>
      <c r="TXK232" s="347"/>
      <c r="TXL232" s="347"/>
      <c r="TXM232" s="347"/>
      <c r="TXN232" s="347"/>
      <c r="TXO232" s="347"/>
      <c r="TXP232" s="347"/>
      <c r="TXQ232" s="347"/>
      <c r="TXR232" s="347"/>
      <c r="TXS232" s="347"/>
      <c r="TXT232" s="347"/>
      <c r="TXU232" s="347"/>
      <c r="TXV232" s="347"/>
      <c r="TXW232" s="347"/>
      <c r="TXX232" s="347"/>
      <c r="TXY232" s="347"/>
      <c r="TXZ232" s="347"/>
      <c r="TYA232" s="347"/>
      <c r="TYB232" s="347"/>
      <c r="TYC232" s="347"/>
      <c r="TYD232" s="347"/>
      <c r="TYE232" s="347"/>
      <c r="TYF232" s="347"/>
      <c r="TYG232" s="347"/>
      <c r="TYH232" s="347"/>
      <c r="TYI232" s="347"/>
      <c r="TYJ232" s="347"/>
      <c r="TYK232" s="347"/>
      <c r="TYL232" s="347"/>
      <c r="TYM232" s="347"/>
      <c r="TYN232" s="347"/>
      <c r="TYO232" s="347"/>
      <c r="TYP232" s="347"/>
      <c r="TYQ232" s="347"/>
      <c r="TYR232" s="347"/>
      <c r="TYS232" s="347"/>
      <c r="TYT232" s="347"/>
      <c r="TYU232" s="347"/>
      <c r="TYV232" s="347"/>
      <c r="TYW232" s="347"/>
      <c r="TYX232" s="347"/>
      <c r="TYY232" s="347"/>
      <c r="TYZ232" s="347"/>
      <c r="TZA232" s="347"/>
      <c r="TZB232" s="347"/>
      <c r="TZC232" s="347"/>
      <c r="TZD232" s="347"/>
      <c r="TZE232" s="347"/>
      <c r="TZF232" s="347"/>
      <c r="TZG232" s="347"/>
      <c r="TZH232" s="347"/>
      <c r="TZI232" s="347"/>
      <c r="TZJ232" s="347"/>
      <c r="TZK232" s="347"/>
      <c r="TZL232" s="347"/>
      <c r="TZM232" s="347"/>
      <c r="TZN232" s="347"/>
      <c r="TZO232" s="347"/>
      <c r="TZP232" s="347"/>
      <c r="TZQ232" s="347"/>
      <c r="TZR232" s="347"/>
      <c r="TZS232" s="347"/>
      <c r="TZT232" s="347"/>
      <c r="TZU232" s="347"/>
      <c r="TZV232" s="347"/>
      <c r="TZW232" s="347"/>
      <c r="TZX232" s="347"/>
      <c r="TZY232" s="347"/>
      <c r="TZZ232" s="347"/>
      <c r="UAA232" s="347"/>
      <c r="UAB232" s="347"/>
      <c r="UAC232" s="347"/>
      <c r="UAD232" s="347"/>
      <c r="UAE232" s="347"/>
      <c r="UAF232" s="347"/>
      <c r="UAG232" s="347"/>
      <c r="UAH232" s="347"/>
      <c r="UAI232" s="347"/>
      <c r="UAJ232" s="347"/>
      <c r="UAK232" s="347"/>
      <c r="UAL232" s="347"/>
      <c r="UAM232" s="347"/>
      <c r="UAN232" s="347"/>
      <c r="UAO232" s="347"/>
      <c r="UAP232" s="347"/>
      <c r="UAQ232" s="347"/>
      <c r="UAR232" s="347"/>
      <c r="UAS232" s="347"/>
      <c r="UAT232" s="347"/>
      <c r="UAU232" s="347"/>
      <c r="UAV232" s="347"/>
      <c r="UAW232" s="347"/>
      <c r="UAX232" s="347"/>
      <c r="UAY232" s="347"/>
      <c r="UAZ232" s="347"/>
      <c r="UBA232" s="347"/>
      <c r="UBB232" s="347"/>
      <c r="UBC232" s="347"/>
      <c r="UBD232" s="347"/>
      <c r="UBE232" s="347"/>
      <c r="UBF232" s="347"/>
      <c r="UBG232" s="347"/>
      <c r="UBH232" s="347"/>
      <c r="UBI232" s="347"/>
      <c r="UBJ232" s="347"/>
      <c r="UBK232" s="347"/>
      <c r="UBL232" s="347"/>
      <c r="UBM232" s="347"/>
      <c r="UBN232" s="347"/>
      <c r="UBO232" s="347"/>
      <c r="UBP232" s="347"/>
      <c r="UBQ232" s="347"/>
      <c r="UBR232" s="347"/>
      <c r="UBS232" s="347"/>
      <c r="UBT232" s="347"/>
      <c r="UBU232" s="347"/>
      <c r="UBV232" s="347"/>
      <c r="UBW232" s="347"/>
      <c r="UBX232" s="347"/>
      <c r="UBY232" s="347"/>
      <c r="UBZ232" s="347"/>
      <c r="UCA232" s="347"/>
      <c r="UCB232" s="347"/>
      <c r="UCC232" s="347"/>
      <c r="UCD232" s="347"/>
      <c r="UCE232" s="347"/>
      <c r="UCF232" s="347"/>
      <c r="UCG232" s="347"/>
      <c r="UCH232" s="347"/>
      <c r="UCI232" s="347"/>
      <c r="UCJ232" s="347"/>
      <c r="UCK232" s="347"/>
      <c r="UCL232" s="347"/>
      <c r="UCM232" s="347"/>
      <c r="UCN232" s="347"/>
      <c r="UCO232" s="347"/>
      <c r="UCP232" s="347"/>
      <c r="UCQ232" s="347"/>
      <c r="UCR232" s="347"/>
      <c r="UCS232" s="347"/>
      <c r="UCT232" s="347"/>
      <c r="UCU232" s="347"/>
      <c r="UCV232" s="347"/>
      <c r="UCW232" s="347"/>
      <c r="UCX232" s="347"/>
      <c r="UCY232" s="347"/>
      <c r="UCZ232" s="347"/>
      <c r="UDA232" s="347"/>
      <c r="UDB232" s="347"/>
      <c r="UDC232" s="347"/>
      <c r="UDD232" s="347"/>
      <c r="UDE232" s="347"/>
      <c r="UDF232" s="347"/>
      <c r="UDG232" s="347"/>
      <c r="UDH232" s="347"/>
      <c r="UDI232" s="347"/>
      <c r="UDJ232" s="347"/>
      <c r="UDK232" s="347"/>
      <c r="UDL232" s="347"/>
      <c r="UDM232" s="347"/>
      <c r="UDN232" s="347"/>
      <c r="UDO232" s="347"/>
      <c r="UDP232" s="347"/>
      <c r="UDQ232" s="347"/>
      <c r="UDR232" s="347"/>
      <c r="UDS232" s="347"/>
      <c r="UDT232" s="347"/>
      <c r="UDU232" s="347"/>
      <c r="UDV232" s="347"/>
      <c r="UDW232" s="347"/>
      <c r="UDX232" s="347"/>
      <c r="UDY232" s="347"/>
      <c r="UDZ232" s="347"/>
      <c r="UEA232" s="347"/>
      <c r="UEB232" s="347"/>
      <c r="UEC232" s="347"/>
      <c r="UED232" s="347"/>
      <c r="UEE232" s="347"/>
      <c r="UEF232" s="347"/>
      <c r="UEG232" s="347"/>
      <c r="UEH232" s="347"/>
      <c r="UEI232" s="347"/>
      <c r="UEJ232" s="347"/>
      <c r="UEK232" s="347"/>
      <c r="UEL232" s="347"/>
      <c r="UEM232" s="347"/>
      <c r="UEN232" s="347"/>
      <c r="UEO232" s="347"/>
      <c r="UEP232" s="347"/>
      <c r="UEQ232" s="347"/>
      <c r="UER232" s="347"/>
      <c r="UES232" s="347"/>
      <c r="UET232" s="347"/>
      <c r="UEU232" s="347"/>
      <c r="UEV232" s="347"/>
      <c r="UEW232" s="347"/>
      <c r="UEX232" s="347"/>
      <c r="UEY232" s="347"/>
      <c r="UEZ232" s="347"/>
      <c r="UFA232" s="347"/>
      <c r="UFB232" s="347"/>
      <c r="UFC232" s="347"/>
      <c r="UFD232" s="347"/>
      <c r="UFE232" s="347"/>
      <c r="UFF232" s="347"/>
      <c r="UFG232" s="347"/>
      <c r="UFH232" s="347"/>
      <c r="UFI232" s="347"/>
      <c r="UFJ232" s="347"/>
      <c r="UFK232" s="347"/>
      <c r="UFL232" s="347"/>
      <c r="UFM232" s="347"/>
      <c r="UFN232" s="347"/>
      <c r="UFO232" s="347"/>
      <c r="UFP232" s="347"/>
      <c r="UFQ232" s="347"/>
      <c r="UFR232" s="347"/>
      <c r="UFS232" s="347"/>
      <c r="UFT232" s="347"/>
      <c r="UFU232" s="347"/>
      <c r="UFV232" s="347"/>
      <c r="UFW232" s="347"/>
      <c r="UFX232" s="347"/>
      <c r="UFY232" s="347"/>
      <c r="UFZ232" s="347"/>
      <c r="UGA232" s="347"/>
      <c r="UGB232" s="347"/>
      <c r="UGC232" s="347"/>
      <c r="UGD232" s="347"/>
      <c r="UGE232" s="347"/>
      <c r="UGF232" s="347"/>
      <c r="UGG232" s="347"/>
      <c r="UGH232" s="347"/>
      <c r="UGI232" s="347"/>
      <c r="UGJ232" s="347"/>
      <c r="UGK232" s="347"/>
      <c r="UGL232" s="347"/>
      <c r="UGM232" s="347"/>
      <c r="UGN232" s="347"/>
      <c r="UGO232" s="347"/>
      <c r="UGP232" s="347"/>
      <c r="UGQ232" s="347"/>
      <c r="UGR232" s="347"/>
      <c r="UGS232" s="347"/>
      <c r="UGT232" s="347"/>
      <c r="UGU232" s="347"/>
      <c r="UGV232" s="347"/>
      <c r="UGW232" s="347"/>
      <c r="UGX232" s="347"/>
      <c r="UGY232" s="347"/>
      <c r="UGZ232" s="347"/>
      <c r="UHA232" s="347"/>
      <c r="UHB232" s="347"/>
      <c r="UHC232" s="347"/>
      <c r="UHD232" s="347"/>
      <c r="UHE232" s="347"/>
      <c r="UHF232" s="347"/>
      <c r="UHG232" s="347"/>
      <c r="UHH232" s="347"/>
      <c r="UHI232" s="347"/>
      <c r="UHJ232" s="347"/>
      <c r="UHK232" s="347"/>
      <c r="UHL232" s="347"/>
      <c r="UHM232" s="347"/>
      <c r="UHN232" s="347"/>
      <c r="UHO232" s="347"/>
      <c r="UHP232" s="347"/>
      <c r="UHQ232" s="347"/>
      <c r="UHR232" s="347"/>
      <c r="UHS232" s="347"/>
      <c r="UHT232" s="347"/>
      <c r="UHU232" s="347"/>
      <c r="UHV232" s="347"/>
      <c r="UHW232" s="347"/>
      <c r="UHX232" s="347"/>
      <c r="UHY232" s="347"/>
      <c r="UHZ232" s="347"/>
      <c r="UIA232" s="347"/>
      <c r="UIB232" s="347"/>
      <c r="UIC232" s="347"/>
      <c r="UID232" s="347"/>
      <c r="UIE232" s="347"/>
      <c r="UIF232" s="347"/>
      <c r="UIG232" s="347"/>
      <c r="UIH232" s="347"/>
      <c r="UII232" s="347"/>
      <c r="UIJ232" s="347"/>
      <c r="UIK232" s="347"/>
      <c r="UIL232" s="347"/>
      <c r="UIM232" s="347"/>
      <c r="UIN232" s="347"/>
      <c r="UIO232" s="347"/>
      <c r="UIP232" s="347"/>
      <c r="UIQ232" s="347"/>
      <c r="UIR232" s="347"/>
      <c r="UIS232" s="347"/>
      <c r="UIT232" s="347"/>
      <c r="UIU232" s="347"/>
      <c r="UIV232" s="347"/>
      <c r="UIW232" s="347"/>
      <c r="UIX232" s="347"/>
      <c r="UIY232" s="347"/>
      <c r="UIZ232" s="347"/>
      <c r="UJA232" s="347"/>
      <c r="UJB232" s="347"/>
      <c r="UJC232" s="347"/>
      <c r="UJD232" s="347"/>
      <c r="UJE232" s="347"/>
      <c r="UJF232" s="347"/>
      <c r="UJG232" s="347"/>
      <c r="UJH232" s="347"/>
      <c r="UJI232" s="347"/>
      <c r="UJJ232" s="347"/>
      <c r="UJK232" s="347"/>
      <c r="UJL232" s="347"/>
      <c r="UJM232" s="347"/>
      <c r="UJN232" s="347"/>
      <c r="UJO232" s="347"/>
      <c r="UJP232" s="347"/>
      <c r="UJQ232" s="347"/>
      <c r="UJR232" s="347"/>
      <c r="UJS232" s="347"/>
      <c r="UJT232" s="347"/>
      <c r="UJU232" s="347"/>
      <c r="UJV232" s="347"/>
      <c r="UJW232" s="347"/>
      <c r="UJX232" s="347"/>
      <c r="UJY232" s="347"/>
      <c r="UJZ232" s="347"/>
      <c r="UKA232" s="347"/>
      <c r="UKB232" s="347"/>
      <c r="UKC232" s="347"/>
      <c r="UKD232" s="347"/>
      <c r="UKE232" s="347"/>
      <c r="UKF232" s="347"/>
      <c r="UKG232" s="347"/>
      <c r="UKH232" s="347"/>
      <c r="UKI232" s="347"/>
      <c r="UKJ232" s="347"/>
      <c r="UKK232" s="347"/>
      <c r="UKL232" s="347"/>
      <c r="UKM232" s="347"/>
      <c r="UKN232" s="347"/>
      <c r="UKO232" s="347"/>
      <c r="UKP232" s="347"/>
      <c r="UKQ232" s="347"/>
      <c r="UKR232" s="347"/>
      <c r="UKS232" s="347"/>
      <c r="UKT232" s="347"/>
      <c r="UKU232" s="347"/>
      <c r="UKV232" s="347"/>
      <c r="UKW232" s="347"/>
      <c r="UKX232" s="347"/>
      <c r="UKY232" s="347"/>
      <c r="UKZ232" s="347"/>
      <c r="ULA232" s="347"/>
      <c r="ULB232" s="347"/>
      <c r="ULC232" s="347"/>
      <c r="ULD232" s="347"/>
      <c r="ULE232" s="347"/>
      <c r="ULF232" s="347"/>
      <c r="ULG232" s="347"/>
      <c r="ULH232" s="347"/>
      <c r="ULI232" s="347"/>
      <c r="ULJ232" s="347"/>
      <c r="ULK232" s="347"/>
      <c r="ULL232" s="347"/>
      <c r="ULM232" s="347"/>
      <c r="ULN232" s="347"/>
      <c r="ULO232" s="347"/>
      <c r="ULP232" s="347"/>
      <c r="ULQ232" s="347"/>
      <c r="ULR232" s="347"/>
      <c r="ULS232" s="347"/>
      <c r="ULT232" s="347"/>
      <c r="ULU232" s="347"/>
      <c r="ULV232" s="347"/>
      <c r="ULW232" s="347"/>
      <c r="ULX232" s="347"/>
      <c r="ULY232" s="347"/>
      <c r="ULZ232" s="347"/>
      <c r="UMA232" s="347"/>
      <c r="UMB232" s="347"/>
      <c r="UMC232" s="347"/>
      <c r="UMD232" s="347"/>
      <c r="UME232" s="347"/>
      <c r="UMF232" s="347"/>
      <c r="UMG232" s="347"/>
      <c r="UMH232" s="347"/>
      <c r="UMI232" s="347"/>
      <c r="UMJ232" s="347"/>
      <c r="UMK232" s="347"/>
      <c r="UML232" s="347"/>
      <c r="UMM232" s="347"/>
      <c r="UMN232" s="347"/>
      <c r="UMO232" s="347"/>
      <c r="UMP232" s="347"/>
      <c r="UMQ232" s="347"/>
      <c r="UMR232" s="347"/>
      <c r="UMS232" s="347"/>
      <c r="UMT232" s="347"/>
      <c r="UMU232" s="347"/>
      <c r="UMV232" s="347"/>
      <c r="UMW232" s="347"/>
      <c r="UMX232" s="347"/>
      <c r="UMY232" s="347"/>
      <c r="UMZ232" s="347"/>
      <c r="UNA232" s="347"/>
      <c r="UNB232" s="347"/>
      <c r="UNC232" s="347"/>
      <c r="UND232" s="347"/>
      <c r="UNE232" s="347"/>
      <c r="UNF232" s="347"/>
      <c r="UNG232" s="347"/>
      <c r="UNH232" s="347"/>
      <c r="UNI232" s="347"/>
      <c r="UNJ232" s="347"/>
      <c r="UNK232" s="347"/>
      <c r="UNL232" s="347"/>
      <c r="UNM232" s="347"/>
      <c r="UNN232" s="347"/>
      <c r="UNO232" s="347"/>
      <c r="UNP232" s="347"/>
      <c r="UNQ232" s="347"/>
      <c r="UNR232" s="347"/>
      <c r="UNS232" s="347"/>
      <c r="UNT232" s="347"/>
      <c r="UNU232" s="347"/>
      <c r="UNV232" s="347"/>
      <c r="UNW232" s="347"/>
      <c r="UNX232" s="347"/>
      <c r="UNY232" s="347"/>
      <c r="UNZ232" s="347"/>
      <c r="UOA232" s="347"/>
      <c r="UOB232" s="347"/>
      <c r="UOC232" s="347"/>
      <c r="UOD232" s="347"/>
      <c r="UOE232" s="347"/>
      <c r="UOF232" s="347"/>
      <c r="UOG232" s="347"/>
      <c r="UOH232" s="347"/>
      <c r="UOI232" s="347"/>
      <c r="UOJ232" s="347"/>
      <c r="UOK232" s="347"/>
      <c r="UOL232" s="347"/>
      <c r="UOM232" s="347"/>
      <c r="UON232" s="347"/>
      <c r="UOO232" s="347"/>
      <c r="UOP232" s="347"/>
      <c r="UOQ232" s="347"/>
      <c r="UOR232" s="347"/>
      <c r="UOS232" s="347"/>
      <c r="UOT232" s="347"/>
      <c r="UOU232" s="347"/>
      <c r="UOV232" s="347"/>
      <c r="UOW232" s="347"/>
      <c r="UOX232" s="347"/>
      <c r="UOY232" s="347"/>
      <c r="UOZ232" s="347"/>
      <c r="UPA232" s="347"/>
      <c r="UPB232" s="347"/>
      <c r="UPC232" s="347"/>
      <c r="UPD232" s="347"/>
      <c r="UPE232" s="347"/>
      <c r="UPF232" s="347"/>
      <c r="UPG232" s="347"/>
      <c r="UPH232" s="347"/>
      <c r="UPI232" s="347"/>
      <c r="UPJ232" s="347"/>
      <c r="UPK232" s="347"/>
      <c r="UPL232" s="347"/>
      <c r="UPM232" s="347"/>
      <c r="UPN232" s="347"/>
      <c r="UPO232" s="347"/>
      <c r="UPP232" s="347"/>
      <c r="UPQ232" s="347"/>
      <c r="UPR232" s="347"/>
      <c r="UPS232" s="347"/>
      <c r="UPT232" s="347"/>
      <c r="UPU232" s="347"/>
      <c r="UPV232" s="347"/>
      <c r="UPW232" s="347"/>
      <c r="UPX232" s="347"/>
      <c r="UPY232" s="347"/>
      <c r="UPZ232" s="347"/>
      <c r="UQA232" s="347"/>
      <c r="UQB232" s="347"/>
      <c r="UQC232" s="347"/>
      <c r="UQD232" s="347"/>
      <c r="UQE232" s="347"/>
      <c r="UQF232" s="347"/>
      <c r="UQG232" s="347"/>
      <c r="UQH232" s="347"/>
      <c r="UQI232" s="347"/>
      <c r="UQJ232" s="347"/>
      <c r="UQK232" s="347"/>
      <c r="UQL232" s="347"/>
      <c r="UQM232" s="347"/>
      <c r="UQN232" s="347"/>
      <c r="UQO232" s="347"/>
      <c r="UQP232" s="347"/>
      <c r="UQQ232" s="347"/>
      <c r="UQR232" s="347"/>
      <c r="UQS232" s="347"/>
      <c r="UQT232" s="347"/>
      <c r="UQU232" s="347"/>
      <c r="UQV232" s="347"/>
      <c r="UQW232" s="347"/>
      <c r="UQX232" s="347"/>
      <c r="UQY232" s="347"/>
      <c r="UQZ232" s="347"/>
      <c r="URA232" s="347"/>
      <c r="URB232" s="347"/>
      <c r="URC232" s="347"/>
      <c r="URD232" s="347"/>
      <c r="URE232" s="347"/>
      <c r="URF232" s="347"/>
      <c r="URG232" s="347"/>
      <c r="URH232" s="347"/>
      <c r="URI232" s="347"/>
      <c r="URJ232" s="347"/>
      <c r="URK232" s="347"/>
      <c r="URL232" s="347"/>
      <c r="URM232" s="347"/>
      <c r="URN232" s="347"/>
      <c r="URO232" s="347"/>
      <c r="URP232" s="347"/>
      <c r="URQ232" s="347"/>
      <c r="URR232" s="347"/>
      <c r="URS232" s="347"/>
      <c r="URT232" s="347"/>
      <c r="URU232" s="347"/>
      <c r="URV232" s="347"/>
      <c r="URW232" s="347"/>
      <c r="URX232" s="347"/>
      <c r="URY232" s="347"/>
      <c r="URZ232" s="347"/>
      <c r="USA232" s="347"/>
      <c r="USB232" s="347"/>
      <c r="USC232" s="347"/>
      <c r="USD232" s="347"/>
      <c r="USE232" s="347"/>
      <c r="USF232" s="347"/>
      <c r="USG232" s="347"/>
      <c r="USH232" s="347"/>
      <c r="USI232" s="347"/>
      <c r="USJ232" s="347"/>
      <c r="USK232" s="347"/>
      <c r="USL232" s="347"/>
      <c r="USM232" s="347"/>
      <c r="USN232" s="347"/>
      <c r="USO232" s="347"/>
      <c r="USP232" s="347"/>
      <c r="USQ232" s="347"/>
      <c r="USR232" s="347"/>
      <c r="USS232" s="347"/>
      <c r="UST232" s="347"/>
      <c r="USU232" s="347"/>
      <c r="USV232" s="347"/>
      <c r="USW232" s="347"/>
      <c r="USX232" s="347"/>
      <c r="USY232" s="347"/>
      <c r="USZ232" s="347"/>
      <c r="UTA232" s="347"/>
      <c r="UTB232" s="347"/>
      <c r="UTC232" s="347"/>
      <c r="UTD232" s="347"/>
      <c r="UTE232" s="347"/>
      <c r="UTF232" s="347"/>
      <c r="UTG232" s="347"/>
      <c r="UTH232" s="347"/>
      <c r="UTI232" s="347"/>
      <c r="UTJ232" s="347"/>
      <c r="UTK232" s="347"/>
      <c r="UTL232" s="347"/>
      <c r="UTM232" s="347"/>
      <c r="UTN232" s="347"/>
      <c r="UTO232" s="347"/>
      <c r="UTP232" s="347"/>
      <c r="UTQ232" s="347"/>
      <c r="UTR232" s="347"/>
      <c r="UTS232" s="347"/>
      <c r="UTT232" s="347"/>
      <c r="UTU232" s="347"/>
      <c r="UTV232" s="347"/>
      <c r="UTW232" s="347"/>
      <c r="UTX232" s="347"/>
      <c r="UTY232" s="347"/>
      <c r="UTZ232" s="347"/>
      <c r="UUA232" s="347"/>
      <c r="UUB232" s="347"/>
      <c r="UUC232" s="347"/>
      <c r="UUD232" s="347"/>
      <c r="UUE232" s="347"/>
      <c r="UUF232" s="347"/>
      <c r="UUG232" s="347"/>
      <c r="UUH232" s="347"/>
      <c r="UUI232" s="347"/>
      <c r="UUJ232" s="347"/>
      <c r="UUK232" s="347"/>
      <c r="UUL232" s="347"/>
      <c r="UUM232" s="347"/>
      <c r="UUN232" s="347"/>
      <c r="UUO232" s="347"/>
      <c r="UUP232" s="347"/>
      <c r="UUQ232" s="347"/>
      <c r="UUR232" s="347"/>
      <c r="UUS232" s="347"/>
      <c r="UUT232" s="347"/>
      <c r="UUU232" s="347"/>
      <c r="UUV232" s="347"/>
      <c r="UUW232" s="347"/>
      <c r="UUX232" s="347"/>
      <c r="UUY232" s="347"/>
      <c r="UUZ232" s="347"/>
      <c r="UVA232" s="347"/>
      <c r="UVB232" s="347"/>
      <c r="UVC232" s="347"/>
      <c r="UVD232" s="347"/>
      <c r="UVE232" s="347"/>
      <c r="UVF232" s="347"/>
      <c r="UVG232" s="347"/>
      <c r="UVH232" s="347"/>
      <c r="UVI232" s="347"/>
      <c r="UVJ232" s="347"/>
      <c r="UVK232" s="347"/>
      <c r="UVL232" s="347"/>
      <c r="UVM232" s="347"/>
      <c r="UVN232" s="347"/>
      <c r="UVO232" s="347"/>
      <c r="UVP232" s="347"/>
      <c r="UVQ232" s="347"/>
      <c r="UVR232" s="347"/>
      <c r="UVS232" s="347"/>
      <c r="UVT232" s="347"/>
      <c r="UVU232" s="347"/>
      <c r="UVV232" s="347"/>
      <c r="UVW232" s="347"/>
      <c r="UVX232" s="347"/>
      <c r="UVY232" s="347"/>
      <c r="UVZ232" s="347"/>
      <c r="UWA232" s="347"/>
      <c r="UWB232" s="347"/>
      <c r="UWC232" s="347"/>
      <c r="UWD232" s="347"/>
      <c r="UWE232" s="347"/>
      <c r="UWF232" s="347"/>
      <c r="UWG232" s="347"/>
      <c r="UWH232" s="347"/>
      <c r="UWI232" s="347"/>
      <c r="UWJ232" s="347"/>
      <c r="UWK232" s="347"/>
      <c r="UWL232" s="347"/>
      <c r="UWM232" s="347"/>
      <c r="UWN232" s="347"/>
      <c r="UWO232" s="347"/>
      <c r="UWP232" s="347"/>
      <c r="UWQ232" s="347"/>
      <c r="UWR232" s="347"/>
      <c r="UWS232" s="347"/>
      <c r="UWT232" s="347"/>
      <c r="UWU232" s="347"/>
      <c r="UWV232" s="347"/>
      <c r="UWW232" s="347"/>
      <c r="UWX232" s="347"/>
      <c r="UWY232" s="347"/>
      <c r="UWZ232" s="347"/>
      <c r="UXA232" s="347"/>
      <c r="UXB232" s="347"/>
      <c r="UXC232" s="347"/>
      <c r="UXD232" s="347"/>
      <c r="UXE232" s="347"/>
      <c r="UXF232" s="347"/>
      <c r="UXG232" s="347"/>
      <c r="UXH232" s="347"/>
      <c r="UXI232" s="347"/>
      <c r="UXJ232" s="347"/>
      <c r="UXK232" s="347"/>
      <c r="UXL232" s="347"/>
      <c r="UXM232" s="347"/>
      <c r="UXN232" s="347"/>
      <c r="UXO232" s="347"/>
      <c r="UXP232" s="347"/>
      <c r="UXQ232" s="347"/>
      <c r="UXR232" s="347"/>
      <c r="UXS232" s="347"/>
      <c r="UXT232" s="347"/>
      <c r="UXU232" s="347"/>
      <c r="UXV232" s="347"/>
      <c r="UXW232" s="347"/>
      <c r="UXX232" s="347"/>
      <c r="UXY232" s="347"/>
      <c r="UXZ232" s="347"/>
      <c r="UYA232" s="347"/>
      <c r="UYB232" s="347"/>
      <c r="UYC232" s="347"/>
      <c r="UYD232" s="347"/>
      <c r="UYE232" s="347"/>
      <c r="UYF232" s="347"/>
      <c r="UYG232" s="347"/>
      <c r="UYH232" s="347"/>
      <c r="UYI232" s="347"/>
      <c r="UYJ232" s="347"/>
      <c r="UYK232" s="347"/>
      <c r="UYL232" s="347"/>
      <c r="UYM232" s="347"/>
      <c r="UYN232" s="347"/>
      <c r="UYO232" s="347"/>
      <c r="UYP232" s="347"/>
      <c r="UYQ232" s="347"/>
      <c r="UYR232" s="347"/>
      <c r="UYS232" s="347"/>
      <c r="UYT232" s="347"/>
      <c r="UYU232" s="347"/>
      <c r="UYV232" s="347"/>
      <c r="UYW232" s="347"/>
      <c r="UYX232" s="347"/>
      <c r="UYY232" s="347"/>
      <c r="UYZ232" s="347"/>
      <c r="UZA232" s="347"/>
      <c r="UZB232" s="347"/>
      <c r="UZC232" s="347"/>
      <c r="UZD232" s="347"/>
      <c r="UZE232" s="347"/>
      <c r="UZF232" s="347"/>
      <c r="UZG232" s="347"/>
      <c r="UZH232" s="347"/>
      <c r="UZI232" s="347"/>
      <c r="UZJ232" s="347"/>
      <c r="UZK232" s="347"/>
      <c r="UZL232" s="347"/>
      <c r="UZM232" s="347"/>
      <c r="UZN232" s="347"/>
      <c r="UZO232" s="347"/>
      <c r="UZP232" s="347"/>
      <c r="UZQ232" s="347"/>
      <c r="UZR232" s="347"/>
      <c r="UZS232" s="347"/>
      <c r="UZT232" s="347"/>
      <c r="UZU232" s="347"/>
      <c r="UZV232" s="347"/>
      <c r="UZW232" s="347"/>
      <c r="UZX232" s="347"/>
      <c r="UZY232" s="347"/>
      <c r="UZZ232" s="347"/>
      <c r="VAA232" s="347"/>
      <c r="VAB232" s="347"/>
      <c r="VAC232" s="347"/>
      <c r="VAD232" s="347"/>
      <c r="VAE232" s="347"/>
      <c r="VAF232" s="347"/>
      <c r="VAG232" s="347"/>
      <c r="VAH232" s="347"/>
      <c r="VAI232" s="347"/>
      <c r="VAJ232" s="347"/>
      <c r="VAK232" s="347"/>
      <c r="VAL232" s="347"/>
      <c r="VAM232" s="347"/>
      <c r="VAN232" s="347"/>
      <c r="VAO232" s="347"/>
      <c r="VAP232" s="347"/>
      <c r="VAQ232" s="347"/>
      <c r="VAR232" s="347"/>
      <c r="VAS232" s="347"/>
      <c r="VAT232" s="347"/>
      <c r="VAU232" s="347"/>
      <c r="VAV232" s="347"/>
      <c r="VAW232" s="347"/>
      <c r="VAX232" s="347"/>
      <c r="VAY232" s="347"/>
      <c r="VAZ232" s="347"/>
      <c r="VBA232" s="347"/>
      <c r="VBB232" s="347"/>
      <c r="VBC232" s="347"/>
      <c r="VBD232" s="347"/>
      <c r="VBE232" s="347"/>
      <c r="VBF232" s="347"/>
      <c r="VBG232" s="347"/>
      <c r="VBH232" s="347"/>
      <c r="VBI232" s="347"/>
      <c r="VBJ232" s="347"/>
      <c r="VBK232" s="347"/>
      <c r="VBL232" s="347"/>
      <c r="VBM232" s="347"/>
      <c r="VBN232" s="347"/>
      <c r="VBO232" s="347"/>
      <c r="VBP232" s="347"/>
      <c r="VBQ232" s="347"/>
      <c r="VBR232" s="347"/>
      <c r="VBS232" s="347"/>
      <c r="VBT232" s="347"/>
      <c r="VBU232" s="347"/>
      <c r="VBV232" s="347"/>
      <c r="VBW232" s="347"/>
      <c r="VBX232" s="347"/>
      <c r="VBY232" s="347"/>
      <c r="VBZ232" s="347"/>
      <c r="VCA232" s="347"/>
      <c r="VCB232" s="347"/>
      <c r="VCC232" s="347"/>
      <c r="VCD232" s="347"/>
      <c r="VCE232" s="347"/>
      <c r="VCF232" s="347"/>
      <c r="VCG232" s="347"/>
      <c r="VCH232" s="347"/>
      <c r="VCI232" s="347"/>
      <c r="VCJ232" s="347"/>
      <c r="VCK232" s="347"/>
      <c r="VCL232" s="347"/>
      <c r="VCM232" s="347"/>
      <c r="VCN232" s="347"/>
      <c r="VCO232" s="347"/>
      <c r="VCP232" s="347"/>
      <c r="VCQ232" s="347"/>
      <c r="VCR232" s="347"/>
      <c r="VCS232" s="347"/>
      <c r="VCT232" s="347"/>
      <c r="VCU232" s="347"/>
      <c r="VCV232" s="347"/>
      <c r="VCW232" s="347"/>
      <c r="VCX232" s="347"/>
      <c r="VCY232" s="347"/>
      <c r="VCZ232" s="347"/>
      <c r="VDA232" s="347"/>
      <c r="VDB232" s="347"/>
      <c r="VDC232" s="347"/>
      <c r="VDD232" s="347"/>
      <c r="VDE232" s="347"/>
      <c r="VDF232" s="347"/>
      <c r="VDG232" s="347"/>
      <c r="VDH232" s="347"/>
      <c r="VDI232" s="347"/>
      <c r="VDJ232" s="347"/>
      <c r="VDK232" s="347"/>
      <c r="VDL232" s="347"/>
      <c r="VDM232" s="347"/>
      <c r="VDN232" s="347"/>
      <c r="VDO232" s="347"/>
      <c r="VDP232" s="347"/>
      <c r="VDQ232" s="347"/>
      <c r="VDR232" s="347"/>
      <c r="VDS232" s="347"/>
      <c r="VDT232" s="347"/>
      <c r="VDU232" s="347"/>
      <c r="VDV232" s="347"/>
      <c r="VDW232" s="347"/>
      <c r="VDX232" s="347"/>
      <c r="VDY232" s="347"/>
      <c r="VDZ232" s="347"/>
      <c r="VEA232" s="347"/>
      <c r="VEB232" s="347"/>
      <c r="VEC232" s="347"/>
      <c r="VED232" s="347"/>
      <c r="VEE232" s="347"/>
      <c r="VEF232" s="347"/>
      <c r="VEG232" s="347"/>
      <c r="VEH232" s="347"/>
      <c r="VEI232" s="347"/>
      <c r="VEJ232" s="347"/>
      <c r="VEK232" s="347"/>
      <c r="VEL232" s="347"/>
      <c r="VEM232" s="347"/>
      <c r="VEN232" s="347"/>
      <c r="VEO232" s="347"/>
      <c r="VEP232" s="347"/>
      <c r="VEQ232" s="347"/>
      <c r="VER232" s="347"/>
      <c r="VES232" s="347"/>
      <c r="VET232" s="347"/>
      <c r="VEU232" s="347"/>
      <c r="VEV232" s="347"/>
      <c r="VEW232" s="347"/>
      <c r="VEX232" s="347"/>
      <c r="VEY232" s="347"/>
      <c r="VEZ232" s="347"/>
      <c r="VFA232" s="347"/>
      <c r="VFB232" s="347"/>
      <c r="VFC232" s="347"/>
      <c r="VFD232" s="347"/>
      <c r="VFE232" s="347"/>
      <c r="VFF232" s="347"/>
      <c r="VFG232" s="347"/>
      <c r="VFH232" s="347"/>
      <c r="VFI232" s="347"/>
      <c r="VFJ232" s="347"/>
      <c r="VFK232" s="347"/>
      <c r="VFL232" s="347"/>
      <c r="VFM232" s="347"/>
      <c r="VFN232" s="347"/>
      <c r="VFO232" s="347"/>
      <c r="VFP232" s="347"/>
      <c r="VFQ232" s="347"/>
      <c r="VFR232" s="347"/>
      <c r="VFS232" s="347"/>
      <c r="VFT232" s="347"/>
      <c r="VFU232" s="347"/>
      <c r="VFV232" s="347"/>
      <c r="VFW232" s="347"/>
      <c r="VFX232" s="347"/>
      <c r="VFY232" s="347"/>
      <c r="VFZ232" s="347"/>
      <c r="VGA232" s="347"/>
      <c r="VGB232" s="347"/>
      <c r="VGC232" s="347"/>
      <c r="VGD232" s="347"/>
      <c r="VGE232" s="347"/>
      <c r="VGF232" s="347"/>
      <c r="VGG232" s="347"/>
      <c r="VGH232" s="347"/>
      <c r="VGI232" s="347"/>
      <c r="VGJ232" s="347"/>
      <c r="VGK232" s="347"/>
      <c r="VGL232" s="347"/>
      <c r="VGM232" s="347"/>
      <c r="VGN232" s="347"/>
      <c r="VGO232" s="347"/>
      <c r="VGP232" s="347"/>
      <c r="VGQ232" s="347"/>
      <c r="VGR232" s="347"/>
      <c r="VGS232" s="347"/>
      <c r="VGT232" s="347"/>
      <c r="VGU232" s="347"/>
      <c r="VGV232" s="347"/>
      <c r="VGW232" s="347"/>
      <c r="VGX232" s="347"/>
      <c r="VGY232" s="347"/>
      <c r="VGZ232" s="347"/>
      <c r="VHA232" s="347"/>
      <c r="VHB232" s="347"/>
      <c r="VHC232" s="347"/>
      <c r="VHD232" s="347"/>
      <c r="VHE232" s="347"/>
      <c r="VHF232" s="347"/>
      <c r="VHG232" s="347"/>
      <c r="VHH232" s="347"/>
      <c r="VHI232" s="347"/>
      <c r="VHJ232" s="347"/>
      <c r="VHK232" s="347"/>
      <c r="VHL232" s="347"/>
      <c r="VHM232" s="347"/>
      <c r="VHN232" s="347"/>
      <c r="VHO232" s="347"/>
      <c r="VHP232" s="347"/>
      <c r="VHQ232" s="347"/>
      <c r="VHR232" s="347"/>
      <c r="VHS232" s="347"/>
      <c r="VHT232" s="347"/>
      <c r="VHU232" s="347"/>
      <c r="VHV232" s="347"/>
      <c r="VHW232" s="347"/>
      <c r="VHX232" s="347"/>
      <c r="VHY232" s="347"/>
      <c r="VHZ232" s="347"/>
      <c r="VIA232" s="347"/>
      <c r="VIB232" s="347"/>
      <c r="VIC232" s="347"/>
      <c r="VID232" s="347"/>
      <c r="VIE232" s="347"/>
      <c r="VIF232" s="347"/>
      <c r="VIG232" s="347"/>
      <c r="VIH232" s="347"/>
      <c r="VII232" s="347"/>
      <c r="VIJ232" s="347"/>
      <c r="VIK232" s="347"/>
      <c r="VIL232" s="347"/>
      <c r="VIM232" s="347"/>
      <c r="VIN232" s="347"/>
      <c r="VIO232" s="347"/>
      <c r="VIP232" s="347"/>
      <c r="VIQ232" s="347"/>
      <c r="VIR232" s="347"/>
      <c r="VIS232" s="347"/>
      <c r="VIT232" s="347"/>
      <c r="VIU232" s="347"/>
      <c r="VIV232" s="347"/>
      <c r="VIW232" s="347"/>
      <c r="VIX232" s="347"/>
      <c r="VIY232" s="347"/>
      <c r="VIZ232" s="347"/>
      <c r="VJA232" s="347"/>
      <c r="VJB232" s="347"/>
      <c r="VJC232" s="347"/>
      <c r="VJD232" s="347"/>
      <c r="VJE232" s="347"/>
      <c r="VJF232" s="347"/>
      <c r="VJG232" s="347"/>
      <c r="VJH232" s="347"/>
      <c r="VJI232" s="347"/>
      <c r="VJJ232" s="347"/>
      <c r="VJK232" s="347"/>
      <c r="VJL232" s="347"/>
      <c r="VJM232" s="347"/>
      <c r="VJN232" s="347"/>
      <c r="VJO232" s="347"/>
      <c r="VJP232" s="347"/>
      <c r="VJQ232" s="347"/>
      <c r="VJR232" s="347"/>
      <c r="VJS232" s="347"/>
      <c r="VJT232" s="347"/>
      <c r="VJU232" s="347"/>
      <c r="VJV232" s="347"/>
      <c r="VJW232" s="347"/>
      <c r="VJX232" s="347"/>
      <c r="VJY232" s="347"/>
      <c r="VJZ232" s="347"/>
      <c r="VKA232" s="347"/>
      <c r="VKB232" s="347"/>
      <c r="VKC232" s="347"/>
      <c r="VKD232" s="347"/>
      <c r="VKE232" s="347"/>
      <c r="VKF232" s="347"/>
      <c r="VKG232" s="347"/>
      <c r="VKH232" s="347"/>
      <c r="VKI232" s="347"/>
      <c r="VKJ232" s="347"/>
      <c r="VKK232" s="347"/>
      <c r="VKL232" s="347"/>
      <c r="VKM232" s="347"/>
      <c r="VKN232" s="347"/>
      <c r="VKO232" s="347"/>
      <c r="VKP232" s="347"/>
      <c r="VKQ232" s="347"/>
      <c r="VKR232" s="347"/>
      <c r="VKS232" s="347"/>
      <c r="VKT232" s="347"/>
      <c r="VKU232" s="347"/>
      <c r="VKV232" s="347"/>
      <c r="VKW232" s="347"/>
      <c r="VKX232" s="347"/>
      <c r="VKY232" s="347"/>
      <c r="VKZ232" s="347"/>
      <c r="VLA232" s="347"/>
      <c r="VLB232" s="347"/>
      <c r="VLC232" s="347"/>
      <c r="VLD232" s="347"/>
      <c r="VLE232" s="347"/>
      <c r="VLF232" s="347"/>
      <c r="VLG232" s="347"/>
      <c r="VLH232" s="347"/>
      <c r="VLI232" s="347"/>
      <c r="VLJ232" s="347"/>
      <c r="VLK232" s="347"/>
      <c r="VLL232" s="347"/>
      <c r="VLM232" s="347"/>
      <c r="VLN232" s="347"/>
      <c r="VLO232" s="347"/>
      <c r="VLP232" s="347"/>
      <c r="VLQ232" s="347"/>
      <c r="VLR232" s="347"/>
      <c r="VLS232" s="347"/>
      <c r="VLT232" s="347"/>
      <c r="VLU232" s="347"/>
      <c r="VLV232" s="347"/>
      <c r="VLW232" s="347"/>
      <c r="VLX232" s="347"/>
      <c r="VLY232" s="347"/>
      <c r="VLZ232" s="347"/>
      <c r="VMA232" s="347"/>
      <c r="VMB232" s="347"/>
      <c r="VMC232" s="347"/>
      <c r="VMD232" s="347"/>
      <c r="VME232" s="347"/>
      <c r="VMF232" s="347"/>
      <c r="VMG232" s="347"/>
      <c r="VMH232" s="347"/>
      <c r="VMI232" s="347"/>
      <c r="VMJ232" s="347"/>
      <c r="VMK232" s="347"/>
      <c r="VML232" s="347"/>
      <c r="VMM232" s="347"/>
      <c r="VMN232" s="347"/>
      <c r="VMO232" s="347"/>
      <c r="VMP232" s="347"/>
      <c r="VMQ232" s="347"/>
      <c r="VMR232" s="347"/>
      <c r="VMS232" s="347"/>
      <c r="VMT232" s="347"/>
      <c r="VMU232" s="347"/>
      <c r="VMV232" s="347"/>
      <c r="VMW232" s="347"/>
      <c r="VMX232" s="347"/>
      <c r="VMY232" s="347"/>
      <c r="VMZ232" s="347"/>
      <c r="VNA232" s="347"/>
      <c r="VNB232" s="347"/>
      <c r="VNC232" s="347"/>
      <c r="VND232" s="347"/>
      <c r="VNE232" s="347"/>
      <c r="VNF232" s="347"/>
      <c r="VNG232" s="347"/>
      <c r="VNH232" s="347"/>
      <c r="VNI232" s="347"/>
      <c r="VNJ232" s="347"/>
      <c r="VNK232" s="347"/>
      <c r="VNL232" s="347"/>
      <c r="VNM232" s="347"/>
      <c r="VNN232" s="347"/>
      <c r="VNO232" s="347"/>
      <c r="VNP232" s="347"/>
      <c r="VNQ232" s="347"/>
      <c r="VNR232" s="347"/>
      <c r="VNS232" s="347"/>
      <c r="VNT232" s="347"/>
      <c r="VNU232" s="347"/>
      <c r="VNV232" s="347"/>
      <c r="VNW232" s="347"/>
      <c r="VNX232" s="347"/>
      <c r="VNY232" s="347"/>
      <c r="VNZ232" s="347"/>
      <c r="VOA232" s="347"/>
      <c r="VOB232" s="347"/>
      <c r="VOC232" s="347"/>
      <c r="VOD232" s="347"/>
      <c r="VOE232" s="347"/>
      <c r="VOF232" s="347"/>
      <c r="VOG232" s="347"/>
      <c r="VOH232" s="347"/>
      <c r="VOI232" s="347"/>
      <c r="VOJ232" s="347"/>
      <c r="VOK232" s="347"/>
      <c r="VOL232" s="347"/>
      <c r="VOM232" s="347"/>
      <c r="VON232" s="347"/>
      <c r="VOO232" s="347"/>
      <c r="VOP232" s="347"/>
      <c r="VOQ232" s="347"/>
      <c r="VOR232" s="347"/>
      <c r="VOS232" s="347"/>
      <c r="VOT232" s="347"/>
      <c r="VOU232" s="347"/>
      <c r="VOV232" s="347"/>
      <c r="VOW232" s="347"/>
      <c r="VOX232" s="347"/>
      <c r="VOY232" s="347"/>
      <c r="VOZ232" s="347"/>
      <c r="VPA232" s="347"/>
      <c r="VPB232" s="347"/>
      <c r="VPC232" s="347"/>
      <c r="VPD232" s="347"/>
      <c r="VPE232" s="347"/>
      <c r="VPF232" s="347"/>
      <c r="VPG232" s="347"/>
      <c r="VPH232" s="347"/>
      <c r="VPI232" s="347"/>
      <c r="VPJ232" s="347"/>
      <c r="VPK232" s="347"/>
      <c r="VPL232" s="347"/>
      <c r="VPM232" s="347"/>
      <c r="VPN232" s="347"/>
      <c r="VPO232" s="347"/>
      <c r="VPP232" s="347"/>
      <c r="VPQ232" s="347"/>
      <c r="VPR232" s="347"/>
      <c r="VPS232" s="347"/>
      <c r="VPT232" s="347"/>
      <c r="VPU232" s="347"/>
      <c r="VPV232" s="347"/>
      <c r="VPW232" s="347"/>
      <c r="VPX232" s="347"/>
      <c r="VPY232" s="347"/>
      <c r="VPZ232" s="347"/>
      <c r="VQA232" s="347"/>
      <c r="VQB232" s="347"/>
      <c r="VQC232" s="347"/>
      <c r="VQD232" s="347"/>
      <c r="VQE232" s="347"/>
      <c r="VQF232" s="347"/>
      <c r="VQG232" s="347"/>
      <c r="VQH232" s="347"/>
      <c r="VQI232" s="347"/>
      <c r="VQJ232" s="347"/>
      <c r="VQK232" s="347"/>
      <c r="VQL232" s="347"/>
      <c r="VQM232" s="347"/>
      <c r="VQN232" s="347"/>
      <c r="VQO232" s="347"/>
      <c r="VQP232" s="347"/>
      <c r="VQQ232" s="347"/>
      <c r="VQR232" s="347"/>
      <c r="VQS232" s="347"/>
      <c r="VQT232" s="347"/>
      <c r="VQU232" s="347"/>
      <c r="VQV232" s="347"/>
      <c r="VQW232" s="347"/>
      <c r="VQX232" s="347"/>
      <c r="VQY232" s="347"/>
      <c r="VQZ232" s="347"/>
      <c r="VRA232" s="347"/>
      <c r="VRB232" s="347"/>
      <c r="VRC232" s="347"/>
      <c r="VRD232" s="347"/>
      <c r="VRE232" s="347"/>
      <c r="VRF232" s="347"/>
      <c r="VRG232" s="347"/>
      <c r="VRH232" s="347"/>
      <c r="VRI232" s="347"/>
      <c r="VRJ232" s="347"/>
      <c r="VRK232" s="347"/>
      <c r="VRL232" s="347"/>
      <c r="VRM232" s="347"/>
      <c r="VRN232" s="347"/>
      <c r="VRO232" s="347"/>
      <c r="VRP232" s="347"/>
      <c r="VRQ232" s="347"/>
      <c r="VRR232" s="347"/>
      <c r="VRS232" s="347"/>
      <c r="VRT232" s="347"/>
      <c r="VRU232" s="347"/>
      <c r="VRV232" s="347"/>
      <c r="VRW232" s="347"/>
      <c r="VRX232" s="347"/>
      <c r="VRY232" s="347"/>
      <c r="VRZ232" s="347"/>
      <c r="VSA232" s="347"/>
      <c r="VSB232" s="347"/>
      <c r="VSC232" s="347"/>
      <c r="VSD232" s="347"/>
      <c r="VSE232" s="347"/>
      <c r="VSF232" s="347"/>
      <c r="VSG232" s="347"/>
      <c r="VSH232" s="347"/>
      <c r="VSI232" s="347"/>
      <c r="VSJ232" s="347"/>
      <c r="VSK232" s="347"/>
      <c r="VSL232" s="347"/>
      <c r="VSM232" s="347"/>
      <c r="VSN232" s="347"/>
      <c r="VSO232" s="347"/>
      <c r="VSP232" s="347"/>
      <c r="VSQ232" s="347"/>
      <c r="VSR232" s="347"/>
      <c r="VSS232" s="347"/>
      <c r="VST232" s="347"/>
      <c r="VSU232" s="347"/>
      <c r="VSV232" s="347"/>
      <c r="VSW232" s="347"/>
      <c r="VSX232" s="347"/>
      <c r="VSY232" s="347"/>
      <c r="VSZ232" s="347"/>
      <c r="VTA232" s="347"/>
      <c r="VTB232" s="347"/>
      <c r="VTC232" s="347"/>
      <c r="VTD232" s="347"/>
      <c r="VTE232" s="347"/>
      <c r="VTF232" s="347"/>
      <c r="VTG232" s="347"/>
      <c r="VTH232" s="347"/>
      <c r="VTI232" s="347"/>
      <c r="VTJ232" s="347"/>
      <c r="VTK232" s="347"/>
      <c r="VTL232" s="347"/>
      <c r="VTM232" s="347"/>
      <c r="VTN232" s="347"/>
      <c r="VTO232" s="347"/>
      <c r="VTP232" s="347"/>
      <c r="VTQ232" s="347"/>
      <c r="VTR232" s="347"/>
      <c r="VTS232" s="347"/>
      <c r="VTT232" s="347"/>
      <c r="VTU232" s="347"/>
      <c r="VTV232" s="347"/>
      <c r="VTW232" s="347"/>
      <c r="VTX232" s="347"/>
      <c r="VTY232" s="347"/>
      <c r="VTZ232" s="347"/>
      <c r="VUA232" s="347"/>
      <c r="VUB232" s="347"/>
      <c r="VUC232" s="347"/>
      <c r="VUD232" s="347"/>
      <c r="VUE232" s="347"/>
      <c r="VUF232" s="347"/>
      <c r="VUG232" s="347"/>
      <c r="VUH232" s="347"/>
      <c r="VUI232" s="347"/>
      <c r="VUJ232" s="347"/>
      <c r="VUK232" s="347"/>
      <c r="VUL232" s="347"/>
      <c r="VUM232" s="347"/>
      <c r="VUN232" s="347"/>
      <c r="VUO232" s="347"/>
      <c r="VUP232" s="347"/>
      <c r="VUQ232" s="347"/>
      <c r="VUR232" s="347"/>
      <c r="VUS232" s="347"/>
      <c r="VUT232" s="347"/>
      <c r="VUU232" s="347"/>
      <c r="VUV232" s="347"/>
      <c r="VUW232" s="347"/>
      <c r="VUX232" s="347"/>
      <c r="VUY232" s="347"/>
      <c r="VUZ232" s="347"/>
      <c r="VVA232" s="347"/>
      <c r="VVB232" s="347"/>
      <c r="VVC232" s="347"/>
      <c r="VVD232" s="347"/>
      <c r="VVE232" s="347"/>
      <c r="VVF232" s="347"/>
      <c r="VVG232" s="347"/>
      <c r="VVH232" s="347"/>
      <c r="VVI232" s="347"/>
      <c r="VVJ232" s="347"/>
      <c r="VVK232" s="347"/>
      <c r="VVL232" s="347"/>
      <c r="VVM232" s="347"/>
      <c r="VVN232" s="347"/>
      <c r="VVO232" s="347"/>
      <c r="VVP232" s="347"/>
      <c r="VVQ232" s="347"/>
      <c r="VVR232" s="347"/>
      <c r="VVS232" s="347"/>
      <c r="VVT232" s="347"/>
      <c r="VVU232" s="347"/>
      <c r="VVV232" s="347"/>
      <c r="VVW232" s="347"/>
      <c r="VVX232" s="347"/>
      <c r="VVY232" s="347"/>
      <c r="VVZ232" s="347"/>
      <c r="VWA232" s="347"/>
      <c r="VWB232" s="347"/>
      <c r="VWC232" s="347"/>
      <c r="VWD232" s="347"/>
      <c r="VWE232" s="347"/>
      <c r="VWF232" s="347"/>
      <c r="VWG232" s="347"/>
      <c r="VWH232" s="347"/>
      <c r="VWI232" s="347"/>
      <c r="VWJ232" s="347"/>
      <c r="VWK232" s="347"/>
      <c r="VWL232" s="347"/>
      <c r="VWM232" s="347"/>
      <c r="VWN232" s="347"/>
      <c r="VWO232" s="347"/>
      <c r="VWP232" s="347"/>
      <c r="VWQ232" s="347"/>
      <c r="VWR232" s="347"/>
      <c r="VWS232" s="347"/>
      <c r="VWT232" s="347"/>
      <c r="VWU232" s="347"/>
      <c r="VWV232" s="347"/>
      <c r="VWW232" s="347"/>
      <c r="VWX232" s="347"/>
      <c r="VWY232" s="347"/>
      <c r="VWZ232" s="347"/>
      <c r="VXA232" s="347"/>
      <c r="VXB232" s="347"/>
      <c r="VXC232" s="347"/>
      <c r="VXD232" s="347"/>
      <c r="VXE232" s="347"/>
      <c r="VXF232" s="347"/>
      <c r="VXG232" s="347"/>
      <c r="VXH232" s="347"/>
      <c r="VXI232" s="347"/>
      <c r="VXJ232" s="347"/>
      <c r="VXK232" s="347"/>
      <c r="VXL232" s="347"/>
      <c r="VXM232" s="347"/>
      <c r="VXN232" s="347"/>
      <c r="VXO232" s="347"/>
      <c r="VXP232" s="347"/>
      <c r="VXQ232" s="347"/>
      <c r="VXR232" s="347"/>
      <c r="VXS232" s="347"/>
      <c r="VXT232" s="347"/>
      <c r="VXU232" s="347"/>
      <c r="VXV232" s="347"/>
      <c r="VXW232" s="347"/>
      <c r="VXX232" s="347"/>
      <c r="VXY232" s="347"/>
      <c r="VXZ232" s="347"/>
      <c r="VYA232" s="347"/>
      <c r="VYB232" s="347"/>
      <c r="VYC232" s="347"/>
      <c r="VYD232" s="347"/>
      <c r="VYE232" s="347"/>
      <c r="VYF232" s="347"/>
      <c r="VYG232" s="347"/>
      <c r="VYH232" s="347"/>
      <c r="VYI232" s="347"/>
      <c r="VYJ232" s="347"/>
      <c r="VYK232" s="347"/>
      <c r="VYL232" s="347"/>
      <c r="VYM232" s="347"/>
      <c r="VYN232" s="347"/>
      <c r="VYO232" s="347"/>
      <c r="VYP232" s="347"/>
      <c r="VYQ232" s="347"/>
      <c r="VYR232" s="347"/>
      <c r="VYS232" s="347"/>
      <c r="VYT232" s="347"/>
      <c r="VYU232" s="347"/>
      <c r="VYV232" s="347"/>
      <c r="VYW232" s="347"/>
      <c r="VYX232" s="347"/>
      <c r="VYY232" s="347"/>
      <c r="VYZ232" s="347"/>
      <c r="VZA232" s="347"/>
      <c r="VZB232" s="347"/>
      <c r="VZC232" s="347"/>
      <c r="VZD232" s="347"/>
      <c r="VZE232" s="347"/>
      <c r="VZF232" s="347"/>
      <c r="VZG232" s="347"/>
      <c r="VZH232" s="347"/>
      <c r="VZI232" s="347"/>
      <c r="VZJ232" s="347"/>
      <c r="VZK232" s="347"/>
      <c r="VZL232" s="347"/>
      <c r="VZM232" s="347"/>
      <c r="VZN232" s="347"/>
      <c r="VZO232" s="347"/>
      <c r="VZP232" s="347"/>
      <c r="VZQ232" s="347"/>
      <c r="VZR232" s="347"/>
      <c r="VZS232" s="347"/>
      <c r="VZT232" s="347"/>
      <c r="VZU232" s="347"/>
      <c r="VZV232" s="347"/>
      <c r="VZW232" s="347"/>
      <c r="VZX232" s="347"/>
      <c r="VZY232" s="347"/>
      <c r="VZZ232" s="347"/>
      <c r="WAA232" s="347"/>
      <c r="WAB232" s="347"/>
      <c r="WAC232" s="347"/>
      <c r="WAD232" s="347"/>
      <c r="WAE232" s="347"/>
      <c r="WAF232" s="347"/>
      <c r="WAG232" s="347"/>
      <c r="WAH232" s="347"/>
      <c r="WAI232" s="347"/>
      <c r="WAJ232" s="347"/>
      <c r="WAK232" s="347"/>
      <c r="WAL232" s="347"/>
      <c r="WAM232" s="347"/>
      <c r="WAN232" s="347"/>
      <c r="WAO232" s="347"/>
      <c r="WAP232" s="347"/>
      <c r="WAQ232" s="347"/>
      <c r="WAR232" s="347"/>
      <c r="WAS232" s="347"/>
      <c r="WAT232" s="347"/>
      <c r="WAU232" s="347"/>
      <c r="WAV232" s="347"/>
      <c r="WAW232" s="347"/>
      <c r="WAX232" s="347"/>
      <c r="WAY232" s="347"/>
      <c r="WAZ232" s="347"/>
      <c r="WBA232" s="347"/>
      <c r="WBB232" s="347"/>
      <c r="WBC232" s="347"/>
      <c r="WBD232" s="347"/>
      <c r="WBE232" s="347"/>
      <c r="WBF232" s="347"/>
      <c r="WBG232" s="347"/>
      <c r="WBH232" s="347"/>
      <c r="WBI232" s="347"/>
      <c r="WBJ232" s="347"/>
      <c r="WBK232" s="347"/>
      <c r="WBL232" s="347"/>
      <c r="WBM232" s="347"/>
      <c r="WBN232" s="347"/>
      <c r="WBO232" s="347"/>
      <c r="WBP232" s="347"/>
      <c r="WBQ232" s="347"/>
      <c r="WBR232" s="347"/>
      <c r="WBS232" s="347"/>
      <c r="WBT232" s="347"/>
      <c r="WBU232" s="347"/>
      <c r="WBV232" s="347"/>
      <c r="WBW232" s="347"/>
      <c r="WBX232" s="347"/>
      <c r="WBY232" s="347"/>
      <c r="WBZ232" s="347"/>
      <c r="WCA232" s="347"/>
      <c r="WCB232" s="347"/>
      <c r="WCC232" s="347"/>
      <c r="WCD232" s="347"/>
      <c r="WCE232" s="347"/>
      <c r="WCF232" s="347"/>
      <c r="WCG232" s="347"/>
      <c r="WCH232" s="347"/>
      <c r="WCI232" s="347"/>
      <c r="WCJ232" s="347"/>
      <c r="WCK232" s="347"/>
      <c r="WCL232" s="347"/>
      <c r="WCM232" s="347"/>
      <c r="WCN232" s="347"/>
      <c r="WCO232" s="347"/>
      <c r="WCP232" s="347"/>
      <c r="WCQ232" s="347"/>
      <c r="WCR232" s="347"/>
      <c r="WCS232" s="347"/>
      <c r="WCT232" s="347"/>
      <c r="WCU232" s="347"/>
      <c r="WCV232" s="347"/>
      <c r="WCW232" s="347"/>
      <c r="WCX232" s="347"/>
      <c r="WCY232" s="347"/>
      <c r="WCZ232" s="347"/>
      <c r="WDA232" s="347"/>
      <c r="WDB232" s="347"/>
      <c r="WDC232" s="347"/>
      <c r="WDD232" s="347"/>
      <c r="WDE232" s="347"/>
      <c r="WDF232" s="347"/>
      <c r="WDG232" s="347"/>
      <c r="WDH232" s="347"/>
      <c r="WDI232" s="347"/>
      <c r="WDJ232" s="347"/>
      <c r="WDK232" s="347"/>
      <c r="WDL232" s="347"/>
      <c r="WDM232" s="347"/>
      <c r="WDN232" s="347"/>
      <c r="WDO232" s="347"/>
      <c r="WDP232" s="347"/>
      <c r="WDQ232" s="347"/>
      <c r="WDR232" s="347"/>
      <c r="WDS232" s="347"/>
      <c r="WDT232" s="347"/>
      <c r="WDU232" s="347"/>
      <c r="WDV232" s="347"/>
      <c r="WDW232" s="347"/>
      <c r="WDX232" s="347"/>
      <c r="WDY232" s="347"/>
      <c r="WDZ232" s="347"/>
      <c r="WEA232" s="347"/>
      <c r="WEB232" s="347"/>
      <c r="WEC232" s="347"/>
      <c r="WED232" s="347"/>
      <c r="WEE232" s="347"/>
      <c r="WEF232" s="347"/>
      <c r="WEG232" s="347"/>
      <c r="WEH232" s="347"/>
      <c r="WEI232" s="347"/>
      <c r="WEJ232" s="347"/>
      <c r="WEK232" s="347"/>
      <c r="WEL232" s="347"/>
      <c r="WEM232" s="347"/>
      <c r="WEN232" s="347"/>
      <c r="WEO232" s="347"/>
      <c r="WEP232" s="347"/>
      <c r="WEQ232" s="347"/>
      <c r="WER232" s="347"/>
      <c r="WES232" s="347"/>
      <c r="WET232" s="347"/>
      <c r="WEU232" s="347"/>
      <c r="WEV232" s="347"/>
      <c r="WEW232" s="347"/>
      <c r="WEX232" s="347"/>
      <c r="WEY232" s="347"/>
      <c r="WEZ232" s="347"/>
      <c r="WFA232" s="347"/>
      <c r="WFB232" s="347"/>
      <c r="WFC232" s="347"/>
      <c r="WFD232" s="347"/>
      <c r="WFE232" s="347"/>
      <c r="WFF232" s="347"/>
      <c r="WFG232" s="347"/>
      <c r="WFH232" s="347"/>
      <c r="WFI232" s="347"/>
      <c r="WFJ232" s="347"/>
      <c r="WFK232" s="347"/>
      <c r="WFL232" s="347"/>
      <c r="WFM232" s="347"/>
      <c r="WFN232" s="347"/>
      <c r="WFO232" s="347"/>
      <c r="WFP232" s="347"/>
      <c r="WFQ232" s="347"/>
      <c r="WFR232" s="347"/>
      <c r="WFS232" s="347"/>
      <c r="WFT232" s="347"/>
      <c r="WFU232" s="347"/>
      <c r="WFV232" s="347"/>
      <c r="WFW232" s="347"/>
      <c r="WFX232" s="347"/>
      <c r="WFY232" s="347"/>
      <c r="WFZ232" s="347"/>
      <c r="WGA232" s="347"/>
      <c r="WGB232" s="347"/>
      <c r="WGC232" s="347"/>
      <c r="WGD232" s="347"/>
      <c r="WGE232" s="347"/>
      <c r="WGF232" s="347"/>
      <c r="WGG232" s="347"/>
      <c r="WGH232" s="347"/>
      <c r="WGI232" s="347"/>
      <c r="WGJ232" s="347"/>
      <c r="WGK232" s="347"/>
      <c r="WGL232" s="347"/>
      <c r="WGM232" s="347"/>
      <c r="WGN232" s="347"/>
      <c r="WGO232" s="347"/>
      <c r="WGP232" s="347"/>
      <c r="WGQ232" s="347"/>
      <c r="WGR232" s="347"/>
      <c r="WGS232" s="347"/>
      <c r="WGT232" s="347"/>
      <c r="WGU232" s="347"/>
      <c r="WGV232" s="347"/>
      <c r="WGW232" s="347"/>
      <c r="WGX232" s="347"/>
      <c r="WGY232" s="347"/>
      <c r="WGZ232" s="347"/>
      <c r="WHA232" s="347"/>
      <c r="WHB232" s="347"/>
      <c r="WHC232" s="347"/>
      <c r="WHD232" s="347"/>
      <c r="WHE232" s="347"/>
      <c r="WHF232" s="347"/>
      <c r="WHG232" s="347"/>
      <c r="WHH232" s="347"/>
      <c r="WHI232" s="347"/>
      <c r="WHJ232" s="347"/>
      <c r="WHK232" s="347"/>
      <c r="WHL232" s="347"/>
      <c r="WHM232" s="347"/>
      <c r="WHN232" s="347"/>
      <c r="WHO232" s="347"/>
      <c r="WHP232" s="347"/>
      <c r="WHQ232" s="347"/>
      <c r="WHR232" s="347"/>
      <c r="WHS232" s="347"/>
      <c r="WHT232" s="347"/>
      <c r="WHU232" s="347"/>
      <c r="WHV232" s="347"/>
      <c r="WHW232" s="347"/>
      <c r="WHX232" s="347"/>
      <c r="WHY232" s="347"/>
      <c r="WHZ232" s="347"/>
      <c r="WIA232" s="347"/>
      <c r="WIB232" s="347"/>
      <c r="WIC232" s="347"/>
      <c r="WID232" s="347"/>
      <c r="WIE232" s="347"/>
      <c r="WIF232" s="347"/>
      <c r="WIG232" s="347"/>
      <c r="WIH232" s="347"/>
      <c r="WII232" s="347"/>
      <c r="WIJ232" s="347"/>
      <c r="WIK232" s="347"/>
      <c r="WIL232" s="347"/>
      <c r="WIM232" s="347"/>
      <c r="WIN232" s="347"/>
      <c r="WIO232" s="347"/>
      <c r="WIP232" s="347"/>
      <c r="WIQ232" s="347"/>
      <c r="WIR232" s="347"/>
      <c r="WIS232" s="347"/>
      <c r="WIT232" s="347"/>
      <c r="WIU232" s="347"/>
      <c r="WIV232" s="347"/>
      <c r="WIW232" s="347"/>
      <c r="WIX232" s="347"/>
      <c r="WIY232" s="347"/>
      <c r="WIZ232" s="347"/>
      <c r="WJA232" s="347"/>
      <c r="WJB232" s="347"/>
      <c r="WJC232" s="347"/>
      <c r="WJD232" s="347"/>
      <c r="WJE232" s="347"/>
      <c r="WJF232" s="347"/>
      <c r="WJG232" s="347"/>
      <c r="WJH232" s="347"/>
      <c r="WJI232" s="347"/>
      <c r="WJJ232" s="347"/>
      <c r="WJK232" s="347"/>
      <c r="WJL232" s="347"/>
      <c r="WJM232" s="347"/>
      <c r="WJN232" s="347"/>
      <c r="WJO232" s="347"/>
      <c r="WJP232" s="347"/>
      <c r="WJQ232" s="347"/>
      <c r="WJR232" s="347"/>
      <c r="WJS232" s="347"/>
      <c r="WJT232" s="347"/>
      <c r="WJU232" s="347"/>
      <c r="WJV232" s="347"/>
      <c r="WJW232" s="347"/>
      <c r="WJX232" s="347"/>
      <c r="WJY232" s="347"/>
      <c r="WJZ232" s="347"/>
      <c r="WKA232" s="347"/>
      <c r="WKB232" s="347"/>
      <c r="WKC232" s="347"/>
      <c r="WKD232" s="347"/>
      <c r="WKE232" s="347"/>
      <c r="WKF232" s="347"/>
      <c r="WKG232" s="347"/>
      <c r="WKH232" s="347"/>
      <c r="WKI232" s="347"/>
      <c r="WKJ232" s="347"/>
      <c r="WKK232" s="347"/>
      <c r="WKL232" s="347"/>
      <c r="WKM232" s="347"/>
      <c r="WKN232" s="347"/>
      <c r="WKO232" s="347"/>
      <c r="WKP232" s="347"/>
      <c r="WKQ232" s="347"/>
      <c r="WKR232" s="347"/>
      <c r="WKS232" s="347"/>
      <c r="WKT232" s="347"/>
      <c r="WKU232" s="347"/>
      <c r="WKV232" s="347"/>
      <c r="WKW232" s="347"/>
      <c r="WKX232" s="347"/>
      <c r="WKY232" s="347"/>
      <c r="WKZ232" s="347"/>
      <c r="WLA232" s="347"/>
      <c r="WLB232" s="347"/>
      <c r="WLC232" s="347"/>
      <c r="WLD232" s="347"/>
      <c r="WLE232" s="347"/>
      <c r="WLF232" s="347"/>
      <c r="WLG232" s="347"/>
      <c r="WLH232" s="347"/>
      <c r="WLI232" s="347"/>
      <c r="WLJ232" s="347"/>
      <c r="WLK232" s="347"/>
      <c r="WLL232" s="347"/>
      <c r="WLM232" s="347"/>
      <c r="WLN232" s="347"/>
      <c r="WLO232" s="347"/>
      <c r="WLP232" s="347"/>
      <c r="WLQ232" s="347"/>
      <c r="WLR232" s="347"/>
      <c r="WLS232" s="347"/>
      <c r="WLT232" s="347"/>
      <c r="WLU232" s="347"/>
      <c r="WLV232" s="347"/>
      <c r="WLW232" s="347"/>
      <c r="WLX232" s="347"/>
      <c r="WLY232" s="347"/>
      <c r="WLZ232" s="347"/>
      <c r="WMA232" s="347"/>
      <c r="WMB232" s="347"/>
      <c r="WMC232" s="347"/>
      <c r="WMD232" s="347"/>
      <c r="WME232" s="347"/>
      <c r="WMF232" s="347"/>
      <c r="WMG232" s="347"/>
      <c r="WMH232" s="347"/>
      <c r="WMI232" s="347"/>
      <c r="WMJ232" s="347"/>
      <c r="WMK232" s="347"/>
      <c r="WML232" s="347"/>
      <c r="WMM232" s="347"/>
      <c r="WMN232" s="347"/>
      <c r="WMO232" s="347"/>
      <c r="WMP232" s="347"/>
      <c r="WMQ232" s="347"/>
      <c r="WMR232" s="347"/>
      <c r="WMS232" s="347"/>
      <c r="WMT232" s="347"/>
      <c r="WMU232" s="347"/>
      <c r="WMV232" s="347"/>
      <c r="WMW232" s="347"/>
      <c r="WMX232" s="347"/>
      <c r="WMY232" s="347"/>
      <c r="WMZ232" s="347"/>
      <c r="WNA232" s="347"/>
      <c r="WNB232" s="347"/>
      <c r="WNC232" s="347"/>
      <c r="WND232" s="347"/>
      <c r="WNE232" s="347"/>
      <c r="WNF232" s="347"/>
      <c r="WNG232" s="347"/>
      <c r="WNH232" s="347"/>
      <c r="WNI232" s="347"/>
      <c r="WNJ232" s="347"/>
      <c r="WNK232" s="347"/>
      <c r="WNL232" s="347"/>
      <c r="WNM232" s="347"/>
      <c r="WNN232" s="347"/>
      <c r="WNO232" s="347"/>
      <c r="WNP232" s="347"/>
      <c r="WNQ232" s="347"/>
      <c r="WNR232" s="347"/>
      <c r="WNS232" s="347"/>
      <c r="WNT232" s="347"/>
      <c r="WNU232" s="347"/>
      <c r="WNV232" s="347"/>
      <c r="WNW232" s="347"/>
      <c r="WNX232" s="347"/>
      <c r="WNY232" s="347"/>
      <c r="WNZ232" s="347"/>
      <c r="WOA232" s="347"/>
      <c r="WOB232" s="347"/>
      <c r="WOC232" s="347"/>
      <c r="WOD232" s="347"/>
      <c r="WOE232" s="347"/>
      <c r="WOF232" s="347"/>
      <c r="WOG232" s="347"/>
      <c r="WOH232" s="347"/>
      <c r="WOI232" s="347"/>
      <c r="WOJ232" s="347"/>
      <c r="WOK232" s="347"/>
      <c r="WOL232" s="347"/>
      <c r="WOM232" s="347"/>
      <c r="WON232" s="347"/>
      <c r="WOO232" s="347"/>
      <c r="WOP232" s="347"/>
      <c r="WOQ232" s="347"/>
      <c r="WOR232" s="347"/>
      <c r="WOS232" s="347"/>
      <c r="WOT232" s="347"/>
      <c r="WOU232" s="347"/>
      <c r="WOV232" s="347"/>
      <c r="WOW232" s="347"/>
      <c r="WOX232" s="347"/>
      <c r="WOY232" s="347"/>
      <c r="WOZ232" s="347"/>
      <c r="WPA232" s="347"/>
      <c r="WPB232" s="347"/>
      <c r="WPC232" s="347"/>
      <c r="WPD232" s="347"/>
      <c r="WPE232" s="347"/>
      <c r="WPF232" s="347"/>
      <c r="WPG232" s="347"/>
      <c r="WPH232" s="347"/>
      <c r="WPI232" s="347"/>
      <c r="WPJ232" s="347"/>
      <c r="WPK232" s="347"/>
      <c r="WPL232" s="347"/>
      <c r="WPM232" s="347"/>
      <c r="WPN232" s="347"/>
      <c r="WPO232" s="347"/>
      <c r="WPP232" s="347"/>
      <c r="WPQ232" s="347"/>
      <c r="WPR232" s="347"/>
      <c r="WPS232" s="347"/>
      <c r="WPT232" s="347"/>
      <c r="WPU232" s="347"/>
      <c r="WPV232" s="347"/>
      <c r="WPW232" s="347"/>
      <c r="WPX232" s="347"/>
      <c r="WPY232" s="347"/>
      <c r="WPZ232" s="347"/>
      <c r="WQA232" s="347"/>
      <c r="WQB232" s="347"/>
      <c r="WQC232" s="347"/>
      <c r="WQD232" s="347"/>
      <c r="WQE232" s="347"/>
      <c r="WQF232" s="347"/>
      <c r="WQG232" s="347"/>
      <c r="WQH232" s="347"/>
      <c r="WQI232" s="347"/>
      <c r="WQJ232" s="347"/>
      <c r="WQK232" s="347"/>
      <c r="WQL232" s="347"/>
      <c r="WQM232" s="347"/>
      <c r="WQN232" s="347"/>
      <c r="WQO232" s="347"/>
      <c r="WQP232" s="347"/>
      <c r="WQQ232" s="347"/>
      <c r="WQR232" s="347"/>
      <c r="WQS232" s="347"/>
      <c r="WQT232" s="347"/>
      <c r="WQU232" s="347"/>
      <c r="WQV232" s="347"/>
      <c r="WQW232" s="347"/>
      <c r="WQX232" s="347"/>
      <c r="WQY232" s="347"/>
      <c r="WQZ232" s="347"/>
      <c r="WRA232" s="347"/>
      <c r="WRB232" s="347"/>
      <c r="WRC232" s="347"/>
      <c r="WRD232" s="347"/>
      <c r="WRE232" s="347"/>
      <c r="WRF232" s="347"/>
      <c r="WRG232" s="347"/>
      <c r="WRH232" s="347"/>
      <c r="WRI232" s="347"/>
      <c r="WRJ232" s="347"/>
      <c r="WRK232" s="347"/>
      <c r="WRL232" s="347"/>
      <c r="WRM232" s="347"/>
      <c r="WRN232" s="347"/>
      <c r="WRO232" s="347"/>
      <c r="WRP232" s="347"/>
      <c r="WRQ232" s="347"/>
      <c r="WRR232" s="347"/>
      <c r="WRS232" s="347"/>
      <c r="WRT232" s="347"/>
      <c r="WRU232" s="347"/>
      <c r="WRV232" s="347"/>
      <c r="WRW232" s="347"/>
      <c r="WRX232" s="347"/>
      <c r="WRY232" s="347"/>
      <c r="WRZ232" s="347"/>
      <c r="WSA232" s="347"/>
      <c r="WSB232" s="347"/>
      <c r="WSC232" s="347"/>
      <c r="WSD232" s="347"/>
      <c r="WSE232" s="347"/>
      <c r="WSF232" s="347"/>
      <c r="WSG232" s="347"/>
      <c r="WSH232" s="347"/>
      <c r="WSI232" s="347"/>
      <c r="WSJ232" s="347"/>
      <c r="WSK232" s="347"/>
      <c r="WSL232" s="347"/>
      <c r="WSM232" s="347"/>
      <c r="WSN232" s="347"/>
      <c r="WSO232" s="347"/>
      <c r="WSP232" s="347"/>
      <c r="WSQ232" s="347"/>
      <c r="WSR232" s="347"/>
      <c r="WSS232" s="347"/>
      <c r="WST232" s="347"/>
      <c r="WSU232" s="347"/>
      <c r="WSV232" s="347"/>
      <c r="WSW232" s="347"/>
      <c r="WSX232" s="347"/>
      <c r="WSY232" s="347"/>
      <c r="WSZ232" s="347"/>
      <c r="WTA232" s="347"/>
      <c r="WTB232" s="347"/>
      <c r="WTC232" s="347"/>
      <c r="WTD232" s="347"/>
      <c r="WTE232" s="347"/>
      <c r="WTF232" s="347"/>
      <c r="WTG232" s="347"/>
      <c r="WTH232" s="347"/>
      <c r="WTI232" s="347"/>
      <c r="WTJ232" s="347"/>
      <c r="WTK232" s="347"/>
      <c r="WTL232" s="347"/>
      <c r="WTM232" s="347"/>
      <c r="WTN232" s="347"/>
      <c r="WTO232" s="347"/>
      <c r="WTP232" s="347"/>
      <c r="WTQ232" s="347"/>
      <c r="WTR232" s="347"/>
      <c r="WTS232" s="347"/>
      <c r="WTT232" s="347"/>
      <c r="WTU232" s="347"/>
      <c r="WTV232" s="347"/>
      <c r="WTW232" s="347"/>
      <c r="WTX232" s="347"/>
      <c r="WTY232" s="347"/>
      <c r="WTZ232" s="347"/>
      <c r="WUA232" s="347"/>
      <c r="WUB232" s="347"/>
      <c r="WUC232" s="347"/>
      <c r="WUD232" s="347"/>
      <c r="WUE232" s="347"/>
      <c r="WUF232" s="347"/>
      <c r="WUG232" s="347"/>
      <c r="WUH232" s="347"/>
      <c r="WUI232" s="347"/>
      <c r="WUJ232" s="347"/>
      <c r="WUK232" s="347"/>
      <c r="WUL232" s="347"/>
      <c r="WUM232" s="347"/>
      <c r="WUN232" s="347"/>
      <c r="WUO232" s="347"/>
      <c r="WUP232" s="347"/>
      <c r="WUQ232" s="347"/>
      <c r="WUR232" s="347"/>
      <c r="WUS232" s="347"/>
      <c r="WUT232" s="347"/>
      <c r="WUU232" s="347"/>
      <c r="WUV232" s="347"/>
      <c r="WUW232" s="347"/>
      <c r="WUX232" s="347"/>
      <c r="WUY232" s="347"/>
      <c r="WUZ232" s="347"/>
      <c r="WVA232" s="347"/>
      <c r="WVB232" s="347"/>
      <c r="WVC232" s="347"/>
      <c r="WVD232" s="347"/>
      <c r="WVE232" s="347"/>
      <c r="WVF232" s="347"/>
      <c r="WVG232" s="347"/>
      <c r="WVH232" s="347"/>
      <c r="WVI232" s="347"/>
      <c r="WVJ232" s="347"/>
      <c r="WVK232" s="347"/>
      <c r="WVL232" s="347"/>
      <c r="WVM232" s="347"/>
      <c r="WVN232" s="347"/>
      <c r="WVO232" s="347"/>
      <c r="WVP232" s="347"/>
      <c r="WVQ232" s="347"/>
      <c r="WVR232" s="347"/>
      <c r="WVS232" s="347"/>
      <c r="WVT232" s="347"/>
      <c r="WVU232" s="347"/>
      <c r="WVV232" s="347"/>
      <c r="WVW232" s="347"/>
      <c r="WVX232" s="347"/>
      <c r="WVY232" s="347"/>
      <c r="WVZ232" s="347"/>
      <c r="WWA232" s="347"/>
      <c r="WWB232" s="347"/>
      <c r="WWC232" s="347"/>
      <c r="WWD232" s="347"/>
      <c r="WWE232" s="347"/>
      <c r="WWF232" s="347"/>
      <c r="WWG232" s="347"/>
      <c r="WWH232" s="347"/>
      <c r="WWI232" s="347"/>
      <c r="WWJ232" s="347"/>
      <c r="WWK232" s="347"/>
      <c r="WWL232" s="347"/>
      <c r="WWM232" s="347"/>
      <c r="WWN232" s="347"/>
      <c r="WWO232" s="347"/>
      <c r="WWP232" s="347"/>
      <c r="WWQ232" s="347"/>
      <c r="WWR232" s="347"/>
      <c r="WWS232" s="347"/>
      <c r="WWT232" s="347"/>
      <c r="WWU232" s="347"/>
      <c r="WWV232" s="347"/>
      <c r="WWW232" s="347"/>
      <c r="WWX232" s="347"/>
      <c r="WWY232" s="347"/>
      <c r="WWZ232" s="347"/>
      <c r="WXA232" s="347"/>
      <c r="WXB232" s="347"/>
      <c r="WXC232" s="347"/>
      <c r="WXD232" s="347"/>
      <c r="WXE232" s="347"/>
      <c r="WXF232" s="347"/>
      <c r="WXG232" s="347"/>
      <c r="WXH232" s="347"/>
      <c r="WXI232" s="347"/>
      <c r="WXJ232" s="347"/>
      <c r="WXK232" s="347"/>
      <c r="WXL232" s="347"/>
      <c r="WXM232" s="347"/>
      <c r="WXN232" s="347"/>
      <c r="WXO232" s="347"/>
      <c r="WXP232" s="347"/>
      <c r="WXQ232" s="347"/>
      <c r="WXR232" s="347"/>
      <c r="WXS232" s="347"/>
      <c r="WXT232" s="347"/>
      <c r="WXU232" s="347"/>
      <c r="WXV232" s="347"/>
      <c r="WXW232" s="347"/>
      <c r="WXX232" s="347"/>
      <c r="WXY232" s="347"/>
      <c r="WXZ232" s="347"/>
      <c r="WYA232" s="347"/>
      <c r="WYB232" s="347"/>
      <c r="WYC232" s="347"/>
      <c r="WYD232" s="347"/>
      <c r="WYE232" s="347"/>
      <c r="WYF232" s="347"/>
      <c r="WYG232" s="347"/>
      <c r="WYH232" s="347"/>
      <c r="WYI232" s="347"/>
      <c r="WYJ232" s="347"/>
      <c r="WYK232" s="347"/>
      <c r="WYL232" s="347"/>
      <c r="WYM232" s="347"/>
      <c r="WYN232" s="347"/>
      <c r="WYO232" s="347"/>
      <c r="WYP232" s="347"/>
      <c r="WYQ232" s="347"/>
      <c r="WYR232" s="347"/>
      <c r="WYS232" s="347"/>
      <c r="WYT232" s="347"/>
      <c r="WYU232" s="347"/>
      <c r="WYV232" s="347"/>
      <c r="WYW232" s="347"/>
      <c r="WYX232" s="347"/>
      <c r="WYY232" s="347"/>
      <c r="WYZ232" s="347"/>
      <c r="WZA232" s="347"/>
      <c r="WZB232" s="347"/>
      <c r="WZC232" s="347"/>
      <c r="WZD232" s="347"/>
      <c r="WZE232" s="347"/>
      <c r="WZF232" s="347"/>
      <c r="WZG232" s="347"/>
      <c r="WZH232" s="347"/>
      <c r="WZI232" s="347"/>
      <c r="WZJ232" s="347"/>
      <c r="WZK232" s="347"/>
      <c r="WZL232" s="347"/>
      <c r="WZM232" s="347"/>
      <c r="WZN232" s="347"/>
      <c r="WZO232" s="347"/>
      <c r="WZP232" s="347"/>
      <c r="WZQ232" s="347"/>
      <c r="WZR232" s="347"/>
      <c r="WZS232" s="347"/>
      <c r="WZT232" s="347"/>
      <c r="WZU232" s="347"/>
      <c r="WZV232" s="347"/>
      <c r="WZW232" s="347"/>
      <c r="WZX232" s="347"/>
      <c r="WZY232" s="347"/>
      <c r="WZZ232" s="347"/>
      <c r="XAA232" s="347"/>
      <c r="XAB232" s="347"/>
      <c r="XAC232" s="347"/>
      <c r="XAD232" s="347"/>
      <c r="XAE232" s="347"/>
      <c r="XAF232" s="347"/>
      <c r="XAG232" s="347"/>
      <c r="XAH232" s="347"/>
      <c r="XAI232" s="347"/>
      <c r="XAJ232" s="347"/>
      <c r="XAK232" s="347"/>
      <c r="XAL232" s="347"/>
      <c r="XAM232" s="347"/>
      <c r="XAN232" s="347"/>
      <c r="XAO232" s="347"/>
      <c r="XAP232" s="347"/>
      <c r="XAQ232" s="347"/>
      <c r="XAR232" s="347"/>
      <c r="XAS232" s="347"/>
      <c r="XAT232" s="347"/>
      <c r="XAU232" s="347"/>
      <c r="XAV232" s="347"/>
      <c r="XAW232" s="347"/>
      <c r="XAX232" s="347"/>
      <c r="XAY232" s="347"/>
      <c r="XAZ232" s="347"/>
      <c r="XBA232" s="347"/>
      <c r="XBB232" s="347"/>
      <c r="XBC232" s="347"/>
      <c r="XBD232" s="347"/>
      <c r="XBE232" s="347"/>
      <c r="XBF232" s="347"/>
      <c r="XBG232" s="347"/>
      <c r="XBH232" s="347"/>
      <c r="XBI232" s="347"/>
      <c r="XBJ232" s="347"/>
      <c r="XBK232" s="347"/>
      <c r="XBL232" s="347"/>
      <c r="XBM232" s="347"/>
      <c r="XBN232" s="347"/>
      <c r="XBO232" s="347"/>
      <c r="XBP232" s="347"/>
      <c r="XBQ232" s="347"/>
      <c r="XBR232" s="347"/>
      <c r="XBS232" s="347"/>
      <c r="XBT232" s="347"/>
      <c r="XBU232" s="347"/>
      <c r="XBV232" s="347"/>
      <c r="XBW232" s="347"/>
      <c r="XBX232" s="347"/>
      <c r="XBY232" s="347"/>
      <c r="XBZ232" s="347"/>
      <c r="XCA232" s="347"/>
      <c r="XCB232" s="347"/>
      <c r="XCC232" s="347"/>
      <c r="XCD232" s="347"/>
      <c r="XCE232" s="347"/>
      <c r="XCF232" s="347"/>
      <c r="XCG232" s="347"/>
      <c r="XCH232" s="347"/>
      <c r="XCI232" s="347"/>
      <c r="XCJ232" s="347"/>
      <c r="XCK232" s="347"/>
      <c r="XCL232" s="347"/>
      <c r="XCM232" s="347"/>
      <c r="XCN232" s="347"/>
      <c r="XCO232" s="347"/>
      <c r="XCP232" s="347"/>
      <c r="XCQ232" s="347"/>
      <c r="XCR232" s="347"/>
      <c r="XCS232" s="347"/>
      <c r="XCT232" s="347"/>
      <c r="XCU232" s="347"/>
      <c r="XCV232" s="347"/>
      <c r="XCW232" s="347"/>
      <c r="XCX232" s="347"/>
      <c r="XCY232" s="347"/>
      <c r="XCZ232" s="347"/>
      <c r="XDA232" s="347"/>
      <c r="XDB232" s="347"/>
      <c r="XDC232" s="347"/>
      <c r="XDD232" s="347"/>
      <c r="XDE232" s="347"/>
      <c r="XDF232" s="347"/>
      <c r="XDG232" s="347"/>
      <c r="XDH232" s="347"/>
      <c r="XDI232" s="347"/>
      <c r="XDJ232" s="347"/>
      <c r="XDK232" s="347"/>
      <c r="XDL232" s="347"/>
      <c r="XDM232" s="347"/>
      <c r="XDN232" s="347"/>
      <c r="XDO232" s="347"/>
      <c r="XDP232" s="347"/>
      <c r="XDQ232" s="347"/>
      <c r="XDR232" s="347"/>
      <c r="XDS232" s="347"/>
      <c r="XDT232" s="347"/>
      <c r="XDU232" s="347"/>
      <c r="XDV232" s="347"/>
      <c r="XDW232" s="347"/>
      <c r="XDX232" s="347"/>
      <c r="XDY232" s="347"/>
      <c r="XDZ232" s="347"/>
      <c r="XEA232" s="347"/>
      <c r="XEB232" s="347"/>
      <c r="XEC232" s="347"/>
      <c r="XED232" s="347"/>
      <c r="XEE232" s="347"/>
      <c r="XEF232" s="347"/>
      <c r="XEG232" s="347"/>
      <c r="XEH232" s="347"/>
      <c r="XEI232" s="347"/>
      <c r="XEJ232" s="347"/>
      <c r="XEK232" s="347"/>
      <c r="XEL232" s="347"/>
      <c r="XEM232" s="347"/>
      <c r="XEN232" s="347"/>
      <c r="XEO232" s="347"/>
      <c r="XEP232" s="347"/>
      <c r="XEQ232" s="347"/>
      <c r="XER232" s="347"/>
      <c r="XES232" s="347"/>
      <c r="XET232" s="347"/>
      <c r="XEU232" s="347"/>
      <c r="XEV232" s="347"/>
      <c r="XEW232" s="347"/>
      <c r="XEX232" s="347"/>
      <c r="XEY232" s="347"/>
      <c r="XEZ232" s="347"/>
      <c r="XFA232" s="347"/>
      <c r="XFB232" s="347"/>
      <c r="XFC232" s="347"/>
      <c r="XFD232" s="93"/>
    </row>
    <row r="233" spans="1:16384" s="98" customFormat="1" ht="23.25" x14ac:dyDescent="0.2">
      <c r="A233" s="337" t="s">
        <v>211</v>
      </c>
      <c r="B233" s="338"/>
      <c r="C233" s="331"/>
      <c r="D233" s="640">
        <v>1290</v>
      </c>
      <c r="E233" s="332"/>
      <c r="F233" s="104"/>
      <c r="G233" s="104"/>
      <c r="H233" s="104"/>
    </row>
    <row r="234" spans="1:16384" s="100" customFormat="1" ht="84" x14ac:dyDescent="0.2">
      <c r="A234" s="337" t="s">
        <v>151</v>
      </c>
      <c r="B234" s="338"/>
      <c r="C234" s="107" t="s">
        <v>152</v>
      </c>
      <c r="D234" s="331" t="s">
        <v>153</v>
      </c>
      <c r="E234" s="332"/>
      <c r="F234" s="104"/>
      <c r="G234" s="104"/>
      <c r="H234" s="104"/>
    </row>
    <row r="235" spans="1:16384" s="102" customFormat="1" ht="21" x14ac:dyDescent="0.2">
      <c r="A235" s="337" t="s">
        <v>154</v>
      </c>
      <c r="B235" s="338"/>
      <c r="C235" s="107" t="s">
        <v>155</v>
      </c>
      <c r="D235" s="331" t="s">
        <v>156</v>
      </c>
      <c r="E235" s="332"/>
      <c r="F235" s="104"/>
      <c r="G235" s="104"/>
      <c r="H235" s="104"/>
    </row>
    <row r="236" spans="1:16384" ht="97.5" customHeight="1" x14ac:dyDescent="0.2">
      <c r="A236" s="337" t="s">
        <v>160</v>
      </c>
      <c r="B236" s="338"/>
      <c r="C236" s="124" t="s">
        <v>161</v>
      </c>
      <c r="D236" s="338" t="s">
        <v>156</v>
      </c>
      <c r="E236" s="494"/>
      <c r="F236" s="202"/>
      <c r="G236" s="202"/>
      <c r="H236" s="202"/>
    </row>
    <row r="237" spans="1:16384" ht="231.75" thickBot="1" x14ac:dyDescent="0.25">
      <c r="A237" s="495" t="s">
        <v>162</v>
      </c>
      <c r="B237" s="496"/>
      <c r="C237" s="126" t="s">
        <v>163</v>
      </c>
      <c r="D237" s="497" t="s">
        <v>156</v>
      </c>
      <c r="E237" s="498"/>
      <c r="F237" s="96"/>
      <c r="G237" s="97"/>
      <c r="H237" s="97"/>
    </row>
    <row r="238" spans="1:16384" ht="98.25" customHeight="1" x14ac:dyDescent="0.2">
      <c r="A238" s="671" t="s">
        <v>598</v>
      </c>
      <c r="B238" s="671"/>
      <c r="C238" s="671"/>
      <c r="D238" s="671"/>
      <c r="E238" s="671"/>
      <c r="F238" s="671"/>
      <c r="G238" s="671"/>
      <c r="H238" s="671"/>
    </row>
    <row r="239" spans="1:16384" ht="50.1" customHeight="1" x14ac:dyDescent="0.2">
      <c r="A239" s="671" t="s">
        <v>599</v>
      </c>
      <c r="B239" s="671"/>
      <c r="C239" s="671"/>
      <c r="D239" s="671"/>
      <c r="E239" s="671"/>
      <c r="F239" s="671"/>
      <c r="G239" s="671"/>
      <c r="H239" s="671"/>
    </row>
    <row r="240" spans="1:16384" ht="21" customHeight="1" x14ac:dyDescent="0.2">
      <c r="A240" s="93"/>
      <c r="B240" s="93"/>
      <c r="C240" s="94"/>
      <c r="D240" s="95"/>
      <c r="E240" s="95"/>
      <c r="F240" s="96"/>
      <c r="G240" s="97"/>
      <c r="H240" s="97"/>
    </row>
    <row r="241" spans="1:8" ht="30" customHeight="1" x14ac:dyDescent="0.2">
      <c r="A241" s="329" t="s">
        <v>164</v>
      </c>
      <c r="B241" s="329"/>
      <c r="C241" s="329"/>
      <c r="D241" s="329"/>
      <c r="E241" s="329"/>
      <c r="F241" s="329"/>
      <c r="G241" s="329"/>
      <c r="H241" s="329"/>
    </row>
    <row r="242" spans="1:8" ht="75" customHeight="1" x14ac:dyDescent="0.2">
      <c r="A242" s="329" t="s">
        <v>165</v>
      </c>
      <c r="B242" s="329"/>
      <c r="C242" s="329"/>
      <c r="D242" s="329"/>
      <c r="E242" s="329"/>
      <c r="F242" s="329"/>
      <c r="G242" s="329"/>
      <c r="H242" s="329"/>
    </row>
    <row r="243" spans="1:8" s="82" customFormat="1" ht="186" customHeight="1" x14ac:dyDescent="0.2">
      <c r="A243" s="493" t="s">
        <v>166</v>
      </c>
      <c r="B243" s="493"/>
      <c r="C243" s="493"/>
      <c r="D243" s="493"/>
      <c r="E243" s="493"/>
      <c r="F243" s="493"/>
      <c r="G243" s="493"/>
      <c r="H243" s="493"/>
    </row>
    <row r="244" spans="1:8" s="98" customFormat="1" ht="23.25" x14ac:dyDescent="0.2">
      <c r="A244" s="339" t="s">
        <v>167</v>
      </c>
      <c r="B244" s="339"/>
      <c r="C244" s="339"/>
      <c r="D244" s="339"/>
      <c r="E244" s="339"/>
      <c r="F244" s="339"/>
      <c r="G244" s="339"/>
      <c r="H244" s="339"/>
    </row>
    <row r="245" spans="1:8" ht="23.25" x14ac:dyDescent="0.2">
      <c r="A245" s="329" t="s">
        <v>168</v>
      </c>
      <c r="B245" s="329"/>
      <c r="C245" s="329"/>
      <c r="D245" s="329"/>
      <c r="E245" s="329"/>
      <c r="F245" s="329"/>
      <c r="G245" s="329"/>
      <c r="H245" s="329"/>
    </row>
    <row r="246" spans="1:8" s="82" customFormat="1" ht="125.25" customHeight="1" x14ac:dyDescent="0.2">
      <c r="A246" s="639" t="s">
        <v>287</v>
      </c>
      <c r="B246" s="639"/>
      <c r="C246" s="639"/>
      <c r="D246" s="639"/>
      <c r="E246" s="639"/>
      <c r="F246" s="639"/>
      <c r="G246" s="639"/>
      <c r="H246" s="639"/>
    </row>
    <row r="247" spans="1:8" ht="25.5" x14ac:dyDescent="0.35">
      <c r="A247" s="637" t="s">
        <v>288</v>
      </c>
      <c r="B247" s="638"/>
      <c r="C247" s="176" t="s">
        <v>289</v>
      </c>
    </row>
    <row r="248" spans="1:8" ht="25.5" x14ac:dyDescent="0.35">
      <c r="A248" s="635" t="s">
        <v>290</v>
      </c>
      <c r="B248" s="636"/>
      <c r="C248" s="177">
        <v>1</v>
      </c>
    </row>
    <row r="249" spans="1:8" ht="25.5" x14ac:dyDescent="0.35">
      <c r="A249" s="635">
        <v>2</v>
      </c>
      <c r="B249" s="636"/>
      <c r="C249" s="177">
        <v>1.1000000000000001</v>
      </c>
    </row>
    <row r="250" spans="1:8" ht="25.5" x14ac:dyDescent="0.35">
      <c r="A250" s="635">
        <v>3</v>
      </c>
      <c r="B250" s="636"/>
      <c r="C250" s="177">
        <v>1.2</v>
      </c>
    </row>
    <row r="251" spans="1:8" ht="25.5" x14ac:dyDescent="0.35">
      <c r="A251" s="635" t="s">
        <v>291</v>
      </c>
      <c r="B251" s="636"/>
      <c r="C251" s="177">
        <v>1.25</v>
      </c>
    </row>
    <row r="252" spans="1:8" ht="25.5" x14ac:dyDescent="0.35">
      <c r="A252" s="635" t="s">
        <v>292</v>
      </c>
      <c r="B252" s="636"/>
      <c r="C252" s="177">
        <v>1.3</v>
      </c>
    </row>
    <row r="253" spans="1:8" ht="25.5" x14ac:dyDescent="0.35">
      <c r="A253" s="635" t="s">
        <v>293</v>
      </c>
      <c r="B253" s="636"/>
      <c r="C253" s="177">
        <v>1.35</v>
      </c>
    </row>
    <row r="254" spans="1:8" ht="25.5" x14ac:dyDescent="0.35">
      <c r="A254" s="635" t="s">
        <v>294</v>
      </c>
      <c r="B254" s="636"/>
      <c r="C254" s="177">
        <v>1.4</v>
      </c>
    </row>
    <row r="255" spans="1:8" ht="25.5" x14ac:dyDescent="0.35">
      <c r="A255" s="635" t="s">
        <v>295</v>
      </c>
      <c r="B255" s="636"/>
      <c r="C255" s="177">
        <v>1.45</v>
      </c>
    </row>
    <row r="256" spans="1:8" ht="25.5" x14ac:dyDescent="0.35">
      <c r="A256" s="635" t="s">
        <v>296</v>
      </c>
      <c r="B256" s="636"/>
      <c r="C256" s="177">
        <v>1.5</v>
      </c>
    </row>
    <row r="257" spans="1:8" ht="25.5" x14ac:dyDescent="0.35">
      <c r="A257" s="635" t="s">
        <v>297</v>
      </c>
      <c r="B257" s="636"/>
      <c r="C257" s="177">
        <v>2</v>
      </c>
    </row>
    <row r="258" spans="1:8" ht="23.25" x14ac:dyDescent="0.2">
      <c r="A258" s="329" t="s">
        <v>298</v>
      </c>
      <c r="B258" s="329"/>
      <c r="C258" s="329"/>
      <c r="D258" s="329"/>
      <c r="E258" s="329"/>
      <c r="F258" s="329"/>
      <c r="G258" s="329"/>
      <c r="H258" s="329"/>
    </row>
    <row r="261" spans="1:8" s="109" customFormat="1" ht="114.75" customHeight="1" x14ac:dyDescent="0.2">
      <c r="A261" s="339" t="s">
        <v>483</v>
      </c>
      <c r="B261" s="339"/>
      <c r="C261" s="339"/>
      <c r="D261" s="339"/>
      <c r="E261" s="339"/>
      <c r="F261" s="339"/>
      <c r="G261" s="339"/>
      <c r="H261" s="339"/>
    </row>
    <row r="268" spans="1:8" s="109" customFormat="1" ht="114.75" customHeight="1" x14ac:dyDescent="0.2">
      <c r="A268" s="81"/>
      <c r="B268" s="82"/>
      <c r="C268" s="83"/>
      <c r="D268" s="82"/>
      <c r="E268" s="82"/>
      <c r="F268" s="82"/>
      <c r="G268" s="82"/>
      <c r="H268" s="84"/>
    </row>
  </sheetData>
  <sheetProtection selectLockedCells="1" selectUnlockedCells="1"/>
  <mergeCells count="5875">
    <mergeCell ref="A255:B255"/>
    <mergeCell ref="A256:B256"/>
    <mergeCell ref="A257:B257"/>
    <mergeCell ref="A258:H258"/>
    <mergeCell ref="A261:E261"/>
    <mergeCell ref="F261:H261"/>
    <mergeCell ref="A249:B249"/>
    <mergeCell ref="A250:B250"/>
    <mergeCell ref="A251:B251"/>
    <mergeCell ref="A252:B252"/>
    <mergeCell ref="A253:B253"/>
    <mergeCell ref="A254:B254"/>
    <mergeCell ref="A243:H243"/>
    <mergeCell ref="A244:H244"/>
    <mergeCell ref="A245:H245"/>
    <mergeCell ref="A246:H246"/>
    <mergeCell ref="A247:B247"/>
    <mergeCell ref="A248:B248"/>
    <mergeCell ref="A237:B237"/>
    <mergeCell ref="D237:E237"/>
    <mergeCell ref="A238:H238"/>
    <mergeCell ref="A239:H239"/>
    <mergeCell ref="A241:H241"/>
    <mergeCell ref="A242:H242"/>
    <mergeCell ref="A234:B234"/>
    <mergeCell ref="D234:E234"/>
    <mergeCell ref="A235:B235"/>
    <mergeCell ref="D235:E235"/>
    <mergeCell ref="A236:B236"/>
    <mergeCell ref="D236:E236"/>
    <mergeCell ref="XER232:XET232"/>
    <mergeCell ref="XEU232:XEW232"/>
    <mergeCell ref="XEX232:XEZ232"/>
    <mergeCell ref="XFA232:XFC232"/>
    <mergeCell ref="A233:B233"/>
    <mergeCell ref="D233:E233"/>
    <mergeCell ref="XDZ232:XEB232"/>
    <mergeCell ref="XEC232:XEE232"/>
    <mergeCell ref="XEF232:XEH232"/>
    <mergeCell ref="XEI232:XEK232"/>
    <mergeCell ref="XEL232:XEN232"/>
    <mergeCell ref="XEO232:XEQ232"/>
    <mergeCell ref="XDH232:XDJ232"/>
    <mergeCell ref="XDK232:XDM232"/>
    <mergeCell ref="XDN232:XDP232"/>
    <mergeCell ref="XDQ232:XDS232"/>
    <mergeCell ref="XDT232:XDV232"/>
    <mergeCell ref="XDW232:XDY232"/>
    <mergeCell ref="XCP232:XCR232"/>
    <mergeCell ref="XCS232:XCU232"/>
    <mergeCell ref="XCV232:XCX232"/>
    <mergeCell ref="XCY232:XDA232"/>
    <mergeCell ref="XDB232:XDD232"/>
    <mergeCell ref="XDE232:XDG232"/>
    <mergeCell ref="XBX232:XBZ232"/>
    <mergeCell ref="XCA232:XCC232"/>
    <mergeCell ref="XCD232:XCF232"/>
    <mergeCell ref="XCG232:XCI232"/>
    <mergeCell ref="XCJ232:XCL232"/>
    <mergeCell ref="XCM232:XCO232"/>
    <mergeCell ref="XBF232:XBH232"/>
    <mergeCell ref="XBI232:XBK232"/>
    <mergeCell ref="XBL232:XBN232"/>
    <mergeCell ref="XBO232:XBQ232"/>
    <mergeCell ref="XBR232:XBT232"/>
    <mergeCell ref="XBU232:XBW232"/>
    <mergeCell ref="XAN232:XAP232"/>
    <mergeCell ref="XAQ232:XAS232"/>
    <mergeCell ref="XAT232:XAV232"/>
    <mergeCell ref="XAW232:XAY232"/>
    <mergeCell ref="XAZ232:XBB232"/>
    <mergeCell ref="XBC232:XBE232"/>
    <mergeCell ref="WZV232:WZX232"/>
    <mergeCell ref="WZY232:XAA232"/>
    <mergeCell ref="XAB232:XAD232"/>
    <mergeCell ref="XAE232:XAG232"/>
    <mergeCell ref="XAH232:XAJ232"/>
    <mergeCell ref="XAK232:XAM232"/>
    <mergeCell ref="WZD232:WZF232"/>
    <mergeCell ref="WZG232:WZI232"/>
    <mergeCell ref="WZJ232:WZL232"/>
    <mergeCell ref="WZM232:WZO232"/>
    <mergeCell ref="WZP232:WZR232"/>
    <mergeCell ref="WZS232:WZU232"/>
    <mergeCell ref="WYL232:WYN232"/>
    <mergeCell ref="WYO232:WYQ232"/>
    <mergeCell ref="WYR232:WYT232"/>
    <mergeCell ref="WYU232:WYW232"/>
    <mergeCell ref="WYX232:WYZ232"/>
    <mergeCell ref="WZA232:WZC232"/>
    <mergeCell ref="WXT232:WXV232"/>
    <mergeCell ref="WXW232:WXY232"/>
    <mergeCell ref="WXZ232:WYB232"/>
    <mergeCell ref="WYC232:WYE232"/>
    <mergeCell ref="WYF232:WYH232"/>
    <mergeCell ref="WYI232:WYK232"/>
    <mergeCell ref="WXB232:WXD232"/>
    <mergeCell ref="WXE232:WXG232"/>
    <mergeCell ref="WXH232:WXJ232"/>
    <mergeCell ref="WXK232:WXM232"/>
    <mergeCell ref="WXN232:WXP232"/>
    <mergeCell ref="WXQ232:WXS232"/>
    <mergeCell ref="WWJ232:WWL232"/>
    <mergeCell ref="WWM232:WWO232"/>
    <mergeCell ref="WWP232:WWR232"/>
    <mergeCell ref="WWS232:WWU232"/>
    <mergeCell ref="WWV232:WWX232"/>
    <mergeCell ref="WWY232:WXA232"/>
    <mergeCell ref="WVR232:WVT232"/>
    <mergeCell ref="WVU232:WVW232"/>
    <mergeCell ref="WVX232:WVZ232"/>
    <mergeCell ref="WWA232:WWC232"/>
    <mergeCell ref="WWD232:WWF232"/>
    <mergeCell ref="WWG232:WWI232"/>
    <mergeCell ref="WUZ232:WVB232"/>
    <mergeCell ref="WVC232:WVE232"/>
    <mergeCell ref="WVF232:WVH232"/>
    <mergeCell ref="WVI232:WVK232"/>
    <mergeCell ref="WVL232:WVN232"/>
    <mergeCell ref="WVO232:WVQ232"/>
    <mergeCell ref="WUH232:WUJ232"/>
    <mergeCell ref="WUK232:WUM232"/>
    <mergeCell ref="WUN232:WUP232"/>
    <mergeCell ref="WUQ232:WUS232"/>
    <mergeCell ref="WUT232:WUV232"/>
    <mergeCell ref="WUW232:WUY232"/>
    <mergeCell ref="WTP232:WTR232"/>
    <mergeCell ref="WTS232:WTU232"/>
    <mergeCell ref="WTV232:WTX232"/>
    <mergeCell ref="WTY232:WUA232"/>
    <mergeCell ref="WUB232:WUD232"/>
    <mergeCell ref="WUE232:WUG232"/>
    <mergeCell ref="WSX232:WSZ232"/>
    <mergeCell ref="WTA232:WTC232"/>
    <mergeCell ref="WTD232:WTF232"/>
    <mergeCell ref="WTG232:WTI232"/>
    <mergeCell ref="WTJ232:WTL232"/>
    <mergeCell ref="WTM232:WTO232"/>
    <mergeCell ref="WSF232:WSH232"/>
    <mergeCell ref="WSI232:WSK232"/>
    <mergeCell ref="WSL232:WSN232"/>
    <mergeCell ref="WSO232:WSQ232"/>
    <mergeCell ref="WSR232:WST232"/>
    <mergeCell ref="WSU232:WSW232"/>
    <mergeCell ref="WRN232:WRP232"/>
    <mergeCell ref="WRQ232:WRS232"/>
    <mergeCell ref="WRT232:WRV232"/>
    <mergeCell ref="WRW232:WRY232"/>
    <mergeCell ref="WRZ232:WSB232"/>
    <mergeCell ref="WSC232:WSE232"/>
    <mergeCell ref="WQV232:WQX232"/>
    <mergeCell ref="WQY232:WRA232"/>
    <mergeCell ref="WRB232:WRD232"/>
    <mergeCell ref="WRE232:WRG232"/>
    <mergeCell ref="WRH232:WRJ232"/>
    <mergeCell ref="WRK232:WRM232"/>
    <mergeCell ref="WQD232:WQF232"/>
    <mergeCell ref="WQG232:WQI232"/>
    <mergeCell ref="WQJ232:WQL232"/>
    <mergeCell ref="WQM232:WQO232"/>
    <mergeCell ref="WQP232:WQR232"/>
    <mergeCell ref="WQS232:WQU232"/>
    <mergeCell ref="WPL232:WPN232"/>
    <mergeCell ref="WPO232:WPQ232"/>
    <mergeCell ref="WPR232:WPT232"/>
    <mergeCell ref="WPU232:WPW232"/>
    <mergeCell ref="WPX232:WPZ232"/>
    <mergeCell ref="WQA232:WQC232"/>
    <mergeCell ref="WOT232:WOV232"/>
    <mergeCell ref="WOW232:WOY232"/>
    <mergeCell ref="WOZ232:WPB232"/>
    <mergeCell ref="WPC232:WPE232"/>
    <mergeCell ref="WPF232:WPH232"/>
    <mergeCell ref="WPI232:WPK232"/>
    <mergeCell ref="WOB232:WOD232"/>
    <mergeCell ref="WOE232:WOG232"/>
    <mergeCell ref="WOH232:WOJ232"/>
    <mergeCell ref="WOK232:WOM232"/>
    <mergeCell ref="WON232:WOP232"/>
    <mergeCell ref="WOQ232:WOS232"/>
    <mergeCell ref="WNJ232:WNL232"/>
    <mergeCell ref="WNM232:WNO232"/>
    <mergeCell ref="WNP232:WNR232"/>
    <mergeCell ref="WNS232:WNU232"/>
    <mergeCell ref="WNV232:WNX232"/>
    <mergeCell ref="WNY232:WOA232"/>
    <mergeCell ref="WMR232:WMT232"/>
    <mergeCell ref="WMU232:WMW232"/>
    <mergeCell ref="WMX232:WMZ232"/>
    <mergeCell ref="WNA232:WNC232"/>
    <mergeCell ref="WND232:WNF232"/>
    <mergeCell ref="WNG232:WNI232"/>
    <mergeCell ref="WLZ232:WMB232"/>
    <mergeCell ref="WMC232:WME232"/>
    <mergeCell ref="WMF232:WMH232"/>
    <mergeCell ref="WMI232:WMK232"/>
    <mergeCell ref="WML232:WMN232"/>
    <mergeCell ref="WMO232:WMQ232"/>
    <mergeCell ref="WLH232:WLJ232"/>
    <mergeCell ref="WLK232:WLM232"/>
    <mergeCell ref="WLN232:WLP232"/>
    <mergeCell ref="WLQ232:WLS232"/>
    <mergeCell ref="WLT232:WLV232"/>
    <mergeCell ref="WLW232:WLY232"/>
    <mergeCell ref="WKP232:WKR232"/>
    <mergeCell ref="WKS232:WKU232"/>
    <mergeCell ref="WKV232:WKX232"/>
    <mergeCell ref="WKY232:WLA232"/>
    <mergeCell ref="WLB232:WLD232"/>
    <mergeCell ref="WLE232:WLG232"/>
    <mergeCell ref="WJX232:WJZ232"/>
    <mergeCell ref="WKA232:WKC232"/>
    <mergeCell ref="WKD232:WKF232"/>
    <mergeCell ref="WKG232:WKI232"/>
    <mergeCell ref="WKJ232:WKL232"/>
    <mergeCell ref="WKM232:WKO232"/>
    <mergeCell ref="WJF232:WJH232"/>
    <mergeCell ref="WJI232:WJK232"/>
    <mergeCell ref="WJL232:WJN232"/>
    <mergeCell ref="WJO232:WJQ232"/>
    <mergeCell ref="WJR232:WJT232"/>
    <mergeCell ref="WJU232:WJW232"/>
    <mergeCell ref="WIN232:WIP232"/>
    <mergeCell ref="WIQ232:WIS232"/>
    <mergeCell ref="WIT232:WIV232"/>
    <mergeCell ref="WIW232:WIY232"/>
    <mergeCell ref="WIZ232:WJB232"/>
    <mergeCell ref="WJC232:WJE232"/>
    <mergeCell ref="WHV232:WHX232"/>
    <mergeCell ref="WHY232:WIA232"/>
    <mergeCell ref="WIB232:WID232"/>
    <mergeCell ref="WIE232:WIG232"/>
    <mergeCell ref="WIH232:WIJ232"/>
    <mergeCell ref="WIK232:WIM232"/>
    <mergeCell ref="WHD232:WHF232"/>
    <mergeCell ref="WHG232:WHI232"/>
    <mergeCell ref="WHJ232:WHL232"/>
    <mergeCell ref="WHM232:WHO232"/>
    <mergeCell ref="WHP232:WHR232"/>
    <mergeCell ref="WHS232:WHU232"/>
    <mergeCell ref="WGL232:WGN232"/>
    <mergeCell ref="WGO232:WGQ232"/>
    <mergeCell ref="WGR232:WGT232"/>
    <mergeCell ref="WGU232:WGW232"/>
    <mergeCell ref="WGX232:WGZ232"/>
    <mergeCell ref="WHA232:WHC232"/>
    <mergeCell ref="WFT232:WFV232"/>
    <mergeCell ref="WFW232:WFY232"/>
    <mergeCell ref="WFZ232:WGB232"/>
    <mergeCell ref="WGC232:WGE232"/>
    <mergeCell ref="WGF232:WGH232"/>
    <mergeCell ref="WGI232:WGK232"/>
    <mergeCell ref="WFB232:WFD232"/>
    <mergeCell ref="WFE232:WFG232"/>
    <mergeCell ref="WFH232:WFJ232"/>
    <mergeCell ref="WFK232:WFM232"/>
    <mergeCell ref="WFN232:WFP232"/>
    <mergeCell ref="WFQ232:WFS232"/>
    <mergeCell ref="WEJ232:WEL232"/>
    <mergeCell ref="WEM232:WEO232"/>
    <mergeCell ref="WEP232:WER232"/>
    <mergeCell ref="WES232:WEU232"/>
    <mergeCell ref="WEV232:WEX232"/>
    <mergeCell ref="WEY232:WFA232"/>
    <mergeCell ref="WDR232:WDT232"/>
    <mergeCell ref="WDU232:WDW232"/>
    <mergeCell ref="WDX232:WDZ232"/>
    <mergeCell ref="WEA232:WEC232"/>
    <mergeCell ref="WED232:WEF232"/>
    <mergeCell ref="WEG232:WEI232"/>
    <mergeCell ref="WCZ232:WDB232"/>
    <mergeCell ref="WDC232:WDE232"/>
    <mergeCell ref="WDF232:WDH232"/>
    <mergeCell ref="WDI232:WDK232"/>
    <mergeCell ref="WDL232:WDN232"/>
    <mergeCell ref="WDO232:WDQ232"/>
    <mergeCell ref="WCH232:WCJ232"/>
    <mergeCell ref="WCK232:WCM232"/>
    <mergeCell ref="WCN232:WCP232"/>
    <mergeCell ref="WCQ232:WCS232"/>
    <mergeCell ref="WCT232:WCV232"/>
    <mergeCell ref="WCW232:WCY232"/>
    <mergeCell ref="WBP232:WBR232"/>
    <mergeCell ref="WBS232:WBU232"/>
    <mergeCell ref="WBV232:WBX232"/>
    <mergeCell ref="WBY232:WCA232"/>
    <mergeCell ref="WCB232:WCD232"/>
    <mergeCell ref="WCE232:WCG232"/>
    <mergeCell ref="WAX232:WAZ232"/>
    <mergeCell ref="WBA232:WBC232"/>
    <mergeCell ref="WBD232:WBF232"/>
    <mergeCell ref="WBG232:WBI232"/>
    <mergeCell ref="WBJ232:WBL232"/>
    <mergeCell ref="WBM232:WBO232"/>
    <mergeCell ref="WAF232:WAH232"/>
    <mergeCell ref="WAI232:WAK232"/>
    <mergeCell ref="WAL232:WAN232"/>
    <mergeCell ref="WAO232:WAQ232"/>
    <mergeCell ref="WAR232:WAT232"/>
    <mergeCell ref="WAU232:WAW232"/>
    <mergeCell ref="VZN232:VZP232"/>
    <mergeCell ref="VZQ232:VZS232"/>
    <mergeCell ref="VZT232:VZV232"/>
    <mergeCell ref="VZW232:VZY232"/>
    <mergeCell ref="VZZ232:WAB232"/>
    <mergeCell ref="WAC232:WAE232"/>
    <mergeCell ref="VYV232:VYX232"/>
    <mergeCell ref="VYY232:VZA232"/>
    <mergeCell ref="VZB232:VZD232"/>
    <mergeCell ref="VZE232:VZG232"/>
    <mergeCell ref="VZH232:VZJ232"/>
    <mergeCell ref="VZK232:VZM232"/>
    <mergeCell ref="VYD232:VYF232"/>
    <mergeCell ref="VYG232:VYI232"/>
    <mergeCell ref="VYJ232:VYL232"/>
    <mergeCell ref="VYM232:VYO232"/>
    <mergeCell ref="VYP232:VYR232"/>
    <mergeCell ref="VYS232:VYU232"/>
    <mergeCell ref="VXL232:VXN232"/>
    <mergeCell ref="VXO232:VXQ232"/>
    <mergeCell ref="VXR232:VXT232"/>
    <mergeCell ref="VXU232:VXW232"/>
    <mergeCell ref="VXX232:VXZ232"/>
    <mergeCell ref="VYA232:VYC232"/>
    <mergeCell ref="VWT232:VWV232"/>
    <mergeCell ref="VWW232:VWY232"/>
    <mergeCell ref="VWZ232:VXB232"/>
    <mergeCell ref="VXC232:VXE232"/>
    <mergeCell ref="VXF232:VXH232"/>
    <mergeCell ref="VXI232:VXK232"/>
    <mergeCell ref="VWB232:VWD232"/>
    <mergeCell ref="VWE232:VWG232"/>
    <mergeCell ref="VWH232:VWJ232"/>
    <mergeCell ref="VWK232:VWM232"/>
    <mergeCell ref="VWN232:VWP232"/>
    <mergeCell ref="VWQ232:VWS232"/>
    <mergeCell ref="VVJ232:VVL232"/>
    <mergeCell ref="VVM232:VVO232"/>
    <mergeCell ref="VVP232:VVR232"/>
    <mergeCell ref="VVS232:VVU232"/>
    <mergeCell ref="VVV232:VVX232"/>
    <mergeCell ref="VVY232:VWA232"/>
    <mergeCell ref="VUR232:VUT232"/>
    <mergeCell ref="VUU232:VUW232"/>
    <mergeCell ref="VUX232:VUZ232"/>
    <mergeCell ref="VVA232:VVC232"/>
    <mergeCell ref="VVD232:VVF232"/>
    <mergeCell ref="VVG232:VVI232"/>
    <mergeCell ref="VTZ232:VUB232"/>
    <mergeCell ref="VUC232:VUE232"/>
    <mergeCell ref="VUF232:VUH232"/>
    <mergeCell ref="VUI232:VUK232"/>
    <mergeCell ref="VUL232:VUN232"/>
    <mergeCell ref="VUO232:VUQ232"/>
    <mergeCell ref="VTH232:VTJ232"/>
    <mergeCell ref="VTK232:VTM232"/>
    <mergeCell ref="VTN232:VTP232"/>
    <mergeCell ref="VTQ232:VTS232"/>
    <mergeCell ref="VTT232:VTV232"/>
    <mergeCell ref="VTW232:VTY232"/>
    <mergeCell ref="VSP232:VSR232"/>
    <mergeCell ref="VSS232:VSU232"/>
    <mergeCell ref="VSV232:VSX232"/>
    <mergeCell ref="VSY232:VTA232"/>
    <mergeCell ref="VTB232:VTD232"/>
    <mergeCell ref="VTE232:VTG232"/>
    <mergeCell ref="VRX232:VRZ232"/>
    <mergeCell ref="VSA232:VSC232"/>
    <mergeCell ref="VSD232:VSF232"/>
    <mergeCell ref="VSG232:VSI232"/>
    <mergeCell ref="VSJ232:VSL232"/>
    <mergeCell ref="VSM232:VSO232"/>
    <mergeCell ref="VRF232:VRH232"/>
    <mergeCell ref="VRI232:VRK232"/>
    <mergeCell ref="VRL232:VRN232"/>
    <mergeCell ref="VRO232:VRQ232"/>
    <mergeCell ref="VRR232:VRT232"/>
    <mergeCell ref="VRU232:VRW232"/>
    <mergeCell ref="VQN232:VQP232"/>
    <mergeCell ref="VQQ232:VQS232"/>
    <mergeCell ref="VQT232:VQV232"/>
    <mergeCell ref="VQW232:VQY232"/>
    <mergeCell ref="VQZ232:VRB232"/>
    <mergeCell ref="VRC232:VRE232"/>
    <mergeCell ref="VPV232:VPX232"/>
    <mergeCell ref="VPY232:VQA232"/>
    <mergeCell ref="VQB232:VQD232"/>
    <mergeCell ref="VQE232:VQG232"/>
    <mergeCell ref="VQH232:VQJ232"/>
    <mergeCell ref="VQK232:VQM232"/>
    <mergeCell ref="VPD232:VPF232"/>
    <mergeCell ref="VPG232:VPI232"/>
    <mergeCell ref="VPJ232:VPL232"/>
    <mergeCell ref="VPM232:VPO232"/>
    <mergeCell ref="VPP232:VPR232"/>
    <mergeCell ref="VPS232:VPU232"/>
    <mergeCell ref="VOL232:VON232"/>
    <mergeCell ref="VOO232:VOQ232"/>
    <mergeCell ref="VOR232:VOT232"/>
    <mergeCell ref="VOU232:VOW232"/>
    <mergeCell ref="VOX232:VOZ232"/>
    <mergeCell ref="VPA232:VPC232"/>
    <mergeCell ref="VNT232:VNV232"/>
    <mergeCell ref="VNW232:VNY232"/>
    <mergeCell ref="VNZ232:VOB232"/>
    <mergeCell ref="VOC232:VOE232"/>
    <mergeCell ref="VOF232:VOH232"/>
    <mergeCell ref="VOI232:VOK232"/>
    <mergeCell ref="VNB232:VND232"/>
    <mergeCell ref="VNE232:VNG232"/>
    <mergeCell ref="VNH232:VNJ232"/>
    <mergeCell ref="VNK232:VNM232"/>
    <mergeCell ref="VNN232:VNP232"/>
    <mergeCell ref="VNQ232:VNS232"/>
    <mergeCell ref="VMJ232:VML232"/>
    <mergeCell ref="VMM232:VMO232"/>
    <mergeCell ref="VMP232:VMR232"/>
    <mergeCell ref="VMS232:VMU232"/>
    <mergeCell ref="VMV232:VMX232"/>
    <mergeCell ref="VMY232:VNA232"/>
    <mergeCell ref="VLR232:VLT232"/>
    <mergeCell ref="VLU232:VLW232"/>
    <mergeCell ref="VLX232:VLZ232"/>
    <mergeCell ref="VMA232:VMC232"/>
    <mergeCell ref="VMD232:VMF232"/>
    <mergeCell ref="VMG232:VMI232"/>
    <mergeCell ref="VKZ232:VLB232"/>
    <mergeCell ref="VLC232:VLE232"/>
    <mergeCell ref="VLF232:VLH232"/>
    <mergeCell ref="VLI232:VLK232"/>
    <mergeCell ref="VLL232:VLN232"/>
    <mergeCell ref="VLO232:VLQ232"/>
    <mergeCell ref="VKH232:VKJ232"/>
    <mergeCell ref="VKK232:VKM232"/>
    <mergeCell ref="VKN232:VKP232"/>
    <mergeCell ref="VKQ232:VKS232"/>
    <mergeCell ref="VKT232:VKV232"/>
    <mergeCell ref="VKW232:VKY232"/>
    <mergeCell ref="VJP232:VJR232"/>
    <mergeCell ref="VJS232:VJU232"/>
    <mergeCell ref="VJV232:VJX232"/>
    <mergeCell ref="VJY232:VKA232"/>
    <mergeCell ref="VKB232:VKD232"/>
    <mergeCell ref="VKE232:VKG232"/>
    <mergeCell ref="VIX232:VIZ232"/>
    <mergeCell ref="VJA232:VJC232"/>
    <mergeCell ref="VJD232:VJF232"/>
    <mergeCell ref="VJG232:VJI232"/>
    <mergeCell ref="VJJ232:VJL232"/>
    <mergeCell ref="VJM232:VJO232"/>
    <mergeCell ref="VIF232:VIH232"/>
    <mergeCell ref="VII232:VIK232"/>
    <mergeCell ref="VIL232:VIN232"/>
    <mergeCell ref="VIO232:VIQ232"/>
    <mergeCell ref="VIR232:VIT232"/>
    <mergeCell ref="VIU232:VIW232"/>
    <mergeCell ref="VHN232:VHP232"/>
    <mergeCell ref="VHQ232:VHS232"/>
    <mergeCell ref="VHT232:VHV232"/>
    <mergeCell ref="VHW232:VHY232"/>
    <mergeCell ref="VHZ232:VIB232"/>
    <mergeCell ref="VIC232:VIE232"/>
    <mergeCell ref="VGV232:VGX232"/>
    <mergeCell ref="VGY232:VHA232"/>
    <mergeCell ref="VHB232:VHD232"/>
    <mergeCell ref="VHE232:VHG232"/>
    <mergeCell ref="VHH232:VHJ232"/>
    <mergeCell ref="VHK232:VHM232"/>
    <mergeCell ref="VGD232:VGF232"/>
    <mergeCell ref="VGG232:VGI232"/>
    <mergeCell ref="VGJ232:VGL232"/>
    <mergeCell ref="VGM232:VGO232"/>
    <mergeCell ref="VGP232:VGR232"/>
    <mergeCell ref="VGS232:VGU232"/>
    <mergeCell ref="VFL232:VFN232"/>
    <mergeCell ref="VFO232:VFQ232"/>
    <mergeCell ref="VFR232:VFT232"/>
    <mergeCell ref="VFU232:VFW232"/>
    <mergeCell ref="VFX232:VFZ232"/>
    <mergeCell ref="VGA232:VGC232"/>
    <mergeCell ref="VET232:VEV232"/>
    <mergeCell ref="VEW232:VEY232"/>
    <mergeCell ref="VEZ232:VFB232"/>
    <mergeCell ref="VFC232:VFE232"/>
    <mergeCell ref="VFF232:VFH232"/>
    <mergeCell ref="VFI232:VFK232"/>
    <mergeCell ref="VEB232:VED232"/>
    <mergeCell ref="VEE232:VEG232"/>
    <mergeCell ref="VEH232:VEJ232"/>
    <mergeCell ref="VEK232:VEM232"/>
    <mergeCell ref="VEN232:VEP232"/>
    <mergeCell ref="VEQ232:VES232"/>
    <mergeCell ref="VDJ232:VDL232"/>
    <mergeCell ref="VDM232:VDO232"/>
    <mergeCell ref="VDP232:VDR232"/>
    <mergeCell ref="VDS232:VDU232"/>
    <mergeCell ref="VDV232:VDX232"/>
    <mergeCell ref="VDY232:VEA232"/>
    <mergeCell ref="VCR232:VCT232"/>
    <mergeCell ref="VCU232:VCW232"/>
    <mergeCell ref="VCX232:VCZ232"/>
    <mergeCell ref="VDA232:VDC232"/>
    <mergeCell ref="VDD232:VDF232"/>
    <mergeCell ref="VDG232:VDI232"/>
    <mergeCell ref="VBZ232:VCB232"/>
    <mergeCell ref="VCC232:VCE232"/>
    <mergeCell ref="VCF232:VCH232"/>
    <mergeCell ref="VCI232:VCK232"/>
    <mergeCell ref="VCL232:VCN232"/>
    <mergeCell ref="VCO232:VCQ232"/>
    <mergeCell ref="VBH232:VBJ232"/>
    <mergeCell ref="VBK232:VBM232"/>
    <mergeCell ref="VBN232:VBP232"/>
    <mergeCell ref="VBQ232:VBS232"/>
    <mergeCell ref="VBT232:VBV232"/>
    <mergeCell ref="VBW232:VBY232"/>
    <mergeCell ref="VAP232:VAR232"/>
    <mergeCell ref="VAS232:VAU232"/>
    <mergeCell ref="VAV232:VAX232"/>
    <mergeCell ref="VAY232:VBA232"/>
    <mergeCell ref="VBB232:VBD232"/>
    <mergeCell ref="VBE232:VBG232"/>
    <mergeCell ref="UZX232:UZZ232"/>
    <mergeCell ref="VAA232:VAC232"/>
    <mergeCell ref="VAD232:VAF232"/>
    <mergeCell ref="VAG232:VAI232"/>
    <mergeCell ref="VAJ232:VAL232"/>
    <mergeCell ref="VAM232:VAO232"/>
    <mergeCell ref="UZF232:UZH232"/>
    <mergeCell ref="UZI232:UZK232"/>
    <mergeCell ref="UZL232:UZN232"/>
    <mergeCell ref="UZO232:UZQ232"/>
    <mergeCell ref="UZR232:UZT232"/>
    <mergeCell ref="UZU232:UZW232"/>
    <mergeCell ref="UYN232:UYP232"/>
    <mergeCell ref="UYQ232:UYS232"/>
    <mergeCell ref="UYT232:UYV232"/>
    <mergeCell ref="UYW232:UYY232"/>
    <mergeCell ref="UYZ232:UZB232"/>
    <mergeCell ref="UZC232:UZE232"/>
    <mergeCell ref="UXV232:UXX232"/>
    <mergeCell ref="UXY232:UYA232"/>
    <mergeCell ref="UYB232:UYD232"/>
    <mergeCell ref="UYE232:UYG232"/>
    <mergeCell ref="UYH232:UYJ232"/>
    <mergeCell ref="UYK232:UYM232"/>
    <mergeCell ref="UXD232:UXF232"/>
    <mergeCell ref="UXG232:UXI232"/>
    <mergeCell ref="UXJ232:UXL232"/>
    <mergeCell ref="UXM232:UXO232"/>
    <mergeCell ref="UXP232:UXR232"/>
    <mergeCell ref="UXS232:UXU232"/>
    <mergeCell ref="UWL232:UWN232"/>
    <mergeCell ref="UWO232:UWQ232"/>
    <mergeCell ref="UWR232:UWT232"/>
    <mergeCell ref="UWU232:UWW232"/>
    <mergeCell ref="UWX232:UWZ232"/>
    <mergeCell ref="UXA232:UXC232"/>
    <mergeCell ref="UVT232:UVV232"/>
    <mergeCell ref="UVW232:UVY232"/>
    <mergeCell ref="UVZ232:UWB232"/>
    <mergeCell ref="UWC232:UWE232"/>
    <mergeCell ref="UWF232:UWH232"/>
    <mergeCell ref="UWI232:UWK232"/>
    <mergeCell ref="UVB232:UVD232"/>
    <mergeCell ref="UVE232:UVG232"/>
    <mergeCell ref="UVH232:UVJ232"/>
    <mergeCell ref="UVK232:UVM232"/>
    <mergeCell ref="UVN232:UVP232"/>
    <mergeCell ref="UVQ232:UVS232"/>
    <mergeCell ref="UUJ232:UUL232"/>
    <mergeCell ref="UUM232:UUO232"/>
    <mergeCell ref="UUP232:UUR232"/>
    <mergeCell ref="UUS232:UUU232"/>
    <mergeCell ref="UUV232:UUX232"/>
    <mergeCell ref="UUY232:UVA232"/>
    <mergeCell ref="UTR232:UTT232"/>
    <mergeCell ref="UTU232:UTW232"/>
    <mergeCell ref="UTX232:UTZ232"/>
    <mergeCell ref="UUA232:UUC232"/>
    <mergeCell ref="UUD232:UUF232"/>
    <mergeCell ref="UUG232:UUI232"/>
    <mergeCell ref="USZ232:UTB232"/>
    <mergeCell ref="UTC232:UTE232"/>
    <mergeCell ref="UTF232:UTH232"/>
    <mergeCell ref="UTI232:UTK232"/>
    <mergeCell ref="UTL232:UTN232"/>
    <mergeCell ref="UTO232:UTQ232"/>
    <mergeCell ref="USH232:USJ232"/>
    <mergeCell ref="USK232:USM232"/>
    <mergeCell ref="USN232:USP232"/>
    <mergeCell ref="USQ232:USS232"/>
    <mergeCell ref="UST232:USV232"/>
    <mergeCell ref="USW232:USY232"/>
    <mergeCell ref="URP232:URR232"/>
    <mergeCell ref="URS232:URU232"/>
    <mergeCell ref="URV232:URX232"/>
    <mergeCell ref="URY232:USA232"/>
    <mergeCell ref="USB232:USD232"/>
    <mergeCell ref="USE232:USG232"/>
    <mergeCell ref="UQX232:UQZ232"/>
    <mergeCell ref="URA232:URC232"/>
    <mergeCell ref="URD232:URF232"/>
    <mergeCell ref="URG232:URI232"/>
    <mergeCell ref="URJ232:URL232"/>
    <mergeCell ref="URM232:URO232"/>
    <mergeCell ref="UQF232:UQH232"/>
    <mergeCell ref="UQI232:UQK232"/>
    <mergeCell ref="UQL232:UQN232"/>
    <mergeCell ref="UQO232:UQQ232"/>
    <mergeCell ref="UQR232:UQT232"/>
    <mergeCell ref="UQU232:UQW232"/>
    <mergeCell ref="UPN232:UPP232"/>
    <mergeCell ref="UPQ232:UPS232"/>
    <mergeCell ref="UPT232:UPV232"/>
    <mergeCell ref="UPW232:UPY232"/>
    <mergeCell ref="UPZ232:UQB232"/>
    <mergeCell ref="UQC232:UQE232"/>
    <mergeCell ref="UOV232:UOX232"/>
    <mergeCell ref="UOY232:UPA232"/>
    <mergeCell ref="UPB232:UPD232"/>
    <mergeCell ref="UPE232:UPG232"/>
    <mergeCell ref="UPH232:UPJ232"/>
    <mergeCell ref="UPK232:UPM232"/>
    <mergeCell ref="UOD232:UOF232"/>
    <mergeCell ref="UOG232:UOI232"/>
    <mergeCell ref="UOJ232:UOL232"/>
    <mergeCell ref="UOM232:UOO232"/>
    <mergeCell ref="UOP232:UOR232"/>
    <mergeCell ref="UOS232:UOU232"/>
    <mergeCell ref="UNL232:UNN232"/>
    <mergeCell ref="UNO232:UNQ232"/>
    <mergeCell ref="UNR232:UNT232"/>
    <mergeCell ref="UNU232:UNW232"/>
    <mergeCell ref="UNX232:UNZ232"/>
    <mergeCell ref="UOA232:UOC232"/>
    <mergeCell ref="UMT232:UMV232"/>
    <mergeCell ref="UMW232:UMY232"/>
    <mergeCell ref="UMZ232:UNB232"/>
    <mergeCell ref="UNC232:UNE232"/>
    <mergeCell ref="UNF232:UNH232"/>
    <mergeCell ref="UNI232:UNK232"/>
    <mergeCell ref="UMB232:UMD232"/>
    <mergeCell ref="UME232:UMG232"/>
    <mergeCell ref="UMH232:UMJ232"/>
    <mergeCell ref="UMK232:UMM232"/>
    <mergeCell ref="UMN232:UMP232"/>
    <mergeCell ref="UMQ232:UMS232"/>
    <mergeCell ref="ULJ232:ULL232"/>
    <mergeCell ref="ULM232:ULO232"/>
    <mergeCell ref="ULP232:ULR232"/>
    <mergeCell ref="ULS232:ULU232"/>
    <mergeCell ref="ULV232:ULX232"/>
    <mergeCell ref="ULY232:UMA232"/>
    <mergeCell ref="UKR232:UKT232"/>
    <mergeCell ref="UKU232:UKW232"/>
    <mergeCell ref="UKX232:UKZ232"/>
    <mergeCell ref="ULA232:ULC232"/>
    <mergeCell ref="ULD232:ULF232"/>
    <mergeCell ref="ULG232:ULI232"/>
    <mergeCell ref="UJZ232:UKB232"/>
    <mergeCell ref="UKC232:UKE232"/>
    <mergeCell ref="UKF232:UKH232"/>
    <mergeCell ref="UKI232:UKK232"/>
    <mergeCell ref="UKL232:UKN232"/>
    <mergeCell ref="UKO232:UKQ232"/>
    <mergeCell ref="UJH232:UJJ232"/>
    <mergeCell ref="UJK232:UJM232"/>
    <mergeCell ref="UJN232:UJP232"/>
    <mergeCell ref="UJQ232:UJS232"/>
    <mergeCell ref="UJT232:UJV232"/>
    <mergeCell ref="UJW232:UJY232"/>
    <mergeCell ref="UIP232:UIR232"/>
    <mergeCell ref="UIS232:UIU232"/>
    <mergeCell ref="UIV232:UIX232"/>
    <mergeCell ref="UIY232:UJA232"/>
    <mergeCell ref="UJB232:UJD232"/>
    <mergeCell ref="UJE232:UJG232"/>
    <mergeCell ref="UHX232:UHZ232"/>
    <mergeCell ref="UIA232:UIC232"/>
    <mergeCell ref="UID232:UIF232"/>
    <mergeCell ref="UIG232:UII232"/>
    <mergeCell ref="UIJ232:UIL232"/>
    <mergeCell ref="UIM232:UIO232"/>
    <mergeCell ref="UHF232:UHH232"/>
    <mergeCell ref="UHI232:UHK232"/>
    <mergeCell ref="UHL232:UHN232"/>
    <mergeCell ref="UHO232:UHQ232"/>
    <mergeCell ref="UHR232:UHT232"/>
    <mergeCell ref="UHU232:UHW232"/>
    <mergeCell ref="UGN232:UGP232"/>
    <mergeCell ref="UGQ232:UGS232"/>
    <mergeCell ref="UGT232:UGV232"/>
    <mergeCell ref="UGW232:UGY232"/>
    <mergeCell ref="UGZ232:UHB232"/>
    <mergeCell ref="UHC232:UHE232"/>
    <mergeCell ref="UFV232:UFX232"/>
    <mergeCell ref="UFY232:UGA232"/>
    <mergeCell ref="UGB232:UGD232"/>
    <mergeCell ref="UGE232:UGG232"/>
    <mergeCell ref="UGH232:UGJ232"/>
    <mergeCell ref="UGK232:UGM232"/>
    <mergeCell ref="UFD232:UFF232"/>
    <mergeCell ref="UFG232:UFI232"/>
    <mergeCell ref="UFJ232:UFL232"/>
    <mergeCell ref="UFM232:UFO232"/>
    <mergeCell ref="UFP232:UFR232"/>
    <mergeCell ref="UFS232:UFU232"/>
    <mergeCell ref="UEL232:UEN232"/>
    <mergeCell ref="UEO232:UEQ232"/>
    <mergeCell ref="UER232:UET232"/>
    <mergeCell ref="UEU232:UEW232"/>
    <mergeCell ref="UEX232:UEZ232"/>
    <mergeCell ref="UFA232:UFC232"/>
    <mergeCell ref="UDT232:UDV232"/>
    <mergeCell ref="UDW232:UDY232"/>
    <mergeCell ref="UDZ232:UEB232"/>
    <mergeCell ref="UEC232:UEE232"/>
    <mergeCell ref="UEF232:UEH232"/>
    <mergeCell ref="UEI232:UEK232"/>
    <mergeCell ref="UDB232:UDD232"/>
    <mergeCell ref="UDE232:UDG232"/>
    <mergeCell ref="UDH232:UDJ232"/>
    <mergeCell ref="UDK232:UDM232"/>
    <mergeCell ref="UDN232:UDP232"/>
    <mergeCell ref="UDQ232:UDS232"/>
    <mergeCell ref="UCJ232:UCL232"/>
    <mergeCell ref="UCM232:UCO232"/>
    <mergeCell ref="UCP232:UCR232"/>
    <mergeCell ref="UCS232:UCU232"/>
    <mergeCell ref="UCV232:UCX232"/>
    <mergeCell ref="UCY232:UDA232"/>
    <mergeCell ref="UBR232:UBT232"/>
    <mergeCell ref="UBU232:UBW232"/>
    <mergeCell ref="UBX232:UBZ232"/>
    <mergeCell ref="UCA232:UCC232"/>
    <mergeCell ref="UCD232:UCF232"/>
    <mergeCell ref="UCG232:UCI232"/>
    <mergeCell ref="UAZ232:UBB232"/>
    <mergeCell ref="UBC232:UBE232"/>
    <mergeCell ref="UBF232:UBH232"/>
    <mergeCell ref="UBI232:UBK232"/>
    <mergeCell ref="UBL232:UBN232"/>
    <mergeCell ref="UBO232:UBQ232"/>
    <mergeCell ref="UAH232:UAJ232"/>
    <mergeCell ref="UAK232:UAM232"/>
    <mergeCell ref="UAN232:UAP232"/>
    <mergeCell ref="UAQ232:UAS232"/>
    <mergeCell ref="UAT232:UAV232"/>
    <mergeCell ref="UAW232:UAY232"/>
    <mergeCell ref="TZP232:TZR232"/>
    <mergeCell ref="TZS232:TZU232"/>
    <mergeCell ref="TZV232:TZX232"/>
    <mergeCell ref="TZY232:UAA232"/>
    <mergeCell ref="UAB232:UAD232"/>
    <mergeCell ref="UAE232:UAG232"/>
    <mergeCell ref="TYX232:TYZ232"/>
    <mergeCell ref="TZA232:TZC232"/>
    <mergeCell ref="TZD232:TZF232"/>
    <mergeCell ref="TZG232:TZI232"/>
    <mergeCell ref="TZJ232:TZL232"/>
    <mergeCell ref="TZM232:TZO232"/>
    <mergeCell ref="TYF232:TYH232"/>
    <mergeCell ref="TYI232:TYK232"/>
    <mergeCell ref="TYL232:TYN232"/>
    <mergeCell ref="TYO232:TYQ232"/>
    <mergeCell ref="TYR232:TYT232"/>
    <mergeCell ref="TYU232:TYW232"/>
    <mergeCell ref="TXN232:TXP232"/>
    <mergeCell ref="TXQ232:TXS232"/>
    <mergeCell ref="TXT232:TXV232"/>
    <mergeCell ref="TXW232:TXY232"/>
    <mergeCell ref="TXZ232:TYB232"/>
    <mergeCell ref="TYC232:TYE232"/>
    <mergeCell ref="TWV232:TWX232"/>
    <mergeCell ref="TWY232:TXA232"/>
    <mergeCell ref="TXB232:TXD232"/>
    <mergeCell ref="TXE232:TXG232"/>
    <mergeCell ref="TXH232:TXJ232"/>
    <mergeCell ref="TXK232:TXM232"/>
    <mergeCell ref="TWD232:TWF232"/>
    <mergeCell ref="TWG232:TWI232"/>
    <mergeCell ref="TWJ232:TWL232"/>
    <mergeCell ref="TWM232:TWO232"/>
    <mergeCell ref="TWP232:TWR232"/>
    <mergeCell ref="TWS232:TWU232"/>
    <mergeCell ref="TVL232:TVN232"/>
    <mergeCell ref="TVO232:TVQ232"/>
    <mergeCell ref="TVR232:TVT232"/>
    <mergeCell ref="TVU232:TVW232"/>
    <mergeCell ref="TVX232:TVZ232"/>
    <mergeCell ref="TWA232:TWC232"/>
    <mergeCell ref="TUT232:TUV232"/>
    <mergeCell ref="TUW232:TUY232"/>
    <mergeCell ref="TUZ232:TVB232"/>
    <mergeCell ref="TVC232:TVE232"/>
    <mergeCell ref="TVF232:TVH232"/>
    <mergeCell ref="TVI232:TVK232"/>
    <mergeCell ref="TUB232:TUD232"/>
    <mergeCell ref="TUE232:TUG232"/>
    <mergeCell ref="TUH232:TUJ232"/>
    <mergeCell ref="TUK232:TUM232"/>
    <mergeCell ref="TUN232:TUP232"/>
    <mergeCell ref="TUQ232:TUS232"/>
    <mergeCell ref="TTJ232:TTL232"/>
    <mergeCell ref="TTM232:TTO232"/>
    <mergeCell ref="TTP232:TTR232"/>
    <mergeCell ref="TTS232:TTU232"/>
    <mergeCell ref="TTV232:TTX232"/>
    <mergeCell ref="TTY232:TUA232"/>
    <mergeCell ref="TSR232:TST232"/>
    <mergeCell ref="TSU232:TSW232"/>
    <mergeCell ref="TSX232:TSZ232"/>
    <mergeCell ref="TTA232:TTC232"/>
    <mergeCell ref="TTD232:TTF232"/>
    <mergeCell ref="TTG232:TTI232"/>
    <mergeCell ref="TRZ232:TSB232"/>
    <mergeCell ref="TSC232:TSE232"/>
    <mergeCell ref="TSF232:TSH232"/>
    <mergeCell ref="TSI232:TSK232"/>
    <mergeCell ref="TSL232:TSN232"/>
    <mergeCell ref="TSO232:TSQ232"/>
    <mergeCell ref="TRH232:TRJ232"/>
    <mergeCell ref="TRK232:TRM232"/>
    <mergeCell ref="TRN232:TRP232"/>
    <mergeCell ref="TRQ232:TRS232"/>
    <mergeCell ref="TRT232:TRV232"/>
    <mergeCell ref="TRW232:TRY232"/>
    <mergeCell ref="TQP232:TQR232"/>
    <mergeCell ref="TQS232:TQU232"/>
    <mergeCell ref="TQV232:TQX232"/>
    <mergeCell ref="TQY232:TRA232"/>
    <mergeCell ref="TRB232:TRD232"/>
    <mergeCell ref="TRE232:TRG232"/>
    <mergeCell ref="TPX232:TPZ232"/>
    <mergeCell ref="TQA232:TQC232"/>
    <mergeCell ref="TQD232:TQF232"/>
    <mergeCell ref="TQG232:TQI232"/>
    <mergeCell ref="TQJ232:TQL232"/>
    <mergeCell ref="TQM232:TQO232"/>
    <mergeCell ref="TPF232:TPH232"/>
    <mergeCell ref="TPI232:TPK232"/>
    <mergeCell ref="TPL232:TPN232"/>
    <mergeCell ref="TPO232:TPQ232"/>
    <mergeCell ref="TPR232:TPT232"/>
    <mergeCell ref="TPU232:TPW232"/>
    <mergeCell ref="TON232:TOP232"/>
    <mergeCell ref="TOQ232:TOS232"/>
    <mergeCell ref="TOT232:TOV232"/>
    <mergeCell ref="TOW232:TOY232"/>
    <mergeCell ref="TOZ232:TPB232"/>
    <mergeCell ref="TPC232:TPE232"/>
    <mergeCell ref="TNV232:TNX232"/>
    <mergeCell ref="TNY232:TOA232"/>
    <mergeCell ref="TOB232:TOD232"/>
    <mergeCell ref="TOE232:TOG232"/>
    <mergeCell ref="TOH232:TOJ232"/>
    <mergeCell ref="TOK232:TOM232"/>
    <mergeCell ref="TND232:TNF232"/>
    <mergeCell ref="TNG232:TNI232"/>
    <mergeCell ref="TNJ232:TNL232"/>
    <mergeCell ref="TNM232:TNO232"/>
    <mergeCell ref="TNP232:TNR232"/>
    <mergeCell ref="TNS232:TNU232"/>
    <mergeCell ref="TML232:TMN232"/>
    <mergeCell ref="TMO232:TMQ232"/>
    <mergeCell ref="TMR232:TMT232"/>
    <mergeCell ref="TMU232:TMW232"/>
    <mergeCell ref="TMX232:TMZ232"/>
    <mergeCell ref="TNA232:TNC232"/>
    <mergeCell ref="TLT232:TLV232"/>
    <mergeCell ref="TLW232:TLY232"/>
    <mergeCell ref="TLZ232:TMB232"/>
    <mergeCell ref="TMC232:TME232"/>
    <mergeCell ref="TMF232:TMH232"/>
    <mergeCell ref="TMI232:TMK232"/>
    <mergeCell ref="TLB232:TLD232"/>
    <mergeCell ref="TLE232:TLG232"/>
    <mergeCell ref="TLH232:TLJ232"/>
    <mergeCell ref="TLK232:TLM232"/>
    <mergeCell ref="TLN232:TLP232"/>
    <mergeCell ref="TLQ232:TLS232"/>
    <mergeCell ref="TKJ232:TKL232"/>
    <mergeCell ref="TKM232:TKO232"/>
    <mergeCell ref="TKP232:TKR232"/>
    <mergeCell ref="TKS232:TKU232"/>
    <mergeCell ref="TKV232:TKX232"/>
    <mergeCell ref="TKY232:TLA232"/>
    <mergeCell ref="TJR232:TJT232"/>
    <mergeCell ref="TJU232:TJW232"/>
    <mergeCell ref="TJX232:TJZ232"/>
    <mergeCell ref="TKA232:TKC232"/>
    <mergeCell ref="TKD232:TKF232"/>
    <mergeCell ref="TKG232:TKI232"/>
    <mergeCell ref="TIZ232:TJB232"/>
    <mergeCell ref="TJC232:TJE232"/>
    <mergeCell ref="TJF232:TJH232"/>
    <mergeCell ref="TJI232:TJK232"/>
    <mergeCell ref="TJL232:TJN232"/>
    <mergeCell ref="TJO232:TJQ232"/>
    <mergeCell ref="TIH232:TIJ232"/>
    <mergeCell ref="TIK232:TIM232"/>
    <mergeCell ref="TIN232:TIP232"/>
    <mergeCell ref="TIQ232:TIS232"/>
    <mergeCell ref="TIT232:TIV232"/>
    <mergeCell ref="TIW232:TIY232"/>
    <mergeCell ref="THP232:THR232"/>
    <mergeCell ref="THS232:THU232"/>
    <mergeCell ref="THV232:THX232"/>
    <mergeCell ref="THY232:TIA232"/>
    <mergeCell ref="TIB232:TID232"/>
    <mergeCell ref="TIE232:TIG232"/>
    <mergeCell ref="TGX232:TGZ232"/>
    <mergeCell ref="THA232:THC232"/>
    <mergeCell ref="THD232:THF232"/>
    <mergeCell ref="THG232:THI232"/>
    <mergeCell ref="THJ232:THL232"/>
    <mergeCell ref="THM232:THO232"/>
    <mergeCell ref="TGF232:TGH232"/>
    <mergeCell ref="TGI232:TGK232"/>
    <mergeCell ref="TGL232:TGN232"/>
    <mergeCell ref="TGO232:TGQ232"/>
    <mergeCell ref="TGR232:TGT232"/>
    <mergeCell ref="TGU232:TGW232"/>
    <mergeCell ref="TFN232:TFP232"/>
    <mergeCell ref="TFQ232:TFS232"/>
    <mergeCell ref="TFT232:TFV232"/>
    <mergeCell ref="TFW232:TFY232"/>
    <mergeCell ref="TFZ232:TGB232"/>
    <mergeCell ref="TGC232:TGE232"/>
    <mergeCell ref="TEV232:TEX232"/>
    <mergeCell ref="TEY232:TFA232"/>
    <mergeCell ref="TFB232:TFD232"/>
    <mergeCell ref="TFE232:TFG232"/>
    <mergeCell ref="TFH232:TFJ232"/>
    <mergeCell ref="TFK232:TFM232"/>
    <mergeCell ref="TED232:TEF232"/>
    <mergeCell ref="TEG232:TEI232"/>
    <mergeCell ref="TEJ232:TEL232"/>
    <mergeCell ref="TEM232:TEO232"/>
    <mergeCell ref="TEP232:TER232"/>
    <mergeCell ref="TES232:TEU232"/>
    <mergeCell ref="TDL232:TDN232"/>
    <mergeCell ref="TDO232:TDQ232"/>
    <mergeCell ref="TDR232:TDT232"/>
    <mergeCell ref="TDU232:TDW232"/>
    <mergeCell ref="TDX232:TDZ232"/>
    <mergeCell ref="TEA232:TEC232"/>
    <mergeCell ref="TCT232:TCV232"/>
    <mergeCell ref="TCW232:TCY232"/>
    <mergeCell ref="TCZ232:TDB232"/>
    <mergeCell ref="TDC232:TDE232"/>
    <mergeCell ref="TDF232:TDH232"/>
    <mergeCell ref="TDI232:TDK232"/>
    <mergeCell ref="TCB232:TCD232"/>
    <mergeCell ref="TCE232:TCG232"/>
    <mergeCell ref="TCH232:TCJ232"/>
    <mergeCell ref="TCK232:TCM232"/>
    <mergeCell ref="TCN232:TCP232"/>
    <mergeCell ref="TCQ232:TCS232"/>
    <mergeCell ref="TBJ232:TBL232"/>
    <mergeCell ref="TBM232:TBO232"/>
    <mergeCell ref="TBP232:TBR232"/>
    <mergeCell ref="TBS232:TBU232"/>
    <mergeCell ref="TBV232:TBX232"/>
    <mergeCell ref="TBY232:TCA232"/>
    <mergeCell ref="TAR232:TAT232"/>
    <mergeCell ref="TAU232:TAW232"/>
    <mergeCell ref="TAX232:TAZ232"/>
    <mergeCell ref="TBA232:TBC232"/>
    <mergeCell ref="TBD232:TBF232"/>
    <mergeCell ref="TBG232:TBI232"/>
    <mergeCell ref="SZZ232:TAB232"/>
    <mergeCell ref="TAC232:TAE232"/>
    <mergeCell ref="TAF232:TAH232"/>
    <mergeCell ref="TAI232:TAK232"/>
    <mergeCell ref="TAL232:TAN232"/>
    <mergeCell ref="TAO232:TAQ232"/>
    <mergeCell ref="SZH232:SZJ232"/>
    <mergeCell ref="SZK232:SZM232"/>
    <mergeCell ref="SZN232:SZP232"/>
    <mergeCell ref="SZQ232:SZS232"/>
    <mergeCell ref="SZT232:SZV232"/>
    <mergeCell ref="SZW232:SZY232"/>
    <mergeCell ref="SYP232:SYR232"/>
    <mergeCell ref="SYS232:SYU232"/>
    <mergeCell ref="SYV232:SYX232"/>
    <mergeCell ref="SYY232:SZA232"/>
    <mergeCell ref="SZB232:SZD232"/>
    <mergeCell ref="SZE232:SZG232"/>
    <mergeCell ref="SXX232:SXZ232"/>
    <mergeCell ref="SYA232:SYC232"/>
    <mergeCell ref="SYD232:SYF232"/>
    <mergeCell ref="SYG232:SYI232"/>
    <mergeCell ref="SYJ232:SYL232"/>
    <mergeCell ref="SYM232:SYO232"/>
    <mergeCell ref="SXF232:SXH232"/>
    <mergeCell ref="SXI232:SXK232"/>
    <mergeCell ref="SXL232:SXN232"/>
    <mergeCell ref="SXO232:SXQ232"/>
    <mergeCell ref="SXR232:SXT232"/>
    <mergeCell ref="SXU232:SXW232"/>
    <mergeCell ref="SWN232:SWP232"/>
    <mergeCell ref="SWQ232:SWS232"/>
    <mergeCell ref="SWT232:SWV232"/>
    <mergeCell ref="SWW232:SWY232"/>
    <mergeCell ref="SWZ232:SXB232"/>
    <mergeCell ref="SXC232:SXE232"/>
    <mergeCell ref="SVV232:SVX232"/>
    <mergeCell ref="SVY232:SWA232"/>
    <mergeCell ref="SWB232:SWD232"/>
    <mergeCell ref="SWE232:SWG232"/>
    <mergeCell ref="SWH232:SWJ232"/>
    <mergeCell ref="SWK232:SWM232"/>
    <mergeCell ref="SVD232:SVF232"/>
    <mergeCell ref="SVG232:SVI232"/>
    <mergeCell ref="SVJ232:SVL232"/>
    <mergeCell ref="SVM232:SVO232"/>
    <mergeCell ref="SVP232:SVR232"/>
    <mergeCell ref="SVS232:SVU232"/>
    <mergeCell ref="SUL232:SUN232"/>
    <mergeCell ref="SUO232:SUQ232"/>
    <mergeCell ref="SUR232:SUT232"/>
    <mergeCell ref="SUU232:SUW232"/>
    <mergeCell ref="SUX232:SUZ232"/>
    <mergeCell ref="SVA232:SVC232"/>
    <mergeCell ref="STT232:STV232"/>
    <mergeCell ref="STW232:STY232"/>
    <mergeCell ref="STZ232:SUB232"/>
    <mergeCell ref="SUC232:SUE232"/>
    <mergeCell ref="SUF232:SUH232"/>
    <mergeCell ref="SUI232:SUK232"/>
    <mergeCell ref="STB232:STD232"/>
    <mergeCell ref="STE232:STG232"/>
    <mergeCell ref="STH232:STJ232"/>
    <mergeCell ref="STK232:STM232"/>
    <mergeCell ref="STN232:STP232"/>
    <mergeCell ref="STQ232:STS232"/>
    <mergeCell ref="SSJ232:SSL232"/>
    <mergeCell ref="SSM232:SSO232"/>
    <mergeCell ref="SSP232:SSR232"/>
    <mergeCell ref="SSS232:SSU232"/>
    <mergeCell ref="SSV232:SSX232"/>
    <mergeCell ref="SSY232:STA232"/>
    <mergeCell ref="SRR232:SRT232"/>
    <mergeCell ref="SRU232:SRW232"/>
    <mergeCell ref="SRX232:SRZ232"/>
    <mergeCell ref="SSA232:SSC232"/>
    <mergeCell ref="SSD232:SSF232"/>
    <mergeCell ref="SSG232:SSI232"/>
    <mergeCell ref="SQZ232:SRB232"/>
    <mergeCell ref="SRC232:SRE232"/>
    <mergeCell ref="SRF232:SRH232"/>
    <mergeCell ref="SRI232:SRK232"/>
    <mergeCell ref="SRL232:SRN232"/>
    <mergeCell ref="SRO232:SRQ232"/>
    <mergeCell ref="SQH232:SQJ232"/>
    <mergeCell ref="SQK232:SQM232"/>
    <mergeCell ref="SQN232:SQP232"/>
    <mergeCell ref="SQQ232:SQS232"/>
    <mergeCell ref="SQT232:SQV232"/>
    <mergeCell ref="SQW232:SQY232"/>
    <mergeCell ref="SPP232:SPR232"/>
    <mergeCell ref="SPS232:SPU232"/>
    <mergeCell ref="SPV232:SPX232"/>
    <mergeCell ref="SPY232:SQA232"/>
    <mergeCell ref="SQB232:SQD232"/>
    <mergeCell ref="SQE232:SQG232"/>
    <mergeCell ref="SOX232:SOZ232"/>
    <mergeCell ref="SPA232:SPC232"/>
    <mergeCell ref="SPD232:SPF232"/>
    <mergeCell ref="SPG232:SPI232"/>
    <mergeCell ref="SPJ232:SPL232"/>
    <mergeCell ref="SPM232:SPO232"/>
    <mergeCell ref="SOF232:SOH232"/>
    <mergeCell ref="SOI232:SOK232"/>
    <mergeCell ref="SOL232:SON232"/>
    <mergeCell ref="SOO232:SOQ232"/>
    <mergeCell ref="SOR232:SOT232"/>
    <mergeCell ref="SOU232:SOW232"/>
    <mergeCell ref="SNN232:SNP232"/>
    <mergeCell ref="SNQ232:SNS232"/>
    <mergeCell ref="SNT232:SNV232"/>
    <mergeCell ref="SNW232:SNY232"/>
    <mergeCell ref="SNZ232:SOB232"/>
    <mergeCell ref="SOC232:SOE232"/>
    <mergeCell ref="SMV232:SMX232"/>
    <mergeCell ref="SMY232:SNA232"/>
    <mergeCell ref="SNB232:SND232"/>
    <mergeCell ref="SNE232:SNG232"/>
    <mergeCell ref="SNH232:SNJ232"/>
    <mergeCell ref="SNK232:SNM232"/>
    <mergeCell ref="SMD232:SMF232"/>
    <mergeCell ref="SMG232:SMI232"/>
    <mergeCell ref="SMJ232:SML232"/>
    <mergeCell ref="SMM232:SMO232"/>
    <mergeCell ref="SMP232:SMR232"/>
    <mergeCell ref="SMS232:SMU232"/>
    <mergeCell ref="SLL232:SLN232"/>
    <mergeCell ref="SLO232:SLQ232"/>
    <mergeCell ref="SLR232:SLT232"/>
    <mergeCell ref="SLU232:SLW232"/>
    <mergeCell ref="SLX232:SLZ232"/>
    <mergeCell ref="SMA232:SMC232"/>
    <mergeCell ref="SKT232:SKV232"/>
    <mergeCell ref="SKW232:SKY232"/>
    <mergeCell ref="SKZ232:SLB232"/>
    <mergeCell ref="SLC232:SLE232"/>
    <mergeCell ref="SLF232:SLH232"/>
    <mergeCell ref="SLI232:SLK232"/>
    <mergeCell ref="SKB232:SKD232"/>
    <mergeCell ref="SKE232:SKG232"/>
    <mergeCell ref="SKH232:SKJ232"/>
    <mergeCell ref="SKK232:SKM232"/>
    <mergeCell ref="SKN232:SKP232"/>
    <mergeCell ref="SKQ232:SKS232"/>
    <mergeCell ref="SJJ232:SJL232"/>
    <mergeCell ref="SJM232:SJO232"/>
    <mergeCell ref="SJP232:SJR232"/>
    <mergeCell ref="SJS232:SJU232"/>
    <mergeCell ref="SJV232:SJX232"/>
    <mergeCell ref="SJY232:SKA232"/>
    <mergeCell ref="SIR232:SIT232"/>
    <mergeCell ref="SIU232:SIW232"/>
    <mergeCell ref="SIX232:SIZ232"/>
    <mergeCell ref="SJA232:SJC232"/>
    <mergeCell ref="SJD232:SJF232"/>
    <mergeCell ref="SJG232:SJI232"/>
    <mergeCell ref="SHZ232:SIB232"/>
    <mergeCell ref="SIC232:SIE232"/>
    <mergeCell ref="SIF232:SIH232"/>
    <mergeCell ref="SII232:SIK232"/>
    <mergeCell ref="SIL232:SIN232"/>
    <mergeCell ref="SIO232:SIQ232"/>
    <mergeCell ref="SHH232:SHJ232"/>
    <mergeCell ref="SHK232:SHM232"/>
    <mergeCell ref="SHN232:SHP232"/>
    <mergeCell ref="SHQ232:SHS232"/>
    <mergeCell ref="SHT232:SHV232"/>
    <mergeCell ref="SHW232:SHY232"/>
    <mergeCell ref="SGP232:SGR232"/>
    <mergeCell ref="SGS232:SGU232"/>
    <mergeCell ref="SGV232:SGX232"/>
    <mergeCell ref="SGY232:SHA232"/>
    <mergeCell ref="SHB232:SHD232"/>
    <mergeCell ref="SHE232:SHG232"/>
    <mergeCell ref="SFX232:SFZ232"/>
    <mergeCell ref="SGA232:SGC232"/>
    <mergeCell ref="SGD232:SGF232"/>
    <mergeCell ref="SGG232:SGI232"/>
    <mergeCell ref="SGJ232:SGL232"/>
    <mergeCell ref="SGM232:SGO232"/>
    <mergeCell ref="SFF232:SFH232"/>
    <mergeCell ref="SFI232:SFK232"/>
    <mergeCell ref="SFL232:SFN232"/>
    <mergeCell ref="SFO232:SFQ232"/>
    <mergeCell ref="SFR232:SFT232"/>
    <mergeCell ref="SFU232:SFW232"/>
    <mergeCell ref="SEN232:SEP232"/>
    <mergeCell ref="SEQ232:SES232"/>
    <mergeCell ref="SET232:SEV232"/>
    <mergeCell ref="SEW232:SEY232"/>
    <mergeCell ref="SEZ232:SFB232"/>
    <mergeCell ref="SFC232:SFE232"/>
    <mergeCell ref="SDV232:SDX232"/>
    <mergeCell ref="SDY232:SEA232"/>
    <mergeCell ref="SEB232:SED232"/>
    <mergeCell ref="SEE232:SEG232"/>
    <mergeCell ref="SEH232:SEJ232"/>
    <mergeCell ref="SEK232:SEM232"/>
    <mergeCell ref="SDD232:SDF232"/>
    <mergeCell ref="SDG232:SDI232"/>
    <mergeCell ref="SDJ232:SDL232"/>
    <mergeCell ref="SDM232:SDO232"/>
    <mergeCell ref="SDP232:SDR232"/>
    <mergeCell ref="SDS232:SDU232"/>
    <mergeCell ref="SCL232:SCN232"/>
    <mergeCell ref="SCO232:SCQ232"/>
    <mergeCell ref="SCR232:SCT232"/>
    <mergeCell ref="SCU232:SCW232"/>
    <mergeCell ref="SCX232:SCZ232"/>
    <mergeCell ref="SDA232:SDC232"/>
    <mergeCell ref="SBT232:SBV232"/>
    <mergeCell ref="SBW232:SBY232"/>
    <mergeCell ref="SBZ232:SCB232"/>
    <mergeCell ref="SCC232:SCE232"/>
    <mergeCell ref="SCF232:SCH232"/>
    <mergeCell ref="SCI232:SCK232"/>
    <mergeCell ref="SBB232:SBD232"/>
    <mergeCell ref="SBE232:SBG232"/>
    <mergeCell ref="SBH232:SBJ232"/>
    <mergeCell ref="SBK232:SBM232"/>
    <mergeCell ref="SBN232:SBP232"/>
    <mergeCell ref="SBQ232:SBS232"/>
    <mergeCell ref="SAJ232:SAL232"/>
    <mergeCell ref="SAM232:SAO232"/>
    <mergeCell ref="SAP232:SAR232"/>
    <mergeCell ref="SAS232:SAU232"/>
    <mergeCell ref="SAV232:SAX232"/>
    <mergeCell ref="SAY232:SBA232"/>
    <mergeCell ref="RZR232:RZT232"/>
    <mergeCell ref="RZU232:RZW232"/>
    <mergeCell ref="RZX232:RZZ232"/>
    <mergeCell ref="SAA232:SAC232"/>
    <mergeCell ref="SAD232:SAF232"/>
    <mergeCell ref="SAG232:SAI232"/>
    <mergeCell ref="RYZ232:RZB232"/>
    <mergeCell ref="RZC232:RZE232"/>
    <mergeCell ref="RZF232:RZH232"/>
    <mergeCell ref="RZI232:RZK232"/>
    <mergeCell ref="RZL232:RZN232"/>
    <mergeCell ref="RZO232:RZQ232"/>
    <mergeCell ref="RYH232:RYJ232"/>
    <mergeCell ref="RYK232:RYM232"/>
    <mergeCell ref="RYN232:RYP232"/>
    <mergeCell ref="RYQ232:RYS232"/>
    <mergeCell ref="RYT232:RYV232"/>
    <mergeCell ref="RYW232:RYY232"/>
    <mergeCell ref="RXP232:RXR232"/>
    <mergeCell ref="RXS232:RXU232"/>
    <mergeCell ref="RXV232:RXX232"/>
    <mergeCell ref="RXY232:RYA232"/>
    <mergeCell ref="RYB232:RYD232"/>
    <mergeCell ref="RYE232:RYG232"/>
    <mergeCell ref="RWX232:RWZ232"/>
    <mergeCell ref="RXA232:RXC232"/>
    <mergeCell ref="RXD232:RXF232"/>
    <mergeCell ref="RXG232:RXI232"/>
    <mergeCell ref="RXJ232:RXL232"/>
    <mergeCell ref="RXM232:RXO232"/>
    <mergeCell ref="RWF232:RWH232"/>
    <mergeCell ref="RWI232:RWK232"/>
    <mergeCell ref="RWL232:RWN232"/>
    <mergeCell ref="RWO232:RWQ232"/>
    <mergeCell ref="RWR232:RWT232"/>
    <mergeCell ref="RWU232:RWW232"/>
    <mergeCell ref="RVN232:RVP232"/>
    <mergeCell ref="RVQ232:RVS232"/>
    <mergeCell ref="RVT232:RVV232"/>
    <mergeCell ref="RVW232:RVY232"/>
    <mergeCell ref="RVZ232:RWB232"/>
    <mergeCell ref="RWC232:RWE232"/>
    <mergeCell ref="RUV232:RUX232"/>
    <mergeCell ref="RUY232:RVA232"/>
    <mergeCell ref="RVB232:RVD232"/>
    <mergeCell ref="RVE232:RVG232"/>
    <mergeCell ref="RVH232:RVJ232"/>
    <mergeCell ref="RVK232:RVM232"/>
    <mergeCell ref="RUD232:RUF232"/>
    <mergeCell ref="RUG232:RUI232"/>
    <mergeCell ref="RUJ232:RUL232"/>
    <mergeCell ref="RUM232:RUO232"/>
    <mergeCell ref="RUP232:RUR232"/>
    <mergeCell ref="RUS232:RUU232"/>
    <mergeCell ref="RTL232:RTN232"/>
    <mergeCell ref="RTO232:RTQ232"/>
    <mergeCell ref="RTR232:RTT232"/>
    <mergeCell ref="RTU232:RTW232"/>
    <mergeCell ref="RTX232:RTZ232"/>
    <mergeCell ref="RUA232:RUC232"/>
    <mergeCell ref="RST232:RSV232"/>
    <mergeCell ref="RSW232:RSY232"/>
    <mergeCell ref="RSZ232:RTB232"/>
    <mergeCell ref="RTC232:RTE232"/>
    <mergeCell ref="RTF232:RTH232"/>
    <mergeCell ref="RTI232:RTK232"/>
    <mergeCell ref="RSB232:RSD232"/>
    <mergeCell ref="RSE232:RSG232"/>
    <mergeCell ref="RSH232:RSJ232"/>
    <mergeCell ref="RSK232:RSM232"/>
    <mergeCell ref="RSN232:RSP232"/>
    <mergeCell ref="RSQ232:RSS232"/>
    <mergeCell ref="RRJ232:RRL232"/>
    <mergeCell ref="RRM232:RRO232"/>
    <mergeCell ref="RRP232:RRR232"/>
    <mergeCell ref="RRS232:RRU232"/>
    <mergeCell ref="RRV232:RRX232"/>
    <mergeCell ref="RRY232:RSA232"/>
    <mergeCell ref="RQR232:RQT232"/>
    <mergeCell ref="RQU232:RQW232"/>
    <mergeCell ref="RQX232:RQZ232"/>
    <mergeCell ref="RRA232:RRC232"/>
    <mergeCell ref="RRD232:RRF232"/>
    <mergeCell ref="RRG232:RRI232"/>
    <mergeCell ref="RPZ232:RQB232"/>
    <mergeCell ref="RQC232:RQE232"/>
    <mergeCell ref="RQF232:RQH232"/>
    <mergeCell ref="RQI232:RQK232"/>
    <mergeCell ref="RQL232:RQN232"/>
    <mergeCell ref="RQO232:RQQ232"/>
    <mergeCell ref="RPH232:RPJ232"/>
    <mergeCell ref="RPK232:RPM232"/>
    <mergeCell ref="RPN232:RPP232"/>
    <mergeCell ref="RPQ232:RPS232"/>
    <mergeCell ref="RPT232:RPV232"/>
    <mergeCell ref="RPW232:RPY232"/>
    <mergeCell ref="ROP232:ROR232"/>
    <mergeCell ref="ROS232:ROU232"/>
    <mergeCell ref="ROV232:ROX232"/>
    <mergeCell ref="ROY232:RPA232"/>
    <mergeCell ref="RPB232:RPD232"/>
    <mergeCell ref="RPE232:RPG232"/>
    <mergeCell ref="RNX232:RNZ232"/>
    <mergeCell ref="ROA232:ROC232"/>
    <mergeCell ref="ROD232:ROF232"/>
    <mergeCell ref="ROG232:ROI232"/>
    <mergeCell ref="ROJ232:ROL232"/>
    <mergeCell ref="ROM232:ROO232"/>
    <mergeCell ref="RNF232:RNH232"/>
    <mergeCell ref="RNI232:RNK232"/>
    <mergeCell ref="RNL232:RNN232"/>
    <mergeCell ref="RNO232:RNQ232"/>
    <mergeCell ref="RNR232:RNT232"/>
    <mergeCell ref="RNU232:RNW232"/>
    <mergeCell ref="RMN232:RMP232"/>
    <mergeCell ref="RMQ232:RMS232"/>
    <mergeCell ref="RMT232:RMV232"/>
    <mergeCell ref="RMW232:RMY232"/>
    <mergeCell ref="RMZ232:RNB232"/>
    <mergeCell ref="RNC232:RNE232"/>
    <mergeCell ref="RLV232:RLX232"/>
    <mergeCell ref="RLY232:RMA232"/>
    <mergeCell ref="RMB232:RMD232"/>
    <mergeCell ref="RME232:RMG232"/>
    <mergeCell ref="RMH232:RMJ232"/>
    <mergeCell ref="RMK232:RMM232"/>
    <mergeCell ref="RLD232:RLF232"/>
    <mergeCell ref="RLG232:RLI232"/>
    <mergeCell ref="RLJ232:RLL232"/>
    <mergeCell ref="RLM232:RLO232"/>
    <mergeCell ref="RLP232:RLR232"/>
    <mergeCell ref="RLS232:RLU232"/>
    <mergeCell ref="RKL232:RKN232"/>
    <mergeCell ref="RKO232:RKQ232"/>
    <mergeCell ref="RKR232:RKT232"/>
    <mergeCell ref="RKU232:RKW232"/>
    <mergeCell ref="RKX232:RKZ232"/>
    <mergeCell ref="RLA232:RLC232"/>
    <mergeCell ref="RJT232:RJV232"/>
    <mergeCell ref="RJW232:RJY232"/>
    <mergeCell ref="RJZ232:RKB232"/>
    <mergeCell ref="RKC232:RKE232"/>
    <mergeCell ref="RKF232:RKH232"/>
    <mergeCell ref="RKI232:RKK232"/>
    <mergeCell ref="RJB232:RJD232"/>
    <mergeCell ref="RJE232:RJG232"/>
    <mergeCell ref="RJH232:RJJ232"/>
    <mergeCell ref="RJK232:RJM232"/>
    <mergeCell ref="RJN232:RJP232"/>
    <mergeCell ref="RJQ232:RJS232"/>
    <mergeCell ref="RIJ232:RIL232"/>
    <mergeCell ref="RIM232:RIO232"/>
    <mergeCell ref="RIP232:RIR232"/>
    <mergeCell ref="RIS232:RIU232"/>
    <mergeCell ref="RIV232:RIX232"/>
    <mergeCell ref="RIY232:RJA232"/>
    <mergeCell ref="RHR232:RHT232"/>
    <mergeCell ref="RHU232:RHW232"/>
    <mergeCell ref="RHX232:RHZ232"/>
    <mergeCell ref="RIA232:RIC232"/>
    <mergeCell ref="RID232:RIF232"/>
    <mergeCell ref="RIG232:RII232"/>
    <mergeCell ref="RGZ232:RHB232"/>
    <mergeCell ref="RHC232:RHE232"/>
    <mergeCell ref="RHF232:RHH232"/>
    <mergeCell ref="RHI232:RHK232"/>
    <mergeCell ref="RHL232:RHN232"/>
    <mergeCell ref="RHO232:RHQ232"/>
    <mergeCell ref="RGH232:RGJ232"/>
    <mergeCell ref="RGK232:RGM232"/>
    <mergeCell ref="RGN232:RGP232"/>
    <mergeCell ref="RGQ232:RGS232"/>
    <mergeCell ref="RGT232:RGV232"/>
    <mergeCell ref="RGW232:RGY232"/>
    <mergeCell ref="RFP232:RFR232"/>
    <mergeCell ref="RFS232:RFU232"/>
    <mergeCell ref="RFV232:RFX232"/>
    <mergeCell ref="RFY232:RGA232"/>
    <mergeCell ref="RGB232:RGD232"/>
    <mergeCell ref="RGE232:RGG232"/>
    <mergeCell ref="REX232:REZ232"/>
    <mergeCell ref="RFA232:RFC232"/>
    <mergeCell ref="RFD232:RFF232"/>
    <mergeCell ref="RFG232:RFI232"/>
    <mergeCell ref="RFJ232:RFL232"/>
    <mergeCell ref="RFM232:RFO232"/>
    <mergeCell ref="REF232:REH232"/>
    <mergeCell ref="REI232:REK232"/>
    <mergeCell ref="REL232:REN232"/>
    <mergeCell ref="REO232:REQ232"/>
    <mergeCell ref="RER232:RET232"/>
    <mergeCell ref="REU232:REW232"/>
    <mergeCell ref="RDN232:RDP232"/>
    <mergeCell ref="RDQ232:RDS232"/>
    <mergeCell ref="RDT232:RDV232"/>
    <mergeCell ref="RDW232:RDY232"/>
    <mergeCell ref="RDZ232:REB232"/>
    <mergeCell ref="REC232:REE232"/>
    <mergeCell ref="RCV232:RCX232"/>
    <mergeCell ref="RCY232:RDA232"/>
    <mergeCell ref="RDB232:RDD232"/>
    <mergeCell ref="RDE232:RDG232"/>
    <mergeCell ref="RDH232:RDJ232"/>
    <mergeCell ref="RDK232:RDM232"/>
    <mergeCell ref="RCD232:RCF232"/>
    <mergeCell ref="RCG232:RCI232"/>
    <mergeCell ref="RCJ232:RCL232"/>
    <mergeCell ref="RCM232:RCO232"/>
    <mergeCell ref="RCP232:RCR232"/>
    <mergeCell ref="RCS232:RCU232"/>
    <mergeCell ref="RBL232:RBN232"/>
    <mergeCell ref="RBO232:RBQ232"/>
    <mergeCell ref="RBR232:RBT232"/>
    <mergeCell ref="RBU232:RBW232"/>
    <mergeCell ref="RBX232:RBZ232"/>
    <mergeCell ref="RCA232:RCC232"/>
    <mergeCell ref="RAT232:RAV232"/>
    <mergeCell ref="RAW232:RAY232"/>
    <mergeCell ref="RAZ232:RBB232"/>
    <mergeCell ref="RBC232:RBE232"/>
    <mergeCell ref="RBF232:RBH232"/>
    <mergeCell ref="RBI232:RBK232"/>
    <mergeCell ref="RAB232:RAD232"/>
    <mergeCell ref="RAE232:RAG232"/>
    <mergeCell ref="RAH232:RAJ232"/>
    <mergeCell ref="RAK232:RAM232"/>
    <mergeCell ref="RAN232:RAP232"/>
    <mergeCell ref="RAQ232:RAS232"/>
    <mergeCell ref="QZJ232:QZL232"/>
    <mergeCell ref="QZM232:QZO232"/>
    <mergeCell ref="QZP232:QZR232"/>
    <mergeCell ref="QZS232:QZU232"/>
    <mergeCell ref="QZV232:QZX232"/>
    <mergeCell ref="QZY232:RAA232"/>
    <mergeCell ref="QYR232:QYT232"/>
    <mergeCell ref="QYU232:QYW232"/>
    <mergeCell ref="QYX232:QYZ232"/>
    <mergeCell ref="QZA232:QZC232"/>
    <mergeCell ref="QZD232:QZF232"/>
    <mergeCell ref="QZG232:QZI232"/>
    <mergeCell ref="QXZ232:QYB232"/>
    <mergeCell ref="QYC232:QYE232"/>
    <mergeCell ref="QYF232:QYH232"/>
    <mergeCell ref="QYI232:QYK232"/>
    <mergeCell ref="QYL232:QYN232"/>
    <mergeCell ref="QYO232:QYQ232"/>
    <mergeCell ref="QXH232:QXJ232"/>
    <mergeCell ref="QXK232:QXM232"/>
    <mergeCell ref="QXN232:QXP232"/>
    <mergeCell ref="QXQ232:QXS232"/>
    <mergeCell ref="QXT232:QXV232"/>
    <mergeCell ref="QXW232:QXY232"/>
    <mergeCell ref="QWP232:QWR232"/>
    <mergeCell ref="QWS232:QWU232"/>
    <mergeCell ref="QWV232:QWX232"/>
    <mergeCell ref="QWY232:QXA232"/>
    <mergeCell ref="QXB232:QXD232"/>
    <mergeCell ref="QXE232:QXG232"/>
    <mergeCell ref="QVX232:QVZ232"/>
    <mergeCell ref="QWA232:QWC232"/>
    <mergeCell ref="QWD232:QWF232"/>
    <mergeCell ref="QWG232:QWI232"/>
    <mergeCell ref="QWJ232:QWL232"/>
    <mergeCell ref="QWM232:QWO232"/>
    <mergeCell ref="QVF232:QVH232"/>
    <mergeCell ref="QVI232:QVK232"/>
    <mergeCell ref="QVL232:QVN232"/>
    <mergeCell ref="QVO232:QVQ232"/>
    <mergeCell ref="QVR232:QVT232"/>
    <mergeCell ref="QVU232:QVW232"/>
    <mergeCell ref="QUN232:QUP232"/>
    <mergeCell ref="QUQ232:QUS232"/>
    <mergeCell ref="QUT232:QUV232"/>
    <mergeCell ref="QUW232:QUY232"/>
    <mergeCell ref="QUZ232:QVB232"/>
    <mergeCell ref="QVC232:QVE232"/>
    <mergeCell ref="QTV232:QTX232"/>
    <mergeCell ref="QTY232:QUA232"/>
    <mergeCell ref="QUB232:QUD232"/>
    <mergeCell ref="QUE232:QUG232"/>
    <mergeCell ref="QUH232:QUJ232"/>
    <mergeCell ref="QUK232:QUM232"/>
    <mergeCell ref="QTD232:QTF232"/>
    <mergeCell ref="QTG232:QTI232"/>
    <mergeCell ref="QTJ232:QTL232"/>
    <mergeCell ref="QTM232:QTO232"/>
    <mergeCell ref="QTP232:QTR232"/>
    <mergeCell ref="QTS232:QTU232"/>
    <mergeCell ref="QSL232:QSN232"/>
    <mergeCell ref="QSO232:QSQ232"/>
    <mergeCell ref="QSR232:QST232"/>
    <mergeCell ref="QSU232:QSW232"/>
    <mergeCell ref="QSX232:QSZ232"/>
    <mergeCell ref="QTA232:QTC232"/>
    <mergeCell ref="QRT232:QRV232"/>
    <mergeCell ref="QRW232:QRY232"/>
    <mergeCell ref="QRZ232:QSB232"/>
    <mergeCell ref="QSC232:QSE232"/>
    <mergeCell ref="QSF232:QSH232"/>
    <mergeCell ref="QSI232:QSK232"/>
    <mergeCell ref="QRB232:QRD232"/>
    <mergeCell ref="QRE232:QRG232"/>
    <mergeCell ref="QRH232:QRJ232"/>
    <mergeCell ref="QRK232:QRM232"/>
    <mergeCell ref="QRN232:QRP232"/>
    <mergeCell ref="QRQ232:QRS232"/>
    <mergeCell ref="QQJ232:QQL232"/>
    <mergeCell ref="QQM232:QQO232"/>
    <mergeCell ref="QQP232:QQR232"/>
    <mergeCell ref="QQS232:QQU232"/>
    <mergeCell ref="QQV232:QQX232"/>
    <mergeCell ref="QQY232:QRA232"/>
    <mergeCell ref="QPR232:QPT232"/>
    <mergeCell ref="QPU232:QPW232"/>
    <mergeCell ref="QPX232:QPZ232"/>
    <mergeCell ref="QQA232:QQC232"/>
    <mergeCell ref="QQD232:QQF232"/>
    <mergeCell ref="QQG232:QQI232"/>
    <mergeCell ref="QOZ232:QPB232"/>
    <mergeCell ref="QPC232:QPE232"/>
    <mergeCell ref="QPF232:QPH232"/>
    <mergeCell ref="QPI232:QPK232"/>
    <mergeCell ref="QPL232:QPN232"/>
    <mergeCell ref="QPO232:QPQ232"/>
    <mergeCell ref="QOH232:QOJ232"/>
    <mergeCell ref="QOK232:QOM232"/>
    <mergeCell ref="QON232:QOP232"/>
    <mergeCell ref="QOQ232:QOS232"/>
    <mergeCell ref="QOT232:QOV232"/>
    <mergeCell ref="QOW232:QOY232"/>
    <mergeCell ref="QNP232:QNR232"/>
    <mergeCell ref="QNS232:QNU232"/>
    <mergeCell ref="QNV232:QNX232"/>
    <mergeCell ref="QNY232:QOA232"/>
    <mergeCell ref="QOB232:QOD232"/>
    <mergeCell ref="QOE232:QOG232"/>
    <mergeCell ref="QMX232:QMZ232"/>
    <mergeCell ref="QNA232:QNC232"/>
    <mergeCell ref="QND232:QNF232"/>
    <mergeCell ref="QNG232:QNI232"/>
    <mergeCell ref="QNJ232:QNL232"/>
    <mergeCell ref="QNM232:QNO232"/>
    <mergeCell ref="QMF232:QMH232"/>
    <mergeCell ref="QMI232:QMK232"/>
    <mergeCell ref="QML232:QMN232"/>
    <mergeCell ref="QMO232:QMQ232"/>
    <mergeCell ref="QMR232:QMT232"/>
    <mergeCell ref="QMU232:QMW232"/>
    <mergeCell ref="QLN232:QLP232"/>
    <mergeCell ref="QLQ232:QLS232"/>
    <mergeCell ref="QLT232:QLV232"/>
    <mergeCell ref="QLW232:QLY232"/>
    <mergeCell ref="QLZ232:QMB232"/>
    <mergeCell ref="QMC232:QME232"/>
    <mergeCell ref="QKV232:QKX232"/>
    <mergeCell ref="QKY232:QLA232"/>
    <mergeCell ref="QLB232:QLD232"/>
    <mergeCell ref="QLE232:QLG232"/>
    <mergeCell ref="QLH232:QLJ232"/>
    <mergeCell ref="QLK232:QLM232"/>
    <mergeCell ref="QKD232:QKF232"/>
    <mergeCell ref="QKG232:QKI232"/>
    <mergeCell ref="QKJ232:QKL232"/>
    <mergeCell ref="QKM232:QKO232"/>
    <mergeCell ref="QKP232:QKR232"/>
    <mergeCell ref="QKS232:QKU232"/>
    <mergeCell ref="QJL232:QJN232"/>
    <mergeCell ref="QJO232:QJQ232"/>
    <mergeCell ref="QJR232:QJT232"/>
    <mergeCell ref="QJU232:QJW232"/>
    <mergeCell ref="QJX232:QJZ232"/>
    <mergeCell ref="QKA232:QKC232"/>
    <mergeCell ref="QIT232:QIV232"/>
    <mergeCell ref="QIW232:QIY232"/>
    <mergeCell ref="QIZ232:QJB232"/>
    <mergeCell ref="QJC232:QJE232"/>
    <mergeCell ref="QJF232:QJH232"/>
    <mergeCell ref="QJI232:QJK232"/>
    <mergeCell ref="QIB232:QID232"/>
    <mergeCell ref="QIE232:QIG232"/>
    <mergeCell ref="QIH232:QIJ232"/>
    <mergeCell ref="QIK232:QIM232"/>
    <mergeCell ref="QIN232:QIP232"/>
    <mergeCell ref="QIQ232:QIS232"/>
    <mergeCell ref="QHJ232:QHL232"/>
    <mergeCell ref="QHM232:QHO232"/>
    <mergeCell ref="QHP232:QHR232"/>
    <mergeCell ref="QHS232:QHU232"/>
    <mergeCell ref="QHV232:QHX232"/>
    <mergeCell ref="QHY232:QIA232"/>
    <mergeCell ref="QGR232:QGT232"/>
    <mergeCell ref="QGU232:QGW232"/>
    <mergeCell ref="QGX232:QGZ232"/>
    <mergeCell ref="QHA232:QHC232"/>
    <mergeCell ref="QHD232:QHF232"/>
    <mergeCell ref="QHG232:QHI232"/>
    <mergeCell ref="QFZ232:QGB232"/>
    <mergeCell ref="QGC232:QGE232"/>
    <mergeCell ref="QGF232:QGH232"/>
    <mergeCell ref="QGI232:QGK232"/>
    <mergeCell ref="QGL232:QGN232"/>
    <mergeCell ref="QGO232:QGQ232"/>
    <mergeCell ref="QFH232:QFJ232"/>
    <mergeCell ref="QFK232:QFM232"/>
    <mergeCell ref="QFN232:QFP232"/>
    <mergeCell ref="QFQ232:QFS232"/>
    <mergeCell ref="QFT232:QFV232"/>
    <mergeCell ref="QFW232:QFY232"/>
    <mergeCell ref="QEP232:QER232"/>
    <mergeCell ref="QES232:QEU232"/>
    <mergeCell ref="QEV232:QEX232"/>
    <mergeCell ref="QEY232:QFA232"/>
    <mergeCell ref="QFB232:QFD232"/>
    <mergeCell ref="QFE232:QFG232"/>
    <mergeCell ref="QDX232:QDZ232"/>
    <mergeCell ref="QEA232:QEC232"/>
    <mergeCell ref="QED232:QEF232"/>
    <mergeCell ref="QEG232:QEI232"/>
    <mergeCell ref="QEJ232:QEL232"/>
    <mergeCell ref="QEM232:QEO232"/>
    <mergeCell ref="QDF232:QDH232"/>
    <mergeCell ref="QDI232:QDK232"/>
    <mergeCell ref="QDL232:QDN232"/>
    <mergeCell ref="QDO232:QDQ232"/>
    <mergeCell ref="QDR232:QDT232"/>
    <mergeCell ref="QDU232:QDW232"/>
    <mergeCell ref="QCN232:QCP232"/>
    <mergeCell ref="QCQ232:QCS232"/>
    <mergeCell ref="QCT232:QCV232"/>
    <mergeCell ref="QCW232:QCY232"/>
    <mergeCell ref="QCZ232:QDB232"/>
    <mergeCell ref="QDC232:QDE232"/>
    <mergeCell ref="QBV232:QBX232"/>
    <mergeCell ref="QBY232:QCA232"/>
    <mergeCell ref="QCB232:QCD232"/>
    <mergeCell ref="QCE232:QCG232"/>
    <mergeCell ref="QCH232:QCJ232"/>
    <mergeCell ref="QCK232:QCM232"/>
    <mergeCell ref="QBD232:QBF232"/>
    <mergeCell ref="QBG232:QBI232"/>
    <mergeCell ref="QBJ232:QBL232"/>
    <mergeCell ref="QBM232:QBO232"/>
    <mergeCell ref="QBP232:QBR232"/>
    <mergeCell ref="QBS232:QBU232"/>
    <mergeCell ref="QAL232:QAN232"/>
    <mergeCell ref="QAO232:QAQ232"/>
    <mergeCell ref="QAR232:QAT232"/>
    <mergeCell ref="QAU232:QAW232"/>
    <mergeCell ref="QAX232:QAZ232"/>
    <mergeCell ref="QBA232:QBC232"/>
    <mergeCell ref="PZT232:PZV232"/>
    <mergeCell ref="PZW232:PZY232"/>
    <mergeCell ref="PZZ232:QAB232"/>
    <mergeCell ref="QAC232:QAE232"/>
    <mergeCell ref="QAF232:QAH232"/>
    <mergeCell ref="QAI232:QAK232"/>
    <mergeCell ref="PZB232:PZD232"/>
    <mergeCell ref="PZE232:PZG232"/>
    <mergeCell ref="PZH232:PZJ232"/>
    <mergeCell ref="PZK232:PZM232"/>
    <mergeCell ref="PZN232:PZP232"/>
    <mergeCell ref="PZQ232:PZS232"/>
    <mergeCell ref="PYJ232:PYL232"/>
    <mergeCell ref="PYM232:PYO232"/>
    <mergeCell ref="PYP232:PYR232"/>
    <mergeCell ref="PYS232:PYU232"/>
    <mergeCell ref="PYV232:PYX232"/>
    <mergeCell ref="PYY232:PZA232"/>
    <mergeCell ref="PXR232:PXT232"/>
    <mergeCell ref="PXU232:PXW232"/>
    <mergeCell ref="PXX232:PXZ232"/>
    <mergeCell ref="PYA232:PYC232"/>
    <mergeCell ref="PYD232:PYF232"/>
    <mergeCell ref="PYG232:PYI232"/>
    <mergeCell ref="PWZ232:PXB232"/>
    <mergeCell ref="PXC232:PXE232"/>
    <mergeCell ref="PXF232:PXH232"/>
    <mergeCell ref="PXI232:PXK232"/>
    <mergeCell ref="PXL232:PXN232"/>
    <mergeCell ref="PXO232:PXQ232"/>
    <mergeCell ref="PWH232:PWJ232"/>
    <mergeCell ref="PWK232:PWM232"/>
    <mergeCell ref="PWN232:PWP232"/>
    <mergeCell ref="PWQ232:PWS232"/>
    <mergeCell ref="PWT232:PWV232"/>
    <mergeCell ref="PWW232:PWY232"/>
    <mergeCell ref="PVP232:PVR232"/>
    <mergeCell ref="PVS232:PVU232"/>
    <mergeCell ref="PVV232:PVX232"/>
    <mergeCell ref="PVY232:PWA232"/>
    <mergeCell ref="PWB232:PWD232"/>
    <mergeCell ref="PWE232:PWG232"/>
    <mergeCell ref="PUX232:PUZ232"/>
    <mergeCell ref="PVA232:PVC232"/>
    <mergeCell ref="PVD232:PVF232"/>
    <mergeCell ref="PVG232:PVI232"/>
    <mergeCell ref="PVJ232:PVL232"/>
    <mergeCell ref="PVM232:PVO232"/>
    <mergeCell ref="PUF232:PUH232"/>
    <mergeCell ref="PUI232:PUK232"/>
    <mergeCell ref="PUL232:PUN232"/>
    <mergeCell ref="PUO232:PUQ232"/>
    <mergeCell ref="PUR232:PUT232"/>
    <mergeCell ref="PUU232:PUW232"/>
    <mergeCell ref="PTN232:PTP232"/>
    <mergeCell ref="PTQ232:PTS232"/>
    <mergeCell ref="PTT232:PTV232"/>
    <mergeCell ref="PTW232:PTY232"/>
    <mergeCell ref="PTZ232:PUB232"/>
    <mergeCell ref="PUC232:PUE232"/>
    <mergeCell ref="PSV232:PSX232"/>
    <mergeCell ref="PSY232:PTA232"/>
    <mergeCell ref="PTB232:PTD232"/>
    <mergeCell ref="PTE232:PTG232"/>
    <mergeCell ref="PTH232:PTJ232"/>
    <mergeCell ref="PTK232:PTM232"/>
    <mergeCell ref="PSD232:PSF232"/>
    <mergeCell ref="PSG232:PSI232"/>
    <mergeCell ref="PSJ232:PSL232"/>
    <mergeCell ref="PSM232:PSO232"/>
    <mergeCell ref="PSP232:PSR232"/>
    <mergeCell ref="PSS232:PSU232"/>
    <mergeCell ref="PRL232:PRN232"/>
    <mergeCell ref="PRO232:PRQ232"/>
    <mergeCell ref="PRR232:PRT232"/>
    <mergeCell ref="PRU232:PRW232"/>
    <mergeCell ref="PRX232:PRZ232"/>
    <mergeCell ref="PSA232:PSC232"/>
    <mergeCell ref="PQT232:PQV232"/>
    <mergeCell ref="PQW232:PQY232"/>
    <mergeCell ref="PQZ232:PRB232"/>
    <mergeCell ref="PRC232:PRE232"/>
    <mergeCell ref="PRF232:PRH232"/>
    <mergeCell ref="PRI232:PRK232"/>
    <mergeCell ref="PQB232:PQD232"/>
    <mergeCell ref="PQE232:PQG232"/>
    <mergeCell ref="PQH232:PQJ232"/>
    <mergeCell ref="PQK232:PQM232"/>
    <mergeCell ref="PQN232:PQP232"/>
    <mergeCell ref="PQQ232:PQS232"/>
    <mergeCell ref="PPJ232:PPL232"/>
    <mergeCell ref="PPM232:PPO232"/>
    <mergeCell ref="PPP232:PPR232"/>
    <mergeCell ref="PPS232:PPU232"/>
    <mergeCell ref="PPV232:PPX232"/>
    <mergeCell ref="PPY232:PQA232"/>
    <mergeCell ref="POR232:POT232"/>
    <mergeCell ref="POU232:POW232"/>
    <mergeCell ref="POX232:POZ232"/>
    <mergeCell ref="PPA232:PPC232"/>
    <mergeCell ref="PPD232:PPF232"/>
    <mergeCell ref="PPG232:PPI232"/>
    <mergeCell ref="PNZ232:POB232"/>
    <mergeCell ref="POC232:POE232"/>
    <mergeCell ref="POF232:POH232"/>
    <mergeCell ref="POI232:POK232"/>
    <mergeCell ref="POL232:PON232"/>
    <mergeCell ref="POO232:POQ232"/>
    <mergeCell ref="PNH232:PNJ232"/>
    <mergeCell ref="PNK232:PNM232"/>
    <mergeCell ref="PNN232:PNP232"/>
    <mergeCell ref="PNQ232:PNS232"/>
    <mergeCell ref="PNT232:PNV232"/>
    <mergeCell ref="PNW232:PNY232"/>
    <mergeCell ref="PMP232:PMR232"/>
    <mergeCell ref="PMS232:PMU232"/>
    <mergeCell ref="PMV232:PMX232"/>
    <mergeCell ref="PMY232:PNA232"/>
    <mergeCell ref="PNB232:PND232"/>
    <mergeCell ref="PNE232:PNG232"/>
    <mergeCell ref="PLX232:PLZ232"/>
    <mergeCell ref="PMA232:PMC232"/>
    <mergeCell ref="PMD232:PMF232"/>
    <mergeCell ref="PMG232:PMI232"/>
    <mergeCell ref="PMJ232:PML232"/>
    <mergeCell ref="PMM232:PMO232"/>
    <mergeCell ref="PLF232:PLH232"/>
    <mergeCell ref="PLI232:PLK232"/>
    <mergeCell ref="PLL232:PLN232"/>
    <mergeCell ref="PLO232:PLQ232"/>
    <mergeCell ref="PLR232:PLT232"/>
    <mergeCell ref="PLU232:PLW232"/>
    <mergeCell ref="PKN232:PKP232"/>
    <mergeCell ref="PKQ232:PKS232"/>
    <mergeCell ref="PKT232:PKV232"/>
    <mergeCell ref="PKW232:PKY232"/>
    <mergeCell ref="PKZ232:PLB232"/>
    <mergeCell ref="PLC232:PLE232"/>
    <mergeCell ref="PJV232:PJX232"/>
    <mergeCell ref="PJY232:PKA232"/>
    <mergeCell ref="PKB232:PKD232"/>
    <mergeCell ref="PKE232:PKG232"/>
    <mergeCell ref="PKH232:PKJ232"/>
    <mergeCell ref="PKK232:PKM232"/>
    <mergeCell ref="PJD232:PJF232"/>
    <mergeCell ref="PJG232:PJI232"/>
    <mergeCell ref="PJJ232:PJL232"/>
    <mergeCell ref="PJM232:PJO232"/>
    <mergeCell ref="PJP232:PJR232"/>
    <mergeCell ref="PJS232:PJU232"/>
    <mergeCell ref="PIL232:PIN232"/>
    <mergeCell ref="PIO232:PIQ232"/>
    <mergeCell ref="PIR232:PIT232"/>
    <mergeCell ref="PIU232:PIW232"/>
    <mergeCell ref="PIX232:PIZ232"/>
    <mergeCell ref="PJA232:PJC232"/>
    <mergeCell ref="PHT232:PHV232"/>
    <mergeCell ref="PHW232:PHY232"/>
    <mergeCell ref="PHZ232:PIB232"/>
    <mergeCell ref="PIC232:PIE232"/>
    <mergeCell ref="PIF232:PIH232"/>
    <mergeCell ref="PII232:PIK232"/>
    <mergeCell ref="PHB232:PHD232"/>
    <mergeCell ref="PHE232:PHG232"/>
    <mergeCell ref="PHH232:PHJ232"/>
    <mergeCell ref="PHK232:PHM232"/>
    <mergeCell ref="PHN232:PHP232"/>
    <mergeCell ref="PHQ232:PHS232"/>
    <mergeCell ref="PGJ232:PGL232"/>
    <mergeCell ref="PGM232:PGO232"/>
    <mergeCell ref="PGP232:PGR232"/>
    <mergeCell ref="PGS232:PGU232"/>
    <mergeCell ref="PGV232:PGX232"/>
    <mergeCell ref="PGY232:PHA232"/>
    <mergeCell ref="PFR232:PFT232"/>
    <mergeCell ref="PFU232:PFW232"/>
    <mergeCell ref="PFX232:PFZ232"/>
    <mergeCell ref="PGA232:PGC232"/>
    <mergeCell ref="PGD232:PGF232"/>
    <mergeCell ref="PGG232:PGI232"/>
    <mergeCell ref="PEZ232:PFB232"/>
    <mergeCell ref="PFC232:PFE232"/>
    <mergeCell ref="PFF232:PFH232"/>
    <mergeCell ref="PFI232:PFK232"/>
    <mergeCell ref="PFL232:PFN232"/>
    <mergeCell ref="PFO232:PFQ232"/>
    <mergeCell ref="PEH232:PEJ232"/>
    <mergeCell ref="PEK232:PEM232"/>
    <mergeCell ref="PEN232:PEP232"/>
    <mergeCell ref="PEQ232:PES232"/>
    <mergeCell ref="PET232:PEV232"/>
    <mergeCell ref="PEW232:PEY232"/>
    <mergeCell ref="PDP232:PDR232"/>
    <mergeCell ref="PDS232:PDU232"/>
    <mergeCell ref="PDV232:PDX232"/>
    <mergeCell ref="PDY232:PEA232"/>
    <mergeCell ref="PEB232:PED232"/>
    <mergeCell ref="PEE232:PEG232"/>
    <mergeCell ref="PCX232:PCZ232"/>
    <mergeCell ref="PDA232:PDC232"/>
    <mergeCell ref="PDD232:PDF232"/>
    <mergeCell ref="PDG232:PDI232"/>
    <mergeCell ref="PDJ232:PDL232"/>
    <mergeCell ref="PDM232:PDO232"/>
    <mergeCell ref="PCF232:PCH232"/>
    <mergeCell ref="PCI232:PCK232"/>
    <mergeCell ref="PCL232:PCN232"/>
    <mergeCell ref="PCO232:PCQ232"/>
    <mergeCell ref="PCR232:PCT232"/>
    <mergeCell ref="PCU232:PCW232"/>
    <mergeCell ref="PBN232:PBP232"/>
    <mergeCell ref="PBQ232:PBS232"/>
    <mergeCell ref="PBT232:PBV232"/>
    <mergeCell ref="PBW232:PBY232"/>
    <mergeCell ref="PBZ232:PCB232"/>
    <mergeCell ref="PCC232:PCE232"/>
    <mergeCell ref="PAV232:PAX232"/>
    <mergeCell ref="PAY232:PBA232"/>
    <mergeCell ref="PBB232:PBD232"/>
    <mergeCell ref="PBE232:PBG232"/>
    <mergeCell ref="PBH232:PBJ232"/>
    <mergeCell ref="PBK232:PBM232"/>
    <mergeCell ref="PAD232:PAF232"/>
    <mergeCell ref="PAG232:PAI232"/>
    <mergeCell ref="PAJ232:PAL232"/>
    <mergeCell ref="PAM232:PAO232"/>
    <mergeCell ref="PAP232:PAR232"/>
    <mergeCell ref="PAS232:PAU232"/>
    <mergeCell ref="OZL232:OZN232"/>
    <mergeCell ref="OZO232:OZQ232"/>
    <mergeCell ref="OZR232:OZT232"/>
    <mergeCell ref="OZU232:OZW232"/>
    <mergeCell ref="OZX232:OZZ232"/>
    <mergeCell ref="PAA232:PAC232"/>
    <mergeCell ref="OYT232:OYV232"/>
    <mergeCell ref="OYW232:OYY232"/>
    <mergeCell ref="OYZ232:OZB232"/>
    <mergeCell ref="OZC232:OZE232"/>
    <mergeCell ref="OZF232:OZH232"/>
    <mergeCell ref="OZI232:OZK232"/>
    <mergeCell ref="OYB232:OYD232"/>
    <mergeCell ref="OYE232:OYG232"/>
    <mergeCell ref="OYH232:OYJ232"/>
    <mergeCell ref="OYK232:OYM232"/>
    <mergeCell ref="OYN232:OYP232"/>
    <mergeCell ref="OYQ232:OYS232"/>
    <mergeCell ref="OXJ232:OXL232"/>
    <mergeCell ref="OXM232:OXO232"/>
    <mergeCell ref="OXP232:OXR232"/>
    <mergeCell ref="OXS232:OXU232"/>
    <mergeCell ref="OXV232:OXX232"/>
    <mergeCell ref="OXY232:OYA232"/>
    <mergeCell ref="OWR232:OWT232"/>
    <mergeCell ref="OWU232:OWW232"/>
    <mergeCell ref="OWX232:OWZ232"/>
    <mergeCell ref="OXA232:OXC232"/>
    <mergeCell ref="OXD232:OXF232"/>
    <mergeCell ref="OXG232:OXI232"/>
    <mergeCell ref="OVZ232:OWB232"/>
    <mergeCell ref="OWC232:OWE232"/>
    <mergeCell ref="OWF232:OWH232"/>
    <mergeCell ref="OWI232:OWK232"/>
    <mergeCell ref="OWL232:OWN232"/>
    <mergeCell ref="OWO232:OWQ232"/>
    <mergeCell ref="OVH232:OVJ232"/>
    <mergeCell ref="OVK232:OVM232"/>
    <mergeCell ref="OVN232:OVP232"/>
    <mergeCell ref="OVQ232:OVS232"/>
    <mergeCell ref="OVT232:OVV232"/>
    <mergeCell ref="OVW232:OVY232"/>
    <mergeCell ref="OUP232:OUR232"/>
    <mergeCell ref="OUS232:OUU232"/>
    <mergeCell ref="OUV232:OUX232"/>
    <mergeCell ref="OUY232:OVA232"/>
    <mergeCell ref="OVB232:OVD232"/>
    <mergeCell ref="OVE232:OVG232"/>
    <mergeCell ref="OTX232:OTZ232"/>
    <mergeCell ref="OUA232:OUC232"/>
    <mergeCell ref="OUD232:OUF232"/>
    <mergeCell ref="OUG232:OUI232"/>
    <mergeCell ref="OUJ232:OUL232"/>
    <mergeCell ref="OUM232:OUO232"/>
    <mergeCell ref="OTF232:OTH232"/>
    <mergeCell ref="OTI232:OTK232"/>
    <mergeCell ref="OTL232:OTN232"/>
    <mergeCell ref="OTO232:OTQ232"/>
    <mergeCell ref="OTR232:OTT232"/>
    <mergeCell ref="OTU232:OTW232"/>
    <mergeCell ref="OSN232:OSP232"/>
    <mergeCell ref="OSQ232:OSS232"/>
    <mergeCell ref="OST232:OSV232"/>
    <mergeCell ref="OSW232:OSY232"/>
    <mergeCell ref="OSZ232:OTB232"/>
    <mergeCell ref="OTC232:OTE232"/>
    <mergeCell ref="ORV232:ORX232"/>
    <mergeCell ref="ORY232:OSA232"/>
    <mergeCell ref="OSB232:OSD232"/>
    <mergeCell ref="OSE232:OSG232"/>
    <mergeCell ref="OSH232:OSJ232"/>
    <mergeCell ref="OSK232:OSM232"/>
    <mergeCell ref="ORD232:ORF232"/>
    <mergeCell ref="ORG232:ORI232"/>
    <mergeCell ref="ORJ232:ORL232"/>
    <mergeCell ref="ORM232:ORO232"/>
    <mergeCell ref="ORP232:ORR232"/>
    <mergeCell ref="ORS232:ORU232"/>
    <mergeCell ref="OQL232:OQN232"/>
    <mergeCell ref="OQO232:OQQ232"/>
    <mergeCell ref="OQR232:OQT232"/>
    <mergeCell ref="OQU232:OQW232"/>
    <mergeCell ref="OQX232:OQZ232"/>
    <mergeCell ref="ORA232:ORC232"/>
    <mergeCell ref="OPT232:OPV232"/>
    <mergeCell ref="OPW232:OPY232"/>
    <mergeCell ref="OPZ232:OQB232"/>
    <mergeCell ref="OQC232:OQE232"/>
    <mergeCell ref="OQF232:OQH232"/>
    <mergeCell ref="OQI232:OQK232"/>
    <mergeCell ref="OPB232:OPD232"/>
    <mergeCell ref="OPE232:OPG232"/>
    <mergeCell ref="OPH232:OPJ232"/>
    <mergeCell ref="OPK232:OPM232"/>
    <mergeCell ref="OPN232:OPP232"/>
    <mergeCell ref="OPQ232:OPS232"/>
    <mergeCell ref="OOJ232:OOL232"/>
    <mergeCell ref="OOM232:OOO232"/>
    <mergeCell ref="OOP232:OOR232"/>
    <mergeCell ref="OOS232:OOU232"/>
    <mergeCell ref="OOV232:OOX232"/>
    <mergeCell ref="OOY232:OPA232"/>
    <mergeCell ref="ONR232:ONT232"/>
    <mergeCell ref="ONU232:ONW232"/>
    <mergeCell ref="ONX232:ONZ232"/>
    <mergeCell ref="OOA232:OOC232"/>
    <mergeCell ref="OOD232:OOF232"/>
    <mergeCell ref="OOG232:OOI232"/>
    <mergeCell ref="OMZ232:ONB232"/>
    <mergeCell ref="ONC232:ONE232"/>
    <mergeCell ref="ONF232:ONH232"/>
    <mergeCell ref="ONI232:ONK232"/>
    <mergeCell ref="ONL232:ONN232"/>
    <mergeCell ref="ONO232:ONQ232"/>
    <mergeCell ref="OMH232:OMJ232"/>
    <mergeCell ref="OMK232:OMM232"/>
    <mergeCell ref="OMN232:OMP232"/>
    <mergeCell ref="OMQ232:OMS232"/>
    <mergeCell ref="OMT232:OMV232"/>
    <mergeCell ref="OMW232:OMY232"/>
    <mergeCell ref="OLP232:OLR232"/>
    <mergeCell ref="OLS232:OLU232"/>
    <mergeCell ref="OLV232:OLX232"/>
    <mergeCell ref="OLY232:OMA232"/>
    <mergeCell ref="OMB232:OMD232"/>
    <mergeCell ref="OME232:OMG232"/>
    <mergeCell ref="OKX232:OKZ232"/>
    <mergeCell ref="OLA232:OLC232"/>
    <mergeCell ref="OLD232:OLF232"/>
    <mergeCell ref="OLG232:OLI232"/>
    <mergeCell ref="OLJ232:OLL232"/>
    <mergeCell ref="OLM232:OLO232"/>
    <mergeCell ref="OKF232:OKH232"/>
    <mergeCell ref="OKI232:OKK232"/>
    <mergeCell ref="OKL232:OKN232"/>
    <mergeCell ref="OKO232:OKQ232"/>
    <mergeCell ref="OKR232:OKT232"/>
    <mergeCell ref="OKU232:OKW232"/>
    <mergeCell ref="OJN232:OJP232"/>
    <mergeCell ref="OJQ232:OJS232"/>
    <mergeCell ref="OJT232:OJV232"/>
    <mergeCell ref="OJW232:OJY232"/>
    <mergeCell ref="OJZ232:OKB232"/>
    <mergeCell ref="OKC232:OKE232"/>
    <mergeCell ref="OIV232:OIX232"/>
    <mergeCell ref="OIY232:OJA232"/>
    <mergeCell ref="OJB232:OJD232"/>
    <mergeCell ref="OJE232:OJG232"/>
    <mergeCell ref="OJH232:OJJ232"/>
    <mergeCell ref="OJK232:OJM232"/>
    <mergeCell ref="OID232:OIF232"/>
    <mergeCell ref="OIG232:OII232"/>
    <mergeCell ref="OIJ232:OIL232"/>
    <mergeCell ref="OIM232:OIO232"/>
    <mergeCell ref="OIP232:OIR232"/>
    <mergeCell ref="OIS232:OIU232"/>
    <mergeCell ref="OHL232:OHN232"/>
    <mergeCell ref="OHO232:OHQ232"/>
    <mergeCell ref="OHR232:OHT232"/>
    <mergeCell ref="OHU232:OHW232"/>
    <mergeCell ref="OHX232:OHZ232"/>
    <mergeCell ref="OIA232:OIC232"/>
    <mergeCell ref="OGT232:OGV232"/>
    <mergeCell ref="OGW232:OGY232"/>
    <mergeCell ref="OGZ232:OHB232"/>
    <mergeCell ref="OHC232:OHE232"/>
    <mergeCell ref="OHF232:OHH232"/>
    <mergeCell ref="OHI232:OHK232"/>
    <mergeCell ref="OGB232:OGD232"/>
    <mergeCell ref="OGE232:OGG232"/>
    <mergeCell ref="OGH232:OGJ232"/>
    <mergeCell ref="OGK232:OGM232"/>
    <mergeCell ref="OGN232:OGP232"/>
    <mergeCell ref="OGQ232:OGS232"/>
    <mergeCell ref="OFJ232:OFL232"/>
    <mergeCell ref="OFM232:OFO232"/>
    <mergeCell ref="OFP232:OFR232"/>
    <mergeCell ref="OFS232:OFU232"/>
    <mergeCell ref="OFV232:OFX232"/>
    <mergeCell ref="OFY232:OGA232"/>
    <mergeCell ref="OER232:OET232"/>
    <mergeCell ref="OEU232:OEW232"/>
    <mergeCell ref="OEX232:OEZ232"/>
    <mergeCell ref="OFA232:OFC232"/>
    <mergeCell ref="OFD232:OFF232"/>
    <mergeCell ref="OFG232:OFI232"/>
    <mergeCell ref="ODZ232:OEB232"/>
    <mergeCell ref="OEC232:OEE232"/>
    <mergeCell ref="OEF232:OEH232"/>
    <mergeCell ref="OEI232:OEK232"/>
    <mergeCell ref="OEL232:OEN232"/>
    <mergeCell ref="OEO232:OEQ232"/>
    <mergeCell ref="ODH232:ODJ232"/>
    <mergeCell ref="ODK232:ODM232"/>
    <mergeCell ref="ODN232:ODP232"/>
    <mergeCell ref="ODQ232:ODS232"/>
    <mergeCell ref="ODT232:ODV232"/>
    <mergeCell ref="ODW232:ODY232"/>
    <mergeCell ref="OCP232:OCR232"/>
    <mergeCell ref="OCS232:OCU232"/>
    <mergeCell ref="OCV232:OCX232"/>
    <mergeCell ref="OCY232:ODA232"/>
    <mergeCell ref="ODB232:ODD232"/>
    <mergeCell ref="ODE232:ODG232"/>
    <mergeCell ref="OBX232:OBZ232"/>
    <mergeCell ref="OCA232:OCC232"/>
    <mergeCell ref="OCD232:OCF232"/>
    <mergeCell ref="OCG232:OCI232"/>
    <mergeCell ref="OCJ232:OCL232"/>
    <mergeCell ref="OCM232:OCO232"/>
    <mergeCell ref="OBF232:OBH232"/>
    <mergeCell ref="OBI232:OBK232"/>
    <mergeCell ref="OBL232:OBN232"/>
    <mergeCell ref="OBO232:OBQ232"/>
    <mergeCell ref="OBR232:OBT232"/>
    <mergeCell ref="OBU232:OBW232"/>
    <mergeCell ref="OAN232:OAP232"/>
    <mergeCell ref="OAQ232:OAS232"/>
    <mergeCell ref="OAT232:OAV232"/>
    <mergeCell ref="OAW232:OAY232"/>
    <mergeCell ref="OAZ232:OBB232"/>
    <mergeCell ref="OBC232:OBE232"/>
    <mergeCell ref="NZV232:NZX232"/>
    <mergeCell ref="NZY232:OAA232"/>
    <mergeCell ref="OAB232:OAD232"/>
    <mergeCell ref="OAE232:OAG232"/>
    <mergeCell ref="OAH232:OAJ232"/>
    <mergeCell ref="OAK232:OAM232"/>
    <mergeCell ref="NZD232:NZF232"/>
    <mergeCell ref="NZG232:NZI232"/>
    <mergeCell ref="NZJ232:NZL232"/>
    <mergeCell ref="NZM232:NZO232"/>
    <mergeCell ref="NZP232:NZR232"/>
    <mergeCell ref="NZS232:NZU232"/>
    <mergeCell ref="NYL232:NYN232"/>
    <mergeCell ref="NYO232:NYQ232"/>
    <mergeCell ref="NYR232:NYT232"/>
    <mergeCell ref="NYU232:NYW232"/>
    <mergeCell ref="NYX232:NYZ232"/>
    <mergeCell ref="NZA232:NZC232"/>
    <mergeCell ref="NXT232:NXV232"/>
    <mergeCell ref="NXW232:NXY232"/>
    <mergeCell ref="NXZ232:NYB232"/>
    <mergeCell ref="NYC232:NYE232"/>
    <mergeCell ref="NYF232:NYH232"/>
    <mergeCell ref="NYI232:NYK232"/>
    <mergeCell ref="NXB232:NXD232"/>
    <mergeCell ref="NXE232:NXG232"/>
    <mergeCell ref="NXH232:NXJ232"/>
    <mergeCell ref="NXK232:NXM232"/>
    <mergeCell ref="NXN232:NXP232"/>
    <mergeCell ref="NXQ232:NXS232"/>
    <mergeCell ref="NWJ232:NWL232"/>
    <mergeCell ref="NWM232:NWO232"/>
    <mergeCell ref="NWP232:NWR232"/>
    <mergeCell ref="NWS232:NWU232"/>
    <mergeCell ref="NWV232:NWX232"/>
    <mergeCell ref="NWY232:NXA232"/>
    <mergeCell ref="NVR232:NVT232"/>
    <mergeCell ref="NVU232:NVW232"/>
    <mergeCell ref="NVX232:NVZ232"/>
    <mergeCell ref="NWA232:NWC232"/>
    <mergeCell ref="NWD232:NWF232"/>
    <mergeCell ref="NWG232:NWI232"/>
    <mergeCell ref="NUZ232:NVB232"/>
    <mergeCell ref="NVC232:NVE232"/>
    <mergeCell ref="NVF232:NVH232"/>
    <mergeCell ref="NVI232:NVK232"/>
    <mergeCell ref="NVL232:NVN232"/>
    <mergeCell ref="NVO232:NVQ232"/>
    <mergeCell ref="NUH232:NUJ232"/>
    <mergeCell ref="NUK232:NUM232"/>
    <mergeCell ref="NUN232:NUP232"/>
    <mergeCell ref="NUQ232:NUS232"/>
    <mergeCell ref="NUT232:NUV232"/>
    <mergeCell ref="NUW232:NUY232"/>
    <mergeCell ref="NTP232:NTR232"/>
    <mergeCell ref="NTS232:NTU232"/>
    <mergeCell ref="NTV232:NTX232"/>
    <mergeCell ref="NTY232:NUA232"/>
    <mergeCell ref="NUB232:NUD232"/>
    <mergeCell ref="NUE232:NUG232"/>
    <mergeCell ref="NSX232:NSZ232"/>
    <mergeCell ref="NTA232:NTC232"/>
    <mergeCell ref="NTD232:NTF232"/>
    <mergeCell ref="NTG232:NTI232"/>
    <mergeCell ref="NTJ232:NTL232"/>
    <mergeCell ref="NTM232:NTO232"/>
    <mergeCell ref="NSF232:NSH232"/>
    <mergeCell ref="NSI232:NSK232"/>
    <mergeCell ref="NSL232:NSN232"/>
    <mergeCell ref="NSO232:NSQ232"/>
    <mergeCell ref="NSR232:NST232"/>
    <mergeCell ref="NSU232:NSW232"/>
    <mergeCell ref="NRN232:NRP232"/>
    <mergeCell ref="NRQ232:NRS232"/>
    <mergeCell ref="NRT232:NRV232"/>
    <mergeCell ref="NRW232:NRY232"/>
    <mergeCell ref="NRZ232:NSB232"/>
    <mergeCell ref="NSC232:NSE232"/>
    <mergeCell ref="NQV232:NQX232"/>
    <mergeCell ref="NQY232:NRA232"/>
    <mergeCell ref="NRB232:NRD232"/>
    <mergeCell ref="NRE232:NRG232"/>
    <mergeCell ref="NRH232:NRJ232"/>
    <mergeCell ref="NRK232:NRM232"/>
    <mergeCell ref="NQD232:NQF232"/>
    <mergeCell ref="NQG232:NQI232"/>
    <mergeCell ref="NQJ232:NQL232"/>
    <mergeCell ref="NQM232:NQO232"/>
    <mergeCell ref="NQP232:NQR232"/>
    <mergeCell ref="NQS232:NQU232"/>
    <mergeCell ref="NPL232:NPN232"/>
    <mergeCell ref="NPO232:NPQ232"/>
    <mergeCell ref="NPR232:NPT232"/>
    <mergeCell ref="NPU232:NPW232"/>
    <mergeCell ref="NPX232:NPZ232"/>
    <mergeCell ref="NQA232:NQC232"/>
    <mergeCell ref="NOT232:NOV232"/>
    <mergeCell ref="NOW232:NOY232"/>
    <mergeCell ref="NOZ232:NPB232"/>
    <mergeCell ref="NPC232:NPE232"/>
    <mergeCell ref="NPF232:NPH232"/>
    <mergeCell ref="NPI232:NPK232"/>
    <mergeCell ref="NOB232:NOD232"/>
    <mergeCell ref="NOE232:NOG232"/>
    <mergeCell ref="NOH232:NOJ232"/>
    <mergeCell ref="NOK232:NOM232"/>
    <mergeCell ref="NON232:NOP232"/>
    <mergeCell ref="NOQ232:NOS232"/>
    <mergeCell ref="NNJ232:NNL232"/>
    <mergeCell ref="NNM232:NNO232"/>
    <mergeCell ref="NNP232:NNR232"/>
    <mergeCell ref="NNS232:NNU232"/>
    <mergeCell ref="NNV232:NNX232"/>
    <mergeCell ref="NNY232:NOA232"/>
    <mergeCell ref="NMR232:NMT232"/>
    <mergeCell ref="NMU232:NMW232"/>
    <mergeCell ref="NMX232:NMZ232"/>
    <mergeCell ref="NNA232:NNC232"/>
    <mergeCell ref="NND232:NNF232"/>
    <mergeCell ref="NNG232:NNI232"/>
    <mergeCell ref="NLZ232:NMB232"/>
    <mergeCell ref="NMC232:NME232"/>
    <mergeCell ref="NMF232:NMH232"/>
    <mergeCell ref="NMI232:NMK232"/>
    <mergeCell ref="NML232:NMN232"/>
    <mergeCell ref="NMO232:NMQ232"/>
    <mergeCell ref="NLH232:NLJ232"/>
    <mergeCell ref="NLK232:NLM232"/>
    <mergeCell ref="NLN232:NLP232"/>
    <mergeCell ref="NLQ232:NLS232"/>
    <mergeCell ref="NLT232:NLV232"/>
    <mergeCell ref="NLW232:NLY232"/>
    <mergeCell ref="NKP232:NKR232"/>
    <mergeCell ref="NKS232:NKU232"/>
    <mergeCell ref="NKV232:NKX232"/>
    <mergeCell ref="NKY232:NLA232"/>
    <mergeCell ref="NLB232:NLD232"/>
    <mergeCell ref="NLE232:NLG232"/>
    <mergeCell ref="NJX232:NJZ232"/>
    <mergeCell ref="NKA232:NKC232"/>
    <mergeCell ref="NKD232:NKF232"/>
    <mergeCell ref="NKG232:NKI232"/>
    <mergeCell ref="NKJ232:NKL232"/>
    <mergeCell ref="NKM232:NKO232"/>
    <mergeCell ref="NJF232:NJH232"/>
    <mergeCell ref="NJI232:NJK232"/>
    <mergeCell ref="NJL232:NJN232"/>
    <mergeCell ref="NJO232:NJQ232"/>
    <mergeCell ref="NJR232:NJT232"/>
    <mergeCell ref="NJU232:NJW232"/>
    <mergeCell ref="NIN232:NIP232"/>
    <mergeCell ref="NIQ232:NIS232"/>
    <mergeCell ref="NIT232:NIV232"/>
    <mergeCell ref="NIW232:NIY232"/>
    <mergeCell ref="NIZ232:NJB232"/>
    <mergeCell ref="NJC232:NJE232"/>
    <mergeCell ref="NHV232:NHX232"/>
    <mergeCell ref="NHY232:NIA232"/>
    <mergeCell ref="NIB232:NID232"/>
    <mergeCell ref="NIE232:NIG232"/>
    <mergeCell ref="NIH232:NIJ232"/>
    <mergeCell ref="NIK232:NIM232"/>
    <mergeCell ref="NHD232:NHF232"/>
    <mergeCell ref="NHG232:NHI232"/>
    <mergeCell ref="NHJ232:NHL232"/>
    <mergeCell ref="NHM232:NHO232"/>
    <mergeCell ref="NHP232:NHR232"/>
    <mergeCell ref="NHS232:NHU232"/>
    <mergeCell ref="NGL232:NGN232"/>
    <mergeCell ref="NGO232:NGQ232"/>
    <mergeCell ref="NGR232:NGT232"/>
    <mergeCell ref="NGU232:NGW232"/>
    <mergeCell ref="NGX232:NGZ232"/>
    <mergeCell ref="NHA232:NHC232"/>
    <mergeCell ref="NFT232:NFV232"/>
    <mergeCell ref="NFW232:NFY232"/>
    <mergeCell ref="NFZ232:NGB232"/>
    <mergeCell ref="NGC232:NGE232"/>
    <mergeCell ref="NGF232:NGH232"/>
    <mergeCell ref="NGI232:NGK232"/>
    <mergeCell ref="NFB232:NFD232"/>
    <mergeCell ref="NFE232:NFG232"/>
    <mergeCell ref="NFH232:NFJ232"/>
    <mergeCell ref="NFK232:NFM232"/>
    <mergeCell ref="NFN232:NFP232"/>
    <mergeCell ref="NFQ232:NFS232"/>
    <mergeCell ref="NEJ232:NEL232"/>
    <mergeCell ref="NEM232:NEO232"/>
    <mergeCell ref="NEP232:NER232"/>
    <mergeCell ref="NES232:NEU232"/>
    <mergeCell ref="NEV232:NEX232"/>
    <mergeCell ref="NEY232:NFA232"/>
    <mergeCell ref="NDR232:NDT232"/>
    <mergeCell ref="NDU232:NDW232"/>
    <mergeCell ref="NDX232:NDZ232"/>
    <mergeCell ref="NEA232:NEC232"/>
    <mergeCell ref="NED232:NEF232"/>
    <mergeCell ref="NEG232:NEI232"/>
    <mergeCell ref="NCZ232:NDB232"/>
    <mergeCell ref="NDC232:NDE232"/>
    <mergeCell ref="NDF232:NDH232"/>
    <mergeCell ref="NDI232:NDK232"/>
    <mergeCell ref="NDL232:NDN232"/>
    <mergeCell ref="NDO232:NDQ232"/>
    <mergeCell ref="NCH232:NCJ232"/>
    <mergeCell ref="NCK232:NCM232"/>
    <mergeCell ref="NCN232:NCP232"/>
    <mergeCell ref="NCQ232:NCS232"/>
    <mergeCell ref="NCT232:NCV232"/>
    <mergeCell ref="NCW232:NCY232"/>
    <mergeCell ref="NBP232:NBR232"/>
    <mergeCell ref="NBS232:NBU232"/>
    <mergeCell ref="NBV232:NBX232"/>
    <mergeCell ref="NBY232:NCA232"/>
    <mergeCell ref="NCB232:NCD232"/>
    <mergeCell ref="NCE232:NCG232"/>
    <mergeCell ref="NAX232:NAZ232"/>
    <mergeCell ref="NBA232:NBC232"/>
    <mergeCell ref="NBD232:NBF232"/>
    <mergeCell ref="NBG232:NBI232"/>
    <mergeCell ref="NBJ232:NBL232"/>
    <mergeCell ref="NBM232:NBO232"/>
    <mergeCell ref="NAF232:NAH232"/>
    <mergeCell ref="NAI232:NAK232"/>
    <mergeCell ref="NAL232:NAN232"/>
    <mergeCell ref="NAO232:NAQ232"/>
    <mergeCell ref="NAR232:NAT232"/>
    <mergeCell ref="NAU232:NAW232"/>
    <mergeCell ref="MZN232:MZP232"/>
    <mergeCell ref="MZQ232:MZS232"/>
    <mergeCell ref="MZT232:MZV232"/>
    <mergeCell ref="MZW232:MZY232"/>
    <mergeCell ref="MZZ232:NAB232"/>
    <mergeCell ref="NAC232:NAE232"/>
    <mergeCell ref="MYV232:MYX232"/>
    <mergeCell ref="MYY232:MZA232"/>
    <mergeCell ref="MZB232:MZD232"/>
    <mergeCell ref="MZE232:MZG232"/>
    <mergeCell ref="MZH232:MZJ232"/>
    <mergeCell ref="MZK232:MZM232"/>
    <mergeCell ref="MYD232:MYF232"/>
    <mergeCell ref="MYG232:MYI232"/>
    <mergeCell ref="MYJ232:MYL232"/>
    <mergeCell ref="MYM232:MYO232"/>
    <mergeCell ref="MYP232:MYR232"/>
    <mergeCell ref="MYS232:MYU232"/>
    <mergeCell ref="MXL232:MXN232"/>
    <mergeCell ref="MXO232:MXQ232"/>
    <mergeCell ref="MXR232:MXT232"/>
    <mergeCell ref="MXU232:MXW232"/>
    <mergeCell ref="MXX232:MXZ232"/>
    <mergeCell ref="MYA232:MYC232"/>
    <mergeCell ref="MWT232:MWV232"/>
    <mergeCell ref="MWW232:MWY232"/>
    <mergeCell ref="MWZ232:MXB232"/>
    <mergeCell ref="MXC232:MXE232"/>
    <mergeCell ref="MXF232:MXH232"/>
    <mergeCell ref="MXI232:MXK232"/>
    <mergeCell ref="MWB232:MWD232"/>
    <mergeCell ref="MWE232:MWG232"/>
    <mergeCell ref="MWH232:MWJ232"/>
    <mergeCell ref="MWK232:MWM232"/>
    <mergeCell ref="MWN232:MWP232"/>
    <mergeCell ref="MWQ232:MWS232"/>
    <mergeCell ref="MVJ232:MVL232"/>
    <mergeCell ref="MVM232:MVO232"/>
    <mergeCell ref="MVP232:MVR232"/>
    <mergeCell ref="MVS232:MVU232"/>
    <mergeCell ref="MVV232:MVX232"/>
    <mergeCell ref="MVY232:MWA232"/>
    <mergeCell ref="MUR232:MUT232"/>
    <mergeCell ref="MUU232:MUW232"/>
    <mergeCell ref="MUX232:MUZ232"/>
    <mergeCell ref="MVA232:MVC232"/>
    <mergeCell ref="MVD232:MVF232"/>
    <mergeCell ref="MVG232:MVI232"/>
    <mergeCell ref="MTZ232:MUB232"/>
    <mergeCell ref="MUC232:MUE232"/>
    <mergeCell ref="MUF232:MUH232"/>
    <mergeCell ref="MUI232:MUK232"/>
    <mergeCell ref="MUL232:MUN232"/>
    <mergeCell ref="MUO232:MUQ232"/>
    <mergeCell ref="MTH232:MTJ232"/>
    <mergeCell ref="MTK232:MTM232"/>
    <mergeCell ref="MTN232:MTP232"/>
    <mergeCell ref="MTQ232:MTS232"/>
    <mergeCell ref="MTT232:MTV232"/>
    <mergeCell ref="MTW232:MTY232"/>
    <mergeCell ref="MSP232:MSR232"/>
    <mergeCell ref="MSS232:MSU232"/>
    <mergeCell ref="MSV232:MSX232"/>
    <mergeCell ref="MSY232:MTA232"/>
    <mergeCell ref="MTB232:MTD232"/>
    <mergeCell ref="MTE232:MTG232"/>
    <mergeCell ref="MRX232:MRZ232"/>
    <mergeCell ref="MSA232:MSC232"/>
    <mergeCell ref="MSD232:MSF232"/>
    <mergeCell ref="MSG232:MSI232"/>
    <mergeCell ref="MSJ232:MSL232"/>
    <mergeCell ref="MSM232:MSO232"/>
    <mergeCell ref="MRF232:MRH232"/>
    <mergeCell ref="MRI232:MRK232"/>
    <mergeCell ref="MRL232:MRN232"/>
    <mergeCell ref="MRO232:MRQ232"/>
    <mergeCell ref="MRR232:MRT232"/>
    <mergeCell ref="MRU232:MRW232"/>
    <mergeCell ref="MQN232:MQP232"/>
    <mergeCell ref="MQQ232:MQS232"/>
    <mergeCell ref="MQT232:MQV232"/>
    <mergeCell ref="MQW232:MQY232"/>
    <mergeCell ref="MQZ232:MRB232"/>
    <mergeCell ref="MRC232:MRE232"/>
    <mergeCell ref="MPV232:MPX232"/>
    <mergeCell ref="MPY232:MQA232"/>
    <mergeCell ref="MQB232:MQD232"/>
    <mergeCell ref="MQE232:MQG232"/>
    <mergeCell ref="MQH232:MQJ232"/>
    <mergeCell ref="MQK232:MQM232"/>
    <mergeCell ref="MPD232:MPF232"/>
    <mergeCell ref="MPG232:MPI232"/>
    <mergeCell ref="MPJ232:MPL232"/>
    <mergeCell ref="MPM232:MPO232"/>
    <mergeCell ref="MPP232:MPR232"/>
    <mergeCell ref="MPS232:MPU232"/>
    <mergeCell ref="MOL232:MON232"/>
    <mergeCell ref="MOO232:MOQ232"/>
    <mergeCell ref="MOR232:MOT232"/>
    <mergeCell ref="MOU232:MOW232"/>
    <mergeCell ref="MOX232:MOZ232"/>
    <mergeCell ref="MPA232:MPC232"/>
    <mergeCell ref="MNT232:MNV232"/>
    <mergeCell ref="MNW232:MNY232"/>
    <mergeCell ref="MNZ232:MOB232"/>
    <mergeCell ref="MOC232:MOE232"/>
    <mergeCell ref="MOF232:MOH232"/>
    <mergeCell ref="MOI232:MOK232"/>
    <mergeCell ref="MNB232:MND232"/>
    <mergeCell ref="MNE232:MNG232"/>
    <mergeCell ref="MNH232:MNJ232"/>
    <mergeCell ref="MNK232:MNM232"/>
    <mergeCell ref="MNN232:MNP232"/>
    <mergeCell ref="MNQ232:MNS232"/>
    <mergeCell ref="MMJ232:MML232"/>
    <mergeCell ref="MMM232:MMO232"/>
    <mergeCell ref="MMP232:MMR232"/>
    <mergeCell ref="MMS232:MMU232"/>
    <mergeCell ref="MMV232:MMX232"/>
    <mergeCell ref="MMY232:MNA232"/>
    <mergeCell ref="MLR232:MLT232"/>
    <mergeCell ref="MLU232:MLW232"/>
    <mergeCell ref="MLX232:MLZ232"/>
    <mergeCell ref="MMA232:MMC232"/>
    <mergeCell ref="MMD232:MMF232"/>
    <mergeCell ref="MMG232:MMI232"/>
    <mergeCell ref="MKZ232:MLB232"/>
    <mergeCell ref="MLC232:MLE232"/>
    <mergeCell ref="MLF232:MLH232"/>
    <mergeCell ref="MLI232:MLK232"/>
    <mergeCell ref="MLL232:MLN232"/>
    <mergeCell ref="MLO232:MLQ232"/>
    <mergeCell ref="MKH232:MKJ232"/>
    <mergeCell ref="MKK232:MKM232"/>
    <mergeCell ref="MKN232:MKP232"/>
    <mergeCell ref="MKQ232:MKS232"/>
    <mergeCell ref="MKT232:MKV232"/>
    <mergeCell ref="MKW232:MKY232"/>
    <mergeCell ref="MJP232:MJR232"/>
    <mergeCell ref="MJS232:MJU232"/>
    <mergeCell ref="MJV232:MJX232"/>
    <mergeCell ref="MJY232:MKA232"/>
    <mergeCell ref="MKB232:MKD232"/>
    <mergeCell ref="MKE232:MKG232"/>
    <mergeCell ref="MIX232:MIZ232"/>
    <mergeCell ref="MJA232:MJC232"/>
    <mergeCell ref="MJD232:MJF232"/>
    <mergeCell ref="MJG232:MJI232"/>
    <mergeCell ref="MJJ232:MJL232"/>
    <mergeCell ref="MJM232:MJO232"/>
    <mergeCell ref="MIF232:MIH232"/>
    <mergeCell ref="MII232:MIK232"/>
    <mergeCell ref="MIL232:MIN232"/>
    <mergeCell ref="MIO232:MIQ232"/>
    <mergeCell ref="MIR232:MIT232"/>
    <mergeCell ref="MIU232:MIW232"/>
    <mergeCell ref="MHN232:MHP232"/>
    <mergeCell ref="MHQ232:MHS232"/>
    <mergeCell ref="MHT232:MHV232"/>
    <mergeCell ref="MHW232:MHY232"/>
    <mergeCell ref="MHZ232:MIB232"/>
    <mergeCell ref="MIC232:MIE232"/>
    <mergeCell ref="MGV232:MGX232"/>
    <mergeCell ref="MGY232:MHA232"/>
    <mergeCell ref="MHB232:MHD232"/>
    <mergeCell ref="MHE232:MHG232"/>
    <mergeCell ref="MHH232:MHJ232"/>
    <mergeCell ref="MHK232:MHM232"/>
    <mergeCell ref="MGD232:MGF232"/>
    <mergeCell ref="MGG232:MGI232"/>
    <mergeCell ref="MGJ232:MGL232"/>
    <mergeCell ref="MGM232:MGO232"/>
    <mergeCell ref="MGP232:MGR232"/>
    <mergeCell ref="MGS232:MGU232"/>
    <mergeCell ref="MFL232:MFN232"/>
    <mergeCell ref="MFO232:MFQ232"/>
    <mergeCell ref="MFR232:MFT232"/>
    <mergeCell ref="MFU232:MFW232"/>
    <mergeCell ref="MFX232:MFZ232"/>
    <mergeCell ref="MGA232:MGC232"/>
    <mergeCell ref="MET232:MEV232"/>
    <mergeCell ref="MEW232:MEY232"/>
    <mergeCell ref="MEZ232:MFB232"/>
    <mergeCell ref="MFC232:MFE232"/>
    <mergeCell ref="MFF232:MFH232"/>
    <mergeCell ref="MFI232:MFK232"/>
    <mergeCell ref="MEB232:MED232"/>
    <mergeCell ref="MEE232:MEG232"/>
    <mergeCell ref="MEH232:MEJ232"/>
    <mergeCell ref="MEK232:MEM232"/>
    <mergeCell ref="MEN232:MEP232"/>
    <mergeCell ref="MEQ232:MES232"/>
    <mergeCell ref="MDJ232:MDL232"/>
    <mergeCell ref="MDM232:MDO232"/>
    <mergeCell ref="MDP232:MDR232"/>
    <mergeCell ref="MDS232:MDU232"/>
    <mergeCell ref="MDV232:MDX232"/>
    <mergeCell ref="MDY232:MEA232"/>
    <mergeCell ref="MCR232:MCT232"/>
    <mergeCell ref="MCU232:MCW232"/>
    <mergeCell ref="MCX232:MCZ232"/>
    <mergeCell ref="MDA232:MDC232"/>
    <mergeCell ref="MDD232:MDF232"/>
    <mergeCell ref="MDG232:MDI232"/>
    <mergeCell ref="MBZ232:MCB232"/>
    <mergeCell ref="MCC232:MCE232"/>
    <mergeCell ref="MCF232:MCH232"/>
    <mergeCell ref="MCI232:MCK232"/>
    <mergeCell ref="MCL232:MCN232"/>
    <mergeCell ref="MCO232:MCQ232"/>
    <mergeCell ref="MBH232:MBJ232"/>
    <mergeCell ref="MBK232:MBM232"/>
    <mergeCell ref="MBN232:MBP232"/>
    <mergeCell ref="MBQ232:MBS232"/>
    <mergeCell ref="MBT232:MBV232"/>
    <mergeCell ref="MBW232:MBY232"/>
    <mergeCell ref="MAP232:MAR232"/>
    <mergeCell ref="MAS232:MAU232"/>
    <mergeCell ref="MAV232:MAX232"/>
    <mergeCell ref="MAY232:MBA232"/>
    <mergeCell ref="MBB232:MBD232"/>
    <mergeCell ref="MBE232:MBG232"/>
    <mergeCell ref="LZX232:LZZ232"/>
    <mergeCell ref="MAA232:MAC232"/>
    <mergeCell ref="MAD232:MAF232"/>
    <mergeCell ref="MAG232:MAI232"/>
    <mergeCell ref="MAJ232:MAL232"/>
    <mergeCell ref="MAM232:MAO232"/>
    <mergeCell ref="LZF232:LZH232"/>
    <mergeCell ref="LZI232:LZK232"/>
    <mergeCell ref="LZL232:LZN232"/>
    <mergeCell ref="LZO232:LZQ232"/>
    <mergeCell ref="LZR232:LZT232"/>
    <mergeCell ref="LZU232:LZW232"/>
    <mergeCell ref="LYN232:LYP232"/>
    <mergeCell ref="LYQ232:LYS232"/>
    <mergeCell ref="LYT232:LYV232"/>
    <mergeCell ref="LYW232:LYY232"/>
    <mergeCell ref="LYZ232:LZB232"/>
    <mergeCell ref="LZC232:LZE232"/>
    <mergeCell ref="LXV232:LXX232"/>
    <mergeCell ref="LXY232:LYA232"/>
    <mergeCell ref="LYB232:LYD232"/>
    <mergeCell ref="LYE232:LYG232"/>
    <mergeCell ref="LYH232:LYJ232"/>
    <mergeCell ref="LYK232:LYM232"/>
    <mergeCell ref="LXD232:LXF232"/>
    <mergeCell ref="LXG232:LXI232"/>
    <mergeCell ref="LXJ232:LXL232"/>
    <mergeCell ref="LXM232:LXO232"/>
    <mergeCell ref="LXP232:LXR232"/>
    <mergeCell ref="LXS232:LXU232"/>
    <mergeCell ref="LWL232:LWN232"/>
    <mergeCell ref="LWO232:LWQ232"/>
    <mergeCell ref="LWR232:LWT232"/>
    <mergeCell ref="LWU232:LWW232"/>
    <mergeCell ref="LWX232:LWZ232"/>
    <mergeCell ref="LXA232:LXC232"/>
    <mergeCell ref="LVT232:LVV232"/>
    <mergeCell ref="LVW232:LVY232"/>
    <mergeCell ref="LVZ232:LWB232"/>
    <mergeCell ref="LWC232:LWE232"/>
    <mergeCell ref="LWF232:LWH232"/>
    <mergeCell ref="LWI232:LWK232"/>
    <mergeCell ref="LVB232:LVD232"/>
    <mergeCell ref="LVE232:LVG232"/>
    <mergeCell ref="LVH232:LVJ232"/>
    <mergeCell ref="LVK232:LVM232"/>
    <mergeCell ref="LVN232:LVP232"/>
    <mergeCell ref="LVQ232:LVS232"/>
    <mergeCell ref="LUJ232:LUL232"/>
    <mergeCell ref="LUM232:LUO232"/>
    <mergeCell ref="LUP232:LUR232"/>
    <mergeCell ref="LUS232:LUU232"/>
    <mergeCell ref="LUV232:LUX232"/>
    <mergeCell ref="LUY232:LVA232"/>
    <mergeCell ref="LTR232:LTT232"/>
    <mergeCell ref="LTU232:LTW232"/>
    <mergeCell ref="LTX232:LTZ232"/>
    <mergeCell ref="LUA232:LUC232"/>
    <mergeCell ref="LUD232:LUF232"/>
    <mergeCell ref="LUG232:LUI232"/>
    <mergeCell ref="LSZ232:LTB232"/>
    <mergeCell ref="LTC232:LTE232"/>
    <mergeCell ref="LTF232:LTH232"/>
    <mergeCell ref="LTI232:LTK232"/>
    <mergeCell ref="LTL232:LTN232"/>
    <mergeCell ref="LTO232:LTQ232"/>
    <mergeCell ref="LSH232:LSJ232"/>
    <mergeCell ref="LSK232:LSM232"/>
    <mergeCell ref="LSN232:LSP232"/>
    <mergeCell ref="LSQ232:LSS232"/>
    <mergeCell ref="LST232:LSV232"/>
    <mergeCell ref="LSW232:LSY232"/>
    <mergeCell ref="LRP232:LRR232"/>
    <mergeCell ref="LRS232:LRU232"/>
    <mergeCell ref="LRV232:LRX232"/>
    <mergeCell ref="LRY232:LSA232"/>
    <mergeCell ref="LSB232:LSD232"/>
    <mergeCell ref="LSE232:LSG232"/>
    <mergeCell ref="LQX232:LQZ232"/>
    <mergeCell ref="LRA232:LRC232"/>
    <mergeCell ref="LRD232:LRF232"/>
    <mergeCell ref="LRG232:LRI232"/>
    <mergeCell ref="LRJ232:LRL232"/>
    <mergeCell ref="LRM232:LRO232"/>
    <mergeCell ref="LQF232:LQH232"/>
    <mergeCell ref="LQI232:LQK232"/>
    <mergeCell ref="LQL232:LQN232"/>
    <mergeCell ref="LQO232:LQQ232"/>
    <mergeCell ref="LQR232:LQT232"/>
    <mergeCell ref="LQU232:LQW232"/>
    <mergeCell ref="LPN232:LPP232"/>
    <mergeCell ref="LPQ232:LPS232"/>
    <mergeCell ref="LPT232:LPV232"/>
    <mergeCell ref="LPW232:LPY232"/>
    <mergeCell ref="LPZ232:LQB232"/>
    <mergeCell ref="LQC232:LQE232"/>
    <mergeCell ref="LOV232:LOX232"/>
    <mergeCell ref="LOY232:LPA232"/>
    <mergeCell ref="LPB232:LPD232"/>
    <mergeCell ref="LPE232:LPG232"/>
    <mergeCell ref="LPH232:LPJ232"/>
    <mergeCell ref="LPK232:LPM232"/>
    <mergeCell ref="LOD232:LOF232"/>
    <mergeCell ref="LOG232:LOI232"/>
    <mergeCell ref="LOJ232:LOL232"/>
    <mergeCell ref="LOM232:LOO232"/>
    <mergeCell ref="LOP232:LOR232"/>
    <mergeCell ref="LOS232:LOU232"/>
    <mergeCell ref="LNL232:LNN232"/>
    <mergeCell ref="LNO232:LNQ232"/>
    <mergeCell ref="LNR232:LNT232"/>
    <mergeCell ref="LNU232:LNW232"/>
    <mergeCell ref="LNX232:LNZ232"/>
    <mergeCell ref="LOA232:LOC232"/>
    <mergeCell ref="LMT232:LMV232"/>
    <mergeCell ref="LMW232:LMY232"/>
    <mergeCell ref="LMZ232:LNB232"/>
    <mergeCell ref="LNC232:LNE232"/>
    <mergeCell ref="LNF232:LNH232"/>
    <mergeCell ref="LNI232:LNK232"/>
    <mergeCell ref="LMB232:LMD232"/>
    <mergeCell ref="LME232:LMG232"/>
    <mergeCell ref="LMH232:LMJ232"/>
    <mergeCell ref="LMK232:LMM232"/>
    <mergeCell ref="LMN232:LMP232"/>
    <mergeCell ref="LMQ232:LMS232"/>
    <mergeCell ref="LLJ232:LLL232"/>
    <mergeCell ref="LLM232:LLO232"/>
    <mergeCell ref="LLP232:LLR232"/>
    <mergeCell ref="LLS232:LLU232"/>
    <mergeCell ref="LLV232:LLX232"/>
    <mergeCell ref="LLY232:LMA232"/>
    <mergeCell ref="LKR232:LKT232"/>
    <mergeCell ref="LKU232:LKW232"/>
    <mergeCell ref="LKX232:LKZ232"/>
    <mergeCell ref="LLA232:LLC232"/>
    <mergeCell ref="LLD232:LLF232"/>
    <mergeCell ref="LLG232:LLI232"/>
    <mergeCell ref="LJZ232:LKB232"/>
    <mergeCell ref="LKC232:LKE232"/>
    <mergeCell ref="LKF232:LKH232"/>
    <mergeCell ref="LKI232:LKK232"/>
    <mergeCell ref="LKL232:LKN232"/>
    <mergeCell ref="LKO232:LKQ232"/>
    <mergeCell ref="LJH232:LJJ232"/>
    <mergeCell ref="LJK232:LJM232"/>
    <mergeCell ref="LJN232:LJP232"/>
    <mergeCell ref="LJQ232:LJS232"/>
    <mergeCell ref="LJT232:LJV232"/>
    <mergeCell ref="LJW232:LJY232"/>
    <mergeCell ref="LIP232:LIR232"/>
    <mergeCell ref="LIS232:LIU232"/>
    <mergeCell ref="LIV232:LIX232"/>
    <mergeCell ref="LIY232:LJA232"/>
    <mergeCell ref="LJB232:LJD232"/>
    <mergeCell ref="LJE232:LJG232"/>
    <mergeCell ref="LHX232:LHZ232"/>
    <mergeCell ref="LIA232:LIC232"/>
    <mergeCell ref="LID232:LIF232"/>
    <mergeCell ref="LIG232:LII232"/>
    <mergeCell ref="LIJ232:LIL232"/>
    <mergeCell ref="LIM232:LIO232"/>
    <mergeCell ref="LHF232:LHH232"/>
    <mergeCell ref="LHI232:LHK232"/>
    <mergeCell ref="LHL232:LHN232"/>
    <mergeCell ref="LHO232:LHQ232"/>
    <mergeCell ref="LHR232:LHT232"/>
    <mergeCell ref="LHU232:LHW232"/>
    <mergeCell ref="LGN232:LGP232"/>
    <mergeCell ref="LGQ232:LGS232"/>
    <mergeCell ref="LGT232:LGV232"/>
    <mergeCell ref="LGW232:LGY232"/>
    <mergeCell ref="LGZ232:LHB232"/>
    <mergeCell ref="LHC232:LHE232"/>
    <mergeCell ref="LFV232:LFX232"/>
    <mergeCell ref="LFY232:LGA232"/>
    <mergeCell ref="LGB232:LGD232"/>
    <mergeCell ref="LGE232:LGG232"/>
    <mergeCell ref="LGH232:LGJ232"/>
    <mergeCell ref="LGK232:LGM232"/>
    <mergeCell ref="LFD232:LFF232"/>
    <mergeCell ref="LFG232:LFI232"/>
    <mergeCell ref="LFJ232:LFL232"/>
    <mergeCell ref="LFM232:LFO232"/>
    <mergeCell ref="LFP232:LFR232"/>
    <mergeCell ref="LFS232:LFU232"/>
    <mergeCell ref="LEL232:LEN232"/>
    <mergeCell ref="LEO232:LEQ232"/>
    <mergeCell ref="LER232:LET232"/>
    <mergeCell ref="LEU232:LEW232"/>
    <mergeCell ref="LEX232:LEZ232"/>
    <mergeCell ref="LFA232:LFC232"/>
    <mergeCell ref="LDT232:LDV232"/>
    <mergeCell ref="LDW232:LDY232"/>
    <mergeCell ref="LDZ232:LEB232"/>
    <mergeCell ref="LEC232:LEE232"/>
    <mergeCell ref="LEF232:LEH232"/>
    <mergeCell ref="LEI232:LEK232"/>
    <mergeCell ref="LDB232:LDD232"/>
    <mergeCell ref="LDE232:LDG232"/>
    <mergeCell ref="LDH232:LDJ232"/>
    <mergeCell ref="LDK232:LDM232"/>
    <mergeCell ref="LDN232:LDP232"/>
    <mergeCell ref="LDQ232:LDS232"/>
    <mergeCell ref="LCJ232:LCL232"/>
    <mergeCell ref="LCM232:LCO232"/>
    <mergeCell ref="LCP232:LCR232"/>
    <mergeCell ref="LCS232:LCU232"/>
    <mergeCell ref="LCV232:LCX232"/>
    <mergeCell ref="LCY232:LDA232"/>
    <mergeCell ref="LBR232:LBT232"/>
    <mergeCell ref="LBU232:LBW232"/>
    <mergeCell ref="LBX232:LBZ232"/>
    <mergeCell ref="LCA232:LCC232"/>
    <mergeCell ref="LCD232:LCF232"/>
    <mergeCell ref="LCG232:LCI232"/>
    <mergeCell ref="LAZ232:LBB232"/>
    <mergeCell ref="LBC232:LBE232"/>
    <mergeCell ref="LBF232:LBH232"/>
    <mergeCell ref="LBI232:LBK232"/>
    <mergeCell ref="LBL232:LBN232"/>
    <mergeCell ref="LBO232:LBQ232"/>
    <mergeCell ref="LAH232:LAJ232"/>
    <mergeCell ref="LAK232:LAM232"/>
    <mergeCell ref="LAN232:LAP232"/>
    <mergeCell ref="LAQ232:LAS232"/>
    <mergeCell ref="LAT232:LAV232"/>
    <mergeCell ref="LAW232:LAY232"/>
    <mergeCell ref="KZP232:KZR232"/>
    <mergeCell ref="KZS232:KZU232"/>
    <mergeCell ref="KZV232:KZX232"/>
    <mergeCell ref="KZY232:LAA232"/>
    <mergeCell ref="LAB232:LAD232"/>
    <mergeCell ref="LAE232:LAG232"/>
    <mergeCell ref="KYX232:KYZ232"/>
    <mergeCell ref="KZA232:KZC232"/>
    <mergeCell ref="KZD232:KZF232"/>
    <mergeCell ref="KZG232:KZI232"/>
    <mergeCell ref="KZJ232:KZL232"/>
    <mergeCell ref="KZM232:KZO232"/>
    <mergeCell ref="KYF232:KYH232"/>
    <mergeCell ref="KYI232:KYK232"/>
    <mergeCell ref="KYL232:KYN232"/>
    <mergeCell ref="KYO232:KYQ232"/>
    <mergeCell ref="KYR232:KYT232"/>
    <mergeCell ref="KYU232:KYW232"/>
    <mergeCell ref="KXN232:KXP232"/>
    <mergeCell ref="KXQ232:KXS232"/>
    <mergeCell ref="KXT232:KXV232"/>
    <mergeCell ref="KXW232:KXY232"/>
    <mergeCell ref="KXZ232:KYB232"/>
    <mergeCell ref="KYC232:KYE232"/>
    <mergeCell ref="KWV232:KWX232"/>
    <mergeCell ref="KWY232:KXA232"/>
    <mergeCell ref="KXB232:KXD232"/>
    <mergeCell ref="KXE232:KXG232"/>
    <mergeCell ref="KXH232:KXJ232"/>
    <mergeCell ref="KXK232:KXM232"/>
    <mergeCell ref="KWD232:KWF232"/>
    <mergeCell ref="KWG232:KWI232"/>
    <mergeCell ref="KWJ232:KWL232"/>
    <mergeCell ref="KWM232:KWO232"/>
    <mergeCell ref="KWP232:KWR232"/>
    <mergeCell ref="KWS232:KWU232"/>
    <mergeCell ref="KVL232:KVN232"/>
    <mergeCell ref="KVO232:KVQ232"/>
    <mergeCell ref="KVR232:KVT232"/>
    <mergeCell ref="KVU232:KVW232"/>
    <mergeCell ref="KVX232:KVZ232"/>
    <mergeCell ref="KWA232:KWC232"/>
    <mergeCell ref="KUT232:KUV232"/>
    <mergeCell ref="KUW232:KUY232"/>
    <mergeCell ref="KUZ232:KVB232"/>
    <mergeCell ref="KVC232:KVE232"/>
    <mergeCell ref="KVF232:KVH232"/>
    <mergeCell ref="KVI232:KVK232"/>
    <mergeCell ref="KUB232:KUD232"/>
    <mergeCell ref="KUE232:KUG232"/>
    <mergeCell ref="KUH232:KUJ232"/>
    <mergeCell ref="KUK232:KUM232"/>
    <mergeCell ref="KUN232:KUP232"/>
    <mergeCell ref="KUQ232:KUS232"/>
    <mergeCell ref="KTJ232:KTL232"/>
    <mergeCell ref="KTM232:KTO232"/>
    <mergeCell ref="KTP232:KTR232"/>
    <mergeCell ref="KTS232:KTU232"/>
    <mergeCell ref="KTV232:KTX232"/>
    <mergeCell ref="KTY232:KUA232"/>
    <mergeCell ref="KSR232:KST232"/>
    <mergeCell ref="KSU232:KSW232"/>
    <mergeCell ref="KSX232:KSZ232"/>
    <mergeCell ref="KTA232:KTC232"/>
    <mergeCell ref="KTD232:KTF232"/>
    <mergeCell ref="KTG232:KTI232"/>
    <mergeCell ref="KRZ232:KSB232"/>
    <mergeCell ref="KSC232:KSE232"/>
    <mergeCell ref="KSF232:KSH232"/>
    <mergeCell ref="KSI232:KSK232"/>
    <mergeCell ref="KSL232:KSN232"/>
    <mergeCell ref="KSO232:KSQ232"/>
    <mergeCell ref="KRH232:KRJ232"/>
    <mergeCell ref="KRK232:KRM232"/>
    <mergeCell ref="KRN232:KRP232"/>
    <mergeCell ref="KRQ232:KRS232"/>
    <mergeCell ref="KRT232:KRV232"/>
    <mergeCell ref="KRW232:KRY232"/>
    <mergeCell ref="KQP232:KQR232"/>
    <mergeCell ref="KQS232:KQU232"/>
    <mergeCell ref="KQV232:KQX232"/>
    <mergeCell ref="KQY232:KRA232"/>
    <mergeCell ref="KRB232:KRD232"/>
    <mergeCell ref="KRE232:KRG232"/>
    <mergeCell ref="KPX232:KPZ232"/>
    <mergeCell ref="KQA232:KQC232"/>
    <mergeCell ref="KQD232:KQF232"/>
    <mergeCell ref="KQG232:KQI232"/>
    <mergeCell ref="KQJ232:KQL232"/>
    <mergeCell ref="KQM232:KQO232"/>
    <mergeCell ref="KPF232:KPH232"/>
    <mergeCell ref="KPI232:KPK232"/>
    <mergeCell ref="KPL232:KPN232"/>
    <mergeCell ref="KPO232:KPQ232"/>
    <mergeCell ref="KPR232:KPT232"/>
    <mergeCell ref="KPU232:KPW232"/>
    <mergeCell ref="KON232:KOP232"/>
    <mergeCell ref="KOQ232:KOS232"/>
    <mergeCell ref="KOT232:KOV232"/>
    <mergeCell ref="KOW232:KOY232"/>
    <mergeCell ref="KOZ232:KPB232"/>
    <mergeCell ref="KPC232:KPE232"/>
    <mergeCell ref="KNV232:KNX232"/>
    <mergeCell ref="KNY232:KOA232"/>
    <mergeCell ref="KOB232:KOD232"/>
    <mergeCell ref="KOE232:KOG232"/>
    <mergeCell ref="KOH232:KOJ232"/>
    <mergeCell ref="KOK232:KOM232"/>
    <mergeCell ref="KND232:KNF232"/>
    <mergeCell ref="KNG232:KNI232"/>
    <mergeCell ref="KNJ232:KNL232"/>
    <mergeCell ref="KNM232:KNO232"/>
    <mergeCell ref="KNP232:KNR232"/>
    <mergeCell ref="KNS232:KNU232"/>
    <mergeCell ref="KML232:KMN232"/>
    <mergeCell ref="KMO232:KMQ232"/>
    <mergeCell ref="KMR232:KMT232"/>
    <mergeCell ref="KMU232:KMW232"/>
    <mergeCell ref="KMX232:KMZ232"/>
    <mergeCell ref="KNA232:KNC232"/>
    <mergeCell ref="KLT232:KLV232"/>
    <mergeCell ref="KLW232:KLY232"/>
    <mergeCell ref="KLZ232:KMB232"/>
    <mergeCell ref="KMC232:KME232"/>
    <mergeCell ref="KMF232:KMH232"/>
    <mergeCell ref="KMI232:KMK232"/>
    <mergeCell ref="KLB232:KLD232"/>
    <mergeCell ref="KLE232:KLG232"/>
    <mergeCell ref="KLH232:KLJ232"/>
    <mergeCell ref="KLK232:KLM232"/>
    <mergeCell ref="KLN232:KLP232"/>
    <mergeCell ref="KLQ232:KLS232"/>
    <mergeCell ref="KKJ232:KKL232"/>
    <mergeCell ref="KKM232:KKO232"/>
    <mergeCell ref="KKP232:KKR232"/>
    <mergeCell ref="KKS232:KKU232"/>
    <mergeCell ref="KKV232:KKX232"/>
    <mergeCell ref="KKY232:KLA232"/>
    <mergeCell ref="KJR232:KJT232"/>
    <mergeCell ref="KJU232:KJW232"/>
    <mergeCell ref="KJX232:KJZ232"/>
    <mergeCell ref="KKA232:KKC232"/>
    <mergeCell ref="KKD232:KKF232"/>
    <mergeCell ref="KKG232:KKI232"/>
    <mergeCell ref="KIZ232:KJB232"/>
    <mergeCell ref="KJC232:KJE232"/>
    <mergeCell ref="KJF232:KJH232"/>
    <mergeCell ref="KJI232:KJK232"/>
    <mergeCell ref="KJL232:KJN232"/>
    <mergeCell ref="KJO232:KJQ232"/>
    <mergeCell ref="KIH232:KIJ232"/>
    <mergeCell ref="KIK232:KIM232"/>
    <mergeCell ref="KIN232:KIP232"/>
    <mergeCell ref="KIQ232:KIS232"/>
    <mergeCell ref="KIT232:KIV232"/>
    <mergeCell ref="KIW232:KIY232"/>
    <mergeCell ref="KHP232:KHR232"/>
    <mergeCell ref="KHS232:KHU232"/>
    <mergeCell ref="KHV232:KHX232"/>
    <mergeCell ref="KHY232:KIA232"/>
    <mergeCell ref="KIB232:KID232"/>
    <mergeCell ref="KIE232:KIG232"/>
    <mergeCell ref="KGX232:KGZ232"/>
    <mergeCell ref="KHA232:KHC232"/>
    <mergeCell ref="KHD232:KHF232"/>
    <mergeCell ref="KHG232:KHI232"/>
    <mergeCell ref="KHJ232:KHL232"/>
    <mergeCell ref="KHM232:KHO232"/>
    <mergeCell ref="KGF232:KGH232"/>
    <mergeCell ref="KGI232:KGK232"/>
    <mergeCell ref="KGL232:KGN232"/>
    <mergeCell ref="KGO232:KGQ232"/>
    <mergeCell ref="KGR232:KGT232"/>
    <mergeCell ref="KGU232:KGW232"/>
    <mergeCell ref="KFN232:KFP232"/>
    <mergeCell ref="KFQ232:KFS232"/>
    <mergeCell ref="KFT232:KFV232"/>
    <mergeCell ref="KFW232:KFY232"/>
    <mergeCell ref="KFZ232:KGB232"/>
    <mergeCell ref="KGC232:KGE232"/>
    <mergeCell ref="KEV232:KEX232"/>
    <mergeCell ref="KEY232:KFA232"/>
    <mergeCell ref="KFB232:KFD232"/>
    <mergeCell ref="KFE232:KFG232"/>
    <mergeCell ref="KFH232:KFJ232"/>
    <mergeCell ref="KFK232:KFM232"/>
    <mergeCell ref="KED232:KEF232"/>
    <mergeCell ref="KEG232:KEI232"/>
    <mergeCell ref="KEJ232:KEL232"/>
    <mergeCell ref="KEM232:KEO232"/>
    <mergeCell ref="KEP232:KER232"/>
    <mergeCell ref="KES232:KEU232"/>
    <mergeCell ref="KDL232:KDN232"/>
    <mergeCell ref="KDO232:KDQ232"/>
    <mergeCell ref="KDR232:KDT232"/>
    <mergeCell ref="KDU232:KDW232"/>
    <mergeCell ref="KDX232:KDZ232"/>
    <mergeCell ref="KEA232:KEC232"/>
    <mergeCell ref="KCT232:KCV232"/>
    <mergeCell ref="KCW232:KCY232"/>
    <mergeCell ref="KCZ232:KDB232"/>
    <mergeCell ref="KDC232:KDE232"/>
    <mergeCell ref="KDF232:KDH232"/>
    <mergeCell ref="KDI232:KDK232"/>
    <mergeCell ref="KCB232:KCD232"/>
    <mergeCell ref="KCE232:KCG232"/>
    <mergeCell ref="KCH232:KCJ232"/>
    <mergeCell ref="KCK232:KCM232"/>
    <mergeCell ref="KCN232:KCP232"/>
    <mergeCell ref="KCQ232:KCS232"/>
    <mergeCell ref="KBJ232:KBL232"/>
    <mergeCell ref="KBM232:KBO232"/>
    <mergeCell ref="KBP232:KBR232"/>
    <mergeCell ref="KBS232:KBU232"/>
    <mergeCell ref="KBV232:KBX232"/>
    <mergeCell ref="KBY232:KCA232"/>
    <mergeCell ref="KAR232:KAT232"/>
    <mergeCell ref="KAU232:KAW232"/>
    <mergeCell ref="KAX232:KAZ232"/>
    <mergeCell ref="KBA232:KBC232"/>
    <mergeCell ref="KBD232:KBF232"/>
    <mergeCell ref="KBG232:KBI232"/>
    <mergeCell ref="JZZ232:KAB232"/>
    <mergeCell ref="KAC232:KAE232"/>
    <mergeCell ref="KAF232:KAH232"/>
    <mergeCell ref="KAI232:KAK232"/>
    <mergeCell ref="KAL232:KAN232"/>
    <mergeCell ref="KAO232:KAQ232"/>
    <mergeCell ref="JZH232:JZJ232"/>
    <mergeCell ref="JZK232:JZM232"/>
    <mergeCell ref="JZN232:JZP232"/>
    <mergeCell ref="JZQ232:JZS232"/>
    <mergeCell ref="JZT232:JZV232"/>
    <mergeCell ref="JZW232:JZY232"/>
    <mergeCell ref="JYP232:JYR232"/>
    <mergeCell ref="JYS232:JYU232"/>
    <mergeCell ref="JYV232:JYX232"/>
    <mergeCell ref="JYY232:JZA232"/>
    <mergeCell ref="JZB232:JZD232"/>
    <mergeCell ref="JZE232:JZG232"/>
    <mergeCell ref="JXX232:JXZ232"/>
    <mergeCell ref="JYA232:JYC232"/>
    <mergeCell ref="JYD232:JYF232"/>
    <mergeCell ref="JYG232:JYI232"/>
    <mergeCell ref="JYJ232:JYL232"/>
    <mergeCell ref="JYM232:JYO232"/>
    <mergeCell ref="JXF232:JXH232"/>
    <mergeCell ref="JXI232:JXK232"/>
    <mergeCell ref="JXL232:JXN232"/>
    <mergeCell ref="JXO232:JXQ232"/>
    <mergeCell ref="JXR232:JXT232"/>
    <mergeCell ref="JXU232:JXW232"/>
    <mergeCell ref="JWN232:JWP232"/>
    <mergeCell ref="JWQ232:JWS232"/>
    <mergeCell ref="JWT232:JWV232"/>
    <mergeCell ref="JWW232:JWY232"/>
    <mergeCell ref="JWZ232:JXB232"/>
    <mergeCell ref="JXC232:JXE232"/>
    <mergeCell ref="JVV232:JVX232"/>
    <mergeCell ref="JVY232:JWA232"/>
    <mergeCell ref="JWB232:JWD232"/>
    <mergeCell ref="JWE232:JWG232"/>
    <mergeCell ref="JWH232:JWJ232"/>
    <mergeCell ref="JWK232:JWM232"/>
    <mergeCell ref="JVD232:JVF232"/>
    <mergeCell ref="JVG232:JVI232"/>
    <mergeCell ref="JVJ232:JVL232"/>
    <mergeCell ref="JVM232:JVO232"/>
    <mergeCell ref="JVP232:JVR232"/>
    <mergeCell ref="JVS232:JVU232"/>
    <mergeCell ref="JUL232:JUN232"/>
    <mergeCell ref="JUO232:JUQ232"/>
    <mergeCell ref="JUR232:JUT232"/>
    <mergeCell ref="JUU232:JUW232"/>
    <mergeCell ref="JUX232:JUZ232"/>
    <mergeCell ref="JVA232:JVC232"/>
    <mergeCell ref="JTT232:JTV232"/>
    <mergeCell ref="JTW232:JTY232"/>
    <mergeCell ref="JTZ232:JUB232"/>
    <mergeCell ref="JUC232:JUE232"/>
    <mergeCell ref="JUF232:JUH232"/>
    <mergeCell ref="JUI232:JUK232"/>
    <mergeCell ref="JTB232:JTD232"/>
    <mergeCell ref="JTE232:JTG232"/>
    <mergeCell ref="JTH232:JTJ232"/>
    <mergeCell ref="JTK232:JTM232"/>
    <mergeCell ref="JTN232:JTP232"/>
    <mergeCell ref="JTQ232:JTS232"/>
    <mergeCell ref="JSJ232:JSL232"/>
    <mergeCell ref="JSM232:JSO232"/>
    <mergeCell ref="JSP232:JSR232"/>
    <mergeCell ref="JSS232:JSU232"/>
    <mergeCell ref="JSV232:JSX232"/>
    <mergeCell ref="JSY232:JTA232"/>
    <mergeCell ref="JRR232:JRT232"/>
    <mergeCell ref="JRU232:JRW232"/>
    <mergeCell ref="JRX232:JRZ232"/>
    <mergeCell ref="JSA232:JSC232"/>
    <mergeCell ref="JSD232:JSF232"/>
    <mergeCell ref="JSG232:JSI232"/>
    <mergeCell ref="JQZ232:JRB232"/>
    <mergeCell ref="JRC232:JRE232"/>
    <mergeCell ref="JRF232:JRH232"/>
    <mergeCell ref="JRI232:JRK232"/>
    <mergeCell ref="JRL232:JRN232"/>
    <mergeCell ref="JRO232:JRQ232"/>
    <mergeCell ref="JQH232:JQJ232"/>
    <mergeCell ref="JQK232:JQM232"/>
    <mergeCell ref="JQN232:JQP232"/>
    <mergeCell ref="JQQ232:JQS232"/>
    <mergeCell ref="JQT232:JQV232"/>
    <mergeCell ref="JQW232:JQY232"/>
    <mergeCell ref="JPP232:JPR232"/>
    <mergeCell ref="JPS232:JPU232"/>
    <mergeCell ref="JPV232:JPX232"/>
    <mergeCell ref="JPY232:JQA232"/>
    <mergeCell ref="JQB232:JQD232"/>
    <mergeCell ref="JQE232:JQG232"/>
    <mergeCell ref="JOX232:JOZ232"/>
    <mergeCell ref="JPA232:JPC232"/>
    <mergeCell ref="JPD232:JPF232"/>
    <mergeCell ref="JPG232:JPI232"/>
    <mergeCell ref="JPJ232:JPL232"/>
    <mergeCell ref="JPM232:JPO232"/>
    <mergeCell ref="JOF232:JOH232"/>
    <mergeCell ref="JOI232:JOK232"/>
    <mergeCell ref="JOL232:JON232"/>
    <mergeCell ref="JOO232:JOQ232"/>
    <mergeCell ref="JOR232:JOT232"/>
    <mergeCell ref="JOU232:JOW232"/>
    <mergeCell ref="JNN232:JNP232"/>
    <mergeCell ref="JNQ232:JNS232"/>
    <mergeCell ref="JNT232:JNV232"/>
    <mergeCell ref="JNW232:JNY232"/>
    <mergeCell ref="JNZ232:JOB232"/>
    <mergeCell ref="JOC232:JOE232"/>
    <mergeCell ref="JMV232:JMX232"/>
    <mergeCell ref="JMY232:JNA232"/>
    <mergeCell ref="JNB232:JND232"/>
    <mergeCell ref="JNE232:JNG232"/>
    <mergeCell ref="JNH232:JNJ232"/>
    <mergeCell ref="JNK232:JNM232"/>
    <mergeCell ref="JMD232:JMF232"/>
    <mergeCell ref="JMG232:JMI232"/>
    <mergeCell ref="JMJ232:JML232"/>
    <mergeCell ref="JMM232:JMO232"/>
    <mergeCell ref="JMP232:JMR232"/>
    <mergeCell ref="JMS232:JMU232"/>
    <mergeCell ref="JLL232:JLN232"/>
    <mergeCell ref="JLO232:JLQ232"/>
    <mergeCell ref="JLR232:JLT232"/>
    <mergeCell ref="JLU232:JLW232"/>
    <mergeCell ref="JLX232:JLZ232"/>
    <mergeCell ref="JMA232:JMC232"/>
    <mergeCell ref="JKT232:JKV232"/>
    <mergeCell ref="JKW232:JKY232"/>
    <mergeCell ref="JKZ232:JLB232"/>
    <mergeCell ref="JLC232:JLE232"/>
    <mergeCell ref="JLF232:JLH232"/>
    <mergeCell ref="JLI232:JLK232"/>
    <mergeCell ref="JKB232:JKD232"/>
    <mergeCell ref="JKE232:JKG232"/>
    <mergeCell ref="JKH232:JKJ232"/>
    <mergeCell ref="JKK232:JKM232"/>
    <mergeCell ref="JKN232:JKP232"/>
    <mergeCell ref="JKQ232:JKS232"/>
    <mergeCell ref="JJJ232:JJL232"/>
    <mergeCell ref="JJM232:JJO232"/>
    <mergeCell ref="JJP232:JJR232"/>
    <mergeCell ref="JJS232:JJU232"/>
    <mergeCell ref="JJV232:JJX232"/>
    <mergeCell ref="JJY232:JKA232"/>
    <mergeCell ref="JIR232:JIT232"/>
    <mergeCell ref="JIU232:JIW232"/>
    <mergeCell ref="JIX232:JIZ232"/>
    <mergeCell ref="JJA232:JJC232"/>
    <mergeCell ref="JJD232:JJF232"/>
    <mergeCell ref="JJG232:JJI232"/>
    <mergeCell ref="JHZ232:JIB232"/>
    <mergeCell ref="JIC232:JIE232"/>
    <mergeCell ref="JIF232:JIH232"/>
    <mergeCell ref="JII232:JIK232"/>
    <mergeCell ref="JIL232:JIN232"/>
    <mergeCell ref="JIO232:JIQ232"/>
    <mergeCell ref="JHH232:JHJ232"/>
    <mergeCell ref="JHK232:JHM232"/>
    <mergeCell ref="JHN232:JHP232"/>
    <mergeCell ref="JHQ232:JHS232"/>
    <mergeCell ref="JHT232:JHV232"/>
    <mergeCell ref="JHW232:JHY232"/>
    <mergeCell ref="JGP232:JGR232"/>
    <mergeCell ref="JGS232:JGU232"/>
    <mergeCell ref="JGV232:JGX232"/>
    <mergeCell ref="JGY232:JHA232"/>
    <mergeCell ref="JHB232:JHD232"/>
    <mergeCell ref="JHE232:JHG232"/>
    <mergeCell ref="JFX232:JFZ232"/>
    <mergeCell ref="JGA232:JGC232"/>
    <mergeCell ref="JGD232:JGF232"/>
    <mergeCell ref="JGG232:JGI232"/>
    <mergeCell ref="JGJ232:JGL232"/>
    <mergeCell ref="JGM232:JGO232"/>
    <mergeCell ref="JFF232:JFH232"/>
    <mergeCell ref="JFI232:JFK232"/>
    <mergeCell ref="JFL232:JFN232"/>
    <mergeCell ref="JFO232:JFQ232"/>
    <mergeCell ref="JFR232:JFT232"/>
    <mergeCell ref="JFU232:JFW232"/>
    <mergeCell ref="JEN232:JEP232"/>
    <mergeCell ref="JEQ232:JES232"/>
    <mergeCell ref="JET232:JEV232"/>
    <mergeCell ref="JEW232:JEY232"/>
    <mergeCell ref="JEZ232:JFB232"/>
    <mergeCell ref="JFC232:JFE232"/>
    <mergeCell ref="JDV232:JDX232"/>
    <mergeCell ref="JDY232:JEA232"/>
    <mergeCell ref="JEB232:JED232"/>
    <mergeCell ref="JEE232:JEG232"/>
    <mergeCell ref="JEH232:JEJ232"/>
    <mergeCell ref="JEK232:JEM232"/>
    <mergeCell ref="JDD232:JDF232"/>
    <mergeCell ref="JDG232:JDI232"/>
    <mergeCell ref="JDJ232:JDL232"/>
    <mergeCell ref="JDM232:JDO232"/>
    <mergeCell ref="JDP232:JDR232"/>
    <mergeCell ref="JDS232:JDU232"/>
    <mergeCell ref="JCL232:JCN232"/>
    <mergeCell ref="JCO232:JCQ232"/>
    <mergeCell ref="JCR232:JCT232"/>
    <mergeCell ref="JCU232:JCW232"/>
    <mergeCell ref="JCX232:JCZ232"/>
    <mergeCell ref="JDA232:JDC232"/>
    <mergeCell ref="JBT232:JBV232"/>
    <mergeCell ref="JBW232:JBY232"/>
    <mergeCell ref="JBZ232:JCB232"/>
    <mergeCell ref="JCC232:JCE232"/>
    <mergeCell ref="JCF232:JCH232"/>
    <mergeCell ref="JCI232:JCK232"/>
    <mergeCell ref="JBB232:JBD232"/>
    <mergeCell ref="JBE232:JBG232"/>
    <mergeCell ref="JBH232:JBJ232"/>
    <mergeCell ref="JBK232:JBM232"/>
    <mergeCell ref="JBN232:JBP232"/>
    <mergeCell ref="JBQ232:JBS232"/>
    <mergeCell ref="JAJ232:JAL232"/>
    <mergeCell ref="JAM232:JAO232"/>
    <mergeCell ref="JAP232:JAR232"/>
    <mergeCell ref="JAS232:JAU232"/>
    <mergeCell ref="JAV232:JAX232"/>
    <mergeCell ref="JAY232:JBA232"/>
    <mergeCell ref="IZR232:IZT232"/>
    <mergeCell ref="IZU232:IZW232"/>
    <mergeCell ref="IZX232:IZZ232"/>
    <mergeCell ref="JAA232:JAC232"/>
    <mergeCell ref="JAD232:JAF232"/>
    <mergeCell ref="JAG232:JAI232"/>
    <mergeCell ref="IYZ232:IZB232"/>
    <mergeCell ref="IZC232:IZE232"/>
    <mergeCell ref="IZF232:IZH232"/>
    <mergeCell ref="IZI232:IZK232"/>
    <mergeCell ref="IZL232:IZN232"/>
    <mergeCell ref="IZO232:IZQ232"/>
    <mergeCell ref="IYH232:IYJ232"/>
    <mergeCell ref="IYK232:IYM232"/>
    <mergeCell ref="IYN232:IYP232"/>
    <mergeCell ref="IYQ232:IYS232"/>
    <mergeCell ref="IYT232:IYV232"/>
    <mergeCell ref="IYW232:IYY232"/>
    <mergeCell ref="IXP232:IXR232"/>
    <mergeCell ref="IXS232:IXU232"/>
    <mergeCell ref="IXV232:IXX232"/>
    <mergeCell ref="IXY232:IYA232"/>
    <mergeCell ref="IYB232:IYD232"/>
    <mergeCell ref="IYE232:IYG232"/>
    <mergeCell ref="IWX232:IWZ232"/>
    <mergeCell ref="IXA232:IXC232"/>
    <mergeCell ref="IXD232:IXF232"/>
    <mergeCell ref="IXG232:IXI232"/>
    <mergeCell ref="IXJ232:IXL232"/>
    <mergeCell ref="IXM232:IXO232"/>
    <mergeCell ref="IWF232:IWH232"/>
    <mergeCell ref="IWI232:IWK232"/>
    <mergeCell ref="IWL232:IWN232"/>
    <mergeCell ref="IWO232:IWQ232"/>
    <mergeCell ref="IWR232:IWT232"/>
    <mergeCell ref="IWU232:IWW232"/>
    <mergeCell ref="IVN232:IVP232"/>
    <mergeCell ref="IVQ232:IVS232"/>
    <mergeCell ref="IVT232:IVV232"/>
    <mergeCell ref="IVW232:IVY232"/>
    <mergeCell ref="IVZ232:IWB232"/>
    <mergeCell ref="IWC232:IWE232"/>
    <mergeCell ref="IUV232:IUX232"/>
    <mergeCell ref="IUY232:IVA232"/>
    <mergeCell ref="IVB232:IVD232"/>
    <mergeCell ref="IVE232:IVG232"/>
    <mergeCell ref="IVH232:IVJ232"/>
    <mergeCell ref="IVK232:IVM232"/>
    <mergeCell ref="IUD232:IUF232"/>
    <mergeCell ref="IUG232:IUI232"/>
    <mergeCell ref="IUJ232:IUL232"/>
    <mergeCell ref="IUM232:IUO232"/>
    <mergeCell ref="IUP232:IUR232"/>
    <mergeCell ref="IUS232:IUU232"/>
    <mergeCell ref="ITL232:ITN232"/>
    <mergeCell ref="ITO232:ITQ232"/>
    <mergeCell ref="ITR232:ITT232"/>
    <mergeCell ref="ITU232:ITW232"/>
    <mergeCell ref="ITX232:ITZ232"/>
    <mergeCell ref="IUA232:IUC232"/>
    <mergeCell ref="IST232:ISV232"/>
    <mergeCell ref="ISW232:ISY232"/>
    <mergeCell ref="ISZ232:ITB232"/>
    <mergeCell ref="ITC232:ITE232"/>
    <mergeCell ref="ITF232:ITH232"/>
    <mergeCell ref="ITI232:ITK232"/>
    <mergeCell ref="ISB232:ISD232"/>
    <mergeCell ref="ISE232:ISG232"/>
    <mergeCell ref="ISH232:ISJ232"/>
    <mergeCell ref="ISK232:ISM232"/>
    <mergeCell ref="ISN232:ISP232"/>
    <mergeCell ref="ISQ232:ISS232"/>
    <mergeCell ref="IRJ232:IRL232"/>
    <mergeCell ref="IRM232:IRO232"/>
    <mergeCell ref="IRP232:IRR232"/>
    <mergeCell ref="IRS232:IRU232"/>
    <mergeCell ref="IRV232:IRX232"/>
    <mergeCell ref="IRY232:ISA232"/>
    <mergeCell ref="IQR232:IQT232"/>
    <mergeCell ref="IQU232:IQW232"/>
    <mergeCell ref="IQX232:IQZ232"/>
    <mergeCell ref="IRA232:IRC232"/>
    <mergeCell ref="IRD232:IRF232"/>
    <mergeCell ref="IRG232:IRI232"/>
    <mergeCell ref="IPZ232:IQB232"/>
    <mergeCell ref="IQC232:IQE232"/>
    <mergeCell ref="IQF232:IQH232"/>
    <mergeCell ref="IQI232:IQK232"/>
    <mergeCell ref="IQL232:IQN232"/>
    <mergeCell ref="IQO232:IQQ232"/>
    <mergeCell ref="IPH232:IPJ232"/>
    <mergeCell ref="IPK232:IPM232"/>
    <mergeCell ref="IPN232:IPP232"/>
    <mergeCell ref="IPQ232:IPS232"/>
    <mergeCell ref="IPT232:IPV232"/>
    <mergeCell ref="IPW232:IPY232"/>
    <mergeCell ref="IOP232:IOR232"/>
    <mergeCell ref="IOS232:IOU232"/>
    <mergeCell ref="IOV232:IOX232"/>
    <mergeCell ref="IOY232:IPA232"/>
    <mergeCell ref="IPB232:IPD232"/>
    <mergeCell ref="IPE232:IPG232"/>
    <mergeCell ref="INX232:INZ232"/>
    <mergeCell ref="IOA232:IOC232"/>
    <mergeCell ref="IOD232:IOF232"/>
    <mergeCell ref="IOG232:IOI232"/>
    <mergeCell ref="IOJ232:IOL232"/>
    <mergeCell ref="IOM232:IOO232"/>
    <mergeCell ref="INF232:INH232"/>
    <mergeCell ref="INI232:INK232"/>
    <mergeCell ref="INL232:INN232"/>
    <mergeCell ref="INO232:INQ232"/>
    <mergeCell ref="INR232:INT232"/>
    <mergeCell ref="INU232:INW232"/>
    <mergeCell ref="IMN232:IMP232"/>
    <mergeCell ref="IMQ232:IMS232"/>
    <mergeCell ref="IMT232:IMV232"/>
    <mergeCell ref="IMW232:IMY232"/>
    <mergeCell ref="IMZ232:INB232"/>
    <mergeCell ref="INC232:INE232"/>
    <mergeCell ref="ILV232:ILX232"/>
    <mergeCell ref="ILY232:IMA232"/>
    <mergeCell ref="IMB232:IMD232"/>
    <mergeCell ref="IME232:IMG232"/>
    <mergeCell ref="IMH232:IMJ232"/>
    <mergeCell ref="IMK232:IMM232"/>
    <mergeCell ref="ILD232:ILF232"/>
    <mergeCell ref="ILG232:ILI232"/>
    <mergeCell ref="ILJ232:ILL232"/>
    <mergeCell ref="ILM232:ILO232"/>
    <mergeCell ref="ILP232:ILR232"/>
    <mergeCell ref="ILS232:ILU232"/>
    <mergeCell ref="IKL232:IKN232"/>
    <mergeCell ref="IKO232:IKQ232"/>
    <mergeCell ref="IKR232:IKT232"/>
    <mergeCell ref="IKU232:IKW232"/>
    <mergeCell ref="IKX232:IKZ232"/>
    <mergeCell ref="ILA232:ILC232"/>
    <mergeCell ref="IJT232:IJV232"/>
    <mergeCell ref="IJW232:IJY232"/>
    <mergeCell ref="IJZ232:IKB232"/>
    <mergeCell ref="IKC232:IKE232"/>
    <mergeCell ref="IKF232:IKH232"/>
    <mergeCell ref="IKI232:IKK232"/>
    <mergeCell ref="IJB232:IJD232"/>
    <mergeCell ref="IJE232:IJG232"/>
    <mergeCell ref="IJH232:IJJ232"/>
    <mergeCell ref="IJK232:IJM232"/>
    <mergeCell ref="IJN232:IJP232"/>
    <mergeCell ref="IJQ232:IJS232"/>
    <mergeCell ref="IIJ232:IIL232"/>
    <mergeCell ref="IIM232:IIO232"/>
    <mergeCell ref="IIP232:IIR232"/>
    <mergeCell ref="IIS232:IIU232"/>
    <mergeCell ref="IIV232:IIX232"/>
    <mergeCell ref="IIY232:IJA232"/>
    <mergeCell ref="IHR232:IHT232"/>
    <mergeCell ref="IHU232:IHW232"/>
    <mergeCell ref="IHX232:IHZ232"/>
    <mergeCell ref="IIA232:IIC232"/>
    <mergeCell ref="IID232:IIF232"/>
    <mergeCell ref="IIG232:III232"/>
    <mergeCell ref="IGZ232:IHB232"/>
    <mergeCell ref="IHC232:IHE232"/>
    <mergeCell ref="IHF232:IHH232"/>
    <mergeCell ref="IHI232:IHK232"/>
    <mergeCell ref="IHL232:IHN232"/>
    <mergeCell ref="IHO232:IHQ232"/>
    <mergeCell ref="IGH232:IGJ232"/>
    <mergeCell ref="IGK232:IGM232"/>
    <mergeCell ref="IGN232:IGP232"/>
    <mergeCell ref="IGQ232:IGS232"/>
    <mergeCell ref="IGT232:IGV232"/>
    <mergeCell ref="IGW232:IGY232"/>
    <mergeCell ref="IFP232:IFR232"/>
    <mergeCell ref="IFS232:IFU232"/>
    <mergeCell ref="IFV232:IFX232"/>
    <mergeCell ref="IFY232:IGA232"/>
    <mergeCell ref="IGB232:IGD232"/>
    <mergeCell ref="IGE232:IGG232"/>
    <mergeCell ref="IEX232:IEZ232"/>
    <mergeCell ref="IFA232:IFC232"/>
    <mergeCell ref="IFD232:IFF232"/>
    <mergeCell ref="IFG232:IFI232"/>
    <mergeCell ref="IFJ232:IFL232"/>
    <mergeCell ref="IFM232:IFO232"/>
    <mergeCell ref="IEF232:IEH232"/>
    <mergeCell ref="IEI232:IEK232"/>
    <mergeCell ref="IEL232:IEN232"/>
    <mergeCell ref="IEO232:IEQ232"/>
    <mergeCell ref="IER232:IET232"/>
    <mergeCell ref="IEU232:IEW232"/>
    <mergeCell ref="IDN232:IDP232"/>
    <mergeCell ref="IDQ232:IDS232"/>
    <mergeCell ref="IDT232:IDV232"/>
    <mergeCell ref="IDW232:IDY232"/>
    <mergeCell ref="IDZ232:IEB232"/>
    <mergeCell ref="IEC232:IEE232"/>
    <mergeCell ref="ICV232:ICX232"/>
    <mergeCell ref="ICY232:IDA232"/>
    <mergeCell ref="IDB232:IDD232"/>
    <mergeCell ref="IDE232:IDG232"/>
    <mergeCell ref="IDH232:IDJ232"/>
    <mergeCell ref="IDK232:IDM232"/>
    <mergeCell ref="ICD232:ICF232"/>
    <mergeCell ref="ICG232:ICI232"/>
    <mergeCell ref="ICJ232:ICL232"/>
    <mergeCell ref="ICM232:ICO232"/>
    <mergeCell ref="ICP232:ICR232"/>
    <mergeCell ref="ICS232:ICU232"/>
    <mergeCell ref="IBL232:IBN232"/>
    <mergeCell ref="IBO232:IBQ232"/>
    <mergeCell ref="IBR232:IBT232"/>
    <mergeCell ref="IBU232:IBW232"/>
    <mergeCell ref="IBX232:IBZ232"/>
    <mergeCell ref="ICA232:ICC232"/>
    <mergeCell ref="IAT232:IAV232"/>
    <mergeCell ref="IAW232:IAY232"/>
    <mergeCell ref="IAZ232:IBB232"/>
    <mergeCell ref="IBC232:IBE232"/>
    <mergeCell ref="IBF232:IBH232"/>
    <mergeCell ref="IBI232:IBK232"/>
    <mergeCell ref="IAB232:IAD232"/>
    <mergeCell ref="IAE232:IAG232"/>
    <mergeCell ref="IAH232:IAJ232"/>
    <mergeCell ref="IAK232:IAM232"/>
    <mergeCell ref="IAN232:IAP232"/>
    <mergeCell ref="IAQ232:IAS232"/>
    <mergeCell ref="HZJ232:HZL232"/>
    <mergeCell ref="HZM232:HZO232"/>
    <mergeCell ref="HZP232:HZR232"/>
    <mergeCell ref="HZS232:HZU232"/>
    <mergeCell ref="HZV232:HZX232"/>
    <mergeCell ref="HZY232:IAA232"/>
    <mergeCell ref="HYR232:HYT232"/>
    <mergeCell ref="HYU232:HYW232"/>
    <mergeCell ref="HYX232:HYZ232"/>
    <mergeCell ref="HZA232:HZC232"/>
    <mergeCell ref="HZD232:HZF232"/>
    <mergeCell ref="HZG232:HZI232"/>
    <mergeCell ref="HXZ232:HYB232"/>
    <mergeCell ref="HYC232:HYE232"/>
    <mergeCell ref="HYF232:HYH232"/>
    <mergeCell ref="HYI232:HYK232"/>
    <mergeCell ref="HYL232:HYN232"/>
    <mergeCell ref="HYO232:HYQ232"/>
    <mergeCell ref="HXH232:HXJ232"/>
    <mergeCell ref="HXK232:HXM232"/>
    <mergeCell ref="HXN232:HXP232"/>
    <mergeCell ref="HXQ232:HXS232"/>
    <mergeCell ref="HXT232:HXV232"/>
    <mergeCell ref="HXW232:HXY232"/>
    <mergeCell ref="HWP232:HWR232"/>
    <mergeCell ref="HWS232:HWU232"/>
    <mergeCell ref="HWV232:HWX232"/>
    <mergeCell ref="HWY232:HXA232"/>
    <mergeCell ref="HXB232:HXD232"/>
    <mergeCell ref="HXE232:HXG232"/>
    <mergeCell ref="HVX232:HVZ232"/>
    <mergeCell ref="HWA232:HWC232"/>
    <mergeCell ref="HWD232:HWF232"/>
    <mergeCell ref="HWG232:HWI232"/>
    <mergeCell ref="HWJ232:HWL232"/>
    <mergeCell ref="HWM232:HWO232"/>
    <mergeCell ref="HVF232:HVH232"/>
    <mergeCell ref="HVI232:HVK232"/>
    <mergeCell ref="HVL232:HVN232"/>
    <mergeCell ref="HVO232:HVQ232"/>
    <mergeCell ref="HVR232:HVT232"/>
    <mergeCell ref="HVU232:HVW232"/>
    <mergeCell ref="HUN232:HUP232"/>
    <mergeCell ref="HUQ232:HUS232"/>
    <mergeCell ref="HUT232:HUV232"/>
    <mergeCell ref="HUW232:HUY232"/>
    <mergeCell ref="HUZ232:HVB232"/>
    <mergeCell ref="HVC232:HVE232"/>
    <mergeCell ref="HTV232:HTX232"/>
    <mergeCell ref="HTY232:HUA232"/>
    <mergeCell ref="HUB232:HUD232"/>
    <mergeCell ref="HUE232:HUG232"/>
    <mergeCell ref="HUH232:HUJ232"/>
    <mergeCell ref="HUK232:HUM232"/>
    <mergeCell ref="HTD232:HTF232"/>
    <mergeCell ref="HTG232:HTI232"/>
    <mergeCell ref="HTJ232:HTL232"/>
    <mergeCell ref="HTM232:HTO232"/>
    <mergeCell ref="HTP232:HTR232"/>
    <mergeCell ref="HTS232:HTU232"/>
    <mergeCell ref="HSL232:HSN232"/>
    <mergeCell ref="HSO232:HSQ232"/>
    <mergeCell ref="HSR232:HST232"/>
    <mergeCell ref="HSU232:HSW232"/>
    <mergeCell ref="HSX232:HSZ232"/>
    <mergeCell ref="HTA232:HTC232"/>
    <mergeCell ref="HRT232:HRV232"/>
    <mergeCell ref="HRW232:HRY232"/>
    <mergeCell ref="HRZ232:HSB232"/>
    <mergeCell ref="HSC232:HSE232"/>
    <mergeCell ref="HSF232:HSH232"/>
    <mergeCell ref="HSI232:HSK232"/>
    <mergeCell ref="HRB232:HRD232"/>
    <mergeCell ref="HRE232:HRG232"/>
    <mergeCell ref="HRH232:HRJ232"/>
    <mergeCell ref="HRK232:HRM232"/>
    <mergeCell ref="HRN232:HRP232"/>
    <mergeCell ref="HRQ232:HRS232"/>
    <mergeCell ref="HQJ232:HQL232"/>
    <mergeCell ref="HQM232:HQO232"/>
    <mergeCell ref="HQP232:HQR232"/>
    <mergeCell ref="HQS232:HQU232"/>
    <mergeCell ref="HQV232:HQX232"/>
    <mergeCell ref="HQY232:HRA232"/>
    <mergeCell ref="HPR232:HPT232"/>
    <mergeCell ref="HPU232:HPW232"/>
    <mergeCell ref="HPX232:HPZ232"/>
    <mergeCell ref="HQA232:HQC232"/>
    <mergeCell ref="HQD232:HQF232"/>
    <mergeCell ref="HQG232:HQI232"/>
    <mergeCell ref="HOZ232:HPB232"/>
    <mergeCell ref="HPC232:HPE232"/>
    <mergeCell ref="HPF232:HPH232"/>
    <mergeCell ref="HPI232:HPK232"/>
    <mergeCell ref="HPL232:HPN232"/>
    <mergeCell ref="HPO232:HPQ232"/>
    <mergeCell ref="HOH232:HOJ232"/>
    <mergeCell ref="HOK232:HOM232"/>
    <mergeCell ref="HON232:HOP232"/>
    <mergeCell ref="HOQ232:HOS232"/>
    <mergeCell ref="HOT232:HOV232"/>
    <mergeCell ref="HOW232:HOY232"/>
    <mergeCell ref="HNP232:HNR232"/>
    <mergeCell ref="HNS232:HNU232"/>
    <mergeCell ref="HNV232:HNX232"/>
    <mergeCell ref="HNY232:HOA232"/>
    <mergeCell ref="HOB232:HOD232"/>
    <mergeCell ref="HOE232:HOG232"/>
    <mergeCell ref="HMX232:HMZ232"/>
    <mergeCell ref="HNA232:HNC232"/>
    <mergeCell ref="HND232:HNF232"/>
    <mergeCell ref="HNG232:HNI232"/>
    <mergeCell ref="HNJ232:HNL232"/>
    <mergeCell ref="HNM232:HNO232"/>
    <mergeCell ref="HMF232:HMH232"/>
    <mergeCell ref="HMI232:HMK232"/>
    <mergeCell ref="HML232:HMN232"/>
    <mergeCell ref="HMO232:HMQ232"/>
    <mergeCell ref="HMR232:HMT232"/>
    <mergeCell ref="HMU232:HMW232"/>
    <mergeCell ref="HLN232:HLP232"/>
    <mergeCell ref="HLQ232:HLS232"/>
    <mergeCell ref="HLT232:HLV232"/>
    <mergeCell ref="HLW232:HLY232"/>
    <mergeCell ref="HLZ232:HMB232"/>
    <mergeCell ref="HMC232:HME232"/>
    <mergeCell ref="HKV232:HKX232"/>
    <mergeCell ref="HKY232:HLA232"/>
    <mergeCell ref="HLB232:HLD232"/>
    <mergeCell ref="HLE232:HLG232"/>
    <mergeCell ref="HLH232:HLJ232"/>
    <mergeCell ref="HLK232:HLM232"/>
    <mergeCell ref="HKD232:HKF232"/>
    <mergeCell ref="HKG232:HKI232"/>
    <mergeCell ref="HKJ232:HKL232"/>
    <mergeCell ref="HKM232:HKO232"/>
    <mergeCell ref="HKP232:HKR232"/>
    <mergeCell ref="HKS232:HKU232"/>
    <mergeCell ref="HJL232:HJN232"/>
    <mergeCell ref="HJO232:HJQ232"/>
    <mergeCell ref="HJR232:HJT232"/>
    <mergeCell ref="HJU232:HJW232"/>
    <mergeCell ref="HJX232:HJZ232"/>
    <mergeCell ref="HKA232:HKC232"/>
    <mergeCell ref="HIT232:HIV232"/>
    <mergeCell ref="HIW232:HIY232"/>
    <mergeCell ref="HIZ232:HJB232"/>
    <mergeCell ref="HJC232:HJE232"/>
    <mergeCell ref="HJF232:HJH232"/>
    <mergeCell ref="HJI232:HJK232"/>
    <mergeCell ref="HIB232:HID232"/>
    <mergeCell ref="HIE232:HIG232"/>
    <mergeCell ref="HIH232:HIJ232"/>
    <mergeCell ref="HIK232:HIM232"/>
    <mergeCell ref="HIN232:HIP232"/>
    <mergeCell ref="HIQ232:HIS232"/>
    <mergeCell ref="HHJ232:HHL232"/>
    <mergeCell ref="HHM232:HHO232"/>
    <mergeCell ref="HHP232:HHR232"/>
    <mergeCell ref="HHS232:HHU232"/>
    <mergeCell ref="HHV232:HHX232"/>
    <mergeCell ref="HHY232:HIA232"/>
    <mergeCell ref="HGR232:HGT232"/>
    <mergeCell ref="HGU232:HGW232"/>
    <mergeCell ref="HGX232:HGZ232"/>
    <mergeCell ref="HHA232:HHC232"/>
    <mergeCell ref="HHD232:HHF232"/>
    <mergeCell ref="HHG232:HHI232"/>
    <mergeCell ref="HFZ232:HGB232"/>
    <mergeCell ref="HGC232:HGE232"/>
    <mergeCell ref="HGF232:HGH232"/>
    <mergeCell ref="HGI232:HGK232"/>
    <mergeCell ref="HGL232:HGN232"/>
    <mergeCell ref="HGO232:HGQ232"/>
    <mergeCell ref="HFH232:HFJ232"/>
    <mergeCell ref="HFK232:HFM232"/>
    <mergeCell ref="HFN232:HFP232"/>
    <mergeCell ref="HFQ232:HFS232"/>
    <mergeCell ref="HFT232:HFV232"/>
    <mergeCell ref="HFW232:HFY232"/>
    <mergeCell ref="HEP232:HER232"/>
    <mergeCell ref="HES232:HEU232"/>
    <mergeCell ref="HEV232:HEX232"/>
    <mergeCell ref="HEY232:HFA232"/>
    <mergeCell ref="HFB232:HFD232"/>
    <mergeCell ref="HFE232:HFG232"/>
    <mergeCell ref="HDX232:HDZ232"/>
    <mergeCell ref="HEA232:HEC232"/>
    <mergeCell ref="HED232:HEF232"/>
    <mergeCell ref="HEG232:HEI232"/>
    <mergeCell ref="HEJ232:HEL232"/>
    <mergeCell ref="HEM232:HEO232"/>
    <mergeCell ref="HDF232:HDH232"/>
    <mergeCell ref="HDI232:HDK232"/>
    <mergeCell ref="HDL232:HDN232"/>
    <mergeCell ref="HDO232:HDQ232"/>
    <mergeCell ref="HDR232:HDT232"/>
    <mergeCell ref="HDU232:HDW232"/>
    <mergeCell ref="HCN232:HCP232"/>
    <mergeCell ref="HCQ232:HCS232"/>
    <mergeCell ref="HCT232:HCV232"/>
    <mergeCell ref="HCW232:HCY232"/>
    <mergeCell ref="HCZ232:HDB232"/>
    <mergeCell ref="HDC232:HDE232"/>
    <mergeCell ref="HBV232:HBX232"/>
    <mergeCell ref="HBY232:HCA232"/>
    <mergeCell ref="HCB232:HCD232"/>
    <mergeCell ref="HCE232:HCG232"/>
    <mergeCell ref="HCH232:HCJ232"/>
    <mergeCell ref="HCK232:HCM232"/>
    <mergeCell ref="HBD232:HBF232"/>
    <mergeCell ref="HBG232:HBI232"/>
    <mergeCell ref="HBJ232:HBL232"/>
    <mergeCell ref="HBM232:HBO232"/>
    <mergeCell ref="HBP232:HBR232"/>
    <mergeCell ref="HBS232:HBU232"/>
    <mergeCell ref="HAL232:HAN232"/>
    <mergeCell ref="HAO232:HAQ232"/>
    <mergeCell ref="HAR232:HAT232"/>
    <mergeCell ref="HAU232:HAW232"/>
    <mergeCell ref="HAX232:HAZ232"/>
    <mergeCell ref="HBA232:HBC232"/>
    <mergeCell ref="GZT232:GZV232"/>
    <mergeCell ref="GZW232:GZY232"/>
    <mergeCell ref="GZZ232:HAB232"/>
    <mergeCell ref="HAC232:HAE232"/>
    <mergeCell ref="HAF232:HAH232"/>
    <mergeCell ref="HAI232:HAK232"/>
    <mergeCell ref="GZB232:GZD232"/>
    <mergeCell ref="GZE232:GZG232"/>
    <mergeCell ref="GZH232:GZJ232"/>
    <mergeCell ref="GZK232:GZM232"/>
    <mergeCell ref="GZN232:GZP232"/>
    <mergeCell ref="GZQ232:GZS232"/>
    <mergeCell ref="GYJ232:GYL232"/>
    <mergeCell ref="GYM232:GYO232"/>
    <mergeCell ref="GYP232:GYR232"/>
    <mergeCell ref="GYS232:GYU232"/>
    <mergeCell ref="GYV232:GYX232"/>
    <mergeCell ref="GYY232:GZA232"/>
    <mergeCell ref="GXR232:GXT232"/>
    <mergeCell ref="GXU232:GXW232"/>
    <mergeCell ref="GXX232:GXZ232"/>
    <mergeCell ref="GYA232:GYC232"/>
    <mergeCell ref="GYD232:GYF232"/>
    <mergeCell ref="GYG232:GYI232"/>
    <mergeCell ref="GWZ232:GXB232"/>
    <mergeCell ref="GXC232:GXE232"/>
    <mergeCell ref="GXF232:GXH232"/>
    <mergeCell ref="GXI232:GXK232"/>
    <mergeCell ref="GXL232:GXN232"/>
    <mergeCell ref="GXO232:GXQ232"/>
    <mergeCell ref="GWH232:GWJ232"/>
    <mergeCell ref="GWK232:GWM232"/>
    <mergeCell ref="GWN232:GWP232"/>
    <mergeCell ref="GWQ232:GWS232"/>
    <mergeCell ref="GWT232:GWV232"/>
    <mergeCell ref="GWW232:GWY232"/>
    <mergeCell ref="GVP232:GVR232"/>
    <mergeCell ref="GVS232:GVU232"/>
    <mergeCell ref="GVV232:GVX232"/>
    <mergeCell ref="GVY232:GWA232"/>
    <mergeCell ref="GWB232:GWD232"/>
    <mergeCell ref="GWE232:GWG232"/>
    <mergeCell ref="GUX232:GUZ232"/>
    <mergeCell ref="GVA232:GVC232"/>
    <mergeCell ref="GVD232:GVF232"/>
    <mergeCell ref="GVG232:GVI232"/>
    <mergeCell ref="GVJ232:GVL232"/>
    <mergeCell ref="GVM232:GVO232"/>
    <mergeCell ref="GUF232:GUH232"/>
    <mergeCell ref="GUI232:GUK232"/>
    <mergeCell ref="GUL232:GUN232"/>
    <mergeCell ref="GUO232:GUQ232"/>
    <mergeCell ref="GUR232:GUT232"/>
    <mergeCell ref="GUU232:GUW232"/>
    <mergeCell ref="GTN232:GTP232"/>
    <mergeCell ref="GTQ232:GTS232"/>
    <mergeCell ref="GTT232:GTV232"/>
    <mergeCell ref="GTW232:GTY232"/>
    <mergeCell ref="GTZ232:GUB232"/>
    <mergeCell ref="GUC232:GUE232"/>
    <mergeCell ref="GSV232:GSX232"/>
    <mergeCell ref="GSY232:GTA232"/>
    <mergeCell ref="GTB232:GTD232"/>
    <mergeCell ref="GTE232:GTG232"/>
    <mergeCell ref="GTH232:GTJ232"/>
    <mergeCell ref="GTK232:GTM232"/>
    <mergeCell ref="GSD232:GSF232"/>
    <mergeCell ref="GSG232:GSI232"/>
    <mergeCell ref="GSJ232:GSL232"/>
    <mergeCell ref="GSM232:GSO232"/>
    <mergeCell ref="GSP232:GSR232"/>
    <mergeCell ref="GSS232:GSU232"/>
    <mergeCell ref="GRL232:GRN232"/>
    <mergeCell ref="GRO232:GRQ232"/>
    <mergeCell ref="GRR232:GRT232"/>
    <mergeCell ref="GRU232:GRW232"/>
    <mergeCell ref="GRX232:GRZ232"/>
    <mergeCell ref="GSA232:GSC232"/>
    <mergeCell ref="GQT232:GQV232"/>
    <mergeCell ref="GQW232:GQY232"/>
    <mergeCell ref="GQZ232:GRB232"/>
    <mergeCell ref="GRC232:GRE232"/>
    <mergeCell ref="GRF232:GRH232"/>
    <mergeCell ref="GRI232:GRK232"/>
    <mergeCell ref="GQB232:GQD232"/>
    <mergeCell ref="GQE232:GQG232"/>
    <mergeCell ref="GQH232:GQJ232"/>
    <mergeCell ref="GQK232:GQM232"/>
    <mergeCell ref="GQN232:GQP232"/>
    <mergeCell ref="GQQ232:GQS232"/>
    <mergeCell ref="GPJ232:GPL232"/>
    <mergeCell ref="GPM232:GPO232"/>
    <mergeCell ref="GPP232:GPR232"/>
    <mergeCell ref="GPS232:GPU232"/>
    <mergeCell ref="GPV232:GPX232"/>
    <mergeCell ref="GPY232:GQA232"/>
    <mergeCell ref="GOR232:GOT232"/>
    <mergeCell ref="GOU232:GOW232"/>
    <mergeCell ref="GOX232:GOZ232"/>
    <mergeCell ref="GPA232:GPC232"/>
    <mergeCell ref="GPD232:GPF232"/>
    <mergeCell ref="GPG232:GPI232"/>
    <mergeCell ref="GNZ232:GOB232"/>
    <mergeCell ref="GOC232:GOE232"/>
    <mergeCell ref="GOF232:GOH232"/>
    <mergeCell ref="GOI232:GOK232"/>
    <mergeCell ref="GOL232:GON232"/>
    <mergeCell ref="GOO232:GOQ232"/>
    <mergeCell ref="GNH232:GNJ232"/>
    <mergeCell ref="GNK232:GNM232"/>
    <mergeCell ref="GNN232:GNP232"/>
    <mergeCell ref="GNQ232:GNS232"/>
    <mergeCell ref="GNT232:GNV232"/>
    <mergeCell ref="GNW232:GNY232"/>
    <mergeCell ref="GMP232:GMR232"/>
    <mergeCell ref="GMS232:GMU232"/>
    <mergeCell ref="GMV232:GMX232"/>
    <mergeCell ref="GMY232:GNA232"/>
    <mergeCell ref="GNB232:GND232"/>
    <mergeCell ref="GNE232:GNG232"/>
    <mergeCell ref="GLX232:GLZ232"/>
    <mergeCell ref="GMA232:GMC232"/>
    <mergeCell ref="GMD232:GMF232"/>
    <mergeCell ref="GMG232:GMI232"/>
    <mergeCell ref="GMJ232:GML232"/>
    <mergeCell ref="GMM232:GMO232"/>
    <mergeCell ref="GLF232:GLH232"/>
    <mergeCell ref="GLI232:GLK232"/>
    <mergeCell ref="GLL232:GLN232"/>
    <mergeCell ref="GLO232:GLQ232"/>
    <mergeCell ref="GLR232:GLT232"/>
    <mergeCell ref="GLU232:GLW232"/>
    <mergeCell ref="GKN232:GKP232"/>
    <mergeCell ref="GKQ232:GKS232"/>
    <mergeCell ref="GKT232:GKV232"/>
    <mergeCell ref="GKW232:GKY232"/>
    <mergeCell ref="GKZ232:GLB232"/>
    <mergeCell ref="GLC232:GLE232"/>
    <mergeCell ref="GJV232:GJX232"/>
    <mergeCell ref="GJY232:GKA232"/>
    <mergeCell ref="GKB232:GKD232"/>
    <mergeCell ref="GKE232:GKG232"/>
    <mergeCell ref="GKH232:GKJ232"/>
    <mergeCell ref="GKK232:GKM232"/>
    <mergeCell ref="GJD232:GJF232"/>
    <mergeCell ref="GJG232:GJI232"/>
    <mergeCell ref="GJJ232:GJL232"/>
    <mergeCell ref="GJM232:GJO232"/>
    <mergeCell ref="GJP232:GJR232"/>
    <mergeCell ref="GJS232:GJU232"/>
    <mergeCell ref="GIL232:GIN232"/>
    <mergeCell ref="GIO232:GIQ232"/>
    <mergeCell ref="GIR232:GIT232"/>
    <mergeCell ref="GIU232:GIW232"/>
    <mergeCell ref="GIX232:GIZ232"/>
    <mergeCell ref="GJA232:GJC232"/>
    <mergeCell ref="GHT232:GHV232"/>
    <mergeCell ref="GHW232:GHY232"/>
    <mergeCell ref="GHZ232:GIB232"/>
    <mergeCell ref="GIC232:GIE232"/>
    <mergeCell ref="GIF232:GIH232"/>
    <mergeCell ref="GII232:GIK232"/>
    <mergeCell ref="GHB232:GHD232"/>
    <mergeCell ref="GHE232:GHG232"/>
    <mergeCell ref="GHH232:GHJ232"/>
    <mergeCell ref="GHK232:GHM232"/>
    <mergeCell ref="GHN232:GHP232"/>
    <mergeCell ref="GHQ232:GHS232"/>
    <mergeCell ref="GGJ232:GGL232"/>
    <mergeCell ref="GGM232:GGO232"/>
    <mergeCell ref="GGP232:GGR232"/>
    <mergeCell ref="GGS232:GGU232"/>
    <mergeCell ref="GGV232:GGX232"/>
    <mergeCell ref="GGY232:GHA232"/>
    <mergeCell ref="GFR232:GFT232"/>
    <mergeCell ref="GFU232:GFW232"/>
    <mergeCell ref="GFX232:GFZ232"/>
    <mergeCell ref="GGA232:GGC232"/>
    <mergeCell ref="GGD232:GGF232"/>
    <mergeCell ref="GGG232:GGI232"/>
    <mergeCell ref="GEZ232:GFB232"/>
    <mergeCell ref="GFC232:GFE232"/>
    <mergeCell ref="GFF232:GFH232"/>
    <mergeCell ref="GFI232:GFK232"/>
    <mergeCell ref="GFL232:GFN232"/>
    <mergeCell ref="GFO232:GFQ232"/>
    <mergeCell ref="GEH232:GEJ232"/>
    <mergeCell ref="GEK232:GEM232"/>
    <mergeCell ref="GEN232:GEP232"/>
    <mergeCell ref="GEQ232:GES232"/>
    <mergeCell ref="GET232:GEV232"/>
    <mergeCell ref="GEW232:GEY232"/>
    <mergeCell ref="GDP232:GDR232"/>
    <mergeCell ref="GDS232:GDU232"/>
    <mergeCell ref="GDV232:GDX232"/>
    <mergeCell ref="GDY232:GEA232"/>
    <mergeCell ref="GEB232:GED232"/>
    <mergeCell ref="GEE232:GEG232"/>
    <mergeCell ref="GCX232:GCZ232"/>
    <mergeCell ref="GDA232:GDC232"/>
    <mergeCell ref="GDD232:GDF232"/>
    <mergeCell ref="GDG232:GDI232"/>
    <mergeCell ref="GDJ232:GDL232"/>
    <mergeCell ref="GDM232:GDO232"/>
    <mergeCell ref="GCF232:GCH232"/>
    <mergeCell ref="GCI232:GCK232"/>
    <mergeCell ref="GCL232:GCN232"/>
    <mergeCell ref="GCO232:GCQ232"/>
    <mergeCell ref="GCR232:GCT232"/>
    <mergeCell ref="GCU232:GCW232"/>
    <mergeCell ref="GBN232:GBP232"/>
    <mergeCell ref="GBQ232:GBS232"/>
    <mergeCell ref="GBT232:GBV232"/>
    <mergeCell ref="GBW232:GBY232"/>
    <mergeCell ref="GBZ232:GCB232"/>
    <mergeCell ref="GCC232:GCE232"/>
    <mergeCell ref="GAV232:GAX232"/>
    <mergeCell ref="GAY232:GBA232"/>
    <mergeCell ref="GBB232:GBD232"/>
    <mergeCell ref="GBE232:GBG232"/>
    <mergeCell ref="GBH232:GBJ232"/>
    <mergeCell ref="GBK232:GBM232"/>
    <mergeCell ref="GAD232:GAF232"/>
    <mergeCell ref="GAG232:GAI232"/>
    <mergeCell ref="GAJ232:GAL232"/>
    <mergeCell ref="GAM232:GAO232"/>
    <mergeCell ref="GAP232:GAR232"/>
    <mergeCell ref="GAS232:GAU232"/>
    <mergeCell ref="FZL232:FZN232"/>
    <mergeCell ref="FZO232:FZQ232"/>
    <mergeCell ref="FZR232:FZT232"/>
    <mergeCell ref="FZU232:FZW232"/>
    <mergeCell ref="FZX232:FZZ232"/>
    <mergeCell ref="GAA232:GAC232"/>
    <mergeCell ref="FYT232:FYV232"/>
    <mergeCell ref="FYW232:FYY232"/>
    <mergeCell ref="FYZ232:FZB232"/>
    <mergeCell ref="FZC232:FZE232"/>
    <mergeCell ref="FZF232:FZH232"/>
    <mergeCell ref="FZI232:FZK232"/>
    <mergeCell ref="FYB232:FYD232"/>
    <mergeCell ref="FYE232:FYG232"/>
    <mergeCell ref="FYH232:FYJ232"/>
    <mergeCell ref="FYK232:FYM232"/>
    <mergeCell ref="FYN232:FYP232"/>
    <mergeCell ref="FYQ232:FYS232"/>
    <mergeCell ref="FXJ232:FXL232"/>
    <mergeCell ref="FXM232:FXO232"/>
    <mergeCell ref="FXP232:FXR232"/>
    <mergeCell ref="FXS232:FXU232"/>
    <mergeCell ref="FXV232:FXX232"/>
    <mergeCell ref="FXY232:FYA232"/>
    <mergeCell ref="FWR232:FWT232"/>
    <mergeCell ref="FWU232:FWW232"/>
    <mergeCell ref="FWX232:FWZ232"/>
    <mergeCell ref="FXA232:FXC232"/>
    <mergeCell ref="FXD232:FXF232"/>
    <mergeCell ref="FXG232:FXI232"/>
    <mergeCell ref="FVZ232:FWB232"/>
    <mergeCell ref="FWC232:FWE232"/>
    <mergeCell ref="FWF232:FWH232"/>
    <mergeCell ref="FWI232:FWK232"/>
    <mergeCell ref="FWL232:FWN232"/>
    <mergeCell ref="FWO232:FWQ232"/>
    <mergeCell ref="FVH232:FVJ232"/>
    <mergeCell ref="FVK232:FVM232"/>
    <mergeCell ref="FVN232:FVP232"/>
    <mergeCell ref="FVQ232:FVS232"/>
    <mergeCell ref="FVT232:FVV232"/>
    <mergeCell ref="FVW232:FVY232"/>
    <mergeCell ref="FUP232:FUR232"/>
    <mergeCell ref="FUS232:FUU232"/>
    <mergeCell ref="FUV232:FUX232"/>
    <mergeCell ref="FUY232:FVA232"/>
    <mergeCell ref="FVB232:FVD232"/>
    <mergeCell ref="FVE232:FVG232"/>
    <mergeCell ref="FTX232:FTZ232"/>
    <mergeCell ref="FUA232:FUC232"/>
    <mergeCell ref="FUD232:FUF232"/>
    <mergeCell ref="FUG232:FUI232"/>
    <mergeCell ref="FUJ232:FUL232"/>
    <mergeCell ref="FUM232:FUO232"/>
    <mergeCell ref="FTF232:FTH232"/>
    <mergeCell ref="FTI232:FTK232"/>
    <mergeCell ref="FTL232:FTN232"/>
    <mergeCell ref="FTO232:FTQ232"/>
    <mergeCell ref="FTR232:FTT232"/>
    <mergeCell ref="FTU232:FTW232"/>
    <mergeCell ref="FSN232:FSP232"/>
    <mergeCell ref="FSQ232:FSS232"/>
    <mergeCell ref="FST232:FSV232"/>
    <mergeCell ref="FSW232:FSY232"/>
    <mergeCell ref="FSZ232:FTB232"/>
    <mergeCell ref="FTC232:FTE232"/>
    <mergeCell ref="FRV232:FRX232"/>
    <mergeCell ref="FRY232:FSA232"/>
    <mergeCell ref="FSB232:FSD232"/>
    <mergeCell ref="FSE232:FSG232"/>
    <mergeCell ref="FSH232:FSJ232"/>
    <mergeCell ref="FSK232:FSM232"/>
    <mergeCell ref="FRD232:FRF232"/>
    <mergeCell ref="FRG232:FRI232"/>
    <mergeCell ref="FRJ232:FRL232"/>
    <mergeCell ref="FRM232:FRO232"/>
    <mergeCell ref="FRP232:FRR232"/>
    <mergeCell ref="FRS232:FRU232"/>
    <mergeCell ref="FQL232:FQN232"/>
    <mergeCell ref="FQO232:FQQ232"/>
    <mergeCell ref="FQR232:FQT232"/>
    <mergeCell ref="FQU232:FQW232"/>
    <mergeCell ref="FQX232:FQZ232"/>
    <mergeCell ref="FRA232:FRC232"/>
    <mergeCell ref="FPT232:FPV232"/>
    <mergeCell ref="FPW232:FPY232"/>
    <mergeCell ref="FPZ232:FQB232"/>
    <mergeCell ref="FQC232:FQE232"/>
    <mergeCell ref="FQF232:FQH232"/>
    <mergeCell ref="FQI232:FQK232"/>
    <mergeCell ref="FPB232:FPD232"/>
    <mergeCell ref="FPE232:FPG232"/>
    <mergeCell ref="FPH232:FPJ232"/>
    <mergeCell ref="FPK232:FPM232"/>
    <mergeCell ref="FPN232:FPP232"/>
    <mergeCell ref="FPQ232:FPS232"/>
    <mergeCell ref="FOJ232:FOL232"/>
    <mergeCell ref="FOM232:FOO232"/>
    <mergeCell ref="FOP232:FOR232"/>
    <mergeCell ref="FOS232:FOU232"/>
    <mergeCell ref="FOV232:FOX232"/>
    <mergeCell ref="FOY232:FPA232"/>
    <mergeCell ref="FNR232:FNT232"/>
    <mergeCell ref="FNU232:FNW232"/>
    <mergeCell ref="FNX232:FNZ232"/>
    <mergeCell ref="FOA232:FOC232"/>
    <mergeCell ref="FOD232:FOF232"/>
    <mergeCell ref="FOG232:FOI232"/>
    <mergeCell ref="FMZ232:FNB232"/>
    <mergeCell ref="FNC232:FNE232"/>
    <mergeCell ref="FNF232:FNH232"/>
    <mergeCell ref="FNI232:FNK232"/>
    <mergeCell ref="FNL232:FNN232"/>
    <mergeCell ref="FNO232:FNQ232"/>
    <mergeCell ref="FMH232:FMJ232"/>
    <mergeCell ref="FMK232:FMM232"/>
    <mergeCell ref="FMN232:FMP232"/>
    <mergeCell ref="FMQ232:FMS232"/>
    <mergeCell ref="FMT232:FMV232"/>
    <mergeCell ref="FMW232:FMY232"/>
    <mergeCell ref="FLP232:FLR232"/>
    <mergeCell ref="FLS232:FLU232"/>
    <mergeCell ref="FLV232:FLX232"/>
    <mergeCell ref="FLY232:FMA232"/>
    <mergeCell ref="FMB232:FMD232"/>
    <mergeCell ref="FME232:FMG232"/>
    <mergeCell ref="FKX232:FKZ232"/>
    <mergeCell ref="FLA232:FLC232"/>
    <mergeCell ref="FLD232:FLF232"/>
    <mergeCell ref="FLG232:FLI232"/>
    <mergeCell ref="FLJ232:FLL232"/>
    <mergeCell ref="FLM232:FLO232"/>
    <mergeCell ref="FKF232:FKH232"/>
    <mergeCell ref="FKI232:FKK232"/>
    <mergeCell ref="FKL232:FKN232"/>
    <mergeCell ref="FKO232:FKQ232"/>
    <mergeCell ref="FKR232:FKT232"/>
    <mergeCell ref="FKU232:FKW232"/>
    <mergeCell ref="FJN232:FJP232"/>
    <mergeCell ref="FJQ232:FJS232"/>
    <mergeCell ref="FJT232:FJV232"/>
    <mergeCell ref="FJW232:FJY232"/>
    <mergeCell ref="FJZ232:FKB232"/>
    <mergeCell ref="FKC232:FKE232"/>
    <mergeCell ref="FIV232:FIX232"/>
    <mergeCell ref="FIY232:FJA232"/>
    <mergeCell ref="FJB232:FJD232"/>
    <mergeCell ref="FJE232:FJG232"/>
    <mergeCell ref="FJH232:FJJ232"/>
    <mergeCell ref="FJK232:FJM232"/>
    <mergeCell ref="FID232:FIF232"/>
    <mergeCell ref="FIG232:FII232"/>
    <mergeCell ref="FIJ232:FIL232"/>
    <mergeCell ref="FIM232:FIO232"/>
    <mergeCell ref="FIP232:FIR232"/>
    <mergeCell ref="FIS232:FIU232"/>
    <mergeCell ref="FHL232:FHN232"/>
    <mergeCell ref="FHO232:FHQ232"/>
    <mergeCell ref="FHR232:FHT232"/>
    <mergeCell ref="FHU232:FHW232"/>
    <mergeCell ref="FHX232:FHZ232"/>
    <mergeCell ref="FIA232:FIC232"/>
    <mergeCell ref="FGT232:FGV232"/>
    <mergeCell ref="FGW232:FGY232"/>
    <mergeCell ref="FGZ232:FHB232"/>
    <mergeCell ref="FHC232:FHE232"/>
    <mergeCell ref="FHF232:FHH232"/>
    <mergeCell ref="FHI232:FHK232"/>
    <mergeCell ref="FGB232:FGD232"/>
    <mergeCell ref="FGE232:FGG232"/>
    <mergeCell ref="FGH232:FGJ232"/>
    <mergeCell ref="FGK232:FGM232"/>
    <mergeCell ref="FGN232:FGP232"/>
    <mergeCell ref="FGQ232:FGS232"/>
    <mergeCell ref="FFJ232:FFL232"/>
    <mergeCell ref="FFM232:FFO232"/>
    <mergeCell ref="FFP232:FFR232"/>
    <mergeCell ref="FFS232:FFU232"/>
    <mergeCell ref="FFV232:FFX232"/>
    <mergeCell ref="FFY232:FGA232"/>
    <mergeCell ref="FER232:FET232"/>
    <mergeCell ref="FEU232:FEW232"/>
    <mergeCell ref="FEX232:FEZ232"/>
    <mergeCell ref="FFA232:FFC232"/>
    <mergeCell ref="FFD232:FFF232"/>
    <mergeCell ref="FFG232:FFI232"/>
    <mergeCell ref="FDZ232:FEB232"/>
    <mergeCell ref="FEC232:FEE232"/>
    <mergeCell ref="FEF232:FEH232"/>
    <mergeCell ref="FEI232:FEK232"/>
    <mergeCell ref="FEL232:FEN232"/>
    <mergeCell ref="FEO232:FEQ232"/>
    <mergeCell ref="FDH232:FDJ232"/>
    <mergeCell ref="FDK232:FDM232"/>
    <mergeCell ref="FDN232:FDP232"/>
    <mergeCell ref="FDQ232:FDS232"/>
    <mergeCell ref="FDT232:FDV232"/>
    <mergeCell ref="FDW232:FDY232"/>
    <mergeCell ref="FCP232:FCR232"/>
    <mergeCell ref="FCS232:FCU232"/>
    <mergeCell ref="FCV232:FCX232"/>
    <mergeCell ref="FCY232:FDA232"/>
    <mergeCell ref="FDB232:FDD232"/>
    <mergeCell ref="FDE232:FDG232"/>
    <mergeCell ref="FBX232:FBZ232"/>
    <mergeCell ref="FCA232:FCC232"/>
    <mergeCell ref="FCD232:FCF232"/>
    <mergeCell ref="FCG232:FCI232"/>
    <mergeCell ref="FCJ232:FCL232"/>
    <mergeCell ref="FCM232:FCO232"/>
    <mergeCell ref="FBF232:FBH232"/>
    <mergeCell ref="FBI232:FBK232"/>
    <mergeCell ref="FBL232:FBN232"/>
    <mergeCell ref="FBO232:FBQ232"/>
    <mergeCell ref="FBR232:FBT232"/>
    <mergeCell ref="FBU232:FBW232"/>
    <mergeCell ref="FAN232:FAP232"/>
    <mergeCell ref="FAQ232:FAS232"/>
    <mergeCell ref="FAT232:FAV232"/>
    <mergeCell ref="FAW232:FAY232"/>
    <mergeCell ref="FAZ232:FBB232"/>
    <mergeCell ref="FBC232:FBE232"/>
    <mergeCell ref="EZV232:EZX232"/>
    <mergeCell ref="EZY232:FAA232"/>
    <mergeCell ref="FAB232:FAD232"/>
    <mergeCell ref="FAE232:FAG232"/>
    <mergeCell ref="FAH232:FAJ232"/>
    <mergeCell ref="FAK232:FAM232"/>
    <mergeCell ref="EZD232:EZF232"/>
    <mergeCell ref="EZG232:EZI232"/>
    <mergeCell ref="EZJ232:EZL232"/>
    <mergeCell ref="EZM232:EZO232"/>
    <mergeCell ref="EZP232:EZR232"/>
    <mergeCell ref="EZS232:EZU232"/>
    <mergeCell ref="EYL232:EYN232"/>
    <mergeCell ref="EYO232:EYQ232"/>
    <mergeCell ref="EYR232:EYT232"/>
    <mergeCell ref="EYU232:EYW232"/>
    <mergeCell ref="EYX232:EYZ232"/>
    <mergeCell ref="EZA232:EZC232"/>
    <mergeCell ref="EXT232:EXV232"/>
    <mergeCell ref="EXW232:EXY232"/>
    <mergeCell ref="EXZ232:EYB232"/>
    <mergeCell ref="EYC232:EYE232"/>
    <mergeCell ref="EYF232:EYH232"/>
    <mergeCell ref="EYI232:EYK232"/>
    <mergeCell ref="EXB232:EXD232"/>
    <mergeCell ref="EXE232:EXG232"/>
    <mergeCell ref="EXH232:EXJ232"/>
    <mergeCell ref="EXK232:EXM232"/>
    <mergeCell ref="EXN232:EXP232"/>
    <mergeCell ref="EXQ232:EXS232"/>
    <mergeCell ref="EWJ232:EWL232"/>
    <mergeCell ref="EWM232:EWO232"/>
    <mergeCell ref="EWP232:EWR232"/>
    <mergeCell ref="EWS232:EWU232"/>
    <mergeCell ref="EWV232:EWX232"/>
    <mergeCell ref="EWY232:EXA232"/>
    <mergeCell ref="EVR232:EVT232"/>
    <mergeCell ref="EVU232:EVW232"/>
    <mergeCell ref="EVX232:EVZ232"/>
    <mergeCell ref="EWA232:EWC232"/>
    <mergeCell ref="EWD232:EWF232"/>
    <mergeCell ref="EWG232:EWI232"/>
    <mergeCell ref="EUZ232:EVB232"/>
    <mergeCell ref="EVC232:EVE232"/>
    <mergeCell ref="EVF232:EVH232"/>
    <mergeCell ref="EVI232:EVK232"/>
    <mergeCell ref="EVL232:EVN232"/>
    <mergeCell ref="EVO232:EVQ232"/>
    <mergeCell ref="EUH232:EUJ232"/>
    <mergeCell ref="EUK232:EUM232"/>
    <mergeCell ref="EUN232:EUP232"/>
    <mergeCell ref="EUQ232:EUS232"/>
    <mergeCell ref="EUT232:EUV232"/>
    <mergeCell ref="EUW232:EUY232"/>
    <mergeCell ref="ETP232:ETR232"/>
    <mergeCell ref="ETS232:ETU232"/>
    <mergeCell ref="ETV232:ETX232"/>
    <mergeCell ref="ETY232:EUA232"/>
    <mergeCell ref="EUB232:EUD232"/>
    <mergeCell ref="EUE232:EUG232"/>
    <mergeCell ref="ESX232:ESZ232"/>
    <mergeCell ref="ETA232:ETC232"/>
    <mergeCell ref="ETD232:ETF232"/>
    <mergeCell ref="ETG232:ETI232"/>
    <mergeCell ref="ETJ232:ETL232"/>
    <mergeCell ref="ETM232:ETO232"/>
    <mergeCell ref="ESF232:ESH232"/>
    <mergeCell ref="ESI232:ESK232"/>
    <mergeCell ref="ESL232:ESN232"/>
    <mergeCell ref="ESO232:ESQ232"/>
    <mergeCell ref="ESR232:EST232"/>
    <mergeCell ref="ESU232:ESW232"/>
    <mergeCell ref="ERN232:ERP232"/>
    <mergeCell ref="ERQ232:ERS232"/>
    <mergeCell ref="ERT232:ERV232"/>
    <mergeCell ref="ERW232:ERY232"/>
    <mergeCell ref="ERZ232:ESB232"/>
    <mergeCell ref="ESC232:ESE232"/>
    <mergeCell ref="EQV232:EQX232"/>
    <mergeCell ref="EQY232:ERA232"/>
    <mergeCell ref="ERB232:ERD232"/>
    <mergeCell ref="ERE232:ERG232"/>
    <mergeCell ref="ERH232:ERJ232"/>
    <mergeCell ref="ERK232:ERM232"/>
    <mergeCell ref="EQD232:EQF232"/>
    <mergeCell ref="EQG232:EQI232"/>
    <mergeCell ref="EQJ232:EQL232"/>
    <mergeCell ref="EQM232:EQO232"/>
    <mergeCell ref="EQP232:EQR232"/>
    <mergeCell ref="EQS232:EQU232"/>
    <mergeCell ref="EPL232:EPN232"/>
    <mergeCell ref="EPO232:EPQ232"/>
    <mergeCell ref="EPR232:EPT232"/>
    <mergeCell ref="EPU232:EPW232"/>
    <mergeCell ref="EPX232:EPZ232"/>
    <mergeCell ref="EQA232:EQC232"/>
    <mergeCell ref="EOT232:EOV232"/>
    <mergeCell ref="EOW232:EOY232"/>
    <mergeCell ref="EOZ232:EPB232"/>
    <mergeCell ref="EPC232:EPE232"/>
    <mergeCell ref="EPF232:EPH232"/>
    <mergeCell ref="EPI232:EPK232"/>
    <mergeCell ref="EOB232:EOD232"/>
    <mergeCell ref="EOE232:EOG232"/>
    <mergeCell ref="EOH232:EOJ232"/>
    <mergeCell ref="EOK232:EOM232"/>
    <mergeCell ref="EON232:EOP232"/>
    <mergeCell ref="EOQ232:EOS232"/>
    <mergeCell ref="ENJ232:ENL232"/>
    <mergeCell ref="ENM232:ENO232"/>
    <mergeCell ref="ENP232:ENR232"/>
    <mergeCell ref="ENS232:ENU232"/>
    <mergeCell ref="ENV232:ENX232"/>
    <mergeCell ref="ENY232:EOA232"/>
    <mergeCell ref="EMR232:EMT232"/>
    <mergeCell ref="EMU232:EMW232"/>
    <mergeCell ref="EMX232:EMZ232"/>
    <mergeCell ref="ENA232:ENC232"/>
    <mergeCell ref="END232:ENF232"/>
    <mergeCell ref="ENG232:ENI232"/>
    <mergeCell ref="ELZ232:EMB232"/>
    <mergeCell ref="EMC232:EME232"/>
    <mergeCell ref="EMF232:EMH232"/>
    <mergeCell ref="EMI232:EMK232"/>
    <mergeCell ref="EML232:EMN232"/>
    <mergeCell ref="EMO232:EMQ232"/>
    <mergeCell ref="ELH232:ELJ232"/>
    <mergeCell ref="ELK232:ELM232"/>
    <mergeCell ref="ELN232:ELP232"/>
    <mergeCell ref="ELQ232:ELS232"/>
    <mergeCell ref="ELT232:ELV232"/>
    <mergeCell ref="ELW232:ELY232"/>
    <mergeCell ref="EKP232:EKR232"/>
    <mergeCell ref="EKS232:EKU232"/>
    <mergeCell ref="EKV232:EKX232"/>
    <mergeCell ref="EKY232:ELA232"/>
    <mergeCell ref="ELB232:ELD232"/>
    <mergeCell ref="ELE232:ELG232"/>
    <mergeCell ref="EJX232:EJZ232"/>
    <mergeCell ref="EKA232:EKC232"/>
    <mergeCell ref="EKD232:EKF232"/>
    <mergeCell ref="EKG232:EKI232"/>
    <mergeCell ref="EKJ232:EKL232"/>
    <mergeCell ref="EKM232:EKO232"/>
    <mergeCell ref="EJF232:EJH232"/>
    <mergeCell ref="EJI232:EJK232"/>
    <mergeCell ref="EJL232:EJN232"/>
    <mergeCell ref="EJO232:EJQ232"/>
    <mergeCell ref="EJR232:EJT232"/>
    <mergeCell ref="EJU232:EJW232"/>
    <mergeCell ref="EIN232:EIP232"/>
    <mergeCell ref="EIQ232:EIS232"/>
    <mergeCell ref="EIT232:EIV232"/>
    <mergeCell ref="EIW232:EIY232"/>
    <mergeCell ref="EIZ232:EJB232"/>
    <mergeCell ref="EJC232:EJE232"/>
    <mergeCell ref="EHV232:EHX232"/>
    <mergeCell ref="EHY232:EIA232"/>
    <mergeCell ref="EIB232:EID232"/>
    <mergeCell ref="EIE232:EIG232"/>
    <mergeCell ref="EIH232:EIJ232"/>
    <mergeCell ref="EIK232:EIM232"/>
    <mergeCell ref="EHD232:EHF232"/>
    <mergeCell ref="EHG232:EHI232"/>
    <mergeCell ref="EHJ232:EHL232"/>
    <mergeCell ref="EHM232:EHO232"/>
    <mergeCell ref="EHP232:EHR232"/>
    <mergeCell ref="EHS232:EHU232"/>
    <mergeCell ref="EGL232:EGN232"/>
    <mergeCell ref="EGO232:EGQ232"/>
    <mergeCell ref="EGR232:EGT232"/>
    <mergeCell ref="EGU232:EGW232"/>
    <mergeCell ref="EGX232:EGZ232"/>
    <mergeCell ref="EHA232:EHC232"/>
    <mergeCell ref="EFT232:EFV232"/>
    <mergeCell ref="EFW232:EFY232"/>
    <mergeCell ref="EFZ232:EGB232"/>
    <mergeCell ref="EGC232:EGE232"/>
    <mergeCell ref="EGF232:EGH232"/>
    <mergeCell ref="EGI232:EGK232"/>
    <mergeCell ref="EFB232:EFD232"/>
    <mergeCell ref="EFE232:EFG232"/>
    <mergeCell ref="EFH232:EFJ232"/>
    <mergeCell ref="EFK232:EFM232"/>
    <mergeCell ref="EFN232:EFP232"/>
    <mergeCell ref="EFQ232:EFS232"/>
    <mergeCell ref="EEJ232:EEL232"/>
    <mergeCell ref="EEM232:EEO232"/>
    <mergeCell ref="EEP232:EER232"/>
    <mergeCell ref="EES232:EEU232"/>
    <mergeCell ref="EEV232:EEX232"/>
    <mergeCell ref="EEY232:EFA232"/>
    <mergeCell ref="EDR232:EDT232"/>
    <mergeCell ref="EDU232:EDW232"/>
    <mergeCell ref="EDX232:EDZ232"/>
    <mergeCell ref="EEA232:EEC232"/>
    <mergeCell ref="EED232:EEF232"/>
    <mergeCell ref="EEG232:EEI232"/>
    <mergeCell ref="ECZ232:EDB232"/>
    <mergeCell ref="EDC232:EDE232"/>
    <mergeCell ref="EDF232:EDH232"/>
    <mergeCell ref="EDI232:EDK232"/>
    <mergeCell ref="EDL232:EDN232"/>
    <mergeCell ref="EDO232:EDQ232"/>
    <mergeCell ref="ECH232:ECJ232"/>
    <mergeCell ref="ECK232:ECM232"/>
    <mergeCell ref="ECN232:ECP232"/>
    <mergeCell ref="ECQ232:ECS232"/>
    <mergeCell ref="ECT232:ECV232"/>
    <mergeCell ref="ECW232:ECY232"/>
    <mergeCell ref="EBP232:EBR232"/>
    <mergeCell ref="EBS232:EBU232"/>
    <mergeCell ref="EBV232:EBX232"/>
    <mergeCell ref="EBY232:ECA232"/>
    <mergeCell ref="ECB232:ECD232"/>
    <mergeCell ref="ECE232:ECG232"/>
    <mergeCell ref="EAX232:EAZ232"/>
    <mergeCell ref="EBA232:EBC232"/>
    <mergeCell ref="EBD232:EBF232"/>
    <mergeCell ref="EBG232:EBI232"/>
    <mergeCell ref="EBJ232:EBL232"/>
    <mergeCell ref="EBM232:EBO232"/>
    <mergeCell ref="EAF232:EAH232"/>
    <mergeCell ref="EAI232:EAK232"/>
    <mergeCell ref="EAL232:EAN232"/>
    <mergeCell ref="EAO232:EAQ232"/>
    <mergeCell ref="EAR232:EAT232"/>
    <mergeCell ref="EAU232:EAW232"/>
    <mergeCell ref="DZN232:DZP232"/>
    <mergeCell ref="DZQ232:DZS232"/>
    <mergeCell ref="DZT232:DZV232"/>
    <mergeCell ref="DZW232:DZY232"/>
    <mergeCell ref="DZZ232:EAB232"/>
    <mergeCell ref="EAC232:EAE232"/>
    <mergeCell ref="DYV232:DYX232"/>
    <mergeCell ref="DYY232:DZA232"/>
    <mergeCell ref="DZB232:DZD232"/>
    <mergeCell ref="DZE232:DZG232"/>
    <mergeCell ref="DZH232:DZJ232"/>
    <mergeCell ref="DZK232:DZM232"/>
    <mergeCell ref="DYD232:DYF232"/>
    <mergeCell ref="DYG232:DYI232"/>
    <mergeCell ref="DYJ232:DYL232"/>
    <mergeCell ref="DYM232:DYO232"/>
    <mergeCell ref="DYP232:DYR232"/>
    <mergeCell ref="DYS232:DYU232"/>
    <mergeCell ref="DXL232:DXN232"/>
    <mergeCell ref="DXO232:DXQ232"/>
    <mergeCell ref="DXR232:DXT232"/>
    <mergeCell ref="DXU232:DXW232"/>
    <mergeCell ref="DXX232:DXZ232"/>
    <mergeCell ref="DYA232:DYC232"/>
    <mergeCell ref="DWT232:DWV232"/>
    <mergeCell ref="DWW232:DWY232"/>
    <mergeCell ref="DWZ232:DXB232"/>
    <mergeCell ref="DXC232:DXE232"/>
    <mergeCell ref="DXF232:DXH232"/>
    <mergeCell ref="DXI232:DXK232"/>
    <mergeCell ref="DWB232:DWD232"/>
    <mergeCell ref="DWE232:DWG232"/>
    <mergeCell ref="DWH232:DWJ232"/>
    <mergeCell ref="DWK232:DWM232"/>
    <mergeCell ref="DWN232:DWP232"/>
    <mergeCell ref="DWQ232:DWS232"/>
    <mergeCell ref="DVJ232:DVL232"/>
    <mergeCell ref="DVM232:DVO232"/>
    <mergeCell ref="DVP232:DVR232"/>
    <mergeCell ref="DVS232:DVU232"/>
    <mergeCell ref="DVV232:DVX232"/>
    <mergeCell ref="DVY232:DWA232"/>
    <mergeCell ref="DUR232:DUT232"/>
    <mergeCell ref="DUU232:DUW232"/>
    <mergeCell ref="DUX232:DUZ232"/>
    <mergeCell ref="DVA232:DVC232"/>
    <mergeCell ref="DVD232:DVF232"/>
    <mergeCell ref="DVG232:DVI232"/>
    <mergeCell ref="DTZ232:DUB232"/>
    <mergeCell ref="DUC232:DUE232"/>
    <mergeCell ref="DUF232:DUH232"/>
    <mergeCell ref="DUI232:DUK232"/>
    <mergeCell ref="DUL232:DUN232"/>
    <mergeCell ref="DUO232:DUQ232"/>
    <mergeCell ref="DTH232:DTJ232"/>
    <mergeCell ref="DTK232:DTM232"/>
    <mergeCell ref="DTN232:DTP232"/>
    <mergeCell ref="DTQ232:DTS232"/>
    <mergeCell ref="DTT232:DTV232"/>
    <mergeCell ref="DTW232:DTY232"/>
    <mergeCell ref="DSP232:DSR232"/>
    <mergeCell ref="DSS232:DSU232"/>
    <mergeCell ref="DSV232:DSX232"/>
    <mergeCell ref="DSY232:DTA232"/>
    <mergeCell ref="DTB232:DTD232"/>
    <mergeCell ref="DTE232:DTG232"/>
    <mergeCell ref="DRX232:DRZ232"/>
    <mergeCell ref="DSA232:DSC232"/>
    <mergeCell ref="DSD232:DSF232"/>
    <mergeCell ref="DSG232:DSI232"/>
    <mergeCell ref="DSJ232:DSL232"/>
    <mergeCell ref="DSM232:DSO232"/>
    <mergeCell ref="DRF232:DRH232"/>
    <mergeCell ref="DRI232:DRK232"/>
    <mergeCell ref="DRL232:DRN232"/>
    <mergeCell ref="DRO232:DRQ232"/>
    <mergeCell ref="DRR232:DRT232"/>
    <mergeCell ref="DRU232:DRW232"/>
    <mergeCell ref="DQN232:DQP232"/>
    <mergeCell ref="DQQ232:DQS232"/>
    <mergeCell ref="DQT232:DQV232"/>
    <mergeCell ref="DQW232:DQY232"/>
    <mergeCell ref="DQZ232:DRB232"/>
    <mergeCell ref="DRC232:DRE232"/>
    <mergeCell ref="DPV232:DPX232"/>
    <mergeCell ref="DPY232:DQA232"/>
    <mergeCell ref="DQB232:DQD232"/>
    <mergeCell ref="DQE232:DQG232"/>
    <mergeCell ref="DQH232:DQJ232"/>
    <mergeCell ref="DQK232:DQM232"/>
    <mergeCell ref="DPD232:DPF232"/>
    <mergeCell ref="DPG232:DPI232"/>
    <mergeCell ref="DPJ232:DPL232"/>
    <mergeCell ref="DPM232:DPO232"/>
    <mergeCell ref="DPP232:DPR232"/>
    <mergeCell ref="DPS232:DPU232"/>
    <mergeCell ref="DOL232:DON232"/>
    <mergeCell ref="DOO232:DOQ232"/>
    <mergeCell ref="DOR232:DOT232"/>
    <mergeCell ref="DOU232:DOW232"/>
    <mergeCell ref="DOX232:DOZ232"/>
    <mergeCell ref="DPA232:DPC232"/>
    <mergeCell ref="DNT232:DNV232"/>
    <mergeCell ref="DNW232:DNY232"/>
    <mergeCell ref="DNZ232:DOB232"/>
    <mergeCell ref="DOC232:DOE232"/>
    <mergeCell ref="DOF232:DOH232"/>
    <mergeCell ref="DOI232:DOK232"/>
    <mergeCell ref="DNB232:DND232"/>
    <mergeCell ref="DNE232:DNG232"/>
    <mergeCell ref="DNH232:DNJ232"/>
    <mergeCell ref="DNK232:DNM232"/>
    <mergeCell ref="DNN232:DNP232"/>
    <mergeCell ref="DNQ232:DNS232"/>
    <mergeCell ref="DMJ232:DML232"/>
    <mergeCell ref="DMM232:DMO232"/>
    <mergeCell ref="DMP232:DMR232"/>
    <mergeCell ref="DMS232:DMU232"/>
    <mergeCell ref="DMV232:DMX232"/>
    <mergeCell ref="DMY232:DNA232"/>
    <mergeCell ref="DLR232:DLT232"/>
    <mergeCell ref="DLU232:DLW232"/>
    <mergeCell ref="DLX232:DLZ232"/>
    <mergeCell ref="DMA232:DMC232"/>
    <mergeCell ref="DMD232:DMF232"/>
    <mergeCell ref="DMG232:DMI232"/>
    <mergeCell ref="DKZ232:DLB232"/>
    <mergeCell ref="DLC232:DLE232"/>
    <mergeCell ref="DLF232:DLH232"/>
    <mergeCell ref="DLI232:DLK232"/>
    <mergeCell ref="DLL232:DLN232"/>
    <mergeCell ref="DLO232:DLQ232"/>
    <mergeCell ref="DKH232:DKJ232"/>
    <mergeCell ref="DKK232:DKM232"/>
    <mergeCell ref="DKN232:DKP232"/>
    <mergeCell ref="DKQ232:DKS232"/>
    <mergeCell ref="DKT232:DKV232"/>
    <mergeCell ref="DKW232:DKY232"/>
    <mergeCell ref="DJP232:DJR232"/>
    <mergeCell ref="DJS232:DJU232"/>
    <mergeCell ref="DJV232:DJX232"/>
    <mergeCell ref="DJY232:DKA232"/>
    <mergeCell ref="DKB232:DKD232"/>
    <mergeCell ref="DKE232:DKG232"/>
    <mergeCell ref="DIX232:DIZ232"/>
    <mergeCell ref="DJA232:DJC232"/>
    <mergeCell ref="DJD232:DJF232"/>
    <mergeCell ref="DJG232:DJI232"/>
    <mergeCell ref="DJJ232:DJL232"/>
    <mergeCell ref="DJM232:DJO232"/>
    <mergeCell ref="DIF232:DIH232"/>
    <mergeCell ref="DII232:DIK232"/>
    <mergeCell ref="DIL232:DIN232"/>
    <mergeCell ref="DIO232:DIQ232"/>
    <mergeCell ref="DIR232:DIT232"/>
    <mergeCell ref="DIU232:DIW232"/>
    <mergeCell ref="DHN232:DHP232"/>
    <mergeCell ref="DHQ232:DHS232"/>
    <mergeCell ref="DHT232:DHV232"/>
    <mergeCell ref="DHW232:DHY232"/>
    <mergeCell ref="DHZ232:DIB232"/>
    <mergeCell ref="DIC232:DIE232"/>
    <mergeCell ref="DGV232:DGX232"/>
    <mergeCell ref="DGY232:DHA232"/>
    <mergeCell ref="DHB232:DHD232"/>
    <mergeCell ref="DHE232:DHG232"/>
    <mergeCell ref="DHH232:DHJ232"/>
    <mergeCell ref="DHK232:DHM232"/>
    <mergeCell ref="DGD232:DGF232"/>
    <mergeCell ref="DGG232:DGI232"/>
    <mergeCell ref="DGJ232:DGL232"/>
    <mergeCell ref="DGM232:DGO232"/>
    <mergeCell ref="DGP232:DGR232"/>
    <mergeCell ref="DGS232:DGU232"/>
    <mergeCell ref="DFL232:DFN232"/>
    <mergeCell ref="DFO232:DFQ232"/>
    <mergeCell ref="DFR232:DFT232"/>
    <mergeCell ref="DFU232:DFW232"/>
    <mergeCell ref="DFX232:DFZ232"/>
    <mergeCell ref="DGA232:DGC232"/>
    <mergeCell ref="DET232:DEV232"/>
    <mergeCell ref="DEW232:DEY232"/>
    <mergeCell ref="DEZ232:DFB232"/>
    <mergeCell ref="DFC232:DFE232"/>
    <mergeCell ref="DFF232:DFH232"/>
    <mergeCell ref="DFI232:DFK232"/>
    <mergeCell ref="DEB232:DED232"/>
    <mergeCell ref="DEE232:DEG232"/>
    <mergeCell ref="DEH232:DEJ232"/>
    <mergeCell ref="DEK232:DEM232"/>
    <mergeCell ref="DEN232:DEP232"/>
    <mergeCell ref="DEQ232:DES232"/>
    <mergeCell ref="DDJ232:DDL232"/>
    <mergeCell ref="DDM232:DDO232"/>
    <mergeCell ref="DDP232:DDR232"/>
    <mergeCell ref="DDS232:DDU232"/>
    <mergeCell ref="DDV232:DDX232"/>
    <mergeCell ref="DDY232:DEA232"/>
    <mergeCell ref="DCR232:DCT232"/>
    <mergeCell ref="DCU232:DCW232"/>
    <mergeCell ref="DCX232:DCZ232"/>
    <mergeCell ref="DDA232:DDC232"/>
    <mergeCell ref="DDD232:DDF232"/>
    <mergeCell ref="DDG232:DDI232"/>
    <mergeCell ref="DBZ232:DCB232"/>
    <mergeCell ref="DCC232:DCE232"/>
    <mergeCell ref="DCF232:DCH232"/>
    <mergeCell ref="DCI232:DCK232"/>
    <mergeCell ref="DCL232:DCN232"/>
    <mergeCell ref="DCO232:DCQ232"/>
    <mergeCell ref="DBH232:DBJ232"/>
    <mergeCell ref="DBK232:DBM232"/>
    <mergeCell ref="DBN232:DBP232"/>
    <mergeCell ref="DBQ232:DBS232"/>
    <mergeCell ref="DBT232:DBV232"/>
    <mergeCell ref="DBW232:DBY232"/>
    <mergeCell ref="DAP232:DAR232"/>
    <mergeCell ref="DAS232:DAU232"/>
    <mergeCell ref="DAV232:DAX232"/>
    <mergeCell ref="DAY232:DBA232"/>
    <mergeCell ref="DBB232:DBD232"/>
    <mergeCell ref="DBE232:DBG232"/>
    <mergeCell ref="CZX232:CZZ232"/>
    <mergeCell ref="DAA232:DAC232"/>
    <mergeCell ref="DAD232:DAF232"/>
    <mergeCell ref="DAG232:DAI232"/>
    <mergeCell ref="DAJ232:DAL232"/>
    <mergeCell ref="DAM232:DAO232"/>
    <mergeCell ref="CZF232:CZH232"/>
    <mergeCell ref="CZI232:CZK232"/>
    <mergeCell ref="CZL232:CZN232"/>
    <mergeCell ref="CZO232:CZQ232"/>
    <mergeCell ref="CZR232:CZT232"/>
    <mergeCell ref="CZU232:CZW232"/>
    <mergeCell ref="CYN232:CYP232"/>
    <mergeCell ref="CYQ232:CYS232"/>
    <mergeCell ref="CYT232:CYV232"/>
    <mergeCell ref="CYW232:CYY232"/>
    <mergeCell ref="CYZ232:CZB232"/>
    <mergeCell ref="CZC232:CZE232"/>
    <mergeCell ref="CXV232:CXX232"/>
    <mergeCell ref="CXY232:CYA232"/>
    <mergeCell ref="CYB232:CYD232"/>
    <mergeCell ref="CYE232:CYG232"/>
    <mergeCell ref="CYH232:CYJ232"/>
    <mergeCell ref="CYK232:CYM232"/>
    <mergeCell ref="CXD232:CXF232"/>
    <mergeCell ref="CXG232:CXI232"/>
    <mergeCell ref="CXJ232:CXL232"/>
    <mergeCell ref="CXM232:CXO232"/>
    <mergeCell ref="CXP232:CXR232"/>
    <mergeCell ref="CXS232:CXU232"/>
    <mergeCell ref="CWL232:CWN232"/>
    <mergeCell ref="CWO232:CWQ232"/>
    <mergeCell ref="CWR232:CWT232"/>
    <mergeCell ref="CWU232:CWW232"/>
    <mergeCell ref="CWX232:CWZ232"/>
    <mergeCell ref="CXA232:CXC232"/>
    <mergeCell ref="CVT232:CVV232"/>
    <mergeCell ref="CVW232:CVY232"/>
    <mergeCell ref="CVZ232:CWB232"/>
    <mergeCell ref="CWC232:CWE232"/>
    <mergeCell ref="CWF232:CWH232"/>
    <mergeCell ref="CWI232:CWK232"/>
    <mergeCell ref="CVB232:CVD232"/>
    <mergeCell ref="CVE232:CVG232"/>
    <mergeCell ref="CVH232:CVJ232"/>
    <mergeCell ref="CVK232:CVM232"/>
    <mergeCell ref="CVN232:CVP232"/>
    <mergeCell ref="CVQ232:CVS232"/>
    <mergeCell ref="CUJ232:CUL232"/>
    <mergeCell ref="CUM232:CUO232"/>
    <mergeCell ref="CUP232:CUR232"/>
    <mergeCell ref="CUS232:CUU232"/>
    <mergeCell ref="CUV232:CUX232"/>
    <mergeCell ref="CUY232:CVA232"/>
    <mergeCell ref="CTR232:CTT232"/>
    <mergeCell ref="CTU232:CTW232"/>
    <mergeCell ref="CTX232:CTZ232"/>
    <mergeCell ref="CUA232:CUC232"/>
    <mergeCell ref="CUD232:CUF232"/>
    <mergeCell ref="CUG232:CUI232"/>
    <mergeCell ref="CSZ232:CTB232"/>
    <mergeCell ref="CTC232:CTE232"/>
    <mergeCell ref="CTF232:CTH232"/>
    <mergeCell ref="CTI232:CTK232"/>
    <mergeCell ref="CTL232:CTN232"/>
    <mergeCell ref="CTO232:CTQ232"/>
    <mergeCell ref="CSH232:CSJ232"/>
    <mergeCell ref="CSK232:CSM232"/>
    <mergeCell ref="CSN232:CSP232"/>
    <mergeCell ref="CSQ232:CSS232"/>
    <mergeCell ref="CST232:CSV232"/>
    <mergeCell ref="CSW232:CSY232"/>
    <mergeCell ref="CRP232:CRR232"/>
    <mergeCell ref="CRS232:CRU232"/>
    <mergeCell ref="CRV232:CRX232"/>
    <mergeCell ref="CRY232:CSA232"/>
    <mergeCell ref="CSB232:CSD232"/>
    <mergeCell ref="CSE232:CSG232"/>
    <mergeCell ref="CQX232:CQZ232"/>
    <mergeCell ref="CRA232:CRC232"/>
    <mergeCell ref="CRD232:CRF232"/>
    <mergeCell ref="CRG232:CRI232"/>
    <mergeCell ref="CRJ232:CRL232"/>
    <mergeCell ref="CRM232:CRO232"/>
    <mergeCell ref="CQF232:CQH232"/>
    <mergeCell ref="CQI232:CQK232"/>
    <mergeCell ref="CQL232:CQN232"/>
    <mergeCell ref="CQO232:CQQ232"/>
    <mergeCell ref="CQR232:CQT232"/>
    <mergeCell ref="CQU232:CQW232"/>
    <mergeCell ref="CPN232:CPP232"/>
    <mergeCell ref="CPQ232:CPS232"/>
    <mergeCell ref="CPT232:CPV232"/>
    <mergeCell ref="CPW232:CPY232"/>
    <mergeCell ref="CPZ232:CQB232"/>
    <mergeCell ref="CQC232:CQE232"/>
    <mergeCell ref="COV232:COX232"/>
    <mergeCell ref="COY232:CPA232"/>
    <mergeCell ref="CPB232:CPD232"/>
    <mergeCell ref="CPE232:CPG232"/>
    <mergeCell ref="CPH232:CPJ232"/>
    <mergeCell ref="CPK232:CPM232"/>
    <mergeCell ref="COD232:COF232"/>
    <mergeCell ref="COG232:COI232"/>
    <mergeCell ref="COJ232:COL232"/>
    <mergeCell ref="COM232:COO232"/>
    <mergeCell ref="COP232:COR232"/>
    <mergeCell ref="COS232:COU232"/>
    <mergeCell ref="CNL232:CNN232"/>
    <mergeCell ref="CNO232:CNQ232"/>
    <mergeCell ref="CNR232:CNT232"/>
    <mergeCell ref="CNU232:CNW232"/>
    <mergeCell ref="CNX232:CNZ232"/>
    <mergeCell ref="COA232:COC232"/>
    <mergeCell ref="CMT232:CMV232"/>
    <mergeCell ref="CMW232:CMY232"/>
    <mergeCell ref="CMZ232:CNB232"/>
    <mergeCell ref="CNC232:CNE232"/>
    <mergeCell ref="CNF232:CNH232"/>
    <mergeCell ref="CNI232:CNK232"/>
    <mergeCell ref="CMB232:CMD232"/>
    <mergeCell ref="CME232:CMG232"/>
    <mergeCell ref="CMH232:CMJ232"/>
    <mergeCell ref="CMK232:CMM232"/>
    <mergeCell ref="CMN232:CMP232"/>
    <mergeCell ref="CMQ232:CMS232"/>
    <mergeCell ref="CLJ232:CLL232"/>
    <mergeCell ref="CLM232:CLO232"/>
    <mergeCell ref="CLP232:CLR232"/>
    <mergeCell ref="CLS232:CLU232"/>
    <mergeCell ref="CLV232:CLX232"/>
    <mergeCell ref="CLY232:CMA232"/>
    <mergeCell ref="CKR232:CKT232"/>
    <mergeCell ref="CKU232:CKW232"/>
    <mergeCell ref="CKX232:CKZ232"/>
    <mergeCell ref="CLA232:CLC232"/>
    <mergeCell ref="CLD232:CLF232"/>
    <mergeCell ref="CLG232:CLI232"/>
    <mergeCell ref="CJZ232:CKB232"/>
    <mergeCell ref="CKC232:CKE232"/>
    <mergeCell ref="CKF232:CKH232"/>
    <mergeCell ref="CKI232:CKK232"/>
    <mergeCell ref="CKL232:CKN232"/>
    <mergeCell ref="CKO232:CKQ232"/>
    <mergeCell ref="CJH232:CJJ232"/>
    <mergeCell ref="CJK232:CJM232"/>
    <mergeCell ref="CJN232:CJP232"/>
    <mergeCell ref="CJQ232:CJS232"/>
    <mergeCell ref="CJT232:CJV232"/>
    <mergeCell ref="CJW232:CJY232"/>
    <mergeCell ref="CIP232:CIR232"/>
    <mergeCell ref="CIS232:CIU232"/>
    <mergeCell ref="CIV232:CIX232"/>
    <mergeCell ref="CIY232:CJA232"/>
    <mergeCell ref="CJB232:CJD232"/>
    <mergeCell ref="CJE232:CJG232"/>
    <mergeCell ref="CHX232:CHZ232"/>
    <mergeCell ref="CIA232:CIC232"/>
    <mergeCell ref="CID232:CIF232"/>
    <mergeCell ref="CIG232:CII232"/>
    <mergeCell ref="CIJ232:CIL232"/>
    <mergeCell ref="CIM232:CIO232"/>
    <mergeCell ref="CHF232:CHH232"/>
    <mergeCell ref="CHI232:CHK232"/>
    <mergeCell ref="CHL232:CHN232"/>
    <mergeCell ref="CHO232:CHQ232"/>
    <mergeCell ref="CHR232:CHT232"/>
    <mergeCell ref="CHU232:CHW232"/>
    <mergeCell ref="CGN232:CGP232"/>
    <mergeCell ref="CGQ232:CGS232"/>
    <mergeCell ref="CGT232:CGV232"/>
    <mergeCell ref="CGW232:CGY232"/>
    <mergeCell ref="CGZ232:CHB232"/>
    <mergeCell ref="CHC232:CHE232"/>
    <mergeCell ref="CFV232:CFX232"/>
    <mergeCell ref="CFY232:CGA232"/>
    <mergeCell ref="CGB232:CGD232"/>
    <mergeCell ref="CGE232:CGG232"/>
    <mergeCell ref="CGH232:CGJ232"/>
    <mergeCell ref="CGK232:CGM232"/>
    <mergeCell ref="CFD232:CFF232"/>
    <mergeCell ref="CFG232:CFI232"/>
    <mergeCell ref="CFJ232:CFL232"/>
    <mergeCell ref="CFM232:CFO232"/>
    <mergeCell ref="CFP232:CFR232"/>
    <mergeCell ref="CFS232:CFU232"/>
    <mergeCell ref="CEL232:CEN232"/>
    <mergeCell ref="CEO232:CEQ232"/>
    <mergeCell ref="CER232:CET232"/>
    <mergeCell ref="CEU232:CEW232"/>
    <mergeCell ref="CEX232:CEZ232"/>
    <mergeCell ref="CFA232:CFC232"/>
    <mergeCell ref="CDT232:CDV232"/>
    <mergeCell ref="CDW232:CDY232"/>
    <mergeCell ref="CDZ232:CEB232"/>
    <mergeCell ref="CEC232:CEE232"/>
    <mergeCell ref="CEF232:CEH232"/>
    <mergeCell ref="CEI232:CEK232"/>
    <mergeCell ref="CDB232:CDD232"/>
    <mergeCell ref="CDE232:CDG232"/>
    <mergeCell ref="CDH232:CDJ232"/>
    <mergeCell ref="CDK232:CDM232"/>
    <mergeCell ref="CDN232:CDP232"/>
    <mergeCell ref="CDQ232:CDS232"/>
    <mergeCell ref="CCJ232:CCL232"/>
    <mergeCell ref="CCM232:CCO232"/>
    <mergeCell ref="CCP232:CCR232"/>
    <mergeCell ref="CCS232:CCU232"/>
    <mergeCell ref="CCV232:CCX232"/>
    <mergeCell ref="CCY232:CDA232"/>
    <mergeCell ref="CBR232:CBT232"/>
    <mergeCell ref="CBU232:CBW232"/>
    <mergeCell ref="CBX232:CBZ232"/>
    <mergeCell ref="CCA232:CCC232"/>
    <mergeCell ref="CCD232:CCF232"/>
    <mergeCell ref="CCG232:CCI232"/>
    <mergeCell ref="CAZ232:CBB232"/>
    <mergeCell ref="CBC232:CBE232"/>
    <mergeCell ref="CBF232:CBH232"/>
    <mergeCell ref="CBI232:CBK232"/>
    <mergeCell ref="CBL232:CBN232"/>
    <mergeCell ref="CBO232:CBQ232"/>
    <mergeCell ref="CAH232:CAJ232"/>
    <mergeCell ref="CAK232:CAM232"/>
    <mergeCell ref="CAN232:CAP232"/>
    <mergeCell ref="CAQ232:CAS232"/>
    <mergeCell ref="CAT232:CAV232"/>
    <mergeCell ref="CAW232:CAY232"/>
    <mergeCell ref="BZP232:BZR232"/>
    <mergeCell ref="BZS232:BZU232"/>
    <mergeCell ref="BZV232:BZX232"/>
    <mergeCell ref="BZY232:CAA232"/>
    <mergeCell ref="CAB232:CAD232"/>
    <mergeCell ref="CAE232:CAG232"/>
    <mergeCell ref="BYX232:BYZ232"/>
    <mergeCell ref="BZA232:BZC232"/>
    <mergeCell ref="BZD232:BZF232"/>
    <mergeCell ref="BZG232:BZI232"/>
    <mergeCell ref="BZJ232:BZL232"/>
    <mergeCell ref="BZM232:BZO232"/>
    <mergeCell ref="BYF232:BYH232"/>
    <mergeCell ref="BYI232:BYK232"/>
    <mergeCell ref="BYL232:BYN232"/>
    <mergeCell ref="BYO232:BYQ232"/>
    <mergeCell ref="BYR232:BYT232"/>
    <mergeCell ref="BYU232:BYW232"/>
    <mergeCell ref="BXN232:BXP232"/>
    <mergeCell ref="BXQ232:BXS232"/>
    <mergeCell ref="BXT232:BXV232"/>
    <mergeCell ref="BXW232:BXY232"/>
    <mergeCell ref="BXZ232:BYB232"/>
    <mergeCell ref="BYC232:BYE232"/>
    <mergeCell ref="BWV232:BWX232"/>
    <mergeCell ref="BWY232:BXA232"/>
    <mergeCell ref="BXB232:BXD232"/>
    <mergeCell ref="BXE232:BXG232"/>
    <mergeCell ref="BXH232:BXJ232"/>
    <mergeCell ref="BXK232:BXM232"/>
    <mergeCell ref="BWD232:BWF232"/>
    <mergeCell ref="BWG232:BWI232"/>
    <mergeCell ref="BWJ232:BWL232"/>
    <mergeCell ref="BWM232:BWO232"/>
    <mergeCell ref="BWP232:BWR232"/>
    <mergeCell ref="BWS232:BWU232"/>
    <mergeCell ref="BVL232:BVN232"/>
    <mergeCell ref="BVO232:BVQ232"/>
    <mergeCell ref="BVR232:BVT232"/>
    <mergeCell ref="BVU232:BVW232"/>
    <mergeCell ref="BVX232:BVZ232"/>
    <mergeCell ref="BWA232:BWC232"/>
    <mergeCell ref="BUT232:BUV232"/>
    <mergeCell ref="BUW232:BUY232"/>
    <mergeCell ref="BUZ232:BVB232"/>
    <mergeCell ref="BVC232:BVE232"/>
    <mergeCell ref="BVF232:BVH232"/>
    <mergeCell ref="BVI232:BVK232"/>
    <mergeCell ref="BUB232:BUD232"/>
    <mergeCell ref="BUE232:BUG232"/>
    <mergeCell ref="BUH232:BUJ232"/>
    <mergeCell ref="BUK232:BUM232"/>
    <mergeCell ref="BUN232:BUP232"/>
    <mergeCell ref="BUQ232:BUS232"/>
    <mergeCell ref="BTJ232:BTL232"/>
    <mergeCell ref="BTM232:BTO232"/>
    <mergeCell ref="BTP232:BTR232"/>
    <mergeCell ref="BTS232:BTU232"/>
    <mergeCell ref="BTV232:BTX232"/>
    <mergeCell ref="BTY232:BUA232"/>
    <mergeCell ref="BSR232:BST232"/>
    <mergeCell ref="BSU232:BSW232"/>
    <mergeCell ref="BSX232:BSZ232"/>
    <mergeCell ref="BTA232:BTC232"/>
    <mergeCell ref="BTD232:BTF232"/>
    <mergeCell ref="BTG232:BTI232"/>
    <mergeCell ref="BRZ232:BSB232"/>
    <mergeCell ref="BSC232:BSE232"/>
    <mergeCell ref="BSF232:BSH232"/>
    <mergeCell ref="BSI232:BSK232"/>
    <mergeCell ref="BSL232:BSN232"/>
    <mergeCell ref="BSO232:BSQ232"/>
    <mergeCell ref="BRH232:BRJ232"/>
    <mergeCell ref="BRK232:BRM232"/>
    <mergeCell ref="BRN232:BRP232"/>
    <mergeCell ref="BRQ232:BRS232"/>
    <mergeCell ref="BRT232:BRV232"/>
    <mergeCell ref="BRW232:BRY232"/>
    <mergeCell ref="BQP232:BQR232"/>
    <mergeCell ref="BQS232:BQU232"/>
    <mergeCell ref="BQV232:BQX232"/>
    <mergeCell ref="BQY232:BRA232"/>
    <mergeCell ref="BRB232:BRD232"/>
    <mergeCell ref="BRE232:BRG232"/>
    <mergeCell ref="BPX232:BPZ232"/>
    <mergeCell ref="BQA232:BQC232"/>
    <mergeCell ref="BQD232:BQF232"/>
    <mergeCell ref="BQG232:BQI232"/>
    <mergeCell ref="BQJ232:BQL232"/>
    <mergeCell ref="BQM232:BQO232"/>
    <mergeCell ref="BPF232:BPH232"/>
    <mergeCell ref="BPI232:BPK232"/>
    <mergeCell ref="BPL232:BPN232"/>
    <mergeCell ref="BPO232:BPQ232"/>
    <mergeCell ref="BPR232:BPT232"/>
    <mergeCell ref="BPU232:BPW232"/>
    <mergeCell ref="BON232:BOP232"/>
    <mergeCell ref="BOQ232:BOS232"/>
    <mergeCell ref="BOT232:BOV232"/>
    <mergeCell ref="BOW232:BOY232"/>
    <mergeCell ref="BOZ232:BPB232"/>
    <mergeCell ref="BPC232:BPE232"/>
    <mergeCell ref="BNV232:BNX232"/>
    <mergeCell ref="BNY232:BOA232"/>
    <mergeCell ref="BOB232:BOD232"/>
    <mergeCell ref="BOE232:BOG232"/>
    <mergeCell ref="BOH232:BOJ232"/>
    <mergeCell ref="BOK232:BOM232"/>
    <mergeCell ref="BND232:BNF232"/>
    <mergeCell ref="BNG232:BNI232"/>
    <mergeCell ref="BNJ232:BNL232"/>
    <mergeCell ref="BNM232:BNO232"/>
    <mergeCell ref="BNP232:BNR232"/>
    <mergeCell ref="BNS232:BNU232"/>
    <mergeCell ref="BML232:BMN232"/>
    <mergeCell ref="BMO232:BMQ232"/>
    <mergeCell ref="BMR232:BMT232"/>
    <mergeCell ref="BMU232:BMW232"/>
    <mergeCell ref="BMX232:BMZ232"/>
    <mergeCell ref="BNA232:BNC232"/>
    <mergeCell ref="BLT232:BLV232"/>
    <mergeCell ref="BLW232:BLY232"/>
    <mergeCell ref="BLZ232:BMB232"/>
    <mergeCell ref="BMC232:BME232"/>
    <mergeCell ref="BMF232:BMH232"/>
    <mergeCell ref="BMI232:BMK232"/>
    <mergeCell ref="BLB232:BLD232"/>
    <mergeCell ref="BLE232:BLG232"/>
    <mergeCell ref="BLH232:BLJ232"/>
    <mergeCell ref="BLK232:BLM232"/>
    <mergeCell ref="BLN232:BLP232"/>
    <mergeCell ref="BLQ232:BLS232"/>
    <mergeCell ref="BKJ232:BKL232"/>
    <mergeCell ref="BKM232:BKO232"/>
    <mergeCell ref="BKP232:BKR232"/>
    <mergeCell ref="BKS232:BKU232"/>
    <mergeCell ref="BKV232:BKX232"/>
    <mergeCell ref="BKY232:BLA232"/>
    <mergeCell ref="BJR232:BJT232"/>
    <mergeCell ref="BJU232:BJW232"/>
    <mergeCell ref="BJX232:BJZ232"/>
    <mergeCell ref="BKA232:BKC232"/>
    <mergeCell ref="BKD232:BKF232"/>
    <mergeCell ref="BKG232:BKI232"/>
    <mergeCell ref="BIZ232:BJB232"/>
    <mergeCell ref="BJC232:BJE232"/>
    <mergeCell ref="BJF232:BJH232"/>
    <mergeCell ref="BJI232:BJK232"/>
    <mergeCell ref="BJL232:BJN232"/>
    <mergeCell ref="BJO232:BJQ232"/>
    <mergeCell ref="BIH232:BIJ232"/>
    <mergeCell ref="BIK232:BIM232"/>
    <mergeCell ref="BIN232:BIP232"/>
    <mergeCell ref="BIQ232:BIS232"/>
    <mergeCell ref="BIT232:BIV232"/>
    <mergeCell ref="BIW232:BIY232"/>
    <mergeCell ref="BHP232:BHR232"/>
    <mergeCell ref="BHS232:BHU232"/>
    <mergeCell ref="BHV232:BHX232"/>
    <mergeCell ref="BHY232:BIA232"/>
    <mergeCell ref="BIB232:BID232"/>
    <mergeCell ref="BIE232:BIG232"/>
    <mergeCell ref="BGX232:BGZ232"/>
    <mergeCell ref="BHA232:BHC232"/>
    <mergeCell ref="BHD232:BHF232"/>
    <mergeCell ref="BHG232:BHI232"/>
    <mergeCell ref="BHJ232:BHL232"/>
    <mergeCell ref="BHM232:BHO232"/>
    <mergeCell ref="BGF232:BGH232"/>
    <mergeCell ref="BGI232:BGK232"/>
    <mergeCell ref="BGL232:BGN232"/>
    <mergeCell ref="BGO232:BGQ232"/>
    <mergeCell ref="BGR232:BGT232"/>
    <mergeCell ref="BGU232:BGW232"/>
    <mergeCell ref="BFN232:BFP232"/>
    <mergeCell ref="BFQ232:BFS232"/>
    <mergeCell ref="BFT232:BFV232"/>
    <mergeCell ref="BFW232:BFY232"/>
    <mergeCell ref="BFZ232:BGB232"/>
    <mergeCell ref="BGC232:BGE232"/>
    <mergeCell ref="BEV232:BEX232"/>
    <mergeCell ref="BEY232:BFA232"/>
    <mergeCell ref="BFB232:BFD232"/>
    <mergeCell ref="BFE232:BFG232"/>
    <mergeCell ref="BFH232:BFJ232"/>
    <mergeCell ref="BFK232:BFM232"/>
    <mergeCell ref="BED232:BEF232"/>
    <mergeCell ref="BEG232:BEI232"/>
    <mergeCell ref="BEJ232:BEL232"/>
    <mergeCell ref="BEM232:BEO232"/>
    <mergeCell ref="BEP232:BER232"/>
    <mergeCell ref="BES232:BEU232"/>
    <mergeCell ref="BDL232:BDN232"/>
    <mergeCell ref="BDO232:BDQ232"/>
    <mergeCell ref="BDR232:BDT232"/>
    <mergeCell ref="BDU232:BDW232"/>
    <mergeCell ref="BDX232:BDZ232"/>
    <mergeCell ref="BEA232:BEC232"/>
    <mergeCell ref="BCT232:BCV232"/>
    <mergeCell ref="BCW232:BCY232"/>
    <mergeCell ref="BCZ232:BDB232"/>
    <mergeCell ref="BDC232:BDE232"/>
    <mergeCell ref="BDF232:BDH232"/>
    <mergeCell ref="BDI232:BDK232"/>
    <mergeCell ref="BCB232:BCD232"/>
    <mergeCell ref="BCE232:BCG232"/>
    <mergeCell ref="BCH232:BCJ232"/>
    <mergeCell ref="BCK232:BCM232"/>
    <mergeCell ref="BCN232:BCP232"/>
    <mergeCell ref="BCQ232:BCS232"/>
    <mergeCell ref="BBJ232:BBL232"/>
    <mergeCell ref="BBM232:BBO232"/>
    <mergeCell ref="BBP232:BBR232"/>
    <mergeCell ref="BBS232:BBU232"/>
    <mergeCell ref="BBV232:BBX232"/>
    <mergeCell ref="BBY232:BCA232"/>
    <mergeCell ref="BAR232:BAT232"/>
    <mergeCell ref="BAU232:BAW232"/>
    <mergeCell ref="BAX232:BAZ232"/>
    <mergeCell ref="BBA232:BBC232"/>
    <mergeCell ref="BBD232:BBF232"/>
    <mergeCell ref="BBG232:BBI232"/>
    <mergeCell ref="AZZ232:BAB232"/>
    <mergeCell ref="BAC232:BAE232"/>
    <mergeCell ref="BAF232:BAH232"/>
    <mergeCell ref="BAI232:BAK232"/>
    <mergeCell ref="BAL232:BAN232"/>
    <mergeCell ref="BAO232:BAQ232"/>
    <mergeCell ref="AZH232:AZJ232"/>
    <mergeCell ref="AZK232:AZM232"/>
    <mergeCell ref="AZN232:AZP232"/>
    <mergeCell ref="AZQ232:AZS232"/>
    <mergeCell ref="AZT232:AZV232"/>
    <mergeCell ref="AZW232:AZY232"/>
    <mergeCell ref="AYP232:AYR232"/>
    <mergeCell ref="AYS232:AYU232"/>
    <mergeCell ref="AYV232:AYX232"/>
    <mergeCell ref="AYY232:AZA232"/>
    <mergeCell ref="AZB232:AZD232"/>
    <mergeCell ref="AZE232:AZG232"/>
    <mergeCell ref="AXX232:AXZ232"/>
    <mergeCell ref="AYA232:AYC232"/>
    <mergeCell ref="AYD232:AYF232"/>
    <mergeCell ref="AYG232:AYI232"/>
    <mergeCell ref="AYJ232:AYL232"/>
    <mergeCell ref="AYM232:AYO232"/>
    <mergeCell ref="AXF232:AXH232"/>
    <mergeCell ref="AXI232:AXK232"/>
    <mergeCell ref="AXL232:AXN232"/>
    <mergeCell ref="AXO232:AXQ232"/>
    <mergeCell ref="AXR232:AXT232"/>
    <mergeCell ref="AXU232:AXW232"/>
    <mergeCell ref="AWN232:AWP232"/>
    <mergeCell ref="AWQ232:AWS232"/>
    <mergeCell ref="AWT232:AWV232"/>
    <mergeCell ref="AWW232:AWY232"/>
    <mergeCell ref="AWZ232:AXB232"/>
    <mergeCell ref="AXC232:AXE232"/>
    <mergeCell ref="AVV232:AVX232"/>
    <mergeCell ref="AVY232:AWA232"/>
    <mergeCell ref="AWB232:AWD232"/>
    <mergeCell ref="AWE232:AWG232"/>
    <mergeCell ref="AWH232:AWJ232"/>
    <mergeCell ref="AWK232:AWM232"/>
    <mergeCell ref="AVD232:AVF232"/>
    <mergeCell ref="AVG232:AVI232"/>
    <mergeCell ref="AVJ232:AVL232"/>
    <mergeCell ref="AVM232:AVO232"/>
    <mergeCell ref="AVP232:AVR232"/>
    <mergeCell ref="AVS232:AVU232"/>
    <mergeCell ref="AUL232:AUN232"/>
    <mergeCell ref="AUO232:AUQ232"/>
    <mergeCell ref="AUR232:AUT232"/>
    <mergeCell ref="AUU232:AUW232"/>
    <mergeCell ref="AUX232:AUZ232"/>
    <mergeCell ref="AVA232:AVC232"/>
    <mergeCell ref="ATT232:ATV232"/>
    <mergeCell ref="ATW232:ATY232"/>
    <mergeCell ref="ATZ232:AUB232"/>
    <mergeCell ref="AUC232:AUE232"/>
    <mergeCell ref="AUF232:AUH232"/>
    <mergeCell ref="AUI232:AUK232"/>
    <mergeCell ref="ATB232:ATD232"/>
    <mergeCell ref="ATE232:ATG232"/>
    <mergeCell ref="ATH232:ATJ232"/>
    <mergeCell ref="ATK232:ATM232"/>
    <mergeCell ref="ATN232:ATP232"/>
    <mergeCell ref="ATQ232:ATS232"/>
    <mergeCell ref="ASJ232:ASL232"/>
    <mergeCell ref="ASM232:ASO232"/>
    <mergeCell ref="ASP232:ASR232"/>
    <mergeCell ref="ASS232:ASU232"/>
    <mergeCell ref="ASV232:ASX232"/>
    <mergeCell ref="ASY232:ATA232"/>
    <mergeCell ref="ARR232:ART232"/>
    <mergeCell ref="ARU232:ARW232"/>
    <mergeCell ref="ARX232:ARZ232"/>
    <mergeCell ref="ASA232:ASC232"/>
    <mergeCell ref="ASD232:ASF232"/>
    <mergeCell ref="ASG232:ASI232"/>
    <mergeCell ref="AQZ232:ARB232"/>
    <mergeCell ref="ARC232:ARE232"/>
    <mergeCell ref="ARF232:ARH232"/>
    <mergeCell ref="ARI232:ARK232"/>
    <mergeCell ref="ARL232:ARN232"/>
    <mergeCell ref="ARO232:ARQ232"/>
    <mergeCell ref="AQH232:AQJ232"/>
    <mergeCell ref="AQK232:AQM232"/>
    <mergeCell ref="AQN232:AQP232"/>
    <mergeCell ref="AQQ232:AQS232"/>
    <mergeCell ref="AQT232:AQV232"/>
    <mergeCell ref="AQW232:AQY232"/>
    <mergeCell ref="APP232:APR232"/>
    <mergeCell ref="APS232:APU232"/>
    <mergeCell ref="APV232:APX232"/>
    <mergeCell ref="APY232:AQA232"/>
    <mergeCell ref="AQB232:AQD232"/>
    <mergeCell ref="AQE232:AQG232"/>
    <mergeCell ref="AOX232:AOZ232"/>
    <mergeCell ref="APA232:APC232"/>
    <mergeCell ref="APD232:APF232"/>
    <mergeCell ref="APG232:API232"/>
    <mergeCell ref="APJ232:APL232"/>
    <mergeCell ref="APM232:APO232"/>
    <mergeCell ref="AOF232:AOH232"/>
    <mergeCell ref="AOI232:AOK232"/>
    <mergeCell ref="AOL232:AON232"/>
    <mergeCell ref="AOO232:AOQ232"/>
    <mergeCell ref="AOR232:AOT232"/>
    <mergeCell ref="AOU232:AOW232"/>
    <mergeCell ref="ANN232:ANP232"/>
    <mergeCell ref="ANQ232:ANS232"/>
    <mergeCell ref="ANT232:ANV232"/>
    <mergeCell ref="ANW232:ANY232"/>
    <mergeCell ref="ANZ232:AOB232"/>
    <mergeCell ref="AOC232:AOE232"/>
    <mergeCell ref="AMV232:AMX232"/>
    <mergeCell ref="AMY232:ANA232"/>
    <mergeCell ref="ANB232:AND232"/>
    <mergeCell ref="ANE232:ANG232"/>
    <mergeCell ref="ANH232:ANJ232"/>
    <mergeCell ref="ANK232:ANM232"/>
    <mergeCell ref="AMD232:AMF232"/>
    <mergeCell ref="AMG232:AMI232"/>
    <mergeCell ref="AMJ232:AML232"/>
    <mergeCell ref="AMM232:AMO232"/>
    <mergeCell ref="AMP232:AMR232"/>
    <mergeCell ref="AMS232:AMU232"/>
    <mergeCell ref="ALL232:ALN232"/>
    <mergeCell ref="ALO232:ALQ232"/>
    <mergeCell ref="ALR232:ALT232"/>
    <mergeCell ref="ALU232:ALW232"/>
    <mergeCell ref="ALX232:ALZ232"/>
    <mergeCell ref="AMA232:AMC232"/>
    <mergeCell ref="AKT232:AKV232"/>
    <mergeCell ref="AKW232:AKY232"/>
    <mergeCell ref="AKZ232:ALB232"/>
    <mergeCell ref="ALC232:ALE232"/>
    <mergeCell ref="ALF232:ALH232"/>
    <mergeCell ref="ALI232:ALK232"/>
    <mergeCell ref="AKB232:AKD232"/>
    <mergeCell ref="AKE232:AKG232"/>
    <mergeCell ref="AKH232:AKJ232"/>
    <mergeCell ref="AKK232:AKM232"/>
    <mergeCell ref="AKN232:AKP232"/>
    <mergeCell ref="AKQ232:AKS232"/>
    <mergeCell ref="AJJ232:AJL232"/>
    <mergeCell ref="AJM232:AJO232"/>
    <mergeCell ref="AJP232:AJR232"/>
    <mergeCell ref="AJS232:AJU232"/>
    <mergeCell ref="AJV232:AJX232"/>
    <mergeCell ref="AJY232:AKA232"/>
    <mergeCell ref="AIR232:AIT232"/>
    <mergeCell ref="AIU232:AIW232"/>
    <mergeCell ref="AIX232:AIZ232"/>
    <mergeCell ref="AJA232:AJC232"/>
    <mergeCell ref="AJD232:AJF232"/>
    <mergeCell ref="AJG232:AJI232"/>
    <mergeCell ref="AHZ232:AIB232"/>
    <mergeCell ref="AIC232:AIE232"/>
    <mergeCell ref="AIF232:AIH232"/>
    <mergeCell ref="AII232:AIK232"/>
    <mergeCell ref="AIL232:AIN232"/>
    <mergeCell ref="AIO232:AIQ232"/>
    <mergeCell ref="AHH232:AHJ232"/>
    <mergeCell ref="AHK232:AHM232"/>
    <mergeCell ref="AHN232:AHP232"/>
    <mergeCell ref="AHQ232:AHS232"/>
    <mergeCell ref="AHT232:AHV232"/>
    <mergeCell ref="AHW232:AHY232"/>
    <mergeCell ref="AGP232:AGR232"/>
    <mergeCell ref="AGS232:AGU232"/>
    <mergeCell ref="AGV232:AGX232"/>
    <mergeCell ref="AGY232:AHA232"/>
    <mergeCell ref="AHB232:AHD232"/>
    <mergeCell ref="AHE232:AHG232"/>
    <mergeCell ref="AFX232:AFZ232"/>
    <mergeCell ref="AGA232:AGC232"/>
    <mergeCell ref="AGD232:AGF232"/>
    <mergeCell ref="AGG232:AGI232"/>
    <mergeCell ref="AGJ232:AGL232"/>
    <mergeCell ref="AGM232:AGO232"/>
    <mergeCell ref="AFF232:AFH232"/>
    <mergeCell ref="AFI232:AFK232"/>
    <mergeCell ref="AFL232:AFN232"/>
    <mergeCell ref="AFO232:AFQ232"/>
    <mergeCell ref="AFR232:AFT232"/>
    <mergeCell ref="AFU232:AFW232"/>
    <mergeCell ref="AEN232:AEP232"/>
    <mergeCell ref="AEQ232:AES232"/>
    <mergeCell ref="AET232:AEV232"/>
    <mergeCell ref="AEW232:AEY232"/>
    <mergeCell ref="AEZ232:AFB232"/>
    <mergeCell ref="AFC232:AFE232"/>
    <mergeCell ref="ADV232:ADX232"/>
    <mergeCell ref="ADY232:AEA232"/>
    <mergeCell ref="AEB232:AED232"/>
    <mergeCell ref="AEE232:AEG232"/>
    <mergeCell ref="AEH232:AEJ232"/>
    <mergeCell ref="AEK232:AEM232"/>
    <mergeCell ref="ADD232:ADF232"/>
    <mergeCell ref="ADG232:ADI232"/>
    <mergeCell ref="ADJ232:ADL232"/>
    <mergeCell ref="ADM232:ADO232"/>
    <mergeCell ref="ADP232:ADR232"/>
    <mergeCell ref="ADS232:ADU232"/>
    <mergeCell ref="ACL232:ACN232"/>
    <mergeCell ref="ACO232:ACQ232"/>
    <mergeCell ref="ACR232:ACT232"/>
    <mergeCell ref="ACU232:ACW232"/>
    <mergeCell ref="ACX232:ACZ232"/>
    <mergeCell ref="ADA232:ADC232"/>
    <mergeCell ref="ABT232:ABV232"/>
    <mergeCell ref="ABW232:ABY232"/>
    <mergeCell ref="ABZ232:ACB232"/>
    <mergeCell ref="ACC232:ACE232"/>
    <mergeCell ref="ACF232:ACH232"/>
    <mergeCell ref="ACI232:ACK232"/>
    <mergeCell ref="ABB232:ABD232"/>
    <mergeCell ref="ABE232:ABG232"/>
    <mergeCell ref="ABH232:ABJ232"/>
    <mergeCell ref="ABK232:ABM232"/>
    <mergeCell ref="ABN232:ABP232"/>
    <mergeCell ref="ABQ232:ABS232"/>
    <mergeCell ref="AAJ232:AAL232"/>
    <mergeCell ref="AAM232:AAO232"/>
    <mergeCell ref="AAP232:AAR232"/>
    <mergeCell ref="AAS232:AAU232"/>
    <mergeCell ref="AAV232:AAX232"/>
    <mergeCell ref="AAY232:ABA232"/>
    <mergeCell ref="ZR232:ZT232"/>
    <mergeCell ref="ZU232:ZW232"/>
    <mergeCell ref="ZX232:ZZ232"/>
    <mergeCell ref="AAA232:AAC232"/>
    <mergeCell ref="AAD232:AAF232"/>
    <mergeCell ref="AAG232:AAI232"/>
    <mergeCell ref="YZ232:ZB232"/>
    <mergeCell ref="ZC232:ZE232"/>
    <mergeCell ref="ZF232:ZH232"/>
    <mergeCell ref="ZI232:ZK232"/>
    <mergeCell ref="ZL232:ZN232"/>
    <mergeCell ref="ZO232:ZQ232"/>
    <mergeCell ref="YH232:YJ232"/>
    <mergeCell ref="YK232:YM232"/>
    <mergeCell ref="YN232:YP232"/>
    <mergeCell ref="YQ232:YS232"/>
    <mergeCell ref="YT232:YV232"/>
    <mergeCell ref="YW232:YY232"/>
    <mergeCell ref="XP232:XR232"/>
    <mergeCell ref="XS232:XU232"/>
    <mergeCell ref="XV232:XX232"/>
    <mergeCell ref="XY232:YA232"/>
    <mergeCell ref="YB232:YD232"/>
    <mergeCell ref="YE232:YG232"/>
    <mergeCell ref="WX232:WZ232"/>
    <mergeCell ref="XA232:XC232"/>
    <mergeCell ref="XD232:XF232"/>
    <mergeCell ref="XG232:XI232"/>
    <mergeCell ref="XJ232:XL232"/>
    <mergeCell ref="XM232:XO232"/>
    <mergeCell ref="WF232:WH232"/>
    <mergeCell ref="WI232:WK232"/>
    <mergeCell ref="WL232:WN232"/>
    <mergeCell ref="WO232:WQ232"/>
    <mergeCell ref="WR232:WT232"/>
    <mergeCell ref="WU232:WW232"/>
    <mergeCell ref="VN232:VP232"/>
    <mergeCell ref="VQ232:VS232"/>
    <mergeCell ref="VT232:VV232"/>
    <mergeCell ref="VW232:VY232"/>
    <mergeCell ref="VZ232:WB232"/>
    <mergeCell ref="WC232:WE232"/>
    <mergeCell ref="UV232:UX232"/>
    <mergeCell ref="UY232:VA232"/>
    <mergeCell ref="VB232:VD232"/>
    <mergeCell ref="VE232:VG232"/>
    <mergeCell ref="VH232:VJ232"/>
    <mergeCell ref="VK232:VM232"/>
    <mergeCell ref="UD232:UF232"/>
    <mergeCell ref="UG232:UI232"/>
    <mergeCell ref="UJ232:UL232"/>
    <mergeCell ref="UM232:UO232"/>
    <mergeCell ref="UP232:UR232"/>
    <mergeCell ref="US232:UU232"/>
    <mergeCell ref="TL232:TN232"/>
    <mergeCell ref="TO232:TQ232"/>
    <mergeCell ref="TR232:TT232"/>
    <mergeCell ref="TU232:TW232"/>
    <mergeCell ref="TX232:TZ232"/>
    <mergeCell ref="UA232:UC232"/>
    <mergeCell ref="ST232:SV232"/>
    <mergeCell ref="SW232:SY232"/>
    <mergeCell ref="SZ232:TB232"/>
    <mergeCell ref="TC232:TE232"/>
    <mergeCell ref="TF232:TH232"/>
    <mergeCell ref="TI232:TK232"/>
    <mergeCell ref="SB232:SD232"/>
    <mergeCell ref="SE232:SG232"/>
    <mergeCell ref="SH232:SJ232"/>
    <mergeCell ref="SK232:SM232"/>
    <mergeCell ref="SN232:SP232"/>
    <mergeCell ref="SQ232:SS232"/>
    <mergeCell ref="RJ232:RL232"/>
    <mergeCell ref="RM232:RO232"/>
    <mergeCell ref="RP232:RR232"/>
    <mergeCell ref="RS232:RU232"/>
    <mergeCell ref="RV232:RX232"/>
    <mergeCell ref="RY232:SA232"/>
    <mergeCell ref="QR232:QT232"/>
    <mergeCell ref="QU232:QW232"/>
    <mergeCell ref="QX232:QZ232"/>
    <mergeCell ref="RA232:RC232"/>
    <mergeCell ref="RD232:RF232"/>
    <mergeCell ref="RG232:RI232"/>
    <mergeCell ref="PZ232:QB232"/>
    <mergeCell ref="QC232:QE232"/>
    <mergeCell ref="QF232:QH232"/>
    <mergeCell ref="QI232:QK232"/>
    <mergeCell ref="QL232:QN232"/>
    <mergeCell ref="QO232:QQ232"/>
    <mergeCell ref="PH232:PJ232"/>
    <mergeCell ref="PK232:PM232"/>
    <mergeCell ref="PN232:PP232"/>
    <mergeCell ref="PQ232:PS232"/>
    <mergeCell ref="PT232:PV232"/>
    <mergeCell ref="PW232:PY232"/>
    <mergeCell ref="OP232:OR232"/>
    <mergeCell ref="OS232:OU232"/>
    <mergeCell ref="OV232:OX232"/>
    <mergeCell ref="OY232:PA232"/>
    <mergeCell ref="PB232:PD232"/>
    <mergeCell ref="PE232:PG232"/>
    <mergeCell ref="NX232:NZ232"/>
    <mergeCell ref="OA232:OC232"/>
    <mergeCell ref="OD232:OF232"/>
    <mergeCell ref="OG232:OI232"/>
    <mergeCell ref="OJ232:OL232"/>
    <mergeCell ref="OM232:OO232"/>
    <mergeCell ref="NF232:NH232"/>
    <mergeCell ref="NI232:NK232"/>
    <mergeCell ref="NL232:NN232"/>
    <mergeCell ref="NO232:NQ232"/>
    <mergeCell ref="NR232:NT232"/>
    <mergeCell ref="NU232:NW232"/>
    <mergeCell ref="MN232:MP232"/>
    <mergeCell ref="MQ232:MS232"/>
    <mergeCell ref="MT232:MV232"/>
    <mergeCell ref="MW232:MY232"/>
    <mergeCell ref="MZ232:NB232"/>
    <mergeCell ref="NC232:NE232"/>
    <mergeCell ref="LV232:LX232"/>
    <mergeCell ref="LY232:MA232"/>
    <mergeCell ref="MB232:MD232"/>
    <mergeCell ref="ME232:MG232"/>
    <mergeCell ref="MH232:MJ232"/>
    <mergeCell ref="MK232:MM232"/>
    <mergeCell ref="LD232:LF232"/>
    <mergeCell ref="LG232:LI232"/>
    <mergeCell ref="LJ232:LL232"/>
    <mergeCell ref="LM232:LO232"/>
    <mergeCell ref="LP232:LR232"/>
    <mergeCell ref="LS232:LU232"/>
    <mergeCell ref="KL232:KN232"/>
    <mergeCell ref="KO232:KQ232"/>
    <mergeCell ref="KR232:KT232"/>
    <mergeCell ref="KU232:KW232"/>
    <mergeCell ref="KX232:KZ232"/>
    <mergeCell ref="LA232:LC232"/>
    <mergeCell ref="JT232:JV232"/>
    <mergeCell ref="JW232:JY232"/>
    <mergeCell ref="JZ232:KB232"/>
    <mergeCell ref="KC232:KE232"/>
    <mergeCell ref="KF232:KH232"/>
    <mergeCell ref="KI232:KK232"/>
    <mergeCell ref="JB232:JD232"/>
    <mergeCell ref="JE232:JG232"/>
    <mergeCell ref="JH232:JJ232"/>
    <mergeCell ref="JK232:JM232"/>
    <mergeCell ref="JN232:JP232"/>
    <mergeCell ref="JQ232:JS232"/>
    <mergeCell ref="IJ232:IL232"/>
    <mergeCell ref="IM232:IO232"/>
    <mergeCell ref="IP232:IR232"/>
    <mergeCell ref="IS232:IU232"/>
    <mergeCell ref="IV232:IX232"/>
    <mergeCell ref="IY232:JA232"/>
    <mergeCell ref="HR232:HT232"/>
    <mergeCell ref="HU232:HW232"/>
    <mergeCell ref="HX232:HZ232"/>
    <mergeCell ref="IA232:IC232"/>
    <mergeCell ref="ID232:IF232"/>
    <mergeCell ref="IG232:II232"/>
    <mergeCell ref="GZ232:HB232"/>
    <mergeCell ref="HC232:HE232"/>
    <mergeCell ref="HF232:HH232"/>
    <mergeCell ref="HI232:HK232"/>
    <mergeCell ref="HL232:HN232"/>
    <mergeCell ref="HO232:HQ232"/>
    <mergeCell ref="GH232:GJ232"/>
    <mergeCell ref="GK232:GM232"/>
    <mergeCell ref="GN232:GP232"/>
    <mergeCell ref="GQ232:GS232"/>
    <mergeCell ref="GT232:GV232"/>
    <mergeCell ref="GW232:GY232"/>
    <mergeCell ref="FP232:FR232"/>
    <mergeCell ref="FS232:FU232"/>
    <mergeCell ref="FV232:FX232"/>
    <mergeCell ref="FY232:GA232"/>
    <mergeCell ref="GB232:GD232"/>
    <mergeCell ref="GE232:GG232"/>
    <mergeCell ref="EX232:EZ232"/>
    <mergeCell ref="FA232:FC232"/>
    <mergeCell ref="FD232:FF232"/>
    <mergeCell ref="FG232:FI232"/>
    <mergeCell ref="FJ232:FL232"/>
    <mergeCell ref="FM232:FO232"/>
    <mergeCell ref="EF232:EH232"/>
    <mergeCell ref="EI232:EK232"/>
    <mergeCell ref="EL232:EN232"/>
    <mergeCell ref="EO232:EQ232"/>
    <mergeCell ref="ER232:ET232"/>
    <mergeCell ref="EU232:EW232"/>
    <mergeCell ref="DN232:DP232"/>
    <mergeCell ref="DQ232:DS232"/>
    <mergeCell ref="DT232:DV232"/>
    <mergeCell ref="DW232:DY232"/>
    <mergeCell ref="DZ232:EB232"/>
    <mergeCell ref="EC232:EE232"/>
    <mergeCell ref="CV232:CX232"/>
    <mergeCell ref="CY232:DA232"/>
    <mergeCell ref="DB232:DD232"/>
    <mergeCell ref="DE232:DG232"/>
    <mergeCell ref="DH232:DJ232"/>
    <mergeCell ref="DK232:DM232"/>
    <mergeCell ref="CD232:CF232"/>
    <mergeCell ref="CG232:CI232"/>
    <mergeCell ref="CJ232:CL232"/>
    <mergeCell ref="CM232:CO232"/>
    <mergeCell ref="CP232:CR232"/>
    <mergeCell ref="CS232:CU232"/>
    <mergeCell ref="BL232:BN232"/>
    <mergeCell ref="BO232:BQ232"/>
    <mergeCell ref="BR232:BT232"/>
    <mergeCell ref="BU232:BW232"/>
    <mergeCell ref="BX232:BZ232"/>
    <mergeCell ref="CA232:CC232"/>
    <mergeCell ref="AT232:AV232"/>
    <mergeCell ref="AW232:AY232"/>
    <mergeCell ref="AZ232:BB232"/>
    <mergeCell ref="BC232:BE232"/>
    <mergeCell ref="BF232:BH232"/>
    <mergeCell ref="BI232:BK232"/>
    <mergeCell ref="AB232:AD232"/>
    <mergeCell ref="AE232:AG232"/>
    <mergeCell ref="AH232:AJ232"/>
    <mergeCell ref="AK232:AM232"/>
    <mergeCell ref="AN232:AP232"/>
    <mergeCell ref="AQ232:AS232"/>
    <mergeCell ref="J232:L232"/>
    <mergeCell ref="M232:O232"/>
    <mergeCell ref="P232:R232"/>
    <mergeCell ref="S232:U232"/>
    <mergeCell ref="V232:X232"/>
    <mergeCell ref="Y232:AA232"/>
    <mergeCell ref="A228:E228"/>
    <mergeCell ref="A229:B229"/>
    <mergeCell ref="D229:E229"/>
    <mergeCell ref="A230:B230"/>
    <mergeCell ref="C230:C233"/>
    <mergeCell ref="D230:E230"/>
    <mergeCell ref="A231:B231"/>
    <mergeCell ref="D231:E231"/>
    <mergeCell ref="A232:B232"/>
    <mergeCell ref="D232:E232"/>
    <mergeCell ref="A221:H221"/>
    <mergeCell ref="A222:H222"/>
    <mergeCell ref="A223:H223"/>
    <mergeCell ref="A224:H224"/>
    <mergeCell ref="A225:F225"/>
    <mergeCell ref="A227:E227"/>
    <mergeCell ref="A214:C214"/>
    <mergeCell ref="A215:C215"/>
    <mergeCell ref="A216:C216"/>
    <mergeCell ref="A217:C217"/>
    <mergeCell ref="A218:C218"/>
    <mergeCell ref="A219:C219"/>
    <mergeCell ref="A208:B208"/>
    <mergeCell ref="D208:H208"/>
    <mergeCell ref="C210:D210"/>
    <mergeCell ref="C211:D211"/>
    <mergeCell ref="C212:D212"/>
    <mergeCell ref="A213:C213"/>
    <mergeCell ref="G213:H213"/>
    <mergeCell ref="A205:B205"/>
    <mergeCell ref="D205:H205"/>
    <mergeCell ref="A206:B206"/>
    <mergeCell ref="D206:H206"/>
    <mergeCell ref="A207:B207"/>
    <mergeCell ref="D207:H207"/>
    <mergeCell ref="A202:B202"/>
    <mergeCell ref="D202:H202"/>
    <mergeCell ref="A203:B203"/>
    <mergeCell ref="D203:H203"/>
    <mergeCell ref="A204:B204"/>
    <mergeCell ref="D204:H204"/>
    <mergeCell ref="D198:H198"/>
    <mergeCell ref="A199:B199"/>
    <mergeCell ref="D199:H199"/>
    <mergeCell ref="A200:B200"/>
    <mergeCell ref="D200:H200"/>
    <mergeCell ref="A201:B201"/>
    <mergeCell ref="D201:H201"/>
    <mergeCell ref="A194:B194"/>
    <mergeCell ref="D194:H194"/>
    <mergeCell ref="A195:B195"/>
    <mergeCell ref="D195:H195"/>
    <mergeCell ref="A196:B196"/>
    <mergeCell ref="C196:C200"/>
    <mergeCell ref="D196:H196"/>
    <mergeCell ref="A197:B197"/>
    <mergeCell ref="D197:H197"/>
    <mergeCell ref="A198:B198"/>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49:B149"/>
    <mergeCell ref="D149:H149"/>
    <mergeCell ref="A150:B150"/>
    <mergeCell ref="D150:H150"/>
    <mergeCell ref="A151:B151"/>
    <mergeCell ref="D151:H151"/>
    <mergeCell ref="D145:H145"/>
    <mergeCell ref="A146:B146"/>
    <mergeCell ref="D146:H146"/>
    <mergeCell ref="A147:B147"/>
    <mergeCell ref="D147:H147"/>
    <mergeCell ref="A148:B148"/>
    <mergeCell ref="D148:H148"/>
    <mergeCell ref="A141:B141"/>
    <mergeCell ref="D141:H141"/>
    <mergeCell ref="A142:B142"/>
    <mergeCell ref="C142:C159"/>
    <mergeCell ref="D142:H142"/>
    <mergeCell ref="A143:B143"/>
    <mergeCell ref="D143:H143"/>
    <mergeCell ref="A144:B144"/>
    <mergeCell ref="D144:H144"/>
    <mergeCell ref="A145:B145"/>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27:B127"/>
    <mergeCell ref="D127:H127"/>
    <mergeCell ref="A128:C128"/>
    <mergeCell ref="D128:H128"/>
    <mergeCell ref="D129:H129"/>
    <mergeCell ref="A130:B130"/>
    <mergeCell ref="C130:C138"/>
    <mergeCell ref="D130:H130"/>
    <mergeCell ref="A131:B131"/>
    <mergeCell ref="D131:H131"/>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00:B100"/>
    <mergeCell ref="D100:H100"/>
    <mergeCell ref="A101:B101"/>
    <mergeCell ref="D101:H101"/>
    <mergeCell ref="A102:B102"/>
    <mergeCell ref="D102:H102"/>
    <mergeCell ref="A97:B97"/>
    <mergeCell ref="D97:H97"/>
    <mergeCell ref="A98:B98"/>
    <mergeCell ref="D98:H98"/>
    <mergeCell ref="A99:B99"/>
    <mergeCell ref="D99:H99"/>
    <mergeCell ref="A94:B94"/>
    <mergeCell ref="D94:H94"/>
    <mergeCell ref="A95:B95"/>
    <mergeCell ref="D95:H95"/>
    <mergeCell ref="A96:B96"/>
    <mergeCell ref="D96:H96"/>
    <mergeCell ref="A91:B91"/>
    <mergeCell ref="D91:H91"/>
    <mergeCell ref="A92:B92"/>
    <mergeCell ref="D92:H92"/>
    <mergeCell ref="A93:B93"/>
    <mergeCell ref="D93:H93"/>
    <mergeCell ref="A88:B88"/>
    <mergeCell ref="D88:H88"/>
    <mergeCell ref="A89:B89"/>
    <mergeCell ref="D89:H89"/>
    <mergeCell ref="A90:B90"/>
    <mergeCell ref="D90:H90"/>
    <mergeCell ref="A85:B85"/>
    <mergeCell ref="D85:H85"/>
    <mergeCell ref="A86:B86"/>
    <mergeCell ref="D86:H86"/>
    <mergeCell ref="A87:B87"/>
    <mergeCell ref="D87:H87"/>
    <mergeCell ref="D81:H81"/>
    <mergeCell ref="A82:B82"/>
    <mergeCell ref="D82:H82"/>
    <mergeCell ref="A83:B83"/>
    <mergeCell ref="D83:H83"/>
    <mergeCell ref="A84:B84"/>
    <mergeCell ref="D84:H84"/>
    <mergeCell ref="A77:C77"/>
    <mergeCell ref="D77:H77"/>
    <mergeCell ref="A78:B78"/>
    <mergeCell ref="C78:C127"/>
    <mergeCell ref="D78:H78"/>
    <mergeCell ref="A79:B79"/>
    <mergeCell ref="D79:H79"/>
    <mergeCell ref="A80:B80"/>
    <mergeCell ref="D80:H80"/>
    <mergeCell ref="A81:B81"/>
    <mergeCell ref="D72:H72"/>
    <mergeCell ref="A73:A75"/>
    <mergeCell ref="B73:B74"/>
    <mergeCell ref="C73:C74"/>
    <mergeCell ref="D73:H75"/>
    <mergeCell ref="D76:H76"/>
    <mergeCell ref="D66:H66"/>
    <mergeCell ref="A67:A71"/>
    <mergeCell ref="B67:B68"/>
    <mergeCell ref="C67:C68"/>
    <mergeCell ref="D67:D71"/>
    <mergeCell ref="E67:E71"/>
    <mergeCell ref="F67:F71"/>
    <mergeCell ref="G67:G71"/>
    <mergeCell ref="H67:H71"/>
    <mergeCell ref="D60:H60"/>
    <mergeCell ref="A61:A65"/>
    <mergeCell ref="B61:B62"/>
    <mergeCell ref="C61:C62"/>
    <mergeCell ref="D61:D65"/>
    <mergeCell ref="E61:E65"/>
    <mergeCell ref="F61:F65"/>
    <mergeCell ref="G61:G65"/>
    <mergeCell ref="H61:H65"/>
    <mergeCell ref="H45:H49"/>
    <mergeCell ref="A51:A54"/>
    <mergeCell ref="D51:H54"/>
    <mergeCell ref="C52:C53"/>
    <mergeCell ref="D55:H55"/>
    <mergeCell ref="A56:A59"/>
    <mergeCell ref="B56:B57"/>
    <mergeCell ref="C56:C57"/>
    <mergeCell ref="D56:H59"/>
    <mergeCell ref="G40:G43"/>
    <mergeCell ref="H40:H43"/>
    <mergeCell ref="D44:H44"/>
    <mergeCell ref="A45:A49"/>
    <mergeCell ref="B45:B46"/>
    <mergeCell ref="C45:C46"/>
    <mergeCell ref="D45:D49"/>
    <mergeCell ref="E45:E49"/>
    <mergeCell ref="F45:F49"/>
    <mergeCell ref="G45:G49"/>
    <mergeCell ref="A40:A43"/>
    <mergeCell ref="B40:B41"/>
    <mergeCell ref="C40:C41"/>
    <mergeCell ref="D40:D43"/>
    <mergeCell ref="E40:E43"/>
    <mergeCell ref="F40:F43"/>
    <mergeCell ref="D35:H35"/>
    <mergeCell ref="A36:A38"/>
    <mergeCell ref="B36:B37"/>
    <mergeCell ref="C36:C37"/>
    <mergeCell ref="D36:H38"/>
    <mergeCell ref="D39:H39"/>
    <mergeCell ref="A26:A29"/>
    <mergeCell ref="C26:C29"/>
    <mergeCell ref="B27:B28"/>
    <mergeCell ref="G27:H27"/>
    <mergeCell ref="D28:H28"/>
    <mergeCell ref="A31:A34"/>
    <mergeCell ref="D31:H34"/>
    <mergeCell ref="C32:C33"/>
    <mergeCell ref="G13:G17"/>
    <mergeCell ref="H13:H17"/>
    <mergeCell ref="A19:A20"/>
    <mergeCell ref="C19:C20"/>
    <mergeCell ref="A22:A24"/>
    <mergeCell ref="C22:C24"/>
    <mergeCell ref="B23:B24"/>
    <mergeCell ref="G23:H23"/>
    <mergeCell ref="F8:F11"/>
    <mergeCell ref="G8:G11"/>
    <mergeCell ref="H8:H11"/>
    <mergeCell ref="D12:H12"/>
    <mergeCell ref="A13:A17"/>
    <mergeCell ref="B13:B14"/>
    <mergeCell ref="C13:C14"/>
    <mergeCell ref="D13:D17"/>
    <mergeCell ref="E13:E17"/>
    <mergeCell ref="F13:F17"/>
    <mergeCell ref="D1:F1"/>
    <mergeCell ref="G2:H2"/>
    <mergeCell ref="D4:H4"/>
    <mergeCell ref="A5:B5"/>
    <mergeCell ref="D6:H6"/>
    <mergeCell ref="A8:A11"/>
    <mergeCell ref="B8:B9"/>
    <mergeCell ref="C8:C9"/>
    <mergeCell ref="D8:D11"/>
    <mergeCell ref="E8:E11"/>
  </mergeCells>
  <pageMargins left="0.59055118110236227" right="0.59055118110236227" top="0.19685039370078741" bottom="0.19685039370078741" header="0" footer="0"/>
  <pageSetup paperSize="9" scale="20" firstPageNumber="0" fitToWidth="0"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59" activePane="bottomLeft" state="frozen"/>
      <selection activeCell="D180" sqref="D180:H180"/>
      <selection pane="bottomLeft" activeCell="C180" sqref="C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600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7" s="382">
        <f>F7*1.2</f>
        <v>11175.839999999998</v>
      </c>
      <c r="E7" s="383">
        <f>F7*1.1</f>
        <v>10244.52</v>
      </c>
      <c r="F7" s="383">
        <v>9313.1999999999989</v>
      </c>
      <c r="G7" s="383">
        <f>F7*0.75</f>
        <v>6984.9</v>
      </c>
      <c r="H7" s="384">
        <f>F7*0.5</f>
        <v>4656.5999999999995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2" s="457">
        <f>F12*1.2</f>
        <v>12235.679999999998</v>
      </c>
      <c r="E12" s="383">
        <f>F12*1.1</f>
        <v>11216.04</v>
      </c>
      <c r="F12" s="383">
        <v>10196.4</v>
      </c>
      <c r="G12" s="383">
        <f>F12*0.75</f>
        <v>7647.2999999999993</v>
      </c>
      <c r="H12" s="384">
        <f>F12*0.5</f>
        <v>5098.2</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2178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"2ГИС.НОВЫЙ УРЕНГОЙ"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23" s="527">
        <v>309.59999999999997</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7" s="382">
        <f>F27*1.2</f>
        <v>15652.8</v>
      </c>
      <c r="E27" s="383">
        <f>F27*1.1</f>
        <v>14348.400000000001</v>
      </c>
      <c r="F27" s="383">
        <v>13044</v>
      </c>
      <c r="G27" s="383">
        <f>F27*0.75</f>
        <v>9783</v>
      </c>
      <c r="H27" s="384">
        <f>F27*0.5</f>
        <v>6522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2" s="457">
        <f>F32*1.2</f>
        <v>17136</v>
      </c>
      <c r="E32" s="383">
        <f>F32*1.1</f>
        <v>15708.000000000002</v>
      </c>
      <c r="F32" s="383">
        <v>14280</v>
      </c>
      <c r="G32" s="383">
        <f>F32*0.75</f>
        <v>10710</v>
      </c>
      <c r="H32" s="384">
        <f>F32*0.5</f>
        <v>7140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3120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"2ГИС.НОВЫЙ УРЕНГОЙ"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"2ГИС.НОВЫЙ УРЕНГОЙ"; Электронный справочник "2ГИС.НОВЫЙ УРЕНГОЙ"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3" s="479">
        <v>309.59999999999997</v>
      </c>
      <c r="E43" s="445"/>
      <c r="F43" s="445"/>
      <c r="G43" s="445"/>
      <c r="H43" s="446"/>
    </row>
    <row r="44" spans="1:8" s="16" customFormat="1" ht="69.75" customHeight="1" x14ac:dyDescent="0.2">
      <c r="A44" s="439"/>
      <c r="B44" s="476"/>
      <c r="C44" s="478"/>
      <c r="D44" s="480"/>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5" s="480"/>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46" s="481"/>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48" s="536">
        <f>F48*1.2</f>
        <v>5227.2</v>
      </c>
      <c r="E48" s="536">
        <f>F48*1.1</f>
        <v>4791.6000000000004</v>
      </c>
      <c r="F48" s="536">
        <v>4356</v>
      </c>
      <c r="G48" s="536">
        <f>F48*0.75</f>
        <v>3267</v>
      </c>
      <c r="H48" s="536">
        <f>F48*0.5</f>
        <v>2178</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52" s="479">
        <v>264</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5" s="382">
        <f>F55*1.2</f>
        <v>13413.6</v>
      </c>
      <c r="E55" s="383">
        <f>F55*1.1</f>
        <v>12295.800000000001</v>
      </c>
      <c r="F55" s="383">
        <v>11178</v>
      </c>
      <c r="G55" s="383">
        <f>F55*0.75</f>
        <v>8383.5</v>
      </c>
      <c r="H55" s="384">
        <f>F55*0.5</f>
        <v>5589</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1" s="457">
        <f>F61*1.2</f>
        <v>14688</v>
      </c>
      <c r="E61" s="383">
        <f>F61*1.1</f>
        <v>13464.000000000002</v>
      </c>
      <c r="F61" s="383">
        <v>12240</v>
      </c>
      <c r="G61" s="383">
        <f>F61*0.75</f>
        <v>9180</v>
      </c>
      <c r="H61" s="384">
        <f>F61*0.5</f>
        <v>6120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67" s="527">
        <v>309.59999999999997</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1320 до 26400</v>
      </c>
      <c r="E71" s="422"/>
      <c r="F71" s="422"/>
      <c r="G71" s="422"/>
      <c r="H71" s="423"/>
    </row>
    <row r="72" spans="1:8" ht="37.5" customHeight="1" x14ac:dyDescent="0.2">
      <c r="A72" s="429" t="s">
        <v>39</v>
      </c>
      <c r="B72" s="430"/>
      <c r="C72" s="431"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72" s="432">
        <v>1320</v>
      </c>
      <c r="E72" s="433"/>
      <c r="F72" s="433"/>
      <c r="G72" s="433"/>
      <c r="H72" s="434"/>
    </row>
    <row r="73" spans="1:8" ht="37.5" customHeight="1" x14ac:dyDescent="0.2">
      <c r="A73" s="419" t="s">
        <v>40</v>
      </c>
      <c r="B73" s="420"/>
      <c r="C73" s="431"/>
      <c r="D73" s="354">
        <v>2640</v>
      </c>
      <c r="E73" s="355"/>
      <c r="F73" s="355"/>
      <c r="G73" s="355"/>
      <c r="H73" s="356"/>
    </row>
    <row r="74" spans="1:8" ht="37.5" customHeight="1" x14ac:dyDescent="0.2">
      <c r="A74" s="419" t="s">
        <v>41</v>
      </c>
      <c r="B74" s="420"/>
      <c r="C74" s="431"/>
      <c r="D74" s="354">
        <v>3960</v>
      </c>
      <c r="E74" s="355"/>
      <c r="F74" s="355"/>
      <c r="G74" s="355"/>
      <c r="H74" s="356"/>
    </row>
    <row r="75" spans="1:8" ht="37.5" customHeight="1" x14ac:dyDescent="0.2">
      <c r="A75" s="419" t="s">
        <v>42</v>
      </c>
      <c r="B75" s="420"/>
      <c r="C75" s="431"/>
      <c r="D75" s="354">
        <v>5280</v>
      </c>
      <c r="E75" s="355"/>
      <c r="F75" s="355"/>
      <c r="G75" s="355"/>
      <c r="H75" s="356"/>
    </row>
    <row r="76" spans="1:8" ht="37.5" customHeight="1" x14ac:dyDescent="0.2">
      <c r="A76" s="419" t="s">
        <v>43</v>
      </c>
      <c r="B76" s="420"/>
      <c r="C76" s="431"/>
      <c r="D76" s="354">
        <v>6600</v>
      </c>
      <c r="E76" s="355"/>
      <c r="F76" s="355"/>
      <c r="G76" s="355"/>
      <c r="H76" s="356"/>
    </row>
    <row r="77" spans="1:8" ht="37.5" customHeight="1" x14ac:dyDescent="0.2">
      <c r="A77" s="419" t="s">
        <v>44</v>
      </c>
      <c r="B77" s="420"/>
      <c r="C77" s="431"/>
      <c r="D77" s="354">
        <v>7920</v>
      </c>
      <c r="E77" s="355"/>
      <c r="F77" s="355"/>
      <c r="G77" s="355"/>
      <c r="H77" s="356"/>
    </row>
    <row r="78" spans="1:8" ht="37.5" customHeight="1" x14ac:dyDescent="0.2">
      <c r="A78" s="419" t="s">
        <v>45</v>
      </c>
      <c r="B78" s="420"/>
      <c r="C78" s="431"/>
      <c r="D78" s="354">
        <v>9240</v>
      </c>
      <c r="E78" s="355"/>
      <c r="F78" s="355"/>
      <c r="G78" s="355"/>
      <c r="H78" s="356"/>
    </row>
    <row r="79" spans="1:8" ht="37.5" customHeight="1" x14ac:dyDescent="0.2">
      <c r="A79" s="419" t="s">
        <v>46</v>
      </c>
      <c r="B79" s="420"/>
      <c r="C79" s="431"/>
      <c r="D79" s="354">
        <v>10560</v>
      </c>
      <c r="E79" s="355"/>
      <c r="F79" s="355"/>
      <c r="G79" s="355"/>
      <c r="H79" s="356"/>
    </row>
    <row r="80" spans="1:8" ht="37.5" customHeight="1" x14ac:dyDescent="0.2">
      <c r="A80" s="419" t="s">
        <v>47</v>
      </c>
      <c r="B80" s="420"/>
      <c r="C80" s="431"/>
      <c r="D80" s="354">
        <v>11880</v>
      </c>
      <c r="E80" s="355"/>
      <c r="F80" s="355"/>
      <c r="G80" s="355"/>
      <c r="H80" s="356"/>
    </row>
    <row r="81" spans="1:8" ht="37.5" customHeight="1" x14ac:dyDescent="0.2">
      <c r="A81" s="419" t="s">
        <v>48</v>
      </c>
      <c r="B81" s="420"/>
      <c r="C81" s="431"/>
      <c r="D81" s="354">
        <v>13200</v>
      </c>
      <c r="E81" s="355"/>
      <c r="F81" s="355"/>
      <c r="G81" s="355"/>
      <c r="H81" s="356"/>
    </row>
    <row r="82" spans="1:8" ht="37.5" customHeight="1" x14ac:dyDescent="0.2">
      <c r="A82" s="419" t="s">
        <v>49</v>
      </c>
      <c r="B82" s="420"/>
      <c r="C82" s="431"/>
      <c r="D82" s="354">
        <v>14520</v>
      </c>
      <c r="E82" s="355"/>
      <c r="F82" s="355"/>
      <c r="G82" s="355"/>
      <c r="H82" s="356"/>
    </row>
    <row r="83" spans="1:8" ht="37.5" customHeight="1" x14ac:dyDescent="0.2">
      <c r="A83" s="419" t="s">
        <v>50</v>
      </c>
      <c r="B83" s="420"/>
      <c r="C83" s="431"/>
      <c r="D83" s="354">
        <v>15840</v>
      </c>
      <c r="E83" s="355"/>
      <c r="F83" s="355"/>
      <c r="G83" s="355"/>
      <c r="H83" s="356"/>
    </row>
    <row r="84" spans="1:8" ht="37.5" customHeight="1" x14ac:dyDescent="0.2">
      <c r="A84" s="419" t="s">
        <v>51</v>
      </c>
      <c r="B84" s="420"/>
      <c r="C84" s="431"/>
      <c r="D84" s="354">
        <v>17160</v>
      </c>
      <c r="E84" s="355"/>
      <c r="F84" s="355"/>
      <c r="G84" s="355"/>
      <c r="H84" s="356"/>
    </row>
    <row r="85" spans="1:8" ht="37.5" customHeight="1" x14ac:dyDescent="0.2">
      <c r="A85" s="419" t="s">
        <v>52</v>
      </c>
      <c r="B85" s="420"/>
      <c r="C85" s="431"/>
      <c r="D85" s="354">
        <v>18480</v>
      </c>
      <c r="E85" s="355"/>
      <c r="F85" s="355"/>
      <c r="G85" s="355"/>
      <c r="H85" s="356"/>
    </row>
    <row r="86" spans="1:8" ht="37.5" customHeight="1" x14ac:dyDescent="0.2">
      <c r="A86" s="419" t="s">
        <v>53</v>
      </c>
      <c r="B86" s="420"/>
      <c r="C86" s="431"/>
      <c r="D86" s="354">
        <v>19800</v>
      </c>
      <c r="E86" s="355"/>
      <c r="F86" s="355"/>
      <c r="G86" s="355"/>
      <c r="H86" s="356"/>
    </row>
    <row r="87" spans="1:8" ht="37.5" customHeight="1" x14ac:dyDescent="0.2">
      <c r="A87" s="419" t="s">
        <v>54</v>
      </c>
      <c r="B87" s="420"/>
      <c r="C87" s="431"/>
      <c r="D87" s="354">
        <v>21120</v>
      </c>
      <c r="E87" s="355"/>
      <c r="F87" s="355"/>
      <c r="G87" s="355"/>
      <c r="H87" s="356"/>
    </row>
    <row r="88" spans="1:8" ht="37.5" customHeight="1" x14ac:dyDescent="0.2">
      <c r="A88" s="419" t="s">
        <v>55</v>
      </c>
      <c r="B88" s="420"/>
      <c r="C88" s="431"/>
      <c r="D88" s="354">
        <v>22440</v>
      </c>
      <c r="E88" s="355"/>
      <c r="F88" s="355"/>
      <c r="G88" s="355"/>
      <c r="H88" s="356"/>
    </row>
    <row r="89" spans="1:8" ht="37.5" customHeight="1" x14ac:dyDescent="0.2">
      <c r="A89" s="419" t="s">
        <v>56</v>
      </c>
      <c r="B89" s="420"/>
      <c r="C89" s="431"/>
      <c r="D89" s="354">
        <v>23760</v>
      </c>
      <c r="E89" s="355"/>
      <c r="F89" s="355"/>
      <c r="G89" s="355"/>
      <c r="H89" s="356"/>
    </row>
    <row r="90" spans="1:8" ht="37.5" customHeight="1" x14ac:dyDescent="0.2">
      <c r="A90" s="419" t="s">
        <v>57</v>
      </c>
      <c r="B90" s="420"/>
      <c r="C90" s="431"/>
      <c r="D90" s="354">
        <v>25080</v>
      </c>
      <c r="E90" s="355"/>
      <c r="F90" s="355"/>
      <c r="G90" s="355"/>
      <c r="H90" s="356"/>
    </row>
    <row r="91" spans="1:8" ht="37.5" customHeight="1" thickBot="1" x14ac:dyDescent="0.25">
      <c r="A91" s="419" t="s">
        <v>58</v>
      </c>
      <c r="B91" s="420"/>
      <c r="C91" s="431"/>
      <c r="D91" s="354">
        <v>26400</v>
      </c>
      <c r="E91" s="355"/>
      <c r="F91" s="355"/>
      <c r="G91" s="355"/>
      <c r="H91" s="356"/>
    </row>
    <row r="92" spans="1:8" ht="50.1" customHeight="1" thickBot="1" x14ac:dyDescent="0.25">
      <c r="A92" s="411" t="s">
        <v>59</v>
      </c>
      <c r="B92" s="412"/>
      <c r="C92" s="412"/>
      <c r="D92" s="421" t="str">
        <f>"от "&amp;MIN(D93:D102)&amp;" до "&amp;MAX(D93:D102)</f>
        <v>от 303,6 до 2468,4</v>
      </c>
      <c r="E92" s="422"/>
      <c r="F92" s="422"/>
      <c r="G92" s="422"/>
      <c r="H92" s="423"/>
    </row>
    <row r="93" spans="1:8" ht="151.5" x14ac:dyDescent="0.2">
      <c r="A93" s="65" t="s">
        <v>60</v>
      </c>
      <c r="B93" s="66" t="s">
        <v>13</v>
      </c>
      <c r="C93" s="67"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93" s="424">
        <v>824.4</v>
      </c>
      <c r="E93" s="424"/>
      <c r="F93" s="424"/>
      <c r="G93" s="424"/>
      <c r="H93" s="425"/>
    </row>
    <row r="94" spans="1:8" ht="37.5" customHeight="1" x14ac:dyDescent="0.2">
      <c r="A94" s="377" t="s">
        <v>61</v>
      </c>
      <c r="B94" s="418"/>
      <c r="C94" s="426"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94" s="398">
        <v>303.59999999999997</v>
      </c>
      <c r="E94" s="398"/>
      <c r="F94" s="398"/>
      <c r="G94" s="398"/>
      <c r="H94" s="399"/>
    </row>
    <row r="95" spans="1:8" ht="37.5" customHeight="1" x14ac:dyDescent="0.2">
      <c r="A95" s="377" t="s">
        <v>62</v>
      </c>
      <c r="B95" s="418"/>
      <c r="C95" s="427"/>
      <c r="D95" s="398">
        <v>2468.4</v>
      </c>
      <c r="E95" s="398"/>
      <c r="F95" s="398"/>
      <c r="G95" s="398"/>
      <c r="H95" s="399"/>
    </row>
    <row r="96" spans="1:8" ht="37.5" customHeight="1" x14ac:dyDescent="0.2">
      <c r="A96" s="377" t="s">
        <v>63</v>
      </c>
      <c r="B96" s="418"/>
      <c r="C96" s="427"/>
      <c r="D96" s="398">
        <v>1254</v>
      </c>
      <c r="E96" s="398"/>
      <c r="F96" s="398"/>
      <c r="G96" s="398"/>
      <c r="H96" s="399"/>
    </row>
    <row r="97" spans="1:8" ht="37.5" customHeight="1" x14ac:dyDescent="0.2">
      <c r="A97" s="352" t="s">
        <v>64</v>
      </c>
      <c r="B97" s="353"/>
      <c r="C97" s="427"/>
      <c r="D97" s="398">
        <v>1320</v>
      </c>
      <c r="E97" s="398"/>
      <c r="F97" s="398"/>
      <c r="G97" s="398"/>
      <c r="H97" s="399"/>
    </row>
    <row r="98" spans="1:8" ht="37.5" customHeight="1" x14ac:dyDescent="0.2">
      <c r="A98" s="377" t="s">
        <v>65</v>
      </c>
      <c r="B98" s="418"/>
      <c r="C98" s="427"/>
      <c r="D98" s="398">
        <v>303.59999999999997</v>
      </c>
      <c r="E98" s="398"/>
      <c r="F98" s="398"/>
      <c r="G98" s="398"/>
      <c r="H98" s="399"/>
    </row>
    <row r="99" spans="1:8" ht="37.5" customHeight="1" x14ac:dyDescent="0.2">
      <c r="A99" s="377" t="s">
        <v>66</v>
      </c>
      <c r="B99" s="418"/>
      <c r="C99" s="427"/>
      <c r="D99" s="398">
        <v>303.59999999999997</v>
      </c>
      <c r="E99" s="398"/>
      <c r="F99" s="398"/>
      <c r="G99" s="398"/>
      <c r="H99" s="399"/>
    </row>
    <row r="100" spans="1:8" ht="37.5" customHeight="1" x14ac:dyDescent="0.2">
      <c r="A100" s="377" t="s">
        <v>67</v>
      </c>
      <c r="B100" s="418"/>
      <c r="C100" s="427"/>
      <c r="D100" s="398">
        <v>607.19999999999993</v>
      </c>
      <c r="E100" s="398"/>
      <c r="F100" s="398"/>
      <c r="G100" s="398"/>
      <c r="H100" s="399"/>
    </row>
    <row r="101" spans="1:8" ht="37.5" customHeight="1" x14ac:dyDescent="0.2">
      <c r="A101" s="377" t="s">
        <v>68</v>
      </c>
      <c r="B101" s="418"/>
      <c r="C101" s="427"/>
      <c r="D101" s="398">
        <v>910.8</v>
      </c>
      <c r="E101" s="398"/>
      <c r="F101" s="398"/>
      <c r="G101" s="398"/>
      <c r="H101" s="399"/>
    </row>
    <row r="102" spans="1:8" ht="37.5" customHeight="1" thickBot="1" x14ac:dyDescent="0.25">
      <c r="A102" s="407" t="s">
        <v>69</v>
      </c>
      <c r="B102" s="408"/>
      <c r="C102" s="428"/>
      <c r="D102" s="409">
        <v>1880.3999999999999</v>
      </c>
      <c r="E102" s="409"/>
      <c r="F102" s="409"/>
      <c r="G102" s="409"/>
      <c r="H102" s="410"/>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03" s="375">
        <v>30</v>
      </c>
      <c r="E103" s="375"/>
      <c r="F103" s="375"/>
      <c r="G103" s="375"/>
      <c r="H103" s="376"/>
    </row>
    <row r="104" spans="1:8" ht="50.1" customHeight="1" thickBot="1" x14ac:dyDescent="0.25">
      <c r="A104" s="362" t="s">
        <v>72</v>
      </c>
      <c r="B104" s="363"/>
      <c r="C104" s="21"/>
      <c r="D104" s="364" t="str">
        <f>"от "&amp;MIN(D106,D126:H127,F166,D128:H142)&amp;" до "&amp;MAX(D106,D126:H127,F166,D128:H142)</f>
        <v>от 660 до 6871,2</v>
      </c>
      <c r="E104" s="364"/>
      <c r="F104" s="364"/>
      <c r="G104" s="364"/>
      <c r="H104" s="365"/>
    </row>
    <row r="105" spans="1:8" ht="21.75" thickBot="1" x14ac:dyDescent="0.25">
      <c r="A105" s="518"/>
      <c r="B105" s="519"/>
      <c r="C105" s="60"/>
      <c r="D105" s="520"/>
      <c r="E105" s="520"/>
      <c r="F105" s="520"/>
      <c r="G105" s="520"/>
      <c r="H105" s="521"/>
    </row>
    <row r="106" spans="1:8" ht="58.5"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"2ГИС.НОВЫЙ УРЕНГОЙ" (версия для ПК); Интернет-площадка 2gis.kz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http://api.2gis.kz/</v>
      </c>
      <c r="D106" s="391">
        <v>1980</v>
      </c>
      <c r="E106" s="391"/>
      <c r="F106" s="391"/>
      <c r="G106" s="391"/>
      <c r="H106" s="392"/>
    </row>
    <row r="107" spans="1:8" ht="58.5" customHeight="1" thickBot="1" x14ac:dyDescent="0.25">
      <c r="A107" s="393" t="s">
        <v>74</v>
      </c>
      <c r="B107" s="394"/>
      <c r="C107" s="405"/>
      <c r="D107" s="395" t="s">
        <v>75</v>
      </c>
      <c r="E107" s="396"/>
      <c r="F107" s="396"/>
      <c r="G107" s="396"/>
      <c r="H107" s="397"/>
    </row>
    <row r="108" spans="1:8" ht="58.5" customHeight="1" x14ac:dyDescent="0.2">
      <c r="A108" s="385" t="s">
        <v>76</v>
      </c>
      <c r="B108" s="386"/>
      <c r="C108" s="405"/>
      <c r="D108" s="398">
        <f>D106/4</f>
        <v>495</v>
      </c>
      <c r="E108" s="398"/>
      <c r="F108" s="398"/>
      <c r="G108" s="398"/>
      <c r="H108" s="399"/>
    </row>
    <row r="109" spans="1:8" ht="58.5" customHeight="1" x14ac:dyDescent="0.2">
      <c r="A109" s="385" t="s">
        <v>77</v>
      </c>
      <c r="B109" s="386"/>
      <c r="C109" s="405"/>
      <c r="D109" s="398">
        <f>D106/5</f>
        <v>396</v>
      </c>
      <c r="E109" s="398"/>
      <c r="F109" s="398"/>
      <c r="G109" s="398"/>
      <c r="H109" s="399"/>
    </row>
    <row r="110" spans="1:8" ht="58.5" customHeight="1" x14ac:dyDescent="0.2">
      <c r="A110" s="385" t="s">
        <v>78</v>
      </c>
      <c r="B110" s="386"/>
      <c r="C110" s="405"/>
      <c r="D110" s="398">
        <f>D106/6</f>
        <v>330</v>
      </c>
      <c r="E110" s="398"/>
      <c r="F110" s="398"/>
      <c r="G110" s="398"/>
      <c r="H110" s="399"/>
    </row>
    <row r="111" spans="1:8" ht="58.5" customHeight="1" x14ac:dyDescent="0.2">
      <c r="A111" s="385" t="s">
        <v>79</v>
      </c>
      <c r="B111" s="386"/>
      <c r="C111" s="405"/>
      <c r="D111" s="398">
        <f>D106/7</f>
        <v>282.85714285714283</v>
      </c>
      <c r="E111" s="398"/>
      <c r="F111" s="398"/>
      <c r="G111" s="398"/>
      <c r="H111" s="399"/>
    </row>
    <row r="112" spans="1:8" ht="58.5" customHeight="1" x14ac:dyDescent="0.2">
      <c r="A112" s="385" t="s">
        <v>80</v>
      </c>
      <c r="B112" s="386"/>
      <c r="C112" s="405"/>
      <c r="D112" s="398">
        <f>D106/8</f>
        <v>247.5</v>
      </c>
      <c r="E112" s="398"/>
      <c r="F112" s="398"/>
      <c r="G112" s="398"/>
      <c r="H112" s="399"/>
    </row>
    <row r="113" spans="1:8" ht="58.5" customHeight="1" x14ac:dyDescent="0.2">
      <c r="A113" s="385" t="s">
        <v>81</v>
      </c>
      <c r="B113" s="386"/>
      <c r="C113" s="405"/>
      <c r="D113" s="398">
        <f>D106/9</f>
        <v>220</v>
      </c>
      <c r="E113" s="398"/>
      <c r="F113" s="398"/>
      <c r="G113" s="398"/>
      <c r="H113" s="399"/>
    </row>
    <row r="114" spans="1:8" ht="58.5" customHeight="1" x14ac:dyDescent="0.2">
      <c r="A114" s="385" t="s">
        <v>82</v>
      </c>
      <c r="B114" s="386"/>
      <c r="C114" s="405"/>
      <c r="D114" s="398">
        <f>D106/10</f>
        <v>198</v>
      </c>
      <c r="E114" s="398"/>
      <c r="F114" s="398"/>
      <c r="G114" s="398"/>
      <c r="H114" s="399"/>
    </row>
    <row r="115" spans="1:8" ht="58.5" customHeight="1" thickBot="1" x14ac:dyDescent="0.25">
      <c r="A115" s="389" t="s">
        <v>83</v>
      </c>
      <c r="B115" s="390"/>
      <c r="C115" s="405"/>
      <c r="D115" s="391">
        <v>3084</v>
      </c>
      <c r="E115" s="391"/>
      <c r="F115" s="391"/>
      <c r="G115" s="391"/>
      <c r="H115" s="392"/>
    </row>
    <row r="116" spans="1:8" ht="58.5" customHeight="1" thickBot="1" x14ac:dyDescent="0.25">
      <c r="A116" s="393" t="s">
        <v>74</v>
      </c>
      <c r="B116" s="394"/>
      <c r="C116" s="405"/>
      <c r="D116" s="395" t="s">
        <v>75</v>
      </c>
      <c r="E116" s="396"/>
      <c r="F116" s="396"/>
      <c r="G116" s="396"/>
      <c r="H116" s="397"/>
    </row>
    <row r="117" spans="1:8" ht="58.5" customHeight="1" x14ac:dyDescent="0.2">
      <c r="A117" s="385" t="s">
        <v>76</v>
      </c>
      <c r="B117" s="386"/>
      <c r="C117" s="405"/>
      <c r="D117" s="398">
        <v>702</v>
      </c>
      <c r="E117" s="398"/>
      <c r="F117" s="398"/>
      <c r="G117" s="398"/>
      <c r="H117" s="399"/>
    </row>
    <row r="118" spans="1:8" ht="58.5" customHeight="1" x14ac:dyDescent="0.2">
      <c r="A118" s="385" t="s">
        <v>77</v>
      </c>
      <c r="B118" s="386"/>
      <c r="C118" s="405"/>
      <c r="D118" s="398">
        <v>616.79999999999995</v>
      </c>
      <c r="E118" s="398"/>
      <c r="F118" s="398"/>
      <c r="G118" s="398"/>
      <c r="H118" s="399"/>
    </row>
    <row r="119" spans="1:8" ht="58.5" customHeight="1" x14ac:dyDescent="0.2">
      <c r="A119" s="385" t="s">
        <v>78</v>
      </c>
      <c r="B119" s="386"/>
      <c r="C119" s="405"/>
      <c r="D119" s="398">
        <v>514</v>
      </c>
      <c r="E119" s="398"/>
      <c r="F119" s="398"/>
      <c r="G119" s="398"/>
      <c r="H119" s="399"/>
    </row>
    <row r="120" spans="1:8" ht="58.5" customHeight="1" x14ac:dyDescent="0.2">
      <c r="A120" s="385" t="s">
        <v>79</v>
      </c>
      <c r="B120" s="386"/>
      <c r="C120" s="405"/>
      <c r="D120" s="398">
        <v>440.57142857142861</v>
      </c>
      <c r="E120" s="398"/>
      <c r="F120" s="398"/>
      <c r="G120" s="398"/>
      <c r="H120" s="399"/>
    </row>
    <row r="121" spans="1:8" ht="58.5" customHeight="1" x14ac:dyDescent="0.2">
      <c r="A121" s="385" t="s">
        <v>80</v>
      </c>
      <c r="B121" s="386"/>
      <c r="C121" s="405"/>
      <c r="D121" s="398">
        <v>385.5</v>
      </c>
      <c r="E121" s="398"/>
      <c r="F121" s="398"/>
      <c r="G121" s="398"/>
      <c r="H121" s="399"/>
    </row>
    <row r="122" spans="1:8" ht="58.5" customHeight="1" x14ac:dyDescent="0.2">
      <c r="A122" s="385" t="s">
        <v>81</v>
      </c>
      <c r="B122" s="386"/>
      <c r="C122" s="405"/>
      <c r="D122" s="398">
        <v>342.66666666666663</v>
      </c>
      <c r="E122" s="398"/>
      <c r="F122" s="398"/>
      <c r="G122" s="398"/>
      <c r="H122" s="399"/>
    </row>
    <row r="123" spans="1:8" ht="58.5" customHeight="1" thickBot="1" x14ac:dyDescent="0.25">
      <c r="A123" s="385" t="s">
        <v>82</v>
      </c>
      <c r="B123" s="386"/>
      <c r="C123" s="406"/>
      <c r="D123" s="398">
        <v>308.39999999999998</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24" s="374">
        <v>15404.4</v>
      </c>
      <c r="E124" s="375"/>
      <c r="F124" s="375"/>
      <c r="G124" s="375"/>
      <c r="H124" s="376"/>
    </row>
    <row r="125" spans="1:8" ht="21.75" thickBot="1" x14ac:dyDescent="0.25">
      <c r="A125" s="518"/>
      <c r="B125" s="519"/>
      <c r="C125" s="56"/>
      <c r="D125" s="520"/>
      <c r="E125" s="520"/>
      <c r="F125" s="520"/>
      <c r="G125" s="520"/>
      <c r="H125" s="521"/>
    </row>
    <row r="126" spans="1:8" ht="50.1" customHeight="1" x14ac:dyDescent="0.2">
      <c r="A126" s="352" t="s">
        <v>85</v>
      </c>
      <c r="B126" s="353"/>
      <c r="C126" s="72" t="str">
        <f>"Интернет-площадка 2gis.ru на основе Cправочника организаций "&amp;$C$2&amp;""</f>
        <v>Интернет-площадка 2gis.ru на основе Cправочника организаций "2ГИС.НОВЫЙ УРЕНГОЙ"</v>
      </c>
      <c r="D126" s="382">
        <v>1220.3999999999999</v>
      </c>
      <c r="E126" s="383"/>
      <c r="F126" s="383"/>
      <c r="G126" s="383"/>
      <c r="H126" s="384"/>
    </row>
    <row r="127" spans="1:8" ht="50.1" customHeight="1" x14ac:dyDescent="0.2">
      <c r="A127" s="352" t="s">
        <v>86</v>
      </c>
      <c r="B127" s="353"/>
      <c r="C127" s="7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7" s="379">
        <v>1650</v>
      </c>
      <c r="E127" s="372"/>
      <c r="F127" s="372"/>
      <c r="G127" s="372"/>
      <c r="H127" s="373"/>
    </row>
    <row r="128" spans="1:8" ht="50.1" customHeight="1" x14ac:dyDescent="0.2">
      <c r="A128" s="352" t="s">
        <v>87</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28" s="354">
        <v>5610</v>
      </c>
      <c r="E128" s="355"/>
      <c r="F128" s="355"/>
      <c r="G128" s="355"/>
      <c r="H128" s="356"/>
    </row>
    <row r="129" spans="1:8" ht="50.1" customHeight="1" x14ac:dyDescent="0.2">
      <c r="A129" s="352" t="s">
        <v>88</v>
      </c>
      <c r="B129" s="353"/>
      <c r="C129" s="73" t="str">
        <f>"Интернет-площадка 2gis.ru на основе Cправочника организаций "&amp;$C$2&amp;""</f>
        <v>Интернет-площадка 2gis.ru на основе Cправочника организаций "2ГИС.НОВЫЙ УРЕНГОЙ"</v>
      </c>
      <c r="D129" s="354">
        <v>3728.3999999999996</v>
      </c>
      <c r="E129" s="355"/>
      <c r="F129" s="355"/>
      <c r="G129" s="355"/>
      <c r="H129" s="356"/>
    </row>
    <row r="130" spans="1:8" ht="50.1" customHeight="1" x14ac:dyDescent="0.2">
      <c r="A130" s="352" t="s">
        <v>89</v>
      </c>
      <c r="B130" s="353"/>
      <c r="C130" s="73" t="str">
        <f>"Интернет-площадка 2gis.ru на основе Cправочника организаций "&amp;$C$2&amp;""</f>
        <v>Интернет-площадка 2gis.ru на основе Cправочника организаций "2ГИС.НОВЫЙ УРЕНГОЙ"</v>
      </c>
      <c r="D130" s="354">
        <v>4474.8</v>
      </c>
      <c r="E130" s="355"/>
      <c r="F130" s="355"/>
      <c r="G130" s="355"/>
      <c r="H130" s="356"/>
    </row>
    <row r="131" spans="1:8" ht="50.1" customHeight="1" x14ac:dyDescent="0.2">
      <c r="A131" s="352" t="s">
        <v>90</v>
      </c>
      <c r="B131" s="353"/>
      <c r="C131" s="7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1" s="354">
        <v>3960</v>
      </c>
      <c r="E131" s="355"/>
      <c r="F131" s="355"/>
      <c r="G131" s="355"/>
      <c r="H131" s="356"/>
    </row>
    <row r="132" spans="1:8" ht="50.1" customHeight="1" x14ac:dyDescent="0.2">
      <c r="A132" s="352" t="s">
        <v>91</v>
      </c>
      <c r="B132" s="353"/>
      <c r="C132" s="7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2" s="354">
        <v>3662.4</v>
      </c>
      <c r="E132" s="355"/>
      <c r="F132" s="355"/>
      <c r="G132" s="355"/>
      <c r="H132" s="356"/>
    </row>
    <row r="133" spans="1:8" ht="50.1" customHeight="1" x14ac:dyDescent="0.2">
      <c r="A133" s="352" t="s">
        <v>92</v>
      </c>
      <c r="B133" s="353"/>
      <c r="C133" s="7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33" s="354">
        <v>6871.2</v>
      </c>
      <c r="E133" s="355"/>
      <c r="F133" s="355"/>
      <c r="G133" s="355"/>
      <c r="H133" s="356"/>
    </row>
    <row r="134" spans="1:8" ht="50.1" customHeight="1" x14ac:dyDescent="0.2">
      <c r="A134" s="352" t="s">
        <v>93</v>
      </c>
      <c r="B134" s="353"/>
      <c r="C134" s="74" t="str">
        <f>C166</f>
        <v>электронный справочник на основе Справочника организаций "2ГИС.НОВЫЙ УРЕНГОЙ" (мобильная версия 2ГИС 4.0 и выше)</v>
      </c>
      <c r="D134" s="354">
        <v>1789.2</v>
      </c>
      <c r="E134" s="355"/>
      <c r="F134" s="355"/>
      <c r="G134" s="355"/>
      <c r="H134" s="356"/>
    </row>
    <row r="135" spans="1:8" ht="50.1" customHeight="1" x14ac:dyDescent="0.2">
      <c r="A135" s="352" t="s">
        <v>94</v>
      </c>
      <c r="B135" s="353"/>
      <c r="C135" s="73" t="s">
        <v>95</v>
      </c>
      <c r="D135" s="354">
        <v>660</v>
      </c>
      <c r="E135" s="355"/>
      <c r="F135" s="355"/>
      <c r="G135" s="355"/>
      <c r="H135" s="356"/>
    </row>
    <row r="136" spans="1:8" ht="66.75" customHeight="1" x14ac:dyDescent="0.2">
      <c r="A136" s="352" t="s">
        <v>96</v>
      </c>
      <c r="B136" s="353"/>
      <c r="C13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6" s="354">
        <v>2772</v>
      </c>
      <c r="E136" s="355"/>
      <c r="F136" s="355"/>
      <c r="G136" s="355"/>
      <c r="H136" s="356"/>
    </row>
    <row r="137" spans="1:8" ht="66.75" customHeight="1" x14ac:dyDescent="0.2">
      <c r="A137" s="352" t="s">
        <v>97</v>
      </c>
      <c r="B137" s="353"/>
      <c r="C137" s="73"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7" s="354">
        <v>2217.6</v>
      </c>
      <c r="E137" s="355"/>
      <c r="F137" s="355"/>
      <c r="G137" s="355"/>
      <c r="H137" s="356"/>
    </row>
    <row r="138" spans="1:8" ht="66.75" customHeight="1" x14ac:dyDescent="0.2">
      <c r="A138" s="352" t="s">
        <v>98</v>
      </c>
      <c r="B138" s="353"/>
      <c r="C138" s="73"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8" s="354">
        <v>2402.4</v>
      </c>
      <c r="E138" s="355"/>
      <c r="F138" s="355"/>
      <c r="G138" s="355"/>
      <c r="H138" s="356"/>
    </row>
    <row r="139" spans="1:8" ht="66.75" customHeight="1" x14ac:dyDescent="0.2">
      <c r="A139" s="352" t="s">
        <v>99</v>
      </c>
      <c r="B139" s="353"/>
      <c r="C139" s="73" t="str">
        <f t="shared" si="1"/>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39" s="354">
        <v>1108.8</v>
      </c>
      <c r="E139" s="355"/>
      <c r="F139" s="355"/>
      <c r="G139" s="355"/>
      <c r="H139" s="356"/>
    </row>
    <row r="140" spans="1:8" ht="66.75" customHeight="1" x14ac:dyDescent="0.2">
      <c r="A140" s="352" t="s">
        <v>100</v>
      </c>
      <c r="B140" s="353" t="s">
        <v>100</v>
      </c>
      <c r="C14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0" s="354">
        <v>6871.2</v>
      </c>
      <c r="E140" s="355"/>
      <c r="F140" s="355"/>
      <c r="G140" s="355"/>
      <c r="H140" s="356"/>
    </row>
    <row r="141" spans="1:8" ht="66.75" customHeight="1" x14ac:dyDescent="0.2">
      <c r="A141" s="352" t="s">
        <v>101</v>
      </c>
      <c r="B141" s="353" t="s">
        <v>101</v>
      </c>
      <c r="C14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41" s="354">
        <v>2204.4</v>
      </c>
      <c r="E141" s="355"/>
      <c r="F141" s="355"/>
      <c r="G141" s="355"/>
      <c r="H141" s="356"/>
    </row>
    <row r="142" spans="1:8" ht="50.1" customHeight="1" thickBot="1" x14ac:dyDescent="0.25">
      <c r="A142" s="352" t="s">
        <v>102</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2" s="354">
        <v>976.8</v>
      </c>
      <c r="E142" s="355"/>
      <c r="F142" s="355"/>
      <c r="G142" s="355"/>
      <c r="H142" s="356"/>
    </row>
    <row r="143" spans="1:8" s="16" customFormat="1" ht="102" customHeight="1" thickBot="1" x14ac:dyDescent="0.25">
      <c r="A143" s="352" t="s">
        <v>16</v>
      </c>
      <c r="B143" s="353"/>
      <c r="C14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3" s="354">
        <v>824.4</v>
      </c>
      <c r="E143" s="355"/>
      <c r="F143" s="355"/>
      <c r="G143" s="355"/>
      <c r="H143" s="356"/>
    </row>
    <row r="144" spans="1:8" s="16" customFormat="1" ht="102" customHeight="1" thickBot="1" x14ac:dyDescent="0.25">
      <c r="A144" s="352" t="s">
        <v>103</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44" s="354">
        <v>100002</v>
      </c>
      <c r="E144" s="355"/>
      <c r="F144" s="355"/>
      <c r="G144" s="355"/>
      <c r="H144" s="356"/>
    </row>
    <row r="145" spans="1:8" s="16" customFormat="1" ht="126" customHeight="1" x14ac:dyDescent="0.2">
      <c r="A145" s="352" t="s">
        <v>104</v>
      </c>
      <c r="B145" s="353"/>
      <c r="C14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5" s="354">
        <v>2581.1999999999998</v>
      </c>
      <c r="E145" s="355"/>
      <c r="F145" s="355"/>
      <c r="G145" s="355"/>
      <c r="H145" s="356"/>
    </row>
    <row r="146" spans="1:8" s="16" customFormat="1" ht="96" customHeight="1" x14ac:dyDescent="0.2">
      <c r="A146" s="377" t="s">
        <v>105</v>
      </c>
      <c r="B146" s="378"/>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Интернет-площадки и Веб-приложения на основе Cправочника организаций "2ГИС.НОВЫЙ УРЕНГОЙ", http://api.2gis.ru/</v>
      </c>
      <c r="D146" s="354">
        <v>3794.3999999999996</v>
      </c>
      <c r="E146" s="355"/>
      <c r="F146" s="355"/>
      <c r="G146" s="355"/>
      <c r="H146" s="356"/>
    </row>
    <row r="147" spans="1:8" s="16" customFormat="1" ht="96" customHeight="1" x14ac:dyDescent="0.2">
      <c r="A147" s="377" t="s">
        <v>106</v>
      </c>
      <c r="B147" s="378"/>
      <c r="C14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47" s="354">
        <v>2204.4</v>
      </c>
      <c r="E147" s="355"/>
      <c r="F147" s="355"/>
      <c r="G147" s="355"/>
      <c r="H147" s="356"/>
    </row>
    <row r="148" spans="1:8" ht="50.1" customHeight="1" x14ac:dyDescent="0.2">
      <c r="A148" s="352" t="s">
        <v>107</v>
      </c>
      <c r="B148" s="353"/>
      <c r="C148" s="73" t="str">
        <f>"Интернет-площадка 2gis.ru на основе Cправочника организаций "&amp;$C$2&amp;""</f>
        <v>Интернет-площадка 2gis.ru на основе Cправочника организаций "2ГИС.НОВЫЙ УРЕНГОЙ"</v>
      </c>
      <c r="D148" s="354">
        <v>1800</v>
      </c>
      <c r="E148" s="355"/>
      <c r="F148" s="355"/>
      <c r="G148" s="355"/>
      <c r="H148" s="356"/>
    </row>
    <row r="149" spans="1:8" ht="50.1" customHeight="1" x14ac:dyDescent="0.2">
      <c r="A149" s="352" t="s">
        <v>108</v>
      </c>
      <c r="B149" s="353"/>
      <c r="C149" s="73"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49" s="354">
        <v>2400</v>
      </c>
      <c r="E149" s="355"/>
      <c r="F149" s="355"/>
      <c r="G149" s="355"/>
      <c r="H149" s="356"/>
    </row>
    <row r="150" spans="1:8" ht="50.1" customHeight="1" x14ac:dyDescent="0.2">
      <c r="A150" s="352" t="s">
        <v>109</v>
      </c>
      <c r="B150" s="353"/>
      <c r="C150" s="73" t="str">
        <f t="shared" si="2"/>
        <v>Электронный справочник на основе Справочника организаций "2ГИС.НОВЫЙ УРЕНГОЙ" (версия для ПК)</v>
      </c>
      <c r="D150" s="354">
        <v>7920</v>
      </c>
      <c r="E150" s="355"/>
      <c r="F150" s="355"/>
      <c r="G150" s="355"/>
      <c r="H150" s="356"/>
    </row>
    <row r="151" spans="1:8" ht="50.1" customHeight="1" x14ac:dyDescent="0.2">
      <c r="A151" s="352" t="s">
        <v>110</v>
      </c>
      <c r="B151" s="353"/>
      <c r="C151" s="73" t="str">
        <f>"Интернет-площадка 2gis.ru на основе Cправочника организаций "&amp;$C$2&amp;""</f>
        <v>Интернет-площадка 2gis.ru на основе Cправочника организаций "2ГИС.НОВЫЙ УРЕНГОЙ"</v>
      </c>
      <c r="D151" s="354">
        <v>5280</v>
      </c>
      <c r="E151" s="355"/>
      <c r="F151" s="355"/>
      <c r="G151" s="355"/>
      <c r="H151" s="356"/>
    </row>
    <row r="152" spans="1:8" ht="50.1" customHeight="1" x14ac:dyDescent="0.2">
      <c r="A152" s="352" t="s">
        <v>111</v>
      </c>
      <c r="B152" s="353"/>
      <c r="C152" s="73" t="str">
        <f>"Интернет-площадка 2gis.ru на основе Cправочника организаций "&amp;$C$2&amp;""</f>
        <v>Интернет-площадка 2gis.ru на основе Cправочника организаций "2ГИС.НОВЫЙ УРЕНГОЙ"</v>
      </c>
      <c r="D152" s="354">
        <v>6336</v>
      </c>
      <c r="E152" s="355"/>
      <c r="F152" s="355"/>
      <c r="G152" s="355"/>
      <c r="H152" s="356"/>
    </row>
    <row r="153" spans="1:8" ht="50.1" customHeight="1" x14ac:dyDescent="0.2">
      <c r="A153" s="352" t="s">
        <v>112</v>
      </c>
      <c r="B153" s="353"/>
      <c r="C153" s="73" t="str">
        <f t="shared" si="2"/>
        <v>Электронный справочник на основе Справочника организаций "2ГИС.НОВЫЙ УРЕНГОЙ" (версия для ПК)</v>
      </c>
      <c r="D153" s="354">
        <v>5640</v>
      </c>
      <c r="E153" s="355"/>
      <c r="F153" s="355"/>
      <c r="G153" s="355"/>
      <c r="H153" s="356"/>
    </row>
    <row r="154" spans="1:8" ht="50.1" customHeight="1" x14ac:dyDescent="0.2">
      <c r="A154" s="352" t="s">
        <v>113</v>
      </c>
      <c r="B154" s="353"/>
      <c r="C154" s="73" t="str">
        <f t="shared" si="2"/>
        <v>Электронный справочник на основе Справочника организаций "2ГИС.НОВЫЙ УРЕНГОЙ" (версия для ПК)</v>
      </c>
      <c r="D154" s="354">
        <v>5160</v>
      </c>
      <c r="E154" s="355"/>
      <c r="F154" s="355"/>
      <c r="G154" s="355"/>
      <c r="H154" s="356"/>
    </row>
    <row r="155" spans="1:8" ht="50.1" customHeight="1" x14ac:dyDescent="0.2">
      <c r="A155" s="352" t="s">
        <v>114</v>
      </c>
      <c r="B155" s="353"/>
      <c r="C155" s="73" t="str">
        <f t="shared" si="2"/>
        <v>Электронный справочник на основе Справочника организаций "2ГИС.НОВЫЙ УРЕНГОЙ" (версия для ПК)</v>
      </c>
      <c r="D155" s="354">
        <v>9720</v>
      </c>
      <c r="E155" s="355"/>
      <c r="F155" s="355"/>
      <c r="G155" s="355"/>
      <c r="H155" s="356"/>
    </row>
    <row r="156" spans="1:8" ht="50.1" customHeight="1" x14ac:dyDescent="0.2">
      <c r="A156" s="352" t="s">
        <v>115</v>
      </c>
      <c r="B156" s="353"/>
      <c r="C156" s="73" t="s">
        <v>95</v>
      </c>
      <c r="D156" s="354">
        <v>960</v>
      </c>
      <c r="E156" s="355"/>
      <c r="F156" s="355"/>
      <c r="G156" s="355"/>
      <c r="H156" s="356"/>
    </row>
    <row r="157" spans="1:8" ht="77.25" customHeight="1" x14ac:dyDescent="0.2">
      <c r="A157" s="352" t="s">
        <v>116</v>
      </c>
      <c r="B157" s="353"/>
      <c r="C15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"2ГИС.НОВЫЙ УРЕНГОЙ" (мобильная версия 2ГИС 4.0 и выше); Интернет-площадка 2gis.ru на основе Cправочника организаций "2ГИС.НОВЫЙ УРЕНГОЙ"</v>
      </c>
      <c r="D157" s="354">
        <v>9720</v>
      </c>
      <c r="E157" s="355"/>
      <c r="F157" s="355"/>
      <c r="G157" s="355"/>
      <c r="H157" s="356"/>
    </row>
    <row r="158" spans="1:8" ht="50.1" customHeight="1" thickBot="1" x14ac:dyDescent="0.25">
      <c r="A158" s="352" t="s">
        <v>117</v>
      </c>
      <c r="B158" s="353"/>
      <c r="C158" s="73" t="str">
        <f t="shared" si="2"/>
        <v>Электронный справочник на основе Справочника организаций "2ГИС.НОВЫЙ УРЕНГОЙ" (версия для ПК)</v>
      </c>
      <c r="D158" s="374">
        <v>1440</v>
      </c>
      <c r="E158" s="375"/>
      <c r="F158" s="375"/>
      <c r="G158" s="375"/>
      <c r="H158" s="376"/>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352" t="s">
        <v>119</v>
      </c>
      <c r="B160" s="353"/>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"2ГИС.НОВЫЙ УРЕНГОЙ" (мобильная версия)</v>
      </c>
      <c r="D160" s="354">
        <v>2204.4</v>
      </c>
      <c r="E160" s="355"/>
      <c r="F160" s="355"/>
      <c r="G160" s="355"/>
      <c r="H160" s="356"/>
    </row>
    <row r="161" spans="1:8" s="16" customFormat="1" ht="50.1" customHeight="1" x14ac:dyDescent="0.2">
      <c r="A161" s="352" t="s">
        <v>120</v>
      </c>
      <c r="B161" s="353"/>
      <c r="C161" s="367"/>
      <c r="D161" s="354">
        <v>2204.4</v>
      </c>
      <c r="E161" s="355"/>
      <c r="F161" s="355"/>
      <c r="G161" s="355"/>
      <c r="H161" s="356"/>
    </row>
    <row r="162" spans="1:8" s="16" customFormat="1" ht="50.1" customHeight="1" x14ac:dyDescent="0.2">
      <c r="A162" s="369" t="s">
        <v>121</v>
      </c>
      <c r="B162" s="370"/>
      <c r="C162" s="367"/>
      <c r="D162" s="517">
        <v>1650</v>
      </c>
      <c r="E162" s="398"/>
      <c r="F162" s="398"/>
      <c r="G162" s="398"/>
      <c r="H162" s="398"/>
    </row>
    <row r="163" spans="1:8" s="16" customFormat="1" ht="50.1" customHeight="1" x14ac:dyDescent="0.2">
      <c r="A163" s="369" t="s">
        <v>122</v>
      </c>
      <c r="B163" s="370"/>
      <c r="C163" s="367"/>
      <c r="D163" s="517">
        <v>165</v>
      </c>
      <c r="E163" s="398"/>
      <c r="F163" s="398"/>
      <c r="G163" s="398"/>
      <c r="H163" s="398"/>
    </row>
    <row r="164" spans="1:8" s="16" customFormat="1" ht="50.1" customHeight="1" thickBot="1" x14ac:dyDescent="0.25">
      <c r="A164" s="369" t="s">
        <v>123</v>
      </c>
      <c r="B164" s="370"/>
      <c r="C164" s="368"/>
      <c r="D164" s="471">
        <v>560.4</v>
      </c>
      <c r="E164" s="472"/>
      <c r="F164" s="472"/>
      <c r="G164" s="472"/>
      <c r="H164" s="472"/>
    </row>
    <row r="165" spans="1:8" s="16" customFormat="1" ht="50.1" customHeight="1" thickBot="1" x14ac:dyDescent="0.25">
      <c r="A165" s="362" t="s">
        <v>124</v>
      </c>
      <c r="B165" s="363"/>
      <c r="C165" s="21"/>
      <c r="D165" s="364"/>
      <c r="E165" s="364"/>
      <c r="F165" s="364"/>
      <c r="G165" s="364"/>
      <c r="H165" s="365"/>
    </row>
    <row r="166" spans="1:8" ht="50.1" customHeight="1" x14ac:dyDescent="0.2">
      <c r="A166" s="352" t="s">
        <v>125</v>
      </c>
      <c r="B166" s="353"/>
      <c r="C16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66" s="77">
        <f>F166*1.2</f>
        <v>2692.7999999999997</v>
      </c>
      <c r="E166" s="78">
        <f>F166*1.1</f>
        <v>2468.4</v>
      </c>
      <c r="F166" s="78">
        <v>2244</v>
      </c>
      <c r="G166" s="78">
        <f>F166*0.75</f>
        <v>1683</v>
      </c>
      <c r="H166" s="79">
        <f>F166*0.5</f>
        <v>1122</v>
      </c>
    </row>
    <row r="167" spans="1:8" ht="50.1" customHeight="1" x14ac:dyDescent="0.2">
      <c r="A167" s="352" t="s">
        <v>126</v>
      </c>
      <c r="B167" s="353"/>
      <c r="C167" s="73" t="str">
        <f>"Интернет-площадка 2gis.ru на основе Cправочника организаций "&amp;$C$2&amp;""</f>
        <v>Интернет-площадка 2gis.ru на основе Cправочника организаций "2ГИС.НОВЫЙ УРЕНГОЙ"</v>
      </c>
      <c r="D167" s="354">
        <v>2046</v>
      </c>
      <c r="E167" s="355"/>
      <c r="F167" s="355"/>
      <c r="G167" s="355"/>
      <c r="H167" s="356"/>
    </row>
    <row r="168" spans="1:8" ht="50.1" customHeight="1" x14ac:dyDescent="0.2">
      <c r="A168" s="352" t="s">
        <v>127</v>
      </c>
      <c r="B168" s="353"/>
      <c r="C168" s="7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68" s="354">
        <v>2244</v>
      </c>
      <c r="E168" s="355"/>
      <c r="F168" s="355"/>
      <c r="G168" s="355"/>
      <c r="H168" s="356"/>
    </row>
    <row r="169" spans="1:8" ht="50.1" customHeight="1" x14ac:dyDescent="0.2">
      <c r="A169" s="352" t="s">
        <v>128</v>
      </c>
      <c r="B169" s="353"/>
      <c r="C16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(мобильная версия 2ГИС 4.0 и выше)</v>
      </c>
      <c r="D169" s="77">
        <f>F169*1.2</f>
        <v>3888</v>
      </c>
      <c r="E169" s="78">
        <f>F169*1.1</f>
        <v>3564.0000000000005</v>
      </c>
      <c r="F169" s="78">
        <v>3240</v>
      </c>
      <c r="G169" s="78">
        <f>F169*0.75</f>
        <v>2430</v>
      </c>
      <c r="H169" s="79">
        <f>F169*0.5</f>
        <v>1620</v>
      </c>
    </row>
    <row r="170" spans="1:8" ht="50.1" customHeight="1" x14ac:dyDescent="0.2">
      <c r="A170" s="352" t="s">
        <v>199</v>
      </c>
      <c r="B170" s="353"/>
      <c r="C170" s="73" t="str">
        <f>"Интернет-площадка 2gis.ru на основе Cправочника организаций "&amp;$C$2&amp;""</f>
        <v>Интернет-площадка 2gis.ru на основе Cправочника организаций "2ГИС.НОВЫЙ УРЕНГОЙ"</v>
      </c>
      <c r="D170" s="354">
        <v>2880</v>
      </c>
      <c r="E170" s="355"/>
      <c r="F170" s="355"/>
      <c r="G170" s="355"/>
      <c r="H170" s="356"/>
    </row>
    <row r="171" spans="1:8" ht="50.1" customHeight="1" x14ac:dyDescent="0.2">
      <c r="A171" s="352" t="s">
        <v>130</v>
      </c>
      <c r="B171" s="353"/>
      <c r="C171" s="73" t="str">
        <f>"Электронный справочник на основе Справочника организаций "&amp;$C$2&amp;" (версия для ПК)"</f>
        <v>Электронный справочник на основе Справочника организаций "2ГИС.НОВЫЙ УРЕНГОЙ" (версия для ПК)</v>
      </c>
      <c r="D171" s="354">
        <v>3240</v>
      </c>
      <c r="E171" s="355"/>
      <c r="F171" s="355"/>
      <c r="G171" s="355"/>
      <c r="H171" s="356"/>
    </row>
    <row r="172" spans="1:8" s="16" customFormat="1" ht="126" customHeight="1" thickBot="1" x14ac:dyDescent="0.25">
      <c r="A172" s="352" t="s">
        <v>131</v>
      </c>
      <c r="B172" s="353"/>
      <c r="C172" s="121" t="str">
        <f>C167</f>
        <v>Интернет-площадка 2gis.ru на основе Cправочника организаций "2ГИС.НОВЫЙ УРЕНГОЙ"</v>
      </c>
      <c r="D172" s="354">
        <v>2244</v>
      </c>
      <c r="E172" s="355"/>
      <c r="F172" s="355"/>
      <c r="G172" s="355"/>
      <c r="H172" s="356"/>
    </row>
    <row r="173" spans="1:8" ht="50.1" customHeight="1" thickBot="1" x14ac:dyDescent="0.25">
      <c r="A173" s="362" t="s">
        <v>200</v>
      </c>
      <c r="B173" s="363"/>
      <c r="C173" s="21"/>
      <c r="D173" s="364"/>
      <c r="E173" s="364"/>
      <c r="F173" s="364"/>
      <c r="G173" s="364"/>
      <c r="H173" s="365"/>
    </row>
    <row r="174" spans="1:8" s="20" customFormat="1" ht="30" customHeight="1" thickBot="1" x14ac:dyDescent="0.25">
      <c r="A174" s="506"/>
      <c r="B174" s="507"/>
      <c r="C174" s="623"/>
      <c r="D174" s="507"/>
      <c r="E174" s="507"/>
      <c r="F174" s="507"/>
      <c r="G174" s="507"/>
      <c r="H174" s="508"/>
    </row>
    <row r="175" spans="1:8" s="16" customFormat="1" ht="185.25" customHeight="1" x14ac:dyDescent="0.2">
      <c r="A175" s="352" t="s">
        <v>201</v>
      </c>
      <c r="B175" s="353"/>
      <c r="C17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"2ГИС.НОВЫЙ УРЕНГОЙ" (версия для ПК); Интернет-площадка 2gis.ru на основе Cправочника организаций "2ГИС.НОВЫЙ УРЕНГОЙ"; Электронный справочник на основе Справочника организаций "2ГИС.НОВЫЙ УРЕНГОЙ" (мобильная версия 2ГИС 4.0 и выше)</v>
      </c>
      <c r="D175" s="382">
        <v>10626</v>
      </c>
      <c r="E175" s="383"/>
      <c r="F175" s="383"/>
      <c r="G175" s="383"/>
      <c r="H175" s="384"/>
    </row>
    <row r="176" spans="1:8" s="16" customFormat="1" ht="83.25" customHeight="1" thickBot="1" x14ac:dyDescent="0.25">
      <c r="A176" s="352" t="s">
        <v>202</v>
      </c>
      <c r="B176" s="353"/>
      <c r="C176" s="367"/>
      <c r="D176" s="354">
        <v>10626</v>
      </c>
      <c r="E176" s="355"/>
      <c r="F176" s="355"/>
      <c r="G176" s="355"/>
      <c r="H176" s="356"/>
    </row>
    <row r="177" spans="1:8" ht="21.75" thickBot="1" x14ac:dyDescent="0.25">
      <c r="A177" s="518"/>
      <c r="B177" s="519"/>
      <c r="C177" s="60"/>
      <c r="D177" s="520"/>
      <c r="E177" s="520"/>
      <c r="F177" s="520"/>
      <c r="G177" s="520"/>
      <c r="H177" s="521"/>
    </row>
    <row r="179" spans="1:8" ht="21" x14ac:dyDescent="0.2">
      <c r="A179" s="85"/>
      <c r="B179" s="86" t="s">
        <v>133</v>
      </c>
      <c r="C179" s="349" t="s">
        <v>521</v>
      </c>
      <c r="D179" s="349"/>
      <c r="E179" s="87"/>
      <c r="F179" s="87"/>
      <c r="G179" s="87"/>
      <c r="H179" s="87"/>
    </row>
    <row r="180" spans="1:8" ht="21" x14ac:dyDescent="0.2">
      <c r="A180" s="85"/>
      <c r="B180" s="87"/>
      <c r="C180" s="348" t="s">
        <v>522</v>
      </c>
      <c r="D180" s="348"/>
      <c r="E180" s="87"/>
      <c r="F180" s="87"/>
      <c r="G180" s="87"/>
      <c r="H180" s="87"/>
    </row>
    <row r="181" spans="1:8" ht="21" x14ac:dyDescent="0.2">
      <c r="A181" s="85"/>
      <c r="B181" s="87"/>
      <c r="C181" s="348" t="s">
        <v>523</v>
      </c>
      <c r="D181" s="348"/>
      <c r="E181" s="87"/>
      <c r="F181" s="87"/>
      <c r="G181" s="87"/>
      <c r="H181" s="87"/>
    </row>
    <row r="182" spans="1:8" ht="21" x14ac:dyDescent="0.2">
      <c r="C182" s="348"/>
      <c r="D182" s="348"/>
      <c r="E182" s="87"/>
      <c r="F182" s="87"/>
      <c r="G182" s="87"/>
      <c r="H182" s="82"/>
    </row>
    <row r="183" spans="1:8" ht="26.25" customHeight="1" x14ac:dyDescent="0.2">
      <c r="A183" s="347" t="str">
        <f>Абакан_юр!A174</f>
        <v>По соглашению сторон в качестве валюты платежа могут выступать украинские гривны, в этом случае курс следующий: 1 руб. = 0,4395 гривен</v>
      </c>
      <c r="B183" s="347"/>
      <c r="C183" s="347"/>
      <c r="D183" s="89"/>
      <c r="E183" s="89"/>
      <c r="F183" s="90"/>
      <c r="G183" s="351"/>
      <c r="H183" s="351"/>
    </row>
    <row r="184" spans="1:8" ht="26.25" customHeight="1" x14ac:dyDescent="0.2">
      <c r="A184" s="347" t="str">
        <f>Абакан_юр!A175</f>
        <v>По соглашению сторон в качестве валюты платежа могут выступать дирхамы ОАЭ, в этом случае курс следующий: 1 руб. = 0,0414 дирхам</v>
      </c>
      <c r="B184" s="347"/>
      <c r="C184" s="347"/>
      <c r="D184" s="89"/>
      <c r="E184" s="89"/>
      <c r="F184" s="90"/>
      <c r="G184" s="92"/>
      <c r="H184" s="92"/>
    </row>
    <row r="185" spans="1:8" ht="26.25" customHeight="1" x14ac:dyDescent="0.2">
      <c r="A185" s="347" t="str">
        <f>Абакан_юр!A176</f>
        <v>По соглашению сторон в качестве валюты платежа могут выступать доллары США, в этом случае курс следующий: 1 руб. = 0,0113 доллара</v>
      </c>
      <c r="B185" s="347"/>
      <c r="C185" s="347"/>
      <c r="D185" s="89"/>
      <c r="E185" s="89"/>
      <c r="F185" s="90"/>
      <c r="G185" s="92"/>
      <c r="H185" s="92"/>
    </row>
    <row r="186" spans="1:8" ht="26.25" customHeight="1" x14ac:dyDescent="0.2">
      <c r="A186" s="347" t="str">
        <f>Абакан_юр!A177</f>
        <v>По соглашению сторон в качестве валюты платежа могут выступать евро, в этом случае курс следующий: 1 руб. = 0,0104 евро</v>
      </c>
      <c r="B186" s="347"/>
      <c r="C186" s="347"/>
      <c r="D186" s="89"/>
      <c r="E186" s="90"/>
      <c r="F186" s="90"/>
      <c r="G186" s="92"/>
      <c r="H186" s="92"/>
    </row>
    <row r="187" spans="1:8" ht="26.25" customHeight="1" x14ac:dyDescent="0.2">
      <c r="A187" s="347" t="str">
        <f>Абакан_юр!A178</f>
        <v>По соглашению сторон в качестве валюты платежа могут выступать чешские кроны, в этом случае курс следующий: 1 руб. = 0,2610 крона</v>
      </c>
      <c r="B187" s="347"/>
      <c r="C187" s="347"/>
      <c r="D187" s="89"/>
      <c r="E187" s="90"/>
      <c r="F187" s="90"/>
      <c r="G187" s="92"/>
      <c r="H187" s="92"/>
    </row>
    <row r="188" spans="1:8" ht="26.25" customHeight="1" x14ac:dyDescent="0.2">
      <c r="A188" s="347" t="str">
        <f>Абакан_юр!A179</f>
        <v>По соглашению сторон в качестве валюты платежа могут выступать киргизские сомы, в этом случае курс следующий: 1 руб. = 1,0094 сом</v>
      </c>
      <c r="B188" s="347"/>
      <c r="C188" s="347"/>
      <c r="D188" s="89"/>
      <c r="E188" s="89"/>
      <c r="F188" s="90"/>
      <c r="G188" s="92"/>
      <c r="H188" s="92"/>
    </row>
    <row r="189" spans="1:8" ht="26.25" customHeight="1" x14ac:dyDescent="0.2">
      <c r="A189"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9" s="347"/>
      <c r="C189" s="347"/>
      <c r="D189" s="89"/>
      <c r="E189" s="89"/>
      <c r="F189" s="90"/>
      <c r="G189" s="92"/>
      <c r="H189" s="92"/>
    </row>
    <row r="190" spans="1:8" ht="26.25" x14ac:dyDescent="0.2">
      <c r="A190" s="93"/>
      <c r="B190" s="93"/>
      <c r="C190" s="94"/>
      <c r="D190" s="95"/>
      <c r="E190" s="95"/>
      <c r="F190" s="96"/>
      <c r="G190" s="97"/>
      <c r="H190" s="97"/>
    </row>
    <row r="191" spans="1:8" ht="21" x14ac:dyDescent="0.2">
      <c r="A191" s="339" t="s">
        <v>144</v>
      </c>
      <c r="B191" s="339"/>
      <c r="C191" s="339"/>
      <c r="D191" s="339"/>
      <c r="E191" s="339"/>
      <c r="F191" s="339"/>
      <c r="G191" s="339"/>
      <c r="H191" s="339"/>
    </row>
    <row r="192" spans="1:8" ht="21" x14ac:dyDescent="0.2">
      <c r="A192" s="339" t="s">
        <v>145</v>
      </c>
      <c r="B192" s="339"/>
      <c r="C192" s="339"/>
      <c r="D192" s="339"/>
      <c r="E192" s="339"/>
      <c r="F192" s="339"/>
      <c r="G192" s="339"/>
      <c r="H192" s="339"/>
    </row>
    <row r="193" spans="1:8" ht="26.25" x14ac:dyDescent="0.2">
      <c r="A193" s="93"/>
      <c r="B193" s="93"/>
      <c r="C193" s="94"/>
      <c r="D193" s="95"/>
      <c r="E193" s="95"/>
      <c r="F193" s="96"/>
      <c r="G193" s="97"/>
      <c r="H193" s="97"/>
    </row>
    <row r="194" spans="1:8" ht="50.1" customHeight="1" thickBot="1" x14ac:dyDescent="0.25">
      <c r="A194" s="340" t="s">
        <v>146</v>
      </c>
      <c r="B194" s="340"/>
      <c r="C194" s="340"/>
      <c r="D194" s="340"/>
      <c r="E194" s="340"/>
      <c r="F194" s="99"/>
      <c r="G194" s="91"/>
      <c r="H194" s="100"/>
    </row>
    <row r="195" spans="1:8" ht="50.1" customHeight="1" thickBot="1" x14ac:dyDescent="0.25">
      <c r="A195" s="341" t="s">
        <v>147</v>
      </c>
      <c r="B195" s="342"/>
      <c r="C195" s="342"/>
      <c r="D195" s="342"/>
      <c r="E195" s="343"/>
      <c r="F195" s="101"/>
      <c r="H195" s="102"/>
    </row>
    <row r="196" spans="1:8" ht="94.5" customHeight="1" thickBot="1" x14ac:dyDescent="0.25">
      <c r="A196" s="538" t="s">
        <v>148</v>
      </c>
      <c r="B196" s="539"/>
      <c r="C196" s="103" t="s">
        <v>149</v>
      </c>
      <c r="D196" s="621" t="s">
        <v>150</v>
      </c>
      <c r="E196" s="622"/>
      <c r="F196" s="104"/>
      <c r="G196" s="104"/>
      <c r="H196" s="104"/>
    </row>
    <row r="197" spans="1:8" ht="105" customHeight="1" x14ac:dyDescent="0.2">
      <c r="A197" s="333" t="s">
        <v>151</v>
      </c>
      <c r="B197" s="334"/>
      <c r="C197" s="105" t="s">
        <v>152</v>
      </c>
      <c r="D197" s="335" t="s">
        <v>153</v>
      </c>
      <c r="E197" s="336"/>
      <c r="F197" s="104"/>
      <c r="G197" s="104"/>
      <c r="H197" s="104"/>
    </row>
    <row r="198" spans="1:8" ht="78.75" customHeight="1" x14ac:dyDescent="0.2">
      <c r="A198" s="337" t="s">
        <v>154</v>
      </c>
      <c r="B198" s="338"/>
      <c r="C198" s="106" t="s">
        <v>155</v>
      </c>
      <c r="D198" s="331" t="s">
        <v>156</v>
      </c>
      <c r="E198" s="332"/>
      <c r="F198" s="104"/>
      <c r="G198" s="104"/>
      <c r="H198" s="104"/>
    </row>
    <row r="199" spans="1:8" ht="129.75" customHeight="1" thickBot="1" x14ac:dyDescent="0.25">
      <c r="A199" s="495" t="s">
        <v>157</v>
      </c>
      <c r="B199" s="496"/>
      <c r="C199" s="125" t="s">
        <v>158</v>
      </c>
      <c r="D199" s="497" t="s">
        <v>156</v>
      </c>
      <c r="E199" s="498"/>
      <c r="F199" s="104"/>
      <c r="G199" s="104"/>
      <c r="H199" s="104"/>
    </row>
    <row r="200" spans="1:8" s="82" customFormat="1" ht="102.75" customHeight="1" thickBot="1" x14ac:dyDescent="0.25">
      <c r="A200" s="495" t="s">
        <v>160</v>
      </c>
      <c r="B200" s="496"/>
      <c r="C200" s="247" t="s">
        <v>161</v>
      </c>
      <c r="D200" s="496" t="s">
        <v>156</v>
      </c>
      <c r="E200" s="707"/>
      <c r="F200" s="101"/>
      <c r="G200" s="101"/>
      <c r="H200" s="101"/>
    </row>
    <row r="201" spans="1:8" s="98" customFormat="1" ht="222.75" customHeight="1" thickBot="1" x14ac:dyDescent="0.25">
      <c r="A201" s="495" t="s">
        <v>162</v>
      </c>
      <c r="B201" s="496"/>
      <c r="C201" s="125" t="s">
        <v>163</v>
      </c>
      <c r="D201" s="497" t="s">
        <v>156</v>
      </c>
      <c r="E201" s="498"/>
      <c r="F201" s="96"/>
      <c r="G201" s="97"/>
      <c r="H201" s="97"/>
    </row>
    <row r="202" spans="1:8" ht="23.25" x14ac:dyDescent="0.2">
      <c r="A202" s="329" t="s">
        <v>164</v>
      </c>
      <c r="B202" s="329"/>
      <c r="C202" s="329"/>
      <c r="D202" s="329"/>
      <c r="E202" s="329"/>
      <c r="F202" s="329"/>
      <c r="G202" s="329"/>
      <c r="H202" s="329"/>
    </row>
    <row r="203" spans="1:8" ht="23.25" customHeight="1" x14ac:dyDescent="0.2">
      <c r="A203" s="329" t="s">
        <v>165</v>
      </c>
      <c r="B203" s="329"/>
      <c r="C203" s="329"/>
      <c r="D203" s="329"/>
      <c r="E203" s="329"/>
      <c r="F203" s="329"/>
      <c r="G203" s="329"/>
      <c r="H203" s="329"/>
    </row>
    <row r="204" spans="1:8" ht="183" customHeight="1" x14ac:dyDescent="0.2">
      <c r="A204"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39"/>
      <c r="C204" s="339"/>
      <c r="D204" s="339"/>
      <c r="E204" s="339"/>
      <c r="F204" s="339"/>
      <c r="G204" s="339"/>
      <c r="H204" s="339"/>
    </row>
    <row r="205" spans="1:8" ht="67.5" customHeight="1" x14ac:dyDescent="0.2">
      <c r="A205" s="339" t="s">
        <v>167</v>
      </c>
      <c r="B205" s="339"/>
      <c r="C205" s="339"/>
      <c r="D205" s="339"/>
      <c r="E205" s="339"/>
      <c r="F205" s="339"/>
      <c r="G205" s="339"/>
      <c r="H205" s="339"/>
    </row>
    <row r="206" spans="1:8" ht="28.5" customHeight="1" x14ac:dyDescent="0.2">
      <c r="A206" s="329" t="s">
        <v>168</v>
      </c>
      <c r="B206" s="329"/>
      <c r="C206" s="329"/>
      <c r="D206" s="329"/>
      <c r="E206" s="329"/>
      <c r="F206" s="329"/>
      <c r="G206" s="329"/>
      <c r="H206" s="329"/>
    </row>
    <row r="207" spans="1:8" s="109" customFormat="1" ht="114.75" customHeight="1" x14ac:dyDescent="0.2">
      <c r="A207" s="339" t="s">
        <v>169</v>
      </c>
      <c r="B207" s="339"/>
      <c r="C207" s="339"/>
      <c r="D207" s="339"/>
      <c r="E207" s="339"/>
      <c r="F207" s="339"/>
      <c r="G207" s="339"/>
      <c r="H207" s="339"/>
    </row>
  </sheetData>
  <sheetProtection selectLockedCells="1" selectUnlockedCells="1"/>
  <mergeCells count="33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84:C184"/>
    <mergeCell ref="A185:C185"/>
    <mergeCell ref="A186:C186"/>
    <mergeCell ref="A187:C187"/>
    <mergeCell ref="A188:C188"/>
    <mergeCell ref="A189:C189"/>
    <mergeCell ref="C179:D179"/>
    <mergeCell ref="C180:D180"/>
    <mergeCell ref="C181:D181"/>
    <mergeCell ref="C182:D182"/>
    <mergeCell ref="A183:C18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204:H204"/>
    <mergeCell ref="A205:H205"/>
    <mergeCell ref="A206:H206"/>
    <mergeCell ref="A207:E207"/>
    <mergeCell ref="F207:H207"/>
    <mergeCell ref="A200:B200"/>
    <mergeCell ref="D200:E200"/>
    <mergeCell ref="A201:B201"/>
    <mergeCell ref="D201:E201"/>
    <mergeCell ref="A202:H202"/>
    <mergeCell ref="A203:H2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601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7" s="382">
        <f>F7*1.2</f>
        <v>14234.4</v>
      </c>
      <c r="E7" s="383">
        <f>F7*1.1</f>
        <v>13048.2</v>
      </c>
      <c r="F7" s="383">
        <v>11862</v>
      </c>
      <c r="G7" s="383">
        <f>F7*0.75</f>
        <v>8896.5</v>
      </c>
      <c r="H7" s="384">
        <f>F7*0.5</f>
        <v>5931</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2" s="457">
        <f>F12*1.2</f>
        <v>15832.8</v>
      </c>
      <c r="E12" s="383">
        <f>F12*1.1</f>
        <v>14513.400000000001</v>
      </c>
      <c r="F12" s="383">
        <v>13194</v>
      </c>
      <c r="G12" s="383">
        <f>F12*0.75</f>
        <v>9895.5</v>
      </c>
      <c r="H12" s="384">
        <f>F12*0.5</f>
        <v>6597</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1680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"2ГИС.НОРИЛЬСК"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23" s="527">
        <v>420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7" s="382">
        <f>F27*1.2</f>
        <v>19929.599999999999</v>
      </c>
      <c r="E27" s="383">
        <f>F27*1.1</f>
        <v>18268.800000000003</v>
      </c>
      <c r="F27" s="383">
        <v>16608</v>
      </c>
      <c r="G27" s="383">
        <f>F27*0.75</f>
        <v>12456</v>
      </c>
      <c r="H27" s="384">
        <f>F27*0.5</f>
        <v>8304</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2" s="457">
        <f>F32*1.2</f>
        <v>22176</v>
      </c>
      <c r="E32" s="383">
        <f>F32*1.1</f>
        <v>20328</v>
      </c>
      <c r="F32" s="383">
        <v>18480</v>
      </c>
      <c r="G32" s="383">
        <f>F32*0.75</f>
        <v>13860</v>
      </c>
      <c r="H32" s="384">
        <f>F32*0.5</f>
        <v>9240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2400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"2ГИС.НОРИЛЬСК"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"2ГИС.НОРИЛЬСК"; Электронный справочник "2ГИС.НОРИЛЬСК"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v>
      </c>
      <c r="D43" s="465">
        <v>588</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48" s="382">
        <f>F48*1.2</f>
        <v>17085.599999999999</v>
      </c>
      <c r="E48" s="383">
        <f>F48*1.1</f>
        <v>15661.800000000001</v>
      </c>
      <c r="F48" s="383">
        <v>14238</v>
      </c>
      <c r="G48" s="383">
        <f>F48*0.75</f>
        <v>10678.5</v>
      </c>
      <c r="H48" s="384">
        <f>F48*0.5</f>
        <v>7119</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4" s="457">
        <f>F54*1.2</f>
        <v>19000.8</v>
      </c>
      <c r="E54" s="383">
        <f>F54*1.1</f>
        <v>17417.400000000001</v>
      </c>
      <c r="F54" s="383">
        <v>15834</v>
      </c>
      <c r="G54" s="383">
        <f>F54*0.75</f>
        <v>11875.5</v>
      </c>
      <c r="H54" s="384">
        <f>F54*0.5</f>
        <v>7917</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60" s="527">
        <v>420</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"&amp;MIN(D65:D94)&amp;" до "&amp;MAX(D65:D94)</f>
        <v>от 1980 до 30690</v>
      </c>
      <c r="E64" s="422"/>
      <c r="F64" s="422"/>
      <c r="G64" s="422"/>
      <c r="H64" s="423"/>
    </row>
    <row r="65" spans="1:8" ht="37.5" customHeight="1" x14ac:dyDescent="0.2">
      <c r="A65" s="429" t="s">
        <v>39</v>
      </c>
      <c r="B65" s="430"/>
      <c r="C65" s="52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65" s="432">
        <v>1980</v>
      </c>
      <c r="E65" s="433"/>
      <c r="F65" s="433"/>
      <c r="G65" s="433"/>
      <c r="H65" s="434"/>
    </row>
    <row r="66" spans="1:8" ht="37.5" customHeight="1" x14ac:dyDescent="0.2">
      <c r="A66" s="419" t="s">
        <v>40</v>
      </c>
      <c r="B66" s="420"/>
      <c r="C66" s="431"/>
      <c r="D66" s="354">
        <v>2970</v>
      </c>
      <c r="E66" s="355"/>
      <c r="F66" s="355"/>
      <c r="G66" s="355"/>
      <c r="H66" s="356"/>
    </row>
    <row r="67" spans="1:8" ht="37.5" customHeight="1" x14ac:dyDescent="0.2">
      <c r="A67" s="419" t="s">
        <v>41</v>
      </c>
      <c r="B67" s="420"/>
      <c r="C67" s="431"/>
      <c r="D67" s="354">
        <v>3960</v>
      </c>
      <c r="E67" s="355"/>
      <c r="F67" s="355"/>
      <c r="G67" s="355"/>
      <c r="H67" s="356"/>
    </row>
    <row r="68" spans="1:8" ht="37.5" customHeight="1" x14ac:dyDescent="0.2">
      <c r="A68" s="419" t="s">
        <v>42</v>
      </c>
      <c r="B68" s="420"/>
      <c r="C68" s="431"/>
      <c r="D68" s="354">
        <v>4950</v>
      </c>
      <c r="E68" s="355"/>
      <c r="F68" s="355"/>
      <c r="G68" s="355"/>
      <c r="H68" s="356"/>
    </row>
    <row r="69" spans="1:8" ht="37.5" customHeight="1" x14ac:dyDescent="0.2">
      <c r="A69" s="419" t="s">
        <v>43</v>
      </c>
      <c r="B69" s="420"/>
      <c r="C69" s="431"/>
      <c r="D69" s="354">
        <v>5940</v>
      </c>
      <c r="E69" s="355"/>
      <c r="F69" s="355"/>
      <c r="G69" s="355"/>
      <c r="H69" s="356"/>
    </row>
    <row r="70" spans="1:8" ht="37.5" customHeight="1" x14ac:dyDescent="0.2">
      <c r="A70" s="419" t="s">
        <v>44</v>
      </c>
      <c r="B70" s="420"/>
      <c r="C70" s="431"/>
      <c r="D70" s="354">
        <v>6930</v>
      </c>
      <c r="E70" s="355"/>
      <c r="F70" s="355"/>
      <c r="G70" s="355"/>
      <c r="H70" s="356"/>
    </row>
    <row r="71" spans="1:8" ht="37.5" customHeight="1" x14ac:dyDescent="0.2">
      <c r="A71" s="419" t="s">
        <v>45</v>
      </c>
      <c r="B71" s="420"/>
      <c r="C71" s="431"/>
      <c r="D71" s="354">
        <v>7920</v>
      </c>
      <c r="E71" s="355"/>
      <c r="F71" s="355"/>
      <c r="G71" s="355"/>
      <c r="H71" s="356"/>
    </row>
    <row r="72" spans="1:8" ht="37.5" customHeight="1" x14ac:dyDescent="0.2">
      <c r="A72" s="419" t="s">
        <v>46</v>
      </c>
      <c r="B72" s="420"/>
      <c r="C72" s="431"/>
      <c r="D72" s="354">
        <v>8910</v>
      </c>
      <c r="E72" s="355"/>
      <c r="F72" s="355"/>
      <c r="G72" s="355"/>
      <c r="H72" s="356"/>
    </row>
    <row r="73" spans="1:8" ht="37.5" customHeight="1" x14ac:dyDescent="0.2">
      <c r="A73" s="419" t="s">
        <v>47</v>
      </c>
      <c r="B73" s="420"/>
      <c r="C73" s="431"/>
      <c r="D73" s="354">
        <v>9900</v>
      </c>
      <c r="E73" s="355"/>
      <c r="F73" s="355"/>
      <c r="G73" s="355"/>
      <c r="H73" s="356"/>
    </row>
    <row r="74" spans="1:8" ht="37.5" customHeight="1" x14ac:dyDescent="0.2">
      <c r="A74" s="419" t="s">
        <v>48</v>
      </c>
      <c r="B74" s="420"/>
      <c r="C74" s="431"/>
      <c r="D74" s="354">
        <v>10890</v>
      </c>
      <c r="E74" s="355"/>
      <c r="F74" s="355"/>
      <c r="G74" s="355"/>
      <c r="H74" s="356"/>
    </row>
    <row r="75" spans="1:8" ht="37.5" customHeight="1" x14ac:dyDescent="0.2">
      <c r="A75" s="419" t="s">
        <v>49</v>
      </c>
      <c r="B75" s="420"/>
      <c r="C75" s="431"/>
      <c r="D75" s="354">
        <v>11880</v>
      </c>
      <c r="E75" s="355"/>
      <c r="F75" s="355"/>
      <c r="G75" s="355"/>
      <c r="H75" s="356"/>
    </row>
    <row r="76" spans="1:8" ht="37.5" customHeight="1" x14ac:dyDescent="0.2">
      <c r="A76" s="419" t="s">
        <v>50</v>
      </c>
      <c r="B76" s="420"/>
      <c r="C76" s="431"/>
      <c r="D76" s="354">
        <v>12870</v>
      </c>
      <c r="E76" s="355"/>
      <c r="F76" s="355"/>
      <c r="G76" s="355"/>
      <c r="H76" s="356"/>
    </row>
    <row r="77" spans="1:8" ht="37.5" customHeight="1" x14ac:dyDescent="0.2">
      <c r="A77" s="419" t="s">
        <v>51</v>
      </c>
      <c r="B77" s="420"/>
      <c r="C77" s="431"/>
      <c r="D77" s="354">
        <v>13860</v>
      </c>
      <c r="E77" s="355"/>
      <c r="F77" s="355"/>
      <c r="G77" s="355"/>
      <c r="H77" s="356"/>
    </row>
    <row r="78" spans="1:8" ht="37.5" customHeight="1" x14ac:dyDescent="0.2">
      <c r="A78" s="419" t="s">
        <v>52</v>
      </c>
      <c r="B78" s="420"/>
      <c r="C78" s="431"/>
      <c r="D78" s="354">
        <v>14850</v>
      </c>
      <c r="E78" s="355"/>
      <c r="F78" s="355"/>
      <c r="G78" s="355"/>
      <c r="H78" s="356"/>
    </row>
    <row r="79" spans="1:8" ht="37.5" customHeight="1" x14ac:dyDescent="0.2">
      <c r="A79" s="419" t="s">
        <v>53</v>
      </c>
      <c r="B79" s="420"/>
      <c r="C79" s="431"/>
      <c r="D79" s="354">
        <v>15840</v>
      </c>
      <c r="E79" s="355"/>
      <c r="F79" s="355"/>
      <c r="G79" s="355"/>
      <c r="H79" s="356"/>
    </row>
    <row r="80" spans="1:8" ht="37.5" customHeight="1" x14ac:dyDescent="0.2">
      <c r="A80" s="419" t="s">
        <v>54</v>
      </c>
      <c r="B80" s="420"/>
      <c r="C80" s="431"/>
      <c r="D80" s="354">
        <v>16830</v>
      </c>
      <c r="E80" s="355"/>
      <c r="F80" s="355"/>
      <c r="G80" s="355"/>
      <c r="H80" s="356"/>
    </row>
    <row r="81" spans="1:8" ht="37.5" customHeight="1" x14ac:dyDescent="0.2">
      <c r="A81" s="419" t="s">
        <v>55</v>
      </c>
      <c r="B81" s="420"/>
      <c r="C81" s="431"/>
      <c r="D81" s="354">
        <v>17820</v>
      </c>
      <c r="E81" s="355"/>
      <c r="F81" s="355"/>
      <c r="G81" s="355"/>
      <c r="H81" s="356"/>
    </row>
    <row r="82" spans="1:8" ht="37.5" customHeight="1" x14ac:dyDescent="0.2">
      <c r="A82" s="419" t="s">
        <v>56</v>
      </c>
      <c r="B82" s="420"/>
      <c r="C82" s="431"/>
      <c r="D82" s="354">
        <v>18810</v>
      </c>
      <c r="E82" s="355"/>
      <c r="F82" s="355"/>
      <c r="G82" s="355"/>
      <c r="H82" s="356"/>
    </row>
    <row r="83" spans="1:8" ht="37.5" customHeight="1" x14ac:dyDescent="0.2">
      <c r="A83" s="419" t="s">
        <v>57</v>
      </c>
      <c r="B83" s="420"/>
      <c r="C83" s="431"/>
      <c r="D83" s="354">
        <v>19800</v>
      </c>
      <c r="E83" s="355"/>
      <c r="F83" s="355"/>
      <c r="G83" s="355"/>
      <c r="H83" s="356"/>
    </row>
    <row r="84" spans="1:8" ht="37.5" customHeight="1" x14ac:dyDescent="0.2">
      <c r="A84" s="419" t="s">
        <v>58</v>
      </c>
      <c r="B84" s="420"/>
      <c r="C84" s="431"/>
      <c r="D84" s="354">
        <v>20790</v>
      </c>
      <c r="E84" s="355"/>
      <c r="F84" s="355"/>
      <c r="G84" s="355"/>
      <c r="H84" s="356"/>
    </row>
    <row r="85" spans="1:8" ht="37.5" customHeight="1" x14ac:dyDescent="0.2">
      <c r="A85" s="419" t="s">
        <v>181</v>
      </c>
      <c r="B85" s="420"/>
      <c r="C85" s="431"/>
      <c r="D85" s="354">
        <v>21780</v>
      </c>
      <c r="E85" s="355"/>
      <c r="F85" s="355"/>
      <c r="G85" s="355"/>
      <c r="H85" s="356"/>
    </row>
    <row r="86" spans="1:8" ht="37.5" customHeight="1" x14ac:dyDescent="0.2">
      <c r="A86" s="419" t="s">
        <v>182</v>
      </c>
      <c r="B86" s="420"/>
      <c r="C86" s="431"/>
      <c r="D86" s="354">
        <v>22770</v>
      </c>
      <c r="E86" s="355"/>
      <c r="F86" s="355"/>
      <c r="G86" s="355"/>
      <c r="H86" s="356"/>
    </row>
    <row r="87" spans="1:8" ht="37.5" customHeight="1" x14ac:dyDescent="0.2">
      <c r="A87" s="419" t="s">
        <v>183</v>
      </c>
      <c r="B87" s="420"/>
      <c r="C87" s="431"/>
      <c r="D87" s="354">
        <v>23760</v>
      </c>
      <c r="E87" s="355"/>
      <c r="F87" s="355"/>
      <c r="G87" s="355"/>
      <c r="H87" s="356"/>
    </row>
    <row r="88" spans="1:8" ht="37.5" customHeight="1" x14ac:dyDescent="0.2">
      <c r="A88" s="419" t="s">
        <v>184</v>
      </c>
      <c r="B88" s="420"/>
      <c r="C88" s="431"/>
      <c r="D88" s="354">
        <v>24750</v>
      </c>
      <c r="E88" s="355"/>
      <c r="F88" s="355"/>
      <c r="G88" s="355"/>
      <c r="H88" s="356"/>
    </row>
    <row r="89" spans="1:8" ht="37.5" customHeight="1" x14ac:dyDescent="0.2">
      <c r="A89" s="419" t="s">
        <v>185</v>
      </c>
      <c r="B89" s="420"/>
      <c r="C89" s="431"/>
      <c r="D89" s="354">
        <v>25740</v>
      </c>
      <c r="E89" s="355"/>
      <c r="F89" s="355"/>
      <c r="G89" s="355"/>
      <c r="H89" s="356"/>
    </row>
    <row r="90" spans="1:8" ht="37.5" customHeight="1" x14ac:dyDescent="0.2">
      <c r="A90" s="419" t="s">
        <v>186</v>
      </c>
      <c r="B90" s="420"/>
      <c r="C90" s="431"/>
      <c r="D90" s="354">
        <v>26730</v>
      </c>
      <c r="E90" s="355"/>
      <c r="F90" s="355"/>
      <c r="G90" s="355"/>
      <c r="H90" s="356"/>
    </row>
    <row r="91" spans="1:8" ht="37.5" customHeight="1" x14ac:dyDescent="0.2">
      <c r="A91" s="419" t="s">
        <v>187</v>
      </c>
      <c r="B91" s="420"/>
      <c r="C91" s="431"/>
      <c r="D91" s="354">
        <v>27720</v>
      </c>
      <c r="E91" s="355"/>
      <c r="F91" s="355"/>
      <c r="G91" s="355"/>
      <c r="H91" s="356"/>
    </row>
    <row r="92" spans="1:8" ht="37.5" customHeight="1" x14ac:dyDescent="0.2">
      <c r="A92" s="419" t="s">
        <v>188</v>
      </c>
      <c r="B92" s="420"/>
      <c r="C92" s="431"/>
      <c r="D92" s="354">
        <v>28710</v>
      </c>
      <c r="E92" s="355"/>
      <c r="F92" s="355"/>
      <c r="G92" s="355"/>
      <c r="H92" s="356"/>
    </row>
    <row r="93" spans="1:8" ht="37.5" customHeight="1" x14ac:dyDescent="0.2">
      <c r="A93" s="419" t="s">
        <v>189</v>
      </c>
      <c r="B93" s="420"/>
      <c r="C93" s="431"/>
      <c r="D93" s="354">
        <v>29700</v>
      </c>
      <c r="E93" s="355"/>
      <c r="F93" s="355"/>
      <c r="G93" s="355"/>
      <c r="H93" s="356"/>
    </row>
    <row r="94" spans="1:8" ht="37.5" customHeight="1" thickBot="1" x14ac:dyDescent="0.25">
      <c r="A94" s="419" t="s">
        <v>190</v>
      </c>
      <c r="B94" s="420"/>
      <c r="C94" s="431"/>
      <c r="D94" s="354">
        <v>30690</v>
      </c>
      <c r="E94" s="355"/>
      <c r="F94" s="355"/>
      <c r="G94" s="355"/>
      <c r="H94" s="356"/>
    </row>
    <row r="95" spans="1:8" ht="50.1" customHeight="1" thickBot="1" x14ac:dyDescent="0.25">
      <c r="A95" s="411" t="s">
        <v>59</v>
      </c>
      <c r="B95" s="412"/>
      <c r="C95" s="412"/>
      <c r="D95" s="421" t="str">
        <f>"от "&amp;MIN(D96:D105)&amp;" до "&amp;MAX(D96:D105)</f>
        <v>от 240 до 1950</v>
      </c>
      <c r="E95" s="422"/>
      <c r="F95" s="422"/>
      <c r="G95" s="422"/>
      <c r="H95" s="423"/>
    </row>
    <row r="96" spans="1:8" ht="151.5" x14ac:dyDescent="0.2">
      <c r="A96" s="65" t="s">
        <v>60</v>
      </c>
      <c r="B96" s="66" t="s">
        <v>13</v>
      </c>
      <c r="C96" s="67"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96" s="424">
        <v>1050</v>
      </c>
      <c r="E96" s="424"/>
      <c r="F96" s="424"/>
      <c r="G96" s="424"/>
      <c r="H96" s="425"/>
    </row>
    <row r="97" spans="1:8" ht="37.5" customHeight="1" x14ac:dyDescent="0.2">
      <c r="A97" s="377" t="s">
        <v>61</v>
      </c>
      <c r="B97" s="418"/>
      <c r="C97" s="426"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97" s="398">
        <v>300</v>
      </c>
      <c r="E97" s="398"/>
      <c r="F97" s="398"/>
      <c r="G97" s="398"/>
      <c r="H97" s="399"/>
    </row>
    <row r="98" spans="1:8" ht="37.5" customHeight="1" x14ac:dyDescent="0.2">
      <c r="A98" s="377" t="s">
        <v>62</v>
      </c>
      <c r="B98" s="418"/>
      <c r="C98" s="427"/>
      <c r="D98" s="398">
        <v>1950</v>
      </c>
      <c r="E98" s="398"/>
      <c r="F98" s="398"/>
      <c r="G98" s="398"/>
      <c r="H98" s="399"/>
    </row>
    <row r="99" spans="1:8" ht="37.5" customHeight="1" x14ac:dyDescent="0.2">
      <c r="A99" s="377" t="s">
        <v>63</v>
      </c>
      <c r="B99" s="418"/>
      <c r="C99" s="427"/>
      <c r="D99" s="398">
        <v>978</v>
      </c>
      <c r="E99" s="398"/>
      <c r="F99" s="398"/>
      <c r="G99" s="398"/>
      <c r="H99" s="399"/>
    </row>
    <row r="100" spans="1:8" ht="37.5" customHeight="1" x14ac:dyDescent="0.2">
      <c r="A100" s="352" t="s">
        <v>64</v>
      </c>
      <c r="B100" s="353"/>
      <c r="C100" s="427"/>
      <c r="D100" s="398">
        <v>1038</v>
      </c>
      <c r="E100" s="398"/>
      <c r="F100" s="398"/>
      <c r="G100" s="398"/>
      <c r="H100" s="399"/>
    </row>
    <row r="101" spans="1:8" ht="37.5" customHeight="1" x14ac:dyDescent="0.2">
      <c r="A101" s="377" t="s">
        <v>65</v>
      </c>
      <c r="B101" s="418"/>
      <c r="C101" s="427"/>
      <c r="D101" s="398">
        <v>240</v>
      </c>
      <c r="E101" s="398"/>
      <c r="F101" s="398"/>
      <c r="G101" s="398"/>
      <c r="H101" s="399"/>
    </row>
    <row r="102" spans="1:8" ht="37.5" customHeight="1" x14ac:dyDescent="0.2">
      <c r="A102" s="377" t="s">
        <v>66</v>
      </c>
      <c r="B102" s="418"/>
      <c r="C102" s="427"/>
      <c r="D102" s="398">
        <v>240</v>
      </c>
      <c r="E102" s="398"/>
      <c r="F102" s="398"/>
      <c r="G102" s="398"/>
      <c r="H102" s="399"/>
    </row>
    <row r="103" spans="1:8" ht="37.5" customHeight="1" x14ac:dyDescent="0.2">
      <c r="A103" s="377" t="s">
        <v>67</v>
      </c>
      <c r="B103" s="418"/>
      <c r="C103" s="427"/>
      <c r="D103" s="398">
        <v>480</v>
      </c>
      <c r="E103" s="398"/>
      <c r="F103" s="398"/>
      <c r="G103" s="398"/>
      <c r="H103" s="399"/>
    </row>
    <row r="104" spans="1:8" ht="37.5" customHeight="1" x14ac:dyDescent="0.2">
      <c r="A104" s="377" t="s">
        <v>68</v>
      </c>
      <c r="B104" s="418"/>
      <c r="C104" s="427"/>
      <c r="D104" s="398">
        <v>720</v>
      </c>
      <c r="E104" s="398"/>
      <c r="F104" s="398"/>
      <c r="G104" s="398"/>
      <c r="H104" s="399"/>
    </row>
    <row r="105" spans="1:8" ht="37.5" customHeight="1" thickBot="1" x14ac:dyDescent="0.25">
      <c r="A105" s="407" t="s">
        <v>69</v>
      </c>
      <c r="B105" s="408"/>
      <c r="C105" s="428"/>
      <c r="D105" s="409">
        <v>1476</v>
      </c>
      <c r="E105" s="409"/>
      <c r="F105" s="409"/>
      <c r="G105" s="409"/>
      <c r="H105" s="410"/>
    </row>
    <row r="106" spans="1:8" s="16" customFormat="1" ht="117.75" customHeight="1" thickBot="1" x14ac:dyDescent="0.25">
      <c r="A106" s="524" t="s">
        <v>71</v>
      </c>
      <c r="B106" s="525"/>
      <c r="C10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06" s="375">
        <v>102</v>
      </c>
      <c r="E106" s="375"/>
      <c r="F106" s="375"/>
      <c r="G106" s="375"/>
      <c r="H106" s="376"/>
    </row>
    <row r="107" spans="1:8" ht="50.1" customHeight="1" thickBot="1" x14ac:dyDescent="0.25">
      <c r="A107" s="362" t="s">
        <v>72</v>
      </c>
      <c r="B107" s="363"/>
      <c r="C107" s="21"/>
      <c r="D107" s="364" t="str">
        <f>"от "&amp;MIN(D109,D129:H130,F169,D131:H145)&amp;" до "&amp;MAX(D109,D129:H130,F169,D131:H145)</f>
        <v>от 768 до 9984</v>
      </c>
      <c r="E107" s="364"/>
      <c r="F107" s="364"/>
      <c r="G107" s="364"/>
      <c r="H107" s="365"/>
    </row>
    <row r="108" spans="1:8" ht="21.75" thickBot="1" x14ac:dyDescent="0.25">
      <c r="A108" s="400"/>
      <c r="B108" s="401"/>
      <c r="C108" s="60"/>
      <c r="D108" s="520"/>
      <c r="E108" s="520"/>
      <c r="F108" s="520"/>
      <c r="G108" s="520"/>
      <c r="H108" s="521"/>
    </row>
    <row r="109" spans="1:8" ht="69" customHeight="1" thickBot="1" x14ac:dyDescent="0.25">
      <c r="A109" s="389" t="s">
        <v>73</v>
      </c>
      <c r="B109" s="390"/>
      <c r="C10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"2ГИС.НОРИЛЬСК" (версия для ПК); Интернет-площадка 2gis.kz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http://api.2gis.kz/</v>
      </c>
      <c r="D109" s="391">
        <v>5616</v>
      </c>
      <c r="E109" s="391"/>
      <c r="F109" s="391"/>
      <c r="G109" s="391"/>
      <c r="H109" s="392"/>
    </row>
    <row r="110" spans="1:8" ht="69" customHeight="1" thickBot="1" x14ac:dyDescent="0.25">
      <c r="A110" s="393" t="s">
        <v>74</v>
      </c>
      <c r="B110" s="394"/>
      <c r="C110" s="405"/>
      <c r="D110" s="395" t="s">
        <v>75</v>
      </c>
      <c r="E110" s="396"/>
      <c r="F110" s="396"/>
      <c r="G110" s="396"/>
      <c r="H110" s="397"/>
    </row>
    <row r="111" spans="1:8" ht="69" customHeight="1" x14ac:dyDescent="0.2">
      <c r="A111" s="385" t="s">
        <v>76</v>
      </c>
      <c r="B111" s="386"/>
      <c r="C111" s="405"/>
      <c r="D111" s="398">
        <f>D109/4</f>
        <v>1404</v>
      </c>
      <c r="E111" s="398"/>
      <c r="F111" s="398"/>
      <c r="G111" s="398"/>
      <c r="H111" s="399"/>
    </row>
    <row r="112" spans="1:8" ht="69" customHeight="1" x14ac:dyDescent="0.2">
      <c r="A112" s="385" t="s">
        <v>77</v>
      </c>
      <c r="B112" s="386"/>
      <c r="C112" s="405"/>
      <c r="D112" s="398">
        <f>D109/5</f>
        <v>1123.2</v>
      </c>
      <c r="E112" s="398"/>
      <c r="F112" s="398"/>
      <c r="G112" s="398"/>
      <c r="H112" s="399"/>
    </row>
    <row r="113" spans="1:8" ht="69" customHeight="1" x14ac:dyDescent="0.2">
      <c r="A113" s="385" t="s">
        <v>78</v>
      </c>
      <c r="B113" s="386"/>
      <c r="C113" s="405"/>
      <c r="D113" s="398">
        <f>D109/6</f>
        <v>936</v>
      </c>
      <c r="E113" s="398"/>
      <c r="F113" s="398"/>
      <c r="G113" s="398"/>
      <c r="H113" s="399"/>
    </row>
    <row r="114" spans="1:8" ht="69" customHeight="1" x14ac:dyDescent="0.2">
      <c r="A114" s="385" t="s">
        <v>79</v>
      </c>
      <c r="B114" s="386"/>
      <c r="C114" s="405"/>
      <c r="D114" s="398">
        <f>D109/7</f>
        <v>802.28571428571433</v>
      </c>
      <c r="E114" s="398"/>
      <c r="F114" s="398"/>
      <c r="G114" s="398"/>
      <c r="H114" s="399"/>
    </row>
    <row r="115" spans="1:8" ht="69" customHeight="1" x14ac:dyDescent="0.2">
      <c r="A115" s="385" t="s">
        <v>80</v>
      </c>
      <c r="B115" s="386"/>
      <c r="C115" s="405"/>
      <c r="D115" s="398">
        <f>D109/8</f>
        <v>702</v>
      </c>
      <c r="E115" s="398"/>
      <c r="F115" s="398"/>
      <c r="G115" s="398"/>
      <c r="H115" s="399"/>
    </row>
    <row r="116" spans="1:8" ht="69" customHeight="1" x14ac:dyDescent="0.2">
      <c r="A116" s="385" t="s">
        <v>81</v>
      </c>
      <c r="B116" s="386"/>
      <c r="C116" s="405"/>
      <c r="D116" s="398">
        <f>D109/9</f>
        <v>624</v>
      </c>
      <c r="E116" s="398"/>
      <c r="F116" s="398"/>
      <c r="G116" s="398"/>
      <c r="H116" s="399"/>
    </row>
    <row r="117" spans="1:8" ht="69" customHeight="1" x14ac:dyDescent="0.2">
      <c r="A117" s="385" t="s">
        <v>82</v>
      </c>
      <c r="B117" s="386"/>
      <c r="C117" s="405"/>
      <c r="D117" s="398">
        <f>D109/10</f>
        <v>561.6</v>
      </c>
      <c r="E117" s="398"/>
      <c r="F117" s="398"/>
      <c r="G117" s="398"/>
      <c r="H117" s="399"/>
    </row>
    <row r="118" spans="1:8" ht="69" customHeight="1" thickBot="1" x14ac:dyDescent="0.25">
      <c r="A118" s="389" t="s">
        <v>83</v>
      </c>
      <c r="B118" s="390"/>
      <c r="C118" s="405"/>
      <c r="D118" s="391">
        <v>7008</v>
      </c>
      <c r="E118" s="391"/>
      <c r="F118" s="391"/>
      <c r="G118" s="391"/>
      <c r="H118" s="392"/>
    </row>
    <row r="119" spans="1:8" ht="69" customHeight="1" thickBot="1" x14ac:dyDescent="0.25">
      <c r="A119" s="393" t="s">
        <v>74</v>
      </c>
      <c r="B119" s="394"/>
      <c r="C119" s="405"/>
      <c r="D119" s="395" t="s">
        <v>75</v>
      </c>
      <c r="E119" s="396"/>
      <c r="F119" s="396"/>
      <c r="G119" s="396"/>
      <c r="H119" s="397"/>
    </row>
    <row r="120" spans="1:8" ht="69" customHeight="1" x14ac:dyDescent="0.2">
      <c r="A120" s="385" t="s">
        <v>76</v>
      </c>
      <c r="B120" s="386"/>
      <c r="C120" s="405"/>
      <c r="D120" s="398">
        <v>1752</v>
      </c>
      <c r="E120" s="398"/>
      <c r="F120" s="398"/>
      <c r="G120" s="398"/>
      <c r="H120" s="399"/>
    </row>
    <row r="121" spans="1:8" ht="69" customHeight="1" x14ac:dyDescent="0.2">
      <c r="A121" s="385" t="s">
        <v>77</v>
      </c>
      <c r="B121" s="386"/>
      <c r="C121" s="405"/>
      <c r="D121" s="398">
        <v>1401.6</v>
      </c>
      <c r="E121" s="398"/>
      <c r="F121" s="398"/>
      <c r="G121" s="398"/>
      <c r="H121" s="399"/>
    </row>
    <row r="122" spans="1:8" ht="69" customHeight="1" x14ac:dyDescent="0.2">
      <c r="A122" s="385" t="s">
        <v>78</v>
      </c>
      <c r="B122" s="386"/>
      <c r="C122" s="405"/>
      <c r="D122" s="398">
        <v>1168</v>
      </c>
      <c r="E122" s="398"/>
      <c r="F122" s="398"/>
      <c r="G122" s="398"/>
      <c r="H122" s="399"/>
    </row>
    <row r="123" spans="1:8" ht="69" customHeight="1" x14ac:dyDescent="0.2">
      <c r="A123" s="385" t="s">
        <v>79</v>
      </c>
      <c r="B123" s="386"/>
      <c r="C123" s="405"/>
      <c r="D123" s="398">
        <v>1001.1428571428571</v>
      </c>
      <c r="E123" s="398"/>
      <c r="F123" s="398"/>
      <c r="G123" s="398"/>
      <c r="H123" s="399"/>
    </row>
    <row r="124" spans="1:8" ht="69" customHeight="1" x14ac:dyDescent="0.2">
      <c r="A124" s="385" t="s">
        <v>80</v>
      </c>
      <c r="B124" s="386"/>
      <c r="C124" s="405"/>
      <c r="D124" s="398">
        <v>876</v>
      </c>
      <c r="E124" s="398"/>
      <c r="F124" s="398"/>
      <c r="G124" s="398"/>
      <c r="H124" s="399"/>
    </row>
    <row r="125" spans="1:8" ht="69" customHeight="1" x14ac:dyDescent="0.2">
      <c r="A125" s="385" t="s">
        <v>81</v>
      </c>
      <c r="B125" s="386"/>
      <c r="C125" s="405"/>
      <c r="D125" s="398">
        <v>778.66666666666663</v>
      </c>
      <c r="E125" s="398"/>
      <c r="F125" s="398"/>
      <c r="G125" s="398"/>
      <c r="H125" s="399"/>
    </row>
    <row r="126" spans="1:8" ht="69" customHeight="1" thickBot="1" x14ac:dyDescent="0.25">
      <c r="A126" s="385" t="s">
        <v>82</v>
      </c>
      <c r="B126" s="386"/>
      <c r="C126" s="406"/>
      <c r="D126" s="398">
        <v>700.8</v>
      </c>
      <c r="E126" s="398"/>
      <c r="F126" s="398"/>
      <c r="G126" s="398"/>
      <c r="H126" s="399"/>
    </row>
    <row r="127" spans="1:8" s="16" customFormat="1" ht="62.45" customHeight="1" thickBot="1" x14ac:dyDescent="0.25">
      <c r="A127" s="380" t="s">
        <v>84</v>
      </c>
      <c r="B127" s="381"/>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27" s="374">
        <v>10008</v>
      </c>
      <c r="E127" s="375"/>
      <c r="F127" s="375"/>
      <c r="G127" s="375"/>
      <c r="H127" s="376"/>
    </row>
    <row r="128" spans="1:8" ht="21.75" thickBot="1" x14ac:dyDescent="0.25">
      <c r="A128" s="357"/>
      <c r="B128" s="358"/>
      <c r="C128" s="56"/>
      <c r="D128" s="520"/>
      <c r="E128" s="520"/>
      <c r="F128" s="520"/>
      <c r="G128" s="520"/>
      <c r="H128" s="521"/>
    </row>
    <row r="129" spans="1:8" ht="50.1" customHeight="1" x14ac:dyDescent="0.2">
      <c r="A129" s="352" t="s">
        <v>85</v>
      </c>
      <c r="B129" s="353"/>
      <c r="C129" s="72" t="str">
        <f>"Интернет-площадка 2gis.ru на основе Cправочника организаций "&amp;$C$2&amp;""</f>
        <v>Интернет-площадка 2gis.ru на основе Cправочника организаций "2ГИС.НОРИЛЬСК"</v>
      </c>
      <c r="D129" s="382">
        <v>2598</v>
      </c>
      <c r="E129" s="383"/>
      <c r="F129" s="383"/>
      <c r="G129" s="383"/>
      <c r="H129" s="384"/>
    </row>
    <row r="130" spans="1:8" ht="50.1" customHeight="1" x14ac:dyDescent="0.2">
      <c r="A130" s="352" t="s">
        <v>86</v>
      </c>
      <c r="B130" s="353"/>
      <c r="C130" s="73"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0" s="379">
        <v>1368</v>
      </c>
      <c r="E130" s="372"/>
      <c r="F130" s="372"/>
      <c r="G130" s="372"/>
      <c r="H130" s="373"/>
    </row>
    <row r="131" spans="1:8" ht="50.1" customHeight="1" x14ac:dyDescent="0.2">
      <c r="A131" s="352" t="s">
        <v>87</v>
      </c>
      <c r="B131" s="353"/>
      <c r="C131" s="73"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1" s="354">
        <v>4428</v>
      </c>
      <c r="E131" s="355"/>
      <c r="F131" s="355"/>
      <c r="G131" s="355"/>
      <c r="H131" s="356"/>
    </row>
    <row r="132" spans="1:8" ht="50.1" customHeight="1" x14ac:dyDescent="0.2">
      <c r="A132" s="352" t="s">
        <v>88</v>
      </c>
      <c r="B132" s="353"/>
      <c r="C132" s="73" t="str">
        <f>"Интернет-площадка 2gis.ru на основе Cправочника организаций "&amp;$C$2&amp;""</f>
        <v>Интернет-площадка 2gis.ru на основе Cправочника организаций "2ГИС.НОРИЛЬСК"</v>
      </c>
      <c r="D132" s="354">
        <v>8022</v>
      </c>
      <c r="E132" s="355"/>
      <c r="F132" s="355"/>
      <c r="G132" s="355"/>
      <c r="H132" s="356"/>
    </row>
    <row r="133" spans="1:8" ht="50.1" customHeight="1" x14ac:dyDescent="0.2">
      <c r="A133" s="352" t="s">
        <v>89</v>
      </c>
      <c r="B133" s="353"/>
      <c r="C133" s="73" t="str">
        <f>"Интернет-площадка 2gis.ru на основе Cправочника организаций "&amp;$C$2&amp;""</f>
        <v>Интернет-площадка 2gis.ru на основе Cправочника организаций "2ГИС.НОРИЛЬСК"</v>
      </c>
      <c r="D133" s="354">
        <v>9630</v>
      </c>
      <c r="E133" s="355"/>
      <c r="F133" s="355"/>
      <c r="G133" s="355"/>
      <c r="H133" s="356"/>
    </row>
    <row r="134" spans="1:8" ht="50.1" customHeight="1" x14ac:dyDescent="0.2">
      <c r="A134" s="352" t="s">
        <v>90</v>
      </c>
      <c r="B134" s="353"/>
      <c r="C134" s="73"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4" s="354">
        <v>3132</v>
      </c>
      <c r="E134" s="355"/>
      <c r="F134" s="355"/>
      <c r="G134" s="355"/>
      <c r="H134" s="356"/>
    </row>
    <row r="135" spans="1:8" ht="50.1" customHeight="1" x14ac:dyDescent="0.2">
      <c r="A135" s="352" t="s">
        <v>91</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5" s="354">
        <v>2892</v>
      </c>
      <c r="E135" s="355"/>
      <c r="F135" s="355"/>
      <c r="G135" s="355"/>
      <c r="H135" s="356"/>
    </row>
    <row r="136" spans="1:8" ht="50.1" customHeight="1" x14ac:dyDescent="0.2">
      <c r="A136" s="352" t="s">
        <v>92</v>
      </c>
      <c r="B136" s="353"/>
      <c r="C136" s="73"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36" s="354">
        <v>5430</v>
      </c>
      <c r="E136" s="355"/>
      <c r="F136" s="355"/>
      <c r="G136" s="355"/>
      <c r="H136" s="356"/>
    </row>
    <row r="137" spans="1:8" ht="50.1" customHeight="1" x14ac:dyDescent="0.2">
      <c r="A137" s="352" t="s">
        <v>93</v>
      </c>
      <c r="B137" s="353"/>
      <c r="C137" s="74" t="str">
        <f>C169</f>
        <v>электронный справочник на основе Справочника организаций "2ГИС.НОРИЛЬСК" (мобильная версия 2ГИС 4.0 и выше)</v>
      </c>
      <c r="D137" s="354">
        <v>9984</v>
      </c>
      <c r="E137" s="355"/>
      <c r="F137" s="355"/>
      <c r="G137" s="355"/>
      <c r="H137" s="356"/>
    </row>
    <row r="138" spans="1:8" ht="50.1" customHeight="1" x14ac:dyDescent="0.2">
      <c r="A138" s="352" t="s">
        <v>94</v>
      </c>
      <c r="B138" s="353"/>
      <c r="C138" s="73" t="s">
        <v>95</v>
      </c>
      <c r="D138" s="354">
        <v>1068</v>
      </c>
      <c r="E138" s="355"/>
      <c r="F138" s="355"/>
      <c r="G138" s="355"/>
      <c r="H138" s="356"/>
    </row>
    <row r="139" spans="1:8" ht="75.75" customHeight="1" x14ac:dyDescent="0.2">
      <c r="A139" s="352" t="s">
        <v>96</v>
      </c>
      <c r="B139" s="353"/>
      <c r="C13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39" s="354">
        <v>3888</v>
      </c>
      <c r="E139" s="355"/>
      <c r="F139" s="355"/>
      <c r="G139" s="355"/>
      <c r="H139" s="356"/>
    </row>
    <row r="140" spans="1:8" ht="75.75" customHeight="1" x14ac:dyDescent="0.2">
      <c r="A140" s="352" t="s">
        <v>97</v>
      </c>
      <c r="B140" s="353"/>
      <c r="C140" s="7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0" s="354">
        <v>3300</v>
      </c>
      <c r="E140" s="355"/>
      <c r="F140" s="355"/>
      <c r="G140" s="355"/>
      <c r="H140" s="356"/>
    </row>
    <row r="141" spans="1:8" ht="75.75" customHeight="1" x14ac:dyDescent="0.2">
      <c r="A141" s="352" t="s">
        <v>98</v>
      </c>
      <c r="B141" s="353"/>
      <c r="C141" s="73"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1" s="354">
        <v>2802</v>
      </c>
      <c r="E141" s="355"/>
      <c r="F141" s="355"/>
      <c r="G141" s="355"/>
      <c r="H141" s="356"/>
    </row>
    <row r="142" spans="1:8" ht="75.75" customHeight="1" x14ac:dyDescent="0.2">
      <c r="A142" s="352" t="s">
        <v>99</v>
      </c>
      <c r="B142" s="353"/>
      <c r="C142" s="73" t="str">
        <f t="shared" si="1"/>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2" s="354">
        <v>2382</v>
      </c>
      <c r="E142" s="355"/>
      <c r="F142" s="355"/>
      <c r="G142" s="355"/>
      <c r="H142" s="356"/>
    </row>
    <row r="143" spans="1:8" ht="75.75" customHeight="1" x14ac:dyDescent="0.2">
      <c r="A143" s="352" t="s">
        <v>100</v>
      </c>
      <c r="B143" s="353" t="s">
        <v>100</v>
      </c>
      <c r="C14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3" s="354">
        <v>9984</v>
      </c>
      <c r="E143" s="355"/>
      <c r="F143" s="355"/>
      <c r="G143" s="355"/>
      <c r="H143" s="356"/>
    </row>
    <row r="144" spans="1:8" ht="75.75" customHeight="1" x14ac:dyDescent="0.2">
      <c r="A144" s="352" t="s">
        <v>101</v>
      </c>
      <c r="B144" s="353" t="s">
        <v>101</v>
      </c>
      <c r="C14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44" s="354">
        <v>6756</v>
      </c>
      <c r="E144" s="355"/>
      <c r="F144" s="355"/>
      <c r="G144" s="355"/>
      <c r="H144" s="356"/>
    </row>
    <row r="145" spans="1:8" ht="50.1" customHeight="1" thickBot="1" x14ac:dyDescent="0.25">
      <c r="A145" s="352" t="s">
        <v>102</v>
      </c>
      <c r="B145" s="353"/>
      <c r="C145" s="73"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45" s="354">
        <v>768</v>
      </c>
      <c r="E145" s="355"/>
      <c r="F145" s="355"/>
      <c r="G145" s="355"/>
      <c r="H145" s="356"/>
    </row>
    <row r="146" spans="1:8" s="16" customFormat="1" ht="102" customHeight="1" thickBot="1" x14ac:dyDescent="0.25">
      <c r="A146" s="352" t="s">
        <v>16</v>
      </c>
      <c r="B146" s="353"/>
      <c r="C14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6" s="354">
        <v>996</v>
      </c>
      <c r="E146" s="355"/>
      <c r="F146" s="355"/>
      <c r="G146" s="355"/>
      <c r="H146" s="356"/>
    </row>
    <row r="147" spans="1:8" s="16" customFormat="1" ht="102" customHeight="1" thickBot="1" x14ac:dyDescent="0.25">
      <c r="A147" s="352" t="s">
        <v>103</v>
      </c>
      <c r="B147" s="353"/>
      <c r="C14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47" s="354">
        <v>100002</v>
      </c>
      <c r="E147" s="355"/>
      <c r="F147" s="355"/>
      <c r="G147" s="355"/>
      <c r="H147" s="356"/>
    </row>
    <row r="148" spans="1:8" s="16" customFormat="1" ht="126" customHeight="1" x14ac:dyDescent="0.2">
      <c r="A148" s="352" t="s">
        <v>104</v>
      </c>
      <c r="B148" s="353"/>
      <c r="C14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8" s="354">
        <v>8358</v>
      </c>
      <c r="E148" s="355"/>
      <c r="F148" s="355"/>
      <c r="G148" s="355"/>
      <c r="H148" s="356"/>
    </row>
    <row r="149" spans="1:8" s="16" customFormat="1" ht="96" customHeight="1" x14ac:dyDescent="0.2">
      <c r="A149" s="377" t="s">
        <v>105</v>
      </c>
      <c r="B149" s="378"/>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Интернет-площадки и Веб-приложения на основе Cправочника организаций "2ГИС.НОРИЛЬСК", http://api.2gis.ru/</v>
      </c>
      <c r="D149" s="354">
        <v>5322</v>
      </c>
      <c r="E149" s="355"/>
      <c r="F149" s="355"/>
      <c r="G149" s="355"/>
      <c r="H149" s="356"/>
    </row>
    <row r="150" spans="1:8" s="16" customFormat="1" ht="96" customHeight="1" x14ac:dyDescent="0.2">
      <c r="A150" s="377" t="s">
        <v>106</v>
      </c>
      <c r="B150" s="378"/>
      <c r="C15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50" s="354">
        <v>5010</v>
      </c>
      <c r="E150" s="355"/>
      <c r="F150" s="355"/>
      <c r="G150" s="355"/>
      <c r="H150" s="356"/>
    </row>
    <row r="151" spans="1:8" ht="50.1" customHeight="1" x14ac:dyDescent="0.2">
      <c r="A151" s="352" t="s">
        <v>107</v>
      </c>
      <c r="B151" s="353"/>
      <c r="C151" s="73" t="str">
        <f>"Интернет-площадка 2gis.ru на основе Cправочника организаций "&amp;$C$2&amp;""</f>
        <v>Интернет-площадка 2gis.ru на основе Cправочника организаций "2ГИС.НОРИЛЬСК"</v>
      </c>
      <c r="D151" s="354">
        <v>3720</v>
      </c>
      <c r="E151" s="355"/>
      <c r="F151" s="355"/>
      <c r="G151" s="355"/>
      <c r="H151" s="356"/>
    </row>
    <row r="152" spans="1:8" ht="50.1" customHeight="1" x14ac:dyDescent="0.2">
      <c r="A152" s="352" t="s">
        <v>108</v>
      </c>
      <c r="B152" s="353"/>
      <c r="C152" s="73"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52" s="354">
        <v>1920</v>
      </c>
      <c r="E152" s="355"/>
      <c r="F152" s="355"/>
      <c r="G152" s="355"/>
      <c r="H152" s="356"/>
    </row>
    <row r="153" spans="1:8" ht="50.1" customHeight="1" x14ac:dyDescent="0.2">
      <c r="A153" s="352" t="s">
        <v>109</v>
      </c>
      <c r="B153" s="353"/>
      <c r="C153" s="73" t="str">
        <f t="shared" si="2"/>
        <v>Электронный справочник на основе Справочника организаций "2ГИС.НОРИЛЬСК" (версия для ПК)</v>
      </c>
      <c r="D153" s="354">
        <v>6240</v>
      </c>
      <c r="E153" s="355"/>
      <c r="F153" s="355"/>
      <c r="G153" s="355"/>
      <c r="H153" s="356"/>
    </row>
    <row r="154" spans="1:8" ht="50.1" customHeight="1" x14ac:dyDescent="0.2">
      <c r="A154" s="352" t="s">
        <v>110</v>
      </c>
      <c r="B154" s="353"/>
      <c r="C154" s="73" t="str">
        <f>"Интернет-площадка 2gis.ru на основе Cправочника организаций "&amp;$C$2&amp;""</f>
        <v>Интернет-площадка 2gis.ru на основе Cправочника организаций "2ГИС.НОРИЛЬСК"</v>
      </c>
      <c r="D154" s="354">
        <v>11280</v>
      </c>
      <c r="E154" s="355"/>
      <c r="F154" s="355"/>
      <c r="G154" s="355"/>
      <c r="H154" s="356"/>
    </row>
    <row r="155" spans="1:8" ht="50.1" customHeight="1" x14ac:dyDescent="0.2">
      <c r="A155" s="352" t="s">
        <v>111</v>
      </c>
      <c r="B155" s="353"/>
      <c r="C155" s="73" t="str">
        <f>"Интернет-площадка 2gis.ru на основе Cправочника организаций "&amp;$C$2&amp;""</f>
        <v>Интернет-площадка 2gis.ru на основе Cправочника организаций "2ГИС.НОРИЛЬСК"</v>
      </c>
      <c r="D155" s="354">
        <v>13536</v>
      </c>
      <c r="E155" s="355"/>
      <c r="F155" s="355"/>
      <c r="G155" s="355"/>
      <c r="H155" s="356"/>
    </row>
    <row r="156" spans="1:8" ht="50.1" customHeight="1" x14ac:dyDescent="0.2">
      <c r="A156" s="352" t="s">
        <v>112</v>
      </c>
      <c r="B156" s="353"/>
      <c r="C156" s="73" t="str">
        <f t="shared" si="2"/>
        <v>Электронный справочник на основе Справочника организаций "2ГИС.НОРИЛЬСК" (версия для ПК)</v>
      </c>
      <c r="D156" s="354">
        <v>4440</v>
      </c>
      <c r="E156" s="355"/>
      <c r="F156" s="355"/>
      <c r="G156" s="355"/>
      <c r="H156" s="356"/>
    </row>
    <row r="157" spans="1:8" ht="50.1" customHeight="1" x14ac:dyDescent="0.2">
      <c r="A157" s="352" t="s">
        <v>113</v>
      </c>
      <c r="B157" s="353"/>
      <c r="C157" s="73" t="str">
        <f t="shared" si="2"/>
        <v>Электронный справочник на основе Справочника организаций "2ГИС.НОРИЛЬСК" (версия для ПК)</v>
      </c>
      <c r="D157" s="354">
        <v>4080</v>
      </c>
      <c r="E157" s="355"/>
      <c r="F157" s="355"/>
      <c r="G157" s="355"/>
      <c r="H157" s="356"/>
    </row>
    <row r="158" spans="1:8" ht="50.1" customHeight="1" x14ac:dyDescent="0.2">
      <c r="A158" s="352" t="s">
        <v>114</v>
      </c>
      <c r="B158" s="353"/>
      <c r="C158" s="73" t="str">
        <f t="shared" si="2"/>
        <v>Электронный справочник на основе Справочника организаций "2ГИС.НОРИЛЬСК" (версия для ПК)</v>
      </c>
      <c r="D158" s="354">
        <v>7680</v>
      </c>
      <c r="E158" s="355"/>
      <c r="F158" s="355"/>
      <c r="G158" s="355"/>
      <c r="H158" s="356"/>
    </row>
    <row r="159" spans="1:8" ht="50.1" customHeight="1" x14ac:dyDescent="0.2">
      <c r="A159" s="352" t="s">
        <v>115</v>
      </c>
      <c r="B159" s="353"/>
      <c r="C159" s="73" t="s">
        <v>95</v>
      </c>
      <c r="D159" s="354">
        <v>1560</v>
      </c>
      <c r="E159" s="355"/>
      <c r="F159" s="355"/>
      <c r="G159" s="355"/>
      <c r="H159" s="356"/>
    </row>
    <row r="160" spans="1:8" ht="77.25" customHeight="1" x14ac:dyDescent="0.2">
      <c r="A160" s="352" t="s">
        <v>116</v>
      </c>
      <c r="B160" s="353"/>
      <c r="C16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"2ГИС.НОРИЛЬСК" (мобильная версия 2ГИС 4.0 и выше); Интернет-площадка 2gis.ru на основе Cправочника организаций "2ГИС.НОРИЛЬСК"</v>
      </c>
      <c r="D160" s="354">
        <v>14040</v>
      </c>
      <c r="E160" s="355"/>
      <c r="F160" s="355"/>
      <c r="G160" s="355"/>
      <c r="H160" s="356"/>
    </row>
    <row r="161" spans="1:8" ht="50.1" customHeight="1" thickBot="1" x14ac:dyDescent="0.25">
      <c r="A161" s="352" t="s">
        <v>117</v>
      </c>
      <c r="B161" s="353"/>
      <c r="C161" s="73" t="str">
        <f t="shared" si="2"/>
        <v>Электронный справочник на основе Справочника организаций "2ГИС.НОРИЛЬСК" (версия для ПК)</v>
      </c>
      <c r="D161" s="374">
        <v>1080</v>
      </c>
      <c r="E161" s="375"/>
      <c r="F161" s="375"/>
      <c r="G161" s="375"/>
      <c r="H161" s="376"/>
    </row>
    <row r="162" spans="1:8" s="23" customFormat="1" ht="50.1" customHeight="1" thickBot="1" x14ac:dyDescent="0.25">
      <c r="A162" s="362" t="s">
        <v>118</v>
      </c>
      <c r="B162" s="363"/>
      <c r="C162" s="21"/>
      <c r="D162" s="364"/>
      <c r="E162" s="364"/>
      <c r="F162" s="364"/>
      <c r="G162" s="364"/>
      <c r="H162" s="365"/>
    </row>
    <row r="163" spans="1:8" s="16" customFormat="1" ht="50.1" customHeight="1" x14ac:dyDescent="0.2">
      <c r="A163" s="352" t="s">
        <v>119</v>
      </c>
      <c r="B163" s="353"/>
      <c r="C16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"2ГИС.НОРИЛЬСК" (мобильная версия)</v>
      </c>
      <c r="D163" s="354">
        <v>2004</v>
      </c>
      <c r="E163" s="355"/>
      <c r="F163" s="355"/>
      <c r="G163" s="355"/>
      <c r="H163" s="356"/>
    </row>
    <row r="164" spans="1:8" s="16" customFormat="1" ht="50.1" customHeight="1" x14ac:dyDescent="0.2">
      <c r="A164" s="352" t="s">
        <v>120</v>
      </c>
      <c r="B164" s="353"/>
      <c r="C164" s="367"/>
      <c r="D164" s="354">
        <v>2004</v>
      </c>
      <c r="E164" s="355"/>
      <c r="F164" s="355"/>
      <c r="G164" s="355"/>
      <c r="H164" s="356"/>
    </row>
    <row r="165" spans="1:8" s="16" customFormat="1" ht="50.1" customHeight="1" x14ac:dyDescent="0.2">
      <c r="A165" s="369" t="s">
        <v>121</v>
      </c>
      <c r="B165" s="370"/>
      <c r="C165" s="367"/>
      <c r="D165" s="517">
        <v>1500</v>
      </c>
      <c r="E165" s="398"/>
      <c r="F165" s="398"/>
      <c r="G165" s="398"/>
      <c r="H165" s="398"/>
    </row>
    <row r="166" spans="1:8" s="16" customFormat="1" ht="50.1" customHeight="1" x14ac:dyDescent="0.2">
      <c r="A166" s="369" t="s">
        <v>122</v>
      </c>
      <c r="B166" s="370"/>
      <c r="C166" s="367"/>
      <c r="D166" s="517">
        <v>150</v>
      </c>
      <c r="E166" s="398"/>
      <c r="F166" s="398"/>
      <c r="G166" s="398"/>
      <c r="H166" s="398"/>
    </row>
    <row r="167" spans="1:8" s="16" customFormat="1" ht="50.1" customHeight="1" thickBot="1" x14ac:dyDescent="0.25">
      <c r="A167" s="369" t="s">
        <v>123</v>
      </c>
      <c r="B167" s="370"/>
      <c r="C167" s="368"/>
      <c r="D167" s="471">
        <v>510</v>
      </c>
      <c r="E167" s="472"/>
      <c r="F167" s="472"/>
      <c r="G167" s="472"/>
      <c r="H167" s="472"/>
    </row>
    <row r="168" spans="1:8" s="16" customFormat="1" ht="50.1" customHeight="1" thickBot="1" x14ac:dyDescent="0.25">
      <c r="A168" s="362" t="s">
        <v>124</v>
      </c>
      <c r="B168" s="363"/>
      <c r="C168" s="21"/>
      <c r="D168" s="364"/>
      <c r="E168" s="364"/>
      <c r="F168" s="364"/>
      <c r="G168" s="364"/>
      <c r="H168" s="365"/>
    </row>
    <row r="169" spans="1:8" ht="50.1" customHeight="1" x14ac:dyDescent="0.2">
      <c r="A169" s="352" t="s">
        <v>125</v>
      </c>
      <c r="B169" s="353"/>
      <c r="C16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69" s="77">
        <f>F169*1.2</f>
        <v>3708</v>
      </c>
      <c r="E169" s="78">
        <f>F169*1.1</f>
        <v>3399.0000000000005</v>
      </c>
      <c r="F169" s="78">
        <v>3090</v>
      </c>
      <c r="G169" s="78">
        <f>F169*0.75</f>
        <v>2317.5</v>
      </c>
      <c r="H169" s="79">
        <f>F169*0.5</f>
        <v>1545</v>
      </c>
    </row>
    <row r="170" spans="1:8" ht="50.1" customHeight="1" x14ac:dyDescent="0.2">
      <c r="A170" s="352" t="s">
        <v>126</v>
      </c>
      <c r="B170" s="353"/>
      <c r="C170" s="73" t="str">
        <f>"Интернет-площадка 2gis.ru на основе Cправочника организаций "&amp;$C$2&amp;""</f>
        <v>Интернет-площадка 2gis.ru на основе Cправочника организаций "2ГИС.НОРИЛЬСК"</v>
      </c>
      <c r="D170" s="354">
        <v>4086</v>
      </c>
      <c r="E170" s="355"/>
      <c r="F170" s="355"/>
      <c r="G170" s="355"/>
      <c r="H170" s="356"/>
    </row>
    <row r="171" spans="1:8" ht="50.1" customHeight="1" x14ac:dyDescent="0.2">
      <c r="A171" s="352" t="s">
        <v>127</v>
      </c>
      <c r="B171" s="353"/>
      <c r="C171" s="73"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1" s="354">
        <v>1770</v>
      </c>
      <c r="E171" s="355"/>
      <c r="F171" s="355"/>
      <c r="G171" s="355"/>
      <c r="H171" s="356"/>
    </row>
    <row r="172" spans="1:8" ht="50.1" customHeight="1" x14ac:dyDescent="0.2">
      <c r="A172" s="352" t="s">
        <v>128</v>
      </c>
      <c r="B172" s="353"/>
      <c r="C17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(мобильная версия 2ГИС 4.0 и выше)</v>
      </c>
      <c r="D172" s="77">
        <f>F172*1.2</f>
        <v>5328</v>
      </c>
      <c r="E172" s="78">
        <f>F172*1.1</f>
        <v>4884</v>
      </c>
      <c r="F172" s="78">
        <v>4440</v>
      </c>
      <c r="G172" s="78">
        <f>F172*0.75</f>
        <v>3330</v>
      </c>
      <c r="H172" s="79">
        <f>F172*0.5</f>
        <v>2220</v>
      </c>
    </row>
    <row r="173" spans="1:8" ht="50.1" customHeight="1" x14ac:dyDescent="0.2">
      <c r="A173" s="352" t="s">
        <v>199</v>
      </c>
      <c r="B173" s="353"/>
      <c r="C173" s="73" t="str">
        <f>"Интернет-площадка 2gis.ru на основе Cправочника организаций "&amp;$C$2&amp;""</f>
        <v>Интернет-площадка 2gis.ru на основе Cправочника организаций "2ГИС.НОРИЛЬСК"</v>
      </c>
      <c r="D173" s="354">
        <v>5760</v>
      </c>
      <c r="E173" s="355"/>
      <c r="F173" s="355"/>
      <c r="G173" s="355"/>
      <c r="H173" s="356"/>
    </row>
    <row r="174" spans="1:8" ht="50.1" customHeight="1" x14ac:dyDescent="0.2">
      <c r="A174" s="352" t="s">
        <v>130</v>
      </c>
      <c r="B174" s="353"/>
      <c r="C174" s="73" t="str">
        <f>"Электронный справочник на основе Справочника организаций "&amp;$C$2&amp;" (версия для ПК)"</f>
        <v>Электронный справочник на основе Справочника организаций "2ГИС.НОРИЛЬСК" (версия для ПК)</v>
      </c>
      <c r="D174" s="354">
        <v>2520</v>
      </c>
      <c r="E174" s="355"/>
      <c r="F174" s="355"/>
      <c r="G174" s="355"/>
      <c r="H174" s="356"/>
    </row>
    <row r="175" spans="1:8" s="16" customFormat="1" ht="126" customHeight="1" thickBot="1" x14ac:dyDescent="0.25">
      <c r="A175" s="352" t="s">
        <v>131</v>
      </c>
      <c r="B175" s="353"/>
      <c r="C175" s="80" t="str">
        <f>C170</f>
        <v>Интернет-площадка 2gis.ru на основе Cправочника организаций "2ГИС.НОРИЛЬСК"</v>
      </c>
      <c r="D175" s="77">
        <f>F175*1.2</f>
        <v>4161.5999999999995</v>
      </c>
      <c r="E175" s="78">
        <f>F175*1.1</f>
        <v>3814.8</v>
      </c>
      <c r="F175" s="78">
        <v>3468</v>
      </c>
      <c r="G175" s="78">
        <f>F175*0.75</f>
        <v>2601</v>
      </c>
      <c r="H175" s="79">
        <f>F175*0.5</f>
        <v>1734</v>
      </c>
    </row>
    <row r="176" spans="1:8" ht="50.1" customHeight="1" thickBot="1" x14ac:dyDescent="0.25">
      <c r="A176" s="362" t="s">
        <v>200</v>
      </c>
      <c r="B176" s="363"/>
      <c r="C176" s="21"/>
      <c r="D176" s="364"/>
      <c r="E176" s="364"/>
      <c r="F176" s="364"/>
      <c r="G176" s="364"/>
      <c r="H176" s="365"/>
    </row>
    <row r="177" spans="1:8" s="20" customFormat="1" ht="30" customHeight="1" thickBot="1" x14ac:dyDescent="0.25">
      <c r="A177" s="506"/>
      <c r="B177" s="507"/>
      <c r="C177" s="623"/>
      <c r="D177" s="507"/>
      <c r="E177" s="507"/>
      <c r="F177" s="507"/>
      <c r="G177" s="507"/>
      <c r="H177" s="508"/>
    </row>
    <row r="178" spans="1:8" s="16" customFormat="1" ht="185.25" customHeight="1" x14ac:dyDescent="0.2">
      <c r="A178" s="352" t="s">
        <v>201</v>
      </c>
      <c r="B178" s="353"/>
      <c r="C17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"2ГИС.НОРИЛЬСК" (версия для ПК); Интернет-площадка 2gis.ru на основе Cправочника организаций "2ГИС.НОРИЛЬСК"; Электронный справочник на основе Справочника организаций "2ГИС.НОРИЛЬСК" (мобильная версия 2ГИС 4.0 и выше)</v>
      </c>
      <c r="D178" s="382">
        <v>16530</v>
      </c>
      <c r="E178" s="383"/>
      <c r="F178" s="383"/>
      <c r="G178" s="383"/>
      <c r="H178" s="384"/>
    </row>
    <row r="179" spans="1:8" s="16" customFormat="1" ht="83.25" customHeight="1" thickBot="1" x14ac:dyDescent="0.25">
      <c r="A179" s="352" t="s">
        <v>202</v>
      </c>
      <c r="B179" s="353"/>
      <c r="C179" s="367"/>
      <c r="D179" s="354">
        <v>16530</v>
      </c>
      <c r="E179" s="355"/>
      <c r="F179" s="355"/>
      <c r="G179" s="355"/>
      <c r="H179" s="356"/>
    </row>
    <row r="180" spans="1:8" ht="21.75" thickBot="1" x14ac:dyDescent="0.25">
      <c r="A180" s="518"/>
      <c r="B180" s="519"/>
      <c r="C180" s="56"/>
      <c r="D180" s="520"/>
      <c r="E180" s="520"/>
      <c r="F180" s="520"/>
      <c r="G180" s="520"/>
      <c r="H180" s="521"/>
    </row>
    <row r="182" spans="1:8" ht="21" x14ac:dyDescent="0.2">
      <c r="A182" s="85"/>
      <c r="B182" s="86" t="s">
        <v>133</v>
      </c>
      <c r="C182" s="349" t="s">
        <v>602</v>
      </c>
      <c r="D182" s="349"/>
      <c r="E182" s="87"/>
      <c r="F182" s="87"/>
      <c r="G182" s="87"/>
      <c r="H182" s="87"/>
    </row>
    <row r="183" spans="1:8" ht="21" x14ac:dyDescent="0.2">
      <c r="A183" s="85"/>
      <c r="B183" s="87"/>
      <c r="C183" s="541" t="s">
        <v>603</v>
      </c>
      <c r="D183" s="348"/>
      <c r="E183" s="87"/>
      <c r="F183" s="87"/>
      <c r="G183" s="87"/>
      <c r="H183" s="87"/>
    </row>
    <row r="184" spans="1:8" ht="21" x14ac:dyDescent="0.2">
      <c r="A184" s="85"/>
      <c r="B184" s="87"/>
      <c r="C184" s="541" t="s">
        <v>604</v>
      </c>
      <c r="D184" s="348"/>
      <c r="E184" s="87"/>
      <c r="F184" s="87"/>
      <c r="G184" s="87"/>
      <c r="H184" s="87"/>
    </row>
    <row r="185" spans="1:8" ht="21" x14ac:dyDescent="0.2">
      <c r="C185" s="348"/>
      <c r="D185" s="348"/>
      <c r="E185" s="87"/>
      <c r="F185" s="87"/>
      <c r="G185" s="87"/>
      <c r="H185" s="82"/>
    </row>
    <row r="186" spans="1:8" ht="26.25" x14ac:dyDescent="0.2">
      <c r="A186" s="347" t="str">
        <f>Абакан_юр!A174</f>
        <v>По соглашению сторон в качестве валюты платежа могут выступать украинские гривны, в этом случае курс следующий: 1 руб. = 0,4395 гривен</v>
      </c>
      <c r="B186" s="347"/>
      <c r="C186" s="347"/>
      <c r="D186" s="89"/>
      <c r="E186" s="89"/>
      <c r="F186" s="90"/>
      <c r="G186" s="351"/>
      <c r="H186" s="351"/>
    </row>
    <row r="187" spans="1:8" ht="26.25" customHeight="1" x14ac:dyDescent="0.2">
      <c r="A187" s="347" t="str">
        <f>Абакан_юр!A175</f>
        <v>По соглашению сторон в качестве валюты платежа могут выступать дирхамы ОАЭ, в этом случае курс следующий: 1 руб. = 0,0414 дирхам</v>
      </c>
      <c r="B187" s="347"/>
      <c r="C187" s="347"/>
      <c r="D187" s="89"/>
      <c r="E187" s="89"/>
      <c r="F187" s="90"/>
      <c r="G187" s="92"/>
      <c r="H187" s="92"/>
    </row>
    <row r="188" spans="1:8" ht="26.25" customHeight="1" x14ac:dyDescent="0.2">
      <c r="A188" s="347" t="str">
        <f>Абакан_юр!A176</f>
        <v>По соглашению сторон в качестве валюты платежа могут выступать доллары США, в этом случае курс следующий: 1 руб. = 0,0113 доллара</v>
      </c>
      <c r="B188" s="347"/>
      <c r="C188" s="347"/>
      <c r="D188" s="89"/>
      <c r="E188" s="89"/>
      <c r="F188" s="90"/>
      <c r="G188" s="92"/>
      <c r="H188" s="92"/>
    </row>
    <row r="189" spans="1:8" ht="26.25" customHeight="1" x14ac:dyDescent="0.2">
      <c r="A189" s="347" t="str">
        <f>Абакан_юр!A177</f>
        <v>По соглашению сторон в качестве валюты платежа могут выступать евро, в этом случае курс следующий: 1 руб. = 0,0104 евро</v>
      </c>
      <c r="B189" s="347"/>
      <c r="C189" s="347"/>
      <c r="D189" s="89"/>
      <c r="E189" s="90"/>
      <c r="F189" s="90"/>
      <c r="G189" s="92"/>
      <c r="H189" s="92"/>
    </row>
    <row r="190" spans="1:8" ht="26.25" customHeight="1" x14ac:dyDescent="0.2">
      <c r="A190" s="347" t="str">
        <f>Абакан_юр!A178</f>
        <v>По соглашению сторон в качестве валюты платежа могут выступать чешские кроны, в этом случае курс следующий: 1 руб. = 0,2610 крона</v>
      </c>
      <c r="B190" s="347"/>
      <c r="C190" s="347"/>
      <c r="D190" s="89"/>
      <c r="E190" s="90"/>
      <c r="F190" s="90"/>
      <c r="G190" s="92"/>
      <c r="H190" s="92"/>
    </row>
    <row r="191" spans="1:8" ht="26.25" customHeight="1" x14ac:dyDescent="0.2">
      <c r="A191" s="347" t="str">
        <f>Абакан_юр!A179</f>
        <v>По соглашению сторон в качестве валюты платежа могут выступать киргизские сомы, в этом случае курс следующий: 1 руб. = 1,0094 сом</v>
      </c>
      <c r="B191" s="347"/>
      <c r="C191" s="347"/>
      <c r="D191" s="89"/>
      <c r="E191" s="89"/>
      <c r="F191" s="90"/>
      <c r="G191" s="92"/>
      <c r="H191" s="92"/>
    </row>
    <row r="192" spans="1:8" ht="26.25" customHeight="1" x14ac:dyDescent="0.2">
      <c r="A19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2" s="347"/>
      <c r="C192" s="347"/>
      <c r="D192" s="89"/>
      <c r="E192" s="89"/>
      <c r="F192" s="90"/>
      <c r="G192" s="92"/>
      <c r="H192" s="92"/>
    </row>
    <row r="193" spans="1:8" ht="26.25" x14ac:dyDescent="0.2">
      <c r="A193" s="93"/>
      <c r="B193" s="93"/>
      <c r="C193" s="94"/>
      <c r="D193" s="95"/>
      <c r="E193" s="95"/>
      <c r="F193" s="96"/>
      <c r="G193" s="97"/>
      <c r="H193" s="97"/>
    </row>
    <row r="194" spans="1:8" ht="21" x14ac:dyDescent="0.2">
      <c r="A194" s="339" t="s">
        <v>144</v>
      </c>
      <c r="B194" s="339"/>
      <c r="C194" s="339"/>
      <c r="D194" s="339"/>
      <c r="E194" s="339"/>
      <c r="F194" s="339"/>
      <c r="G194" s="339"/>
      <c r="H194" s="339"/>
    </row>
    <row r="195" spans="1:8" ht="21" x14ac:dyDescent="0.2">
      <c r="A195" s="339" t="s">
        <v>145</v>
      </c>
      <c r="B195" s="339"/>
      <c r="C195" s="339"/>
      <c r="D195" s="339"/>
      <c r="E195" s="339"/>
      <c r="F195" s="339"/>
      <c r="G195" s="339"/>
      <c r="H195" s="339"/>
    </row>
    <row r="196" spans="1:8" ht="26.25" x14ac:dyDescent="0.2">
      <c r="A196" s="93"/>
      <c r="B196" s="93"/>
      <c r="C196" s="94"/>
      <c r="D196" s="95"/>
      <c r="E196" s="95"/>
      <c r="F196" s="96"/>
      <c r="G196" s="97"/>
      <c r="H196" s="97"/>
    </row>
    <row r="197" spans="1:8" ht="50.1" customHeight="1" thickBot="1" x14ac:dyDescent="0.25">
      <c r="A197" s="340" t="s">
        <v>146</v>
      </c>
      <c r="B197" s="340"/>
      <c r="C197" s="340"/>
      <c r="D197" s="340"/>
      <c r="E197" s="340"/>
      <c r="F197" s="99"/>
      <c r="G197" s="91"/>
      <c r="H197" s="100"/>
    </row>
    <row r="198" spans="1:8" ht="50.1" customHeight="1" thickBot="1" x14ac:dyDescent="0.25">
      <c r="A198" s="341" t="s">
        <v>147</v>
      </c>
      <c r="B198" s="342"/>
      <c r="C198" s="342"/>
      <c r="D198" s="342"/>
      <c r="E198" s="343"/>
      <c r="F198" s="101"/>
      <c r="H198" s="102"/>
    </row>
    <row r="199" spans="1:8" ht="87" customHeight="1" thickBot="1" x14ac:dyDescent="0.25">
      <c r="A199" s="538" t="s">
        <v>148</v>
      </c>
      <c r="B199" s="539"/>
      <c r="C199" s="103" t="s">
        <v>149</v>
      </c>
      <c r="D199" s="621" t="s">
        <v>150</v>
      </c>
      <c r="E199" s="622"/>
      <c r="F199" s="104"/>
      <c r="G199" s="104"/>
      <c r="H199" s="104"/>
    </row>
    <row r="200" spans="1:8" ht="102.75" customHeight="1" x14ac:dyDescent="0.2">
      <c r="A200" s="333" t="s">
        <v>151</v>
      </c>
      <c r="B200" s="334"/>
      <c r="C200" s="105" t="s">
        <v>152</v>
      </c>
      <c r="D200" s="335" t="s">
        <v>153</v>
      </c>
      <c r="E200" s="336"/>
      <c r="F200" s="104"/>
      <c r="G200" s="104"/>
      <c r="H200" s="104"/>
    </row>
    <row r="201" spans="1:8" ht="88.5" customHeight="1" x14ac:dyDescent="0.2">
      <c r="A201" s="337" t="s">
        <v>154</v>
      </c>
      <c r="B201" s="338"/>
      <c r="C201" s="106" t="s">
        <v>155</v>
      </c>
      <c r="D201" s="331" t="s">
        <v>156</v>
      </c>
      <c r="E201" s="332"/>
      <c r="F201" s="104"/>
      <c r="G201" s="104"/>
      <c r="H201" s="104"/>
    </row>
    <row r="202" spans="1:8" ht="139.5" customHeight="1" thickBot="1" x14ac:dyDescent="0.25">
      <c r="A202" s="495" t="s">
        <v>157</v>
      </c>
      <c r="B202" s="496"/>
      <c r="C202" s="125" t="s">
        <v>158</v>
      </c>
      <c r="D202" s="497" t="s">
        <v>156</v>
      </c>
      <c r="E202" s="498"/>
      <c r="F202" s="104"/>
      <c r="G202" s="104"/>
      <c r="H202" s="104"/>
    </row>
    <row r="203" spans="1:8" s="82" customFormat="1" ht="102.75" customHeight="1" thickBot="1" x14ac:dyDescent="0.25">
      <c r="A203" s="495" t="s">
        <v>160</v>
      </c>
      <c r="B203" s="496"/>
      <c r="C203" s="247" t="s">
        <v>161</v>
      </c>
      <c r="D203" s="496" t="s">
        <v>156</v>
      </c>
      <c r="E203" s="707"/>
      <c r="F203" s="101"/>
      <c r="G203" s="101"/>
      <c r="H203" s="101"/>
    </row>
    <row r="204" spans="1:8" s="98" customFormat="1" ht="222.75" customHeight="1" thickBot="1" x14ac:dyDescent="0.25">
      <c r="A204" s="495" t="s">
        <v>162</v>
      </c>
      <c r="B204" s="496"/>
      <c r="C204" s="125" t="s">
        <v>163</v>
      </c>
      <c r="D204" s="497" t="s">
        <v>156</v>
      </c>
      <c r="E204" s="498"/>
      <c r="F204" s="96"/>
      <c r="G204" s="97"/>
      <c r="H204" s="97"/>
    </row>
    <row r="205" spans="1:8" ht="23.25" x14ac:dyDescent="0.2">
      <c r="A205" s="329" t="s">
        <v>164</v>
      </c>
      <c r="B205" s="329"/>
      <c r="C205" s="329"/>
      <c r="D205" s="329"/>
      <c r="E205" s="329"/>
      <c r="F205" s="329"/>
      <c r="G205" s="329"/>
      <c r="H205" s="329"/>
    </row>
    <row r="206" spans="1:8" ht="29.25" customHeight="1" x14ac:dyDescent="0.2">
      <c r="A206" s="329" t="s">
        <v>165</v>
      </c>
      <c r="B206" s="329"/>
      <c r="C206" s="329"/>
      <c r="D206" s="329"/>
      <c r="E206" s="329"/>
      <c r="F206" s="329"/>
      <c r="G206" s="329"/>
      <c r="H206" s="329"/>
    </row>
    <row r="207" spans="1:8" ht="186.75" customHeight="1" x14ac:dyDescent="0.2">
      <c r="A207"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39"/>
      <c r="C207" s="339"/>
      <c r="D207" s="339"/>
      <c r="E207" s="339"/>
      <c r="F207" s="339"/>
      <c r="G207" s="339"/>
      <c r="H207" s="339"/>
    </row>
    <row r="208" spans="1:8" ht="70.5" customHeight="1" x14ac:dyDescent="0.2">
      <c r="A208" s="339" t="s">
        <v>167</v>
      </c>
      <c r="B208" s="339"/>
      <c r="C208" s="339"/>
      <c r="D208" s="339"/>
      <c r="E208" s="339"/>
      <c r="F208" s="339"/>
      <c r="G208" s="339"/>
      <c r="H208" s="339"/>
    </row>
    <row r="209" spans="1:8" ht="23.25" x14ac:dyDescent="0.2">
      <c r="A209" s="329" t="s">
        <v>168</v>
      </c>
      <c r="B209" s="329"/>
      <c r="C209" s="329"/>
      <c r="D209" s="329"/>
      <c r="E209" s="329"/>
      <c r="F209" s="329"/>
      <c r="G209" s="329"/>
      <c r="H209" s="329"/>
    </row>
    <row r="210" spans="1:8" s="109" customFormat="1" ht="114.75" customHeight="1" x14ac:dyDescent="0.2">
      <c r="A210" s="339" t="s">
        <v>169</v>
      </c>
      <c r="B210" s="339"/>
      <c r="C210" s="339"/>
      <c r="D210" s="339"/>
      <c r="E210" s="339"/>
      <c r="F210" s="339"/>
      <c r="G210" s="339"/>
      <c r="H210" s="339"/>
    </row>
  </sheetData>
  <sheetProtection selectLockedCells="1" selectUnlockedCells="1"/>
  <mergeCells count="34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75:B175"/>
    <mergeCell ref="A176:B176"/>
    <mergeCell ref="D176:H176"/>
    <mergeCell ref="A177:C177"/>
    <mergeCell ref="D177:H177"/>
    <mergeCell ref="A178:B178"/>
    <mergeCell ref="C178:C179"/>
    <mergeCell ref="D178:H178"/>
    <mergeCell ref="A179:B179"/>
    <mergeCell ref="D179:H179"/>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99:B199"/>
    <mergeCell ref="D199:E199"/>
    <mergeCell ref="A200:B200"/>
    <mergeCell ref="D200:E200"/>
    <mergeCell ref="A201:B201"/>
    <mergeCell ref="D201:E201"/>
    <mergeCell ref="A191:C191"/>
    <mergeCell ref="A192:C192"/>
    <mergeCell ref="A194:H194"/>
    <mergeCell ref="A195:H195"/>
    <mergeCell ref="A197:E197"/>
    <mergeCell ref="A198:E198"/>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7"/>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605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7" s="382">
        <f>F7*1.2</f>
        <v>9842.4</v>
      </c>
      <c r="E7" s="383">
        <f>F7*1.1</f>
        <v>9022.2000000000007</v>
      </c>
      <c r="F7" s="383">
        <v>8202</v>
      </c>
      <c r="G7" s="383">
        <f>F7*0.75</f>
        <v>6151.5</v>
      </c>
      <c r="H7" s="384">
        <f>F7*0.5</f>
        <v>4101</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2" s="457">
        <f>F12*1.2</f>
        <v>10800</v>
      </c>
      <c r="E12" s="383">
        <f>F12*1.1</f>
        <v>9900</v>
      </c>
      <c r="F12" s="383">
        <v>9000</v>
      </c>
      <c r="G12" s="383">
        <f>F12*0.75</f>
        <v>6750</v>
      </c>
      <c r="H12" s="384">
        <f>F12*0.5</f>
        <v>4500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1230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"2ГИС.НОЯБРЬСК"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23" s="527">
        <v>180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7" s="382">
        <f>F27*1.2</f>
        <v>13780.8</v>
      </c>
      <c r="E27" s="383">
        <f>F27*1.1</f>
        <v>12632.400000000001</v>
      </c>
      <c r="F27" s="383">
        <v>11484</v>
      </c>
      <c r="G27" s="383">
        <f>F27*0.75</f>
        <v>8613</v>
      </c>
      <c r="H27" s="384">
        <f>F27*0.5</f>
        <v>5742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2" s="457">
        <f>F32*1.2</f>
        <v>15120</v>
      </c>
      <c r="E32" s="383">
        <f>F32*1.1</f>
        <v>13860.000000000002</v>
      </c>
      <c r="F32" s="383">
        <v>12600</v>
      </c>
      <c r="G32" s="383">
        <f>F32*0.75</f>
        <v>9450</v>
      </c>
      <c r="H32" s="384">
        <f>F32*0.5</f>
        <v>6300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1800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"2ГИС.НОЯБРЬСК"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"2ГИС.НОЯБРЬСК"; Электронный справочник "2ГИС.НОЯБРЬСК"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3" s="465">
        <v>252</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46" s="471"/>
      <c r="E46" s="472"/>
      <c r="F46" s="472"/>
      <c r="G46" s="472"/>
      <c r="H46" s="473"/>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48" s="536">
        <f>F48*1.2</f>
        <v>4752</v>
      </c>
      <c r="E48" s="536">
        <f>F48*1.1</f>
        <v>4356</v>
      </c>
      <c r="F48" s="536">
        <v>3960</v>
      </c>
      <c r="G48" s="536">
        <f>F48*0.75</f>
        <v>2970</v>
      </c>
      <c r="H48" s="536">
        <f>F48*0.5</f>
        <v>1980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52" s="479">
        <v>150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5" s="382">
        <f>F55*1.2</f>
        <v>11815.199999999999</v>
      </c>
      <c r="E55" s="383">
        <f>F55*1.1</f>
        <v>10830.6</v>
      </c>
      <c r="F55" s="383">
        <v>9846</v>
      </c>
      <c r="G55" s="383">
        <f>F55*0.75</f>
        <v>7384.5</v>
      </c>
      <c r="H55" s="384">
        <f>F55*0.5</f>
        <v>4923</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1" s="457">
        <f>F61*1.2</f>
        <v>12960</v>
      </c>
      <c r="E61" s="383">
        <f>F61*1.1</f>
        <v>11880.000000000002</v>
      </c>
      <c r="F61" s="383">
        <v>10800</v>
      </c>
      <c r="G61" s="383">
        <f>F61*0.75</f>
        <v>8100</v>
      </c>
      <c r="H61" s="384">
        <f>F61*0.5</f>
        <v>5400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67" s="527">
        <v>180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810 до 16200</v>
      </c>
      <c r="E71" s="422"/>
      <c r="F71" s="422"/>
      <c r="G71" s="422"/>
      <c r="H71" s="423"/>
    </row>
    <row r="72" spans="1:8" ht="37.5" customHeight="1" x14ac:dyDescent="0.2">
      <c r="A72" s="429" t="s">
        <v>39</v>
      </c>
      <c r="B72" s="430"/>
      <c r="C72" s="431"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72" s="432">
        <v>810</v>
      </c>
      <c r="E72" s="433"/>
      <c r="F72" s="433"/>
      <c r="G72" s="433"/>
      <c r="H72" s="434"/>
    </row>
    <row r="73" spans="1:8" ht="37.5" customHeight="1" x14ac:dyDescent="0.2">
      <c r="A73" s="419" t="s">
        <v>40</v>
      </c>
      <c r="B73" s="420"/>
      <c r="C73" s="431"/>
      <c r="D73" s="354">
        <v>1620</v>
      </c>
      <c r="E73" s="355"/>
      <c r="F73" s="355"/>
      <c r="G73" s="355"/>
      <c r="H73" s="356"/>
    </row>
    <row r="74" spans="1:8" ht="37.5" customHeight="1" x14ac:dyDescent="0.2">
      <c r="A74" s="419" t="s">
        <v>41</v>
      </c>
      <c r="B74" s="420"/>
      <c r="C74" s="431"/>
      <c r="D74" s="354">
        <v>2430</v>
      </c>
      <c r="E74" s="355"/>
      <c r="F74" s="355"/>
      <c r="G74" s="355"/>
      <c r="H74" s="356"/>
    </row>
    <row r="75" spans="1:8" ht="37.5" customHeight="1" x14ac:dyDescent="0.2">
      <c r="A75" s="419" t="s">
        <v>42</v>
      </c>
      <c r="B75" s="420"/>
      <c r="C75" s="431"/>
      <c r="D75" s="354">
        <v>3240</v>
      </c>
      <c r="E75" s="355"/>
      <c r="F75" s="355"/>
      <c r="G75" s="355"/>
      <c r="H75" s="356"/>
    </row>
    <row r="76" spans="1:8" ht="37.5" customHeight="1" x14ac:dyDescent="0.2">
      <c r="A76" s="419" t="s">
        <v>43</v>
      </c>
      <c r="B76" s="420"/>
      <c r="C76" s="431"/>
      <c r="D76" s="354">
        <v>4050</v>
      </c>
      <c r="E76" s="355"/>
      <c r="F76" s="355"/>
      <c r="G76" s="355"/>
      <c r="H76" s="356"/>
    </row>
    <row r="77" spans="1:8" ht="37.5" customHeight="1" x14ac:dyDescent="0.2">
      <c r="A77" s="419" t="s">
        <v>44</v>
      </c>
      <c r="B77" s="420"/>
      <c r="C77" s="431"/>
      <c r="D77" s="354">
        <v>4860</v>
      </c>
      <c r="E77" s="355"/>
      <c r="F77" s="355"/>
      <c r="G77" s="355"/>
      <c r="H77" s="356"/>
    </row>
    <row r="78" spans="1:8" ht="37.5" customHeight="1" x14ac:dyDescent="0.2">
      <c r="A78" s="419" t="s">
        <v>45</v>
      </c>
      <c r="B78" s="420"/>
      <c r="C78" s="431"/>
      <c r="D78" s="354">
        <v>5670</v>
      </c>
      <c r="E78" s="355"/>
      <c r="F78" s="355"/>
      <c r="G78" s="355"/>
      <c r="H78" s="356"/>
    </row>
    <row r="79" spans="1:8" ht="37.5" customHeight="1" x14ac:dyDescent="0.2">
      <c r="A79" s="419" t="s">
        <v>46</v>
      </c>
      <c r="B79" s="420"/>
      <c r="C79" s="431"/>
      <c r="D79" s="354">
        <v>6480</v>
      </c>
      <c r="E79" s="355"/>
      <c r="F79" s="355"/>
      <c r="G79" s="355"/>
      <c r="H79" s="356"/>
    </row>
    <row r="80" spans="1:8" ht="37.5" customHeight="1" x14ac:dyDescent="0.2">
      <c r="A80" s="419" t="s">
        <v>47</v>
      </c>
      <c r="B80" s="420"/>
      <c r="C80" s="431"/>
      <c r="D80" s="354">
        <v>7290</v>
      </c>
      <c r="E80" s="355"/>
      <c r="F80" s="355"/>
      <c r="G80" s="355"/>
      <c r="H80" s="356"/>
    </row>
    <row r="81" spans="1:8" ht="37.5" customHeight="1" x14ac:dyDescent="0.2">
      <c r="A81" s="419" t="s">
        <v>48</v>
      </c>
      <c r="B81" s="420"/>
      <c r="C81" s="431"/>
      <c r="D81" s="354">
        <v>8100</v>
      </c>
      <c r="E81" s="355"/>
      <c r="F81" s="355"/>
      <c r="G81" s="355"/>
      <c r="H81" s="356"/>
    </row>
    <row r="82" spans="1:8" ht="37.5" customHeight="1" x14ac:dyDescent="0.2">
      <c r="A82" s="419" t="s">
        <v>49</v>
      </c>
      <c r="B82" s="420"/>
      <c r="C82" s="431"/>
      <c r="D82" s="354">
        <v>8910</v>
      </c>
      <c r="E82" s="355"/>
      <c r="F82" s="355"/>
      <c r="G82" s="355"/>
      <c r="H82" s="356"/>
    </row>
    <row r="83" spans="1:8" ht="37.5" customHeight="1" x14ac:dyDescent="0.2">
      <c r="A83" s="419" t="s">
        <v>50</v>
      </c>
      <c r="B83" s="420"/>
      <c r="C83" s="431"/>
      <c r="D83" s="354">
        <v>9720</v>
      </c>
      <c r="E83" s="355"/>
      <c r="F83" s="355"/>
      <c r="G83" s="355"/>
      <c r="H83" s="356"/>
    </row>
    <row r="84" spans="1:8" ht="37.5" customHeight="1" x14ac:dyDescent="0.2">
      <c r="A84" s="419" t="s">
        <v>51</v>
      </c>
      <c r="B84" s="420"/>
      <c r="C84" s="431"/>
      <c r="D84" s="354">
        <v>10530</v>
      </c>
      <c r="E84" s="355"/>
      <c r="F84" s="355"/>
      <c r="G84" s="355"/>
      <c r="H84" s="356"/>
    </row>
    <row r="85" spans="1:8" ht="37.5" customHeight="1" x14ac:dyDescent="0.2">
      <c r="A85" s="419" t="s">
        <v>52</v>
      </c>
      <c r="B85" s="420"/>
      <c r="C85" s="431"/>
      <c r="D85" s="354">
        <v>11340</v>
      </c>
      <c r="E85" s="355"/>
      <c r="F85" s="355"/>
      <c r="G85" s="355"/>
      <c r="H85" s="356"/>
    </row>
    <row r="86" spans="1:8" ht="37.5" customHeight="1" x14ac:dyDescent="0.2">
      <c r="A86" s="419" t="s">
        <v>53</v>
      </c>
      <c r="B86" s="420"/>
      <c r="C86" s="431"/>
      <c r="D86" s="354">
        <v>12150</v>
      </c>
      <c r="E86" s="355"/>
      <c r="F86" s="355"/>
      <c r="G86" s="355"/>
      <c r="H86" s="356"/>
    </row>
    <row r="87" spans="1:8" ht="37.5" customHeight="1" x14ac:dyDescent="0.2">
      <c r="A87" s="419" t="s">
        <v>54</v>
      </c>
      <c r="B87" s="420"/>
      <c r="C87" s="431"/>
      <c r="D87" s="354">
        <v>12960</v>
      </c>
      <c r="E87" s="355"/>
      <c r="F87" s="355"/>
      <c r="G87" s="355"/>
      <c r="H87" s="356"/>
    </row>
    <row r="88" spans="1:8" ht="37.5" customHeight="1" x14ac:dyDescent="0.2">
      <c r="A88" s="419" t="s">
        <v>55</v>
      </c>
      <c r="B88" s="420"/>
      <c r="C88" s="431"/>
      <c r="D88" s="354">
        <v>13770</v>
      </c>
      <c r="E88" s="355"/>
      <c r="F88" s="355"/>
      <c r="G88" s="355"/>
      <c r="H88" s="356"/>
    </row>
    <row r="89" spans="1:8" ht="37.5" customHeight="1" x14ac:dyDescent="0.2">
      <c r="A89" s="419" t="s">
        <v>56</v>
      </c>
      <c r="B89" s="420"/>
      <c r="C89" s="431"/>
      <c r="D89" s="354">
        <v>14580</v>
      </c>
      <c r="E89" s="355"/>
      <c r="F89" s="355"/>
      <c r="G89" s="355"/>
      <c r="H89" s="356"/>
    </row>
    <row r="90" spans="1:8" ht="37.5" customHeight="1" x14ac:dyDescent="0.2">
      <c r="A90" s="419" t="s">
        <v>57</v>
      </c>
      <c r="B90" s="420"/>
      <c r="C90" s="431"/>
      <c r="D90" s="354">
        <v>15390</v>
      </c>
      <c r="E90" s="355"/>
      <c r="F90" s="355"/>
      <c r="G90" s="355"/>
      <c r="H90" s="356"/>
    </row>
    <row r="91" spans="1:8" ht="37.5" customHeight="1" thickBot="1" x14ac:dyDescent="0.25">
      <c r="A91" s="419" t="s">
        <v>58</v>
      </c>
      <c r="B91" s="420"/>
      <c r="C91" s="431"/>
      <c r="D91" s="354">
        <v>16200</v>
      </c>
      <c r="E91" s="355"/>
      <c r="F91" s="355"/>
      <c r="G91" s="355"/>
      <c r="H91" s="356"/>
    </row>
    <row r="92" spans="1:8" ht="50.1" customHeight="1" thickBot="1" x14ac:dyDescent="0.25">
      <c r="A92" s="411" t="s">
        <v>59</v>
      </c>
      <c r="B92" s="412"/>
      <c r="C92" s="412"/>
      <c r="D92" s="421" t="str">
        <f>"от "&amp;MIN(D93:D102)&amp;" до "&amp;MAX(D93:D102)</f>
        <v>от 210 до 1770</v>
      </c>
      <c r="E92" s="422"/>
      <c r="F92" s="422"/>
      <c r="G92" s="422"/>
      <c r="H92" s="423"/>
    </row>
    <row r="93" spans="1:8" ht="151.5" x14ac:dyDescent="0.2">
      <c r="A93" s="65" t="s">
        <v>60</v>
      </c>
      <c r="B93" s="66" t="s">
        <v>13</v>
      </c>
      <c r="C93" s="67" t="str">
        <f t="shared" ref="C9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93" s="424">
        <v>1260</v>
      </c>
      <c r="E93" s="424"/>
      <c r="F93" s="424"/>
      <c r="G93" s="424"/>
      <c r="H93" s="425"/>
    </row>
    <row r="94" spans="1:8" ht="37.5" customHeight="1" x14ac:dyDescent="0.2">
      <c r="A94" s="377" t="s">
        <v>61</v>
      </c>
      <c r="B94" s="418"/>
      <c r="C94" s="426"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94" s="398">
        <v>210</v>
      </c>
      <c r="E94" s="398"/>
      <c r="F94" s="398"/>
      <c r="G94" s="398"/>
      <c r="H94" s="399"/>
    </row>
    <row r="95" spans="1:8" ht="37.5" customHeight="1" x14ac:dyDescent="0.2">
      <c r="A95" s="377" t="s">
        <v>62</v>
      </c>
      <c r="B95" s="418"/>
      <c r="C95" s="427"/>
      <c r="D95" s="398">
        <v>1770</v>
      </c>
      <c r="E95" s="398"/>
      <c r="F95" s="398"/>
      <c r="G95" s="398"/>
      <c r="H95" s="399"/>
    </row>
    <row r="96" spans="1:8" ht="37.5" customHeight="1" x14ac:dyDescent="0.2">
      <c r="A96" s="377" t="s">
        <v>63</v>
      </c>
      <c r="B96" s="418"/>
      <c r="C96" s="427"/>
      <c r="D96" s="398">
        <v>816</v>
      </c>
      <c r="E96" s="398"/>
      <c r="F96" s="398"/>
      <c r="G96" s="398"/>
      <c r="H96" s="399"/>
    </row>
    <row r="97" spans="1:8" ht="37.5" customHeight="1" x14ac:dyDescent="0.2">
      <c r="A97" s="352" t="s">
        <v>64</v>
      </c>
      <c r="B97" s="353"/>
      <c r="C97" s="427"/>
      <c r="D97" s="398">
        <v>1170</v>
      </c>
      <c r="E97" s="398"/>
      <c r="F97" s="398"/>
      <c r="G97" s="398"/>
      <c r="H97" s="399"/>
    </row>
    <row r="98" spans="1:8" ht="37.5" customHeight="1" x14ac:dyDescent="0.2">
      <c r="A98" s="377" t="s">
        <v>65</v>
      </c>
      <c r="B98" s="418"/>
      <c r="C98" s="427"/>
      <c r="D98" s="398">
        <v>276</v>
      </c>
      <c r="E98" s="398"/>
      <c r="F98" s="398"/>
      <c r="G98" s="398"/>
      <c r="H98" s="399"/>
    </row>
    <row r="99" spans="1:8" ht="37.5" customHeight="1" x14ac:dyDescent="0.2">
      <c r="A99" s="377" t="s">
        <v>66</v>
      </c>
      <c r="B99" s="418"/>
      <c r="C99" s="427"/>
      <c r="D99" s="398">
        <v>276</v>
      </c>
      <c r="E99" s="398"/>
      <c r="F99" s="398"/>
      <c r="G99" s="398"/>
      <c r="H99" s="399"/>
    </row>
    <row r="100" spans="1:8" ht="37.5" customHeight="1" x14ac:dyDescent="0.2">
      <c r="A100" s="377" t="s">
        <v>67</v>
      </c>
      <c r="B100" s="418"/>
      <c r="C100" s="427"/>
      <c r="D100" s="398">
        <v>552</v>
      </c>
      <c r="E100" s="398"/>
      <c r="F100" s="398"/>
      <c r="G100" s="398"/>
      <c r="H100" s="399"/>
    </row>
    <row r="101" spans="1:8" ht="37.5" customHeight="1" x14ac:dyDescent="0.2">
      <c r="A101" s="377" t="s">
        <v>68</v>
      </c>
      <c r="B101" s="418"/>
      <c r="C101" s="427"/>
      <c r="D101" s="398">
        <v>828</v>
      </c>
      <c r="E101" s="398"/>
      <c r="F101" s="398"/>
      <c r="G101" s="398"/>
      <c r="H101" s="399"/>
    </row>
    <row r="102" spans="1:8" ht="37.5" customHeight="1" thickBot="1" x14ac:dyDescent="0.25">
      <c r="A102" s="407" t="s">
        <v>69</v>
      </c>
      <c r="B102" s="408"/>
      <c r="C102" s="428"/>
      <c r="D102" s="409">
        <v>1200</v>
      </c>
      <c r="E102" s="409"/>
      <c r="F102" s="409"/>
      <c r="G102" s="409"/>
      <c r="H102" s="410"/>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03" s="375">
        <v>30</v>
      </c>
      <c r="E103" s="375"/>
      <c r="F103" s="375"/>
      <c r="G103" s="375"/>
      <c r="H103" s="376"/>
    </row>
    <row r="104" spans="1:8" ht="50.1" customHeight="1" thickBot="1" x14ac:dyDescent="0.25">
      <c r="A104" s="362" t="s">
        <v>72</v>
      </c>
      <c r="B104" s="363"/>
      <c r="C104" s="21"/>
      <c r="D104" s="364" t="str">
        <f>"от "&amp;MIN(D106,D126:H127,F166,D128:H142)&amp;" до "&amp;MAX(D106,D126:H127,F166,D128:H142)</f>
        <v>от 600 до 5820</v>
      </c>
      <c r="E104" s="364"/>
      <c r="F104" s="364"/>
      <c r="G104" s="364"/>
      <c r="H104" s="365"/>
    </row>
    <row r="105" spans="1:8" ht="21.75" thickBot="1" x14ac:dyDescent="0.25">
      <c r="A105" s="518"/>
      <c r="B105" s="519"/>
      <c r="C105" s="60"/>
      <c r="D105" s="520"/>
      <c r="E105" s="520"/>
      <c r="F105" s="520"/>
      <c r="G105" s="520"/>
      <c r="H105" s="521"/>
    </row>
    <row r="106" spans="1:8" ht="63"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"2ГИС.НОЯБРЬСК" (версия для ПК); Интернет-площадка 2gis.kz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http://api.2gis.kz/</v>
      </c>
      <c r="D106" s="391">
        <v>1800</v>
      </c>
      <c r="E106" s="391"/>
      <c r="F106" s="391"/>
      <c r="G106" s="391"/>
      <c r="H106" s="392"/>
    </row>
    <row r="107" spans="1:8" ht="63" customHeight="1" thickBot="1" x14ac:dyDescent="0.25">
      <c r="A107" s="393" t="s">
        <v>74</v>
      </c>
      <c r="B107" s="394"/>
      <c r="C107" s="405"/>
      <c r="D107" s="395" t="s">
        <v>75</v>
      </c>
      <c r="E107" s="396"/>
      <c r="F107" s="396"/>
      <c r="G107" s="396"/>
      <c r="H107" s="397"/>
    </row>
    <row r="108" spans="1:8" ht="63" customHeight="1" x14ac:dyDescent="0.2">
      <c r="A108" s="385" t="s">
        <v>76</v>
      </c>
      <c r="B108" s="386"/>
      <c r="C108" s="405"/>
      <c r="D108" s="398">
        <f>D106/4</f>
        <v>450</v>
      </c>
      <c r="E108" s="398"/>
      <c r="F108" s="398"/>
      <c r="G108" s="398"/>
      <c r="H108" s="399"/>
    </row>
    <row r="109" spans="1:8" ht="63" customHeight="1" x14ac:dyDescent="0.2">
      <c r="A109" s="385" t="s">
        <v>77</v>
      </c>
      <c r="B109" s="386"/>
      <c r="C109" s="405"/>
      <c r="D109" s="398">
        <f>D106/5</f>
        <v>360</v>
      </c>
      <c r="E109" s="398"/>
      <c r="F109" s="398"/>
      <c r="G109" s="398"/>
      <c r="H109" s="399"/>
    </row>
    <row r="110" spans="1:8" ht="63" customHeight="1" x14ac:dyDescent="0.2">
      <c r="A110" s="385" t="s">
        <v>78</v>
      </c>
      <c r="B110" s="386"/>
      <c r="C110" s="405"/>
      <c r="D110" s="398">
        <f>D106/6</f>
        <v>300</v>
      </c>
      <c r="E110" s="398"/>
      <c r="F110" s="398"/>
      <c r="G110" s="398"/>
      <c r="H110" s="399"/>
    </row>
    <row r="111" spans="1:8" ht="63" customHeight="1" x14ac:dyDescent="0.2">
      <c r="A111" s="385" t="s">
        <v>79</v>
      </c>
      <c r="B111" s="386"/>
      <c r="C111" s="405"/>
      <c r="D111" s="398">
        <f>D106/7</f>
        <v>257.14285714285717</v>
      </c>
      <c r="E111" s="398"/>
      <c r="F111" s="398"/>
      <c r="G111" s="398"/>
      <c r="H111" s="399"/>
    </row>
    <row r="112" spans="1:8" ht="63" customHeight="1" x14ac:dyDescent="0.2">
      <c r="A112" s="385" t="s">
        <v>80</v>
      </c>
      <c r="B112" s="386"/>
      <c r="C112" s="405"/>
      <c r="D112" s="398">
        <f>D106/8</f>
        <v>225</v>
      </c>
      <c r="E112" s="398"/>
      <c r="F112" s="398"/>
      <c r="G112" s="398"/>
      <c r="H112" s="399"/>
    </row>
    <row r="113" spans="1:8" ht="63" customHeight="1" x14ac:dyDescent="0.2">
      <c r="A113" s="385" t="s">
        <v>81</v>
      </c>
      <c r="B113" s="386"/>
      <c r="C113" s="405"/>
      <c r="D113" s="398">
        <f>D106/9</f>
        <v>200</v>
      </c>
      <c r="E113" s="398"/>
      <c r="F113" s="398"/>
      <c r="G113" s="398"/>
      <c r="H113" s="399"/>
    </row>
    <row r="114" spans="1:8" ht="63" customHeight="1" x14ac:dyDescent="0.2">
      <c r="A114" s="385" t="s">
        <v>82</v>
      </c>
      <c r="B114" s="386"/>
      <c r="C114" s="405"/>
      <c r="D114" s="398">
        <f>D106/10</f>
        <v>180</v>
      </c>
      <c r="E114" s="398"/>
      <c r="F114" s="398"/>
      <c r="G114" s="398"/>
      <c r="H114" s="399"/>
    </row>
    <row r="115" spans="1:8" ht="63" customHeight="1" thickBot="1" x14ac:dyDescent="0.25">
      <c r="A115" s="389" t="s">
        <v>83</v>
      </c>
      <c r="B115" s="390"/>
      <c r="C115" s="405"/>
      <c r="D115" s="391">
        <v>2808</v>
      </c>
      <c r="E115" s="391"/>
      <c r="F115" s="391"/>
      <c r="G115" s="391"/>
      <c r="H115" s="392"/>
    </row>
    <row r="116" spans="1:8" ht="63" customHeight="1" thickBot="1" x14ac:dyDescent="0.25">
      <c r="A116" s="393" t="s">
        <v>74</v>
      </c>
      <c r="B116" s="394"/>
      <c r="C116" s="405"/>
      <c r="D116" s="395" t="s">
        <v>75</v>
      </c>
      <c r="E116" s="396"/>
      <c r="F116" s="396"/>
      <c r="G116" s="396"/>
      <c r="H116" s="397"/>
    </row>
    <row r="117" spans="1:8" ht="63" customHeight="1" x14ac:dyDescent="0.2">
      <c r="A117" s="385" t="s">
        <v>76</v>
      </c>
      <c r="B117" s="386"/>
      <c r="C117" s="405"/>
      <c r="D117" s="398">
        <v>702</v>
      </c>
      <c r="E117" s="398"/>
      <c r="F117" s="398"/>
      <c r="G117" s="398"/>
      <c r="H117" s="399"/>
    </row>
    <row r="118" spans="1:8" ht="63" customHeight="1" x14ac:dyDescent="0.2">
      <c r="A118" s="385" t="s">
        <v>77</v>
      </c>
      <c r="B118" s="386"/>
      <c r="C118" s="405"/>
      <c r="D118" s="398">
        <v>561.6</v>
      </c>
      <c r="E118" s="398"/>
      <c r="F118" s="398"/>
      <c r="G118" s="398"/>
      <c r="H118" s="399"/>
    </row>
    <row r="119" spans="1:8" ht="63" customHeight="1" x14ac:dyDescent="0.2">
      <c r="A119" s="385" t="s">
        <v>78</v>
      </c>
      <c r="B119" s="386"/>
      <c r="C119" s="405"/>
      <c r="D119" s="398">
        <v>468</v>
      </c>
      <c r="E119" s="398"/>
      <c r="F119" s="398"/>
      <c r="G119" s="398"/>
      <c r="H119" s="399"/>
    </row>
    <row r="120" spans="1:8" ht="63" customHeight="1" x14ac:dyDescent="0.2">
      <c r="A120" s="385" t="s">
        <v>79</v>
      </c>
      <c r="B120" s="386"/>
      <c r="C120" s="405"/>
      <c r="D120" s="398">
        <v>401.14285714285711</v>
      </c>
      <c r="E120" s="398"/>
      <c r="F120" s="398"/>
      <c r="G120" s="398"/>
      <c r="H120" s="399"/>
    </row>
    <row r="121" spans="1:8" ht="63" customHeight="1" x14ac:dyDescent="0.2">
      <c r="A121" s="385" t="s">
        <v>80</v>
      </c>
      <c r="B121" s="386"/>
      <c r="C121" s="405"/>
      <c r="D121" s="398">
        <v>351</v>
      </c>
      <c r="E121" s="398"/>
      <c r="F121" s="398"/>
      <c r="G121" s="398"/>
      <c r="H121" s="399"/>
    </row>
    <row r="122" spans="1:8" ht="63" customHeight="1" x14ac:dyDescent="0.2">
      <c r="A122" s="385" t="s">
        <v>81</v>
      </c>
      <c r="B122" s="386"/>
      <c r="C122" s="405"/>
      <c r="D122" s="398">
        <v>312</v>
      </c>
      <c r="E122" s="398"/>
      <c r="F122" s="398"/>
      <c r="G122" s="398"/>
      <c r="H122" s="399"/>
    </row>
    <row r="123" spans="1:8" ht="63" customHeight="1" thickBot="1" x14ac:dyDescent="0.25">
      <c r="A123" s="385" t="s">
        <v>82</v>
      </c>
      <c r="B123" s="386"/>
      <c r="C123" s="406"/>
      <c r="D123" s="398">
        <v>280.8</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24" s="374">
        <v>14004</v>
      </c>
      <c r="E124" s="375"/>
      <c r="F124" s="375"/>
      <c r="G124" s="375"/>
      <c r="H124" s="376"/>
    </row>
    <row r="125" spans="1:8" ht="21.75" thickBot="1" x14ac:dyDescent="0.25">
      <c r="A125" s="518"/>
      <c r="B125" s="519"/>
      <c r="C125" s="56"/>
      <c r="D125" s="520"/>
      <c r="E125" s="520"/>
      <c r="F125" s="520"/>
      <c r="G125" s="520"/>
      <c r="H125" s="521"/>
    </row>
    <row r="126" spans="1:8" ht="50.1" customHeight="1" x14ac:dyDescent="0.2">
      <c r="A126" s="352" t="s">
        <v>85</v>
      </c>
      <c r="B126" s="353"/>
      <c r="C126" s="72" t="str">
        <f>"Интернет-площадка 2gis.ru на основе Cправочника организаций "&amp;$C$2&amp;""</f>
        <v>Интернет-площадка 2gis.ru на основе Cправочника организаций "2ГИС.НОЯБРЬСК"</v>
      </c>
      <c r="D126" s="382">
        <v>1800</v>
      </c>
      <c r="E126" s="383"/>
      <c r="F126" s="383"/>
      <c r="G126" s="383"/>
      <c r="H126" s="384"/>
    </row>
    <row r="127" spans="1:8" ht="50.1" customHeight="1" x14ac:dyDescent="0.2">
      <c r="A127" s="352" t="s">
        <v>86</v>
      </c>
      <c r="B127" s="353"/>
      <c r="C127" s="7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7" s="379">
        <v>1020</v>
      </c>
      <c r="E127" s="372"/>
      <c r="F127" s="372"/>
      <c r="G127" s="372"/>
      <c r="H127" s="373"/>
    </row>
    <row r="128" spans="1:8" ht="50.1" customHeight="1" x14ac:dyDescent="0.2">
      <c r="A128" s="352" t="s">
        <v>87</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28" s="354">
        <v>840</v>
      </c>
      <c r="E128" s="355"/>
      <c r="F128" s="355"/>
      <c r="G128" s="355"/>
      <c r="H128" s="356"/>
    </row>
    <row r="129" spans="1:8" ht="50.1" customHeight="1" x14ac:dyDescent="0.2">
      <c r="A129" s="352" t="s">
        <v>88</v>
      </c>
      <c r="B129" s="353"/>
      <c r="C129" s="73" t="str">
        <f>"Интернет-площадка 2gis.ru на основе Cправочника организаций "&amp;$C$2&amp;""</f>
        <v>Интернет-площадка 2gis.ru на основе Cправочника организаций "2ГИС.НОЯБРЬСК"</v>
      </c>
      <c r="D129" s="354">
        <v>4200</v>
      </c>
      <c r="E129" s="355"/>
      <c r="F129" s="355"/>
      <c r="G129" s="355"/>
      <c r="H129" s="356"/>
    </row>
    <row r="130" spans="1:8" ht="50.1" customHeight="1" x14ac:dyDescent="0.2">
      <c r="A130" s="352" t="s">
        <v>89</v>
      </c>
      <c r="B130" s="353"/>
      <c r="C130" s="73" t="str">
        <f>"Интернет-площадка 2gis.ru на основе Cправочника организаций "&amp;$C$2&amp;""</f>
        <v>Интернет-площадка 2gis.ru на основе Cправочника организаций "2ГИС.НОЯБРЬСК"</v>
      </c>
      <c r="D130" s="354">
        <v>5040</v>
      </c>
      <c r="E130" s="355"/>
      <c r="F130" s="355"/>
      <c r="G130" s="355"/>
      <c r="H130" s="356"/>
    </row>
    <row r="131" spans="1:8" ht="50.1" customHeight="1" x14ac:dyDescent="0.2">
      <c r="A131" s="352" t="s">
        <v>90</v>
      </c>
      <c r="B131" s="353"/>
      <c r="C131" s="7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1" s="354">
        <v>840</v>
      </c>
      <c r="E131" s="355"/>
      <c r="F131" s="355"/>
      <c r="G131" s="355"/>
      <c r="H131" s="356"/>
    </row>
    <row r="132" spans="1:8" ht="50.1" customHeight="1" x14ac:dyDescent="0.2">
      <c r="A132" s="352" t="s">
        <v>91</v>
      </c>
      <c r="B132" s="353"/>
      <c r="C132" s="7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2" s="354">
        <v>840</v>
      </c>
      <c r="E132" s="355"/>
      <c r="F132" s="355"/>
      <c r="G132" s="355"/>
      <c r="H132" s="356"/>
    </row>
    <row r="133" spans="1:8" ht="50.1" customHeight="1" x14ac:dyDescent="0.2">
      <c r="A133" s="352" t="s">
        <v>92</v>
      </c>
      <c r="B133" s="353"/>
      <c r="C133" s="7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33" s="354">
        <v>840</v>
      </c>
      <c r="E133" s="355"/>
      <c r="F133" s="355"/>
      <c r="G133" s="355"/>
      <c r="H133" s="356"/>
    </row>
    <row r="134" spans="1:8" ht="50.1" customHeight="1" x14ac:dyDescent="0.2">
      <c r="A134" s="352" t="s">
        <v>93</v>
      </c>
      <c r="B134" s="353"/>
      <c r="C134" s="74" t="str">
        <f>C166</f>
        <v>электронный справочник на основе Справочника организаций "2ГИС.НОЯБРЬСК" (мобильная версия 2ГИС 4.0 и выше)</v>
      </c>
      <c r="D134" s="354">
        <v>1950</v>
      </c>
      <c r="E134" s="355"/>
      <c r="F134" s="355"/>
      <c r="G134" s="355"/>
      <c r="H134" s="356"/>
    </row>
    <row r="135" spans="1:8" ht="50.1" customHeight="1" x14ac:dyDescent="0.2">
      <c r="A135" s="352" t="s">
        <v>94</v>
      </c>
      <c r="B135" s="353"/>
      <c r="C135" s="73" t="s">
        <v>95</v>
      </c>
      <c r="D135" s="354">
        <v>600</v>
      </c>
      <c r="E135" s="355"/>
      <c r="F135" s="355"/>
      <c r="G135" s="355"/>
      <c r="H135" s="356"/>
    </row>
    <row r="136" spans="1:8" ht="75" customHeight="1" x14ac:dyDescent="0.2">
      <c r="A136" s="352" t="s">
        <v>96</v>
      </c>
      <c r="B136" s="353"/>
      <c r="C13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6" s="354">
        <v>2040</v>
      </c>
      <c r="E136" s="355"/>
      <c r="F136" s="355"/>
      <c r="G136" s="355"/>
      <c r="H136" s="356"/>
    </row>
    <row r="137" spans="1:8" ht="75" customHeight="1" x14ac:dyDescent="0.2">
      <c r="A137" s="352" t="s">
        <v>97</v>
      </c>
      <c r="B137" s="353"/>
      <c r="C137" s="73" t="str">
        <f t="shared" ref="C137:C13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7" s="354">
        <v>1632</v>
      </c>
      <c r="E137" s="355"/>
      <c r="F137" s="355"/>
      <c r="G137" s="355"/>
      <c r="H137" s="356"/>
    </row>
    <row r="138" spans="1:8" ht="75" customHeight="1" x14ac:dyDescent="0.2">
      <c r="A138" s="352" t="s">
        <v>98</v>
      </c>
      <c r="B138" s="353"/>
      <c r="C138" s="73"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8" s="354">
        <v>1380</v>
      </c>
      <c r="E138" s="355"/>
      <c r="F138" s="355"/>
      <c r="G138" s="355"/>
      <c r="H138" s="356"/>
    </row>
    <row r="139" spans="1:8" ht="75" customHeight="1" x14ac:dyDescent="0.2">
      <c r="A139" s="352" t="s">
        <v>99</v>
      </c>
      <c r="B139" s="353"/>
      <c r="C139" s="73" t="str">
        <f t="shared" si="1"/>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39" s="354">
        <v>816</v>
      </c>
      <c r="E139" s="355"/>
      <c r="F139" s="355"/>
      <c r="G139" s="355"/>
      <c r="H139" s="356"/>
    </row>
    <row r="140" spans="1:8" ht="75" customHeight="1" x14ac:dyDescent="0.2">
      <c r="A140" s="352" t="s">
        <v>100</v>
      </c>
      <c r="B140" s="353" t="s">
        <v>100</v>
      </c>
      <c r="C14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0" s="354">
        <v>5820</v>
      </c>
      <c r="E140" s="355"/>
      <c r="F140" s="355"/>
      <c r="G140" s="355"/>
      <c r="H140" s="356"/>
    </row>
    <row r="141" spans="1:8" ht="75" customHeight="1" x14ac:dyDescent="0.2">
      <c r="A141" s="352" t="s">
        <v>101</v>
      </c>
      <c r="B141" s="353" t="s">
        <v>101</v>
      </c>
      <c r="C14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41" s="354">
        <v>2004</v>
      </c>
      <c r="E141" s="355"/>
      <c r="F141" s="355"/>
      <c r="G141" s="355"/>
      <c r="H141" s="356"/>
    </row>
    <row r="142" spans="1:8" ht="50.1" customHeight="1" thickBot="1" x14ac:dyDescent="0.25">
      <c r="A142" s="352" t="s">
        <v>102</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2" s="354">
        <v>666</v>
      </c>
      <c r="E142" s="355"/>
      <c r="F142" s="355"/>
      <c r="G142" s="355"/>
      <c r="H142" s="356"/>
    </row>
    <row r="143" spans="1:8" s="16" customFormat="1" ht="102" customHeight="1" thickBot="1" x14ac:dyDescent="0.25">
      <c r="A143" s="352" t="s">
        <v>16</v>
      </c>
      <c r="B143" s="353"/>
      <c r="C14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3" s="354">
        <v>750</v>
      </c>
      <c r="E143" s="355"/>
      <c r="F143" s="355"/>
      <c r="G143" s="355"/>
      <c r="H143" s="356"/>
    </row>
    <row r="144" spans="1:8" s="16" customFormat="1" ht="102" customHeight="1" thickBot="1" x14ac:dyDescent="0.25">
      <c r="A144" s="352" t="s">
        <v>103</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44" s="354">
        <v>100002</v>
      </c>
      <c r="E144" s="355"/>
      <c r="F144" s="355"/>
      <c r="G144" s="355"/>
      <c r="H144" s="356"/>
    </row>
    <row r="145" spans="1:8" s="16" customFormat="1" ht="126" customHeight="1" x14ac:dyDescent="0.2">
      <c r="A145" s="352" t="s">
        <v>104</v>
      </c>
      <c r="B145" s="353"/>
      <c r="C14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5" s="354">
        <v>2346</v>
      </c>
      <c r="E145" s="355"/>
      <c r="F145" s="355"/>
      <c r="G145" s="355"/>
      <c r="H145" s="356"/>
    </row>
    <row r="146" spans="1:8" s="16" customFormat="1" ht="96" customHeight="1" x14ac:dyDescent="0.2">
      <c r="A146" s="377" t="s">
        <v>105</v>
      </c>
      <c r="B146" s="378"/>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Интернет-площадки и Веб-приложения на основе Cправочника организаций "2ГИС.НОЯБРЬСК", http://api.2gis.ru/</v>
      </c>
      <c r="D146" s="354">
        <v>3450</v>
      </c>
      <c r="E146" s="355"/>
      <c r="F146" s="355"/>
      <c r="G146" s="355"/>
      <c r="H146" s="356"/>
    </row>
    <row r="147" spans="1:8" s="16" customFormat="1" ht="96" customHeight="1" x14ac:dyDescent="0.2">
      <c r="A147" s="377" t="s">
        <v>106</v>
      </c>
      <c r="B147" s="378"/>
      <c r="C14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47" s="354">
        <v>2004</v>
      </c>
      <c r="E147" s="355"/>
      <c r="F147" s="355"/>
      <c r="G147" s="355"/>
      <c r="H147" s="356"/>
    </row>
    <row r="148" spans="1:8" ht="50.1" customHeight="1" x14ac:dyDescent="0.2">
      <c r="A148" s="352" t="s">
        <v>107</v>
      </c>
      <c r="B148" s="353"/>
      <c r="C148" s="73" t="str">
        <f>"Интернет-площадка 2gis.ru на основе Cправочника организаций "&amp;$C$2&amp;""</f>
        <v>Интернет-площадка 2gis.ru на основе Cправочника организаций "2ГИС.НОЯБРЬСК"</v>
      </c>
      <c r="D148" s="354">
        <v>2520</v>
      </c>
      <c r="E148" s="355"/>
      <c r="F148" s="355"/>
      <c r="G148" s="355"/>
      <c r="H148" s="356"/>
    </row>
    <row r="149" spans="1:8" ht="50.1" customHeight="1" x14ac:dyDescent="0.2">
      <c r="A149" s="352" t="s">
        <v>108</v>
      </c>
      <c r="B149" s="353"/>
      <c r="C149" s="73" t="str">
        <f t="shared" ref="C149:C158" si="2">"Электронный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49" s="354">
        <v>1440</v>
      </c>
      <c r="E149" s="355"/>
      <c r="F149" s="355"/>
      <c r="G149" s="355"/>
      <c r="H149" s="356"/>
    </row>
    <row r="150" spans="1:8" ht="50.1" customHeight="1" x14ac:dyDescent="0.2">
      <c r="A150" s="352" t="s">
        <v>109</v>
      </c>
      <c r="B150" s="353"/>
      <c r="C150" s="73" t="str">
        <f t="shared" si="2"/>
        <v>Электронный справочник на основе Справочника организаций "2ГИС.НОЯБРЬСК" (версия для ПК)</v>
      </c>
      <c r="D150" s="354">
        <v>1200</v>
      </c>
      <c r="E150" s="355"/>
      <c r="F150" s="355"/>
      <c r="G150" s="355"/>
      <c r="H150" s="356"/>
    </row>
    <row r="151" spans="1:8" ht="50.1" customHeight="1" x14ac:dyDescent="0.2">
      <c r="A151" s="352" t="s">
        <v>110</v>
      </c>
      <c r="B151" s="353"/>
      <c r="C151" s="73" t="str">
        <f>"Интернет-площадка 2gis.ru на основе Cправочника организаций "&amp;$C$2&amp;""</f>
        <v>Интернет-площадка 2gis.ru на основе Cправочника организаций "2ГИС.НОЯБРЬСК"</v>
      </c>
      <c r="D151" s="354">
        <v>5880</v>
      </c>
      <c r="E151" s="355"/>
      <c r="F151" s="355"/>
      <c r="G151" s="355"/>
      <c r="H151" s="356"/>
    </row>
    <row r="152" spans="1:8" ht="50.1" customHeight="1" x14ac:dyDescent="0.2">
      <c r="A152" s="352" t="s">
        <v>111</v>
      </c>
      <c r="B152" s="353"/>
      <c r="C152" s="73" t="str">
        <f>"Интернет-площадка 2gis.ru на основе Cправочника организаций "&amp;$C$2&amp;""</f>
        <v>Интернет-площадка 2gis.ru на основе Cправочника организаций "2ГИС.НОЯБРЬСК"</v>
      </c>
      <c r="D152" s="354">
        <v>7056</v>
      </c>
      <c r="E152" s="355"/>
      <c r="F152" s="355"/>
      <c r="G152" s="355"/>
      <c r="H152" s="356"/>
    </row>
    <row r="153" spans="1:8" ht="50.1" customHeight="1" x14ac:dyDescent="0.2">
      <c r="A153" s="352" t="s">
        <v>112</v>
      </c>
      <c r="B153" s="353"/>
      <c r="C153" s="73" t="str">
        <f t="shared" si="2"/>
        <v>Электронный справочник на основе Справочника организаций "2ГИС.НОЯБРЬСК" (версия для ПК)</v>
      </c>
      <c r="D153" s="354">
        <v>1200</v>
      </c>
      <c r="E153" s="355"/>
      <c r="F153" s="355"/>
      <c r="G153" s="355"/>
      <c r="H153" s="356"/>
    </row>
    <row r="154" spans="1:8" ht="50.1" customHeight="1" x14ac:dyDescent="0.2">
      <c r="A154" s="352" t="s">
        <v>113</v>
      </c>
      <c r="B154" s="353"/>
      <c r="C154" s="73" t="str">
        <f t="shared" si="2"/>
        <v>Электронный справочник на основе Справочника организаций "2ГИС.НОЯБРЬСК" (версия для ПК)</v>
      </c>
      <c r="D154" s="354">
        <v>1200</v>
      </c>
      <c r="E154" s="355"/>
      <c r="F154" s="355"/>
      <c r="G154" s="355"/>
      <c r="H154" s="356"/>
    </row>
    <row r="155" spans="1:8" ht="50.1" customHeight="1" x14ac:dyDescent="0.2">
      <c r="A155" s="352" t="s">
        <v>114</v>
      </c>
      <c r="B155" s="353"/>
      <c r="C155" s="73" t="str">
        <f t="shared" si="2"/>
        <v>Электронный справочник на основе Справочника организаций "2ГИС.НОЯБРЬСК" (версия для ПК)</v>
      </c>
      <c r="D155" s="354">
        <v>1200</v>
      </c>
      <c r="E155" s="355"/>
      <c r="F155" s="355"/>
      <c r="G155" s="355"/>
      <c r="H155" s="356"/>
    </row>
    <row r="156" spans="1:8" ht="50.1" customHeight="1" x14ac:dyDescent="0.2">
      <c r="A156" s="352" t="s">
        <v>115</v>
      </c>
      <c r="B156" s="353"/>
      <c r="C156" s="73" t="s">
        <v>95</v>
      </c>
      <c r="D156" s="354">
        <v>840</v>
      </c>
      <c r="E156" s="355"/>
      <c r="F156" s="355"/>
      <c r="G156" s="355"/>
      <c r="H156" s="356"/>
    </row>
    <row r="157" spans="1:8" ht="75" customHeight="1" x14ac:dyDescent="0.2">
      <c r="A157" s="352" t="s">
        <v>116</v>
      </c>
      <c r="B157" s="353"/>
      <c r="C15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"2ГИС.НОЯБРЬСК" (мобильная версия 2ГИС 4.0 и выше); Интернет-площадка 2gis.ru на основе Cправочника организаций "2ГИС.НОЯБРЬСК"</v>
      </c>
      <c r="D157" s="354">
        <v>8160</v>
      </c>
      <c r="E157" s="355"/>
      <c r="F157" s="355"/>
      <c r="G157" s="355"/>
      <c r="H157" s="356"/>
    </row>
    <row r="158" spans="1:8" ht="50.1" customHeight="1" thickBot="1" x14ac:dyDescent="0.25">
      <c r="A158" s="352" t="s">
        <v>117</v>
      </c>
      <c r="B158" s="353"/>
      <c r="C158" s="73" t="str">
        <f t="shared" si="2"/>
        <v>Электронный справочник на основе Справочника организаций "2ГИС.НОЯБРЬСК" (версия для ПК)</v>
      </c>
      <c r="D158" s="374">
        <v>960</v>
      </c>
      <c r="E158" s="375"/>
      <c r="F158" s="375"/>
      <c r="G158" s="375"/>
      <c r="H158" s="376"/>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352" t="s">
        <v>119</v>
      </c>
      <c r="B160" s="353"/>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"2ГИС.НОЯБРЬСК" (мобильная версия)</v>
      </c>
      <c r="D160" s="354">
        <v>2004</v>
      </c>
      <c r="E160" s="355"/>
      <c r="F160" s="355"/>
      <c r="G160" s="355"/>
      <c r="H160" s="356"/>
    </row>
    <row r="161" spans="1:8" s="16" customFormat="1" ht="50.1" customHeight="1" x14ac:dyDescent="0.2">
      <c r="A161" s="352" t="s">
        <v>120</v>
      </c>
      <c r="B161" s="353"/>
      <c r="C161" s="367"/>
      <c r="D161" s="354">
        <v>2004</v>
      </c>
      <c r="E161" s="355"/>
      <c r="F161" s="355"/>
      <c r="G161" s="355"/>
      <c r="H161" s="356"/>
    </row>
    <row r="162" spans="1:8" s="16" customFormat="1" ht="50.1" customHeight="1" x14ac:dyDescent="0.2">
      <c r="A162" s="369" t="s">
        <v>121</v>
      </c>
      <c r="B162" s="370"/>
      <c r="C162" s="367"/>
      <c r="D162" s="517">
        <v>1500</v>
      </c>
      <c r="E162" s="398"/>
      <c r="F162" s="398"/>
      <c r="G162" s="398"/>
      <c r="H162" s="398"/>
    </row>
    <row r="163" spans="1:8" s="16" customFormat="1" ht="50.1" customHeight="1" x14ac:dyDescent="0.2">
      <c r="A163" s="369" t="s">
        <v>122</v>
      </c>
      <c r="B163" s="370"/>
      <c r="C163" s="367"/>
      <c r="D163" s="517">
        <v>150</v>
      </c>
      <c r="E163" s="398"/>
      <c r="F163" s="398"/>
      <c r="G163" s="398"/>
      <c r="H163" s="398"/>
    </row>
    <row r="164" spans="1:8" s="16" customFormat="1" ht="50.1" customHeight="1" thickBot="1" x14ac:dyDescent="0.25">
      <c r="A164" s="369" t="s">
        <v>123</v>
      </c>
      <c r="B164" s="370"/>
      <c r="C164" s="368"/>
      <c r="D164" s="471">
        <v>510</v>
      </c>
      <c r="E164" s="472"/>
      <c r="F164" s="472"/>
      <c r="G164" s="472"/>
      <c r="H164" s="472"/>
    </row>
    <row r="165" spans="1:8" s="16" customFormat="1" ht="50.1" customHeight="1" thickBot="1" x14ac:dyDescent="0.25">
      <c r="A165" s="362" t="s">
        <v>124</v>
      </c>
      <c r="B165" s="363"/>
      <c r="C165" s="21"/>
      <c r="D165" s="364"/>
      <c r="E165" s="364"/>
      <c r="F165" s="364"/>
      <c r="G165" s="364"/>
      <c r="H165" s="365"/>
    </row>
    <row r="166" spans="1:8" ht="50.1" customHeight="1" x14ac:dyDescent="0.2">
      <c r="A166" s="352" t="s">
        <v>125</v>
      </c>
      <c r="B166" s="353"/>
      <c r="C16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66" s="77">
        <f>F166*1.2</f>
        <v>2124</v>
      </c>
      <c r="E166" s="78">
        <f>F166*1.1</f>
        <v>1947.0000000000002</v>
      </c>
      <c r="F166" s="78">
        <v>1770</v>
      </c>
      <c r="G166" s="78">
        <f>F166*0.75</f>
        <v>1327.5</v>
      </c>
      <c r="H166" s="79">
        <f>F166*0.5</f>
        <v>885</v>
      </c>
    </row>
    <row r="167" spans="1:8" ht="50.1" customHeight="1" x14ac:dyDescent="0.2">
      <c r="A167" s="352" t="s">
        <v>126</v>
      </c>
      <c r="B167" s="353"/>
      <c r="C167" s="73" t="str">
        <f>"Интернет-площадка 2gis.ru на основе Cправочника организаций "&amp;$C$2&amp;""</f>
        <v>Интернет-площадка 2gis.ru на основе Cправочника организаций "2ГИС.НОЯБРЬСК"</v>
      </c>
      <c r="D167" s="354">
        <v>1500</v>
      </c>
      <c r="E167" s="355"/>
      <c r="F167" s="355"/>
      <c r="G167" s="355"/>
      <c r="H167" s="356"/>
    </row>
    <row r="168" spans="1:8" ht="50.1" customHeight="1" x14ac:dyDescent="0.2">
      <c r="A168" s="352" t="s">
        <v>127</v>
      </c>
      <c r="B168" s="353"/>
      <c r="C168" s="7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68" s="354">
        <v>1224</v>
      </c>
      <c r="E168" s="355"/>
      <c r="F168" s="355"/>
      <c r="G168" s="355"/>
      <c r="H168" s="356"/>
    </row>
    <row r="169" spans="1:8" ht="50.1" customHeight="1" x14ac:dyDescent="0.2">
      <c r="A169" s="352" t="s">
        <v>128</v>
      </c>
      <c r="B169" s="353"/>
      <c r="C16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(мобильная версия 2ГИС 4.0 и выше)</v>
      </c>
      <c r="D169" s="77">
        <f>F169*1.2</f>
        <v>3024</v>
      </c>
      <c r="E169" s="78">
        <f>F169*1.1</f>
        <v>2772</v>
      </c>
      <c r="F169" s="78">
        <v>2520</v>
      </c>
      <c r="G169" s="78">
        <f>F169*0.75</f>
        <v>1890</v>
      </c>
      <c r="H169" s="79">
        <f>F169*0.5</f>
        <v>1260</v>
      </c>
    </row>
    <row r="170" spans="1:8" ht="50.1" customHeight="1" x14ac:dyDescent="0.2">
      <c r="A170" s="352" t="s">
        <v>199</v>
      </c>
      <c r="B170" s="353"/>
      <c r="C170" s="73" t="str">
        <f>"Интернет-площадка 2gis.ru на основе Cправочника организаций "&amp;$C$2&amp;""</f>
        <v>Интернет-площадка 2gis.ru на основе Cправочника организаций "2ГИС.НОЯБРЬСК"</v>
      </c>
      <c r="D170" s="354">
        <v>2160</v>
      </c>
      <c r="E170" s="355"/>
      <c r="F170" s="355"/>
      <c r="G170" s="355"/>
      <c r="H170" s="356"/>
    </row>
    <row r="171" spans="1:8" ht="50.1" customHeight="1" x14ac:dyDescent="0.2">
      <c r="A171" s="352" t="s">
        <v>130</v>
      </c>
      <c r="B171" s="353"/>
      <c r="C171" s="73" t="str">
        <f>"Электронный справочник на основе Справочника организаций "&amp;$C$2&amp;" (версия для ПК)"</f>
        <v>Электронный справочник на основе Справочника организаций "2ГИС.НОЯБРЬСК" (версия для ПК)</v>
      </c>
      <c r="D171" s="354">
        <v>1800</v>
      </c>
      <c r="E171" s="355"/>
      <c r="F171" s="355"/>
      <c r="G171" s="355"/>
      <c r="H171" s="356"/>
    </row>
    <row r="172" spans="1:8" s="16" customFormat="1" ht="126" customHeight="1" thickBot="1" x14ac:dyDescent="0.25">
      <c r="A172" s="352" t="s">
        <v>131</v>
      </c>
      <c r="B172" s="353"/>
      <c r="C172" s="121" t="str">
        <f>C167</f>
        <v>Интернет-площадка 2gis.ru на основе Cправочника организаций "2ГИС.НОЯБРЬСК"</v>
      </c>
      <c r="D172" s="354">
        <v>1800</v>
      </c>
      <c r="E172" s="355"/>
      <c r="F172" s="355"/>
      <c r="G172" s="355"/>
      <c r="H172" s="356"/>
    </row>
    <row r="173" spans="1:8" ht="50.1" customHeight="1" thickBot="1" x14ac:dyDescent="0.25">
      <c r="A173" s="362" t="s">
        <v>200</v>
      </c>
      <c r="B173" s="363"/>
      <c r="C173" s="21"/>
      <c r="D173" s="364"/>
      <c r="E173" s="364"/>
      <c r="F173" s="364"/>
      <c r="G173" s="364"/>
      <c r="H173" s="365"/>
    </row>
    <row r="174" spans="1:8" s="20" customFormat="1" ht="30" customHeight="1" thickBot="1" x14ac:dyDescent="0.25">
      <c r="A174" s="506"/>
      <c r="B174" s="507"/>
      <c r="C174" s="623"/>
      <c r="D174" s="507"/>
      <c r="E174" s="507"/>
      <c r="F174" s="507"/>
      <c r="G174" s="507"/>
      <c r="H174" s="508"/>
    </row>
    <row r="175" spans="1:8" s="16" customFormat="1" ht="185.25" customHeight="1" x14ac:dyDescent="0.2">
      <c r="A175" s="352" t="s">
        <v>201</v>
      </c>
      <c r="B175" s="353"/>
      <c r="C17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"2ГИС.НОЯБРЬСК" (версия для ПК); Интернет-площадка 2gis.ru на основе Cправочника организаций "2ГИС.НОЯБРЬСК"; Электронный справочник на основе Справочника организаций "2ГИС.НОЯБРЬСК" (мобильная версия 2ГИС 4.0 и выше)</v>
      </c>
      <c r="D175" s="382">
        <v>8880</v>
      </c>
      <c r="E175" s="383"/>
      <c r="F175" s="383"/>
      <c r="G175" s="383"/>
      <c r="H175" s="384"/>
    </row>
    <row r="176" spans="1:8" s="16" customFormat="1" ht="83.25" customHeight="1" thickBot="1" x14ac:dyDescent="0.25">
      <c r="A176" s="352" t="s">
        <v>202</v>
      </c>
      <c r="B176" s="353"/>
      <c r="C176" s="367"/>
      <c r="D176" s="354">
        <v>8880</v>
      </c>
      <c r="E176" s="355"/>
      <c r="F176" s="355"/>
      <c r="G176" s="355"/>
      <c r="H176" s="356"/>
    </row>
    <row r="177" spans="1:8" ht="21.75" thickBot="1" x14ac:dyDescent="0.25">
      <c r="A177" s="518"/>
      <c r="B177" s="519"/>
      <c r="C177" s="60"/>
      <c r="D177" s="520"/>
      <c r="E177" s="520"/>
      <c r="F177" s="520"/>
      <c r="G177" s="520"/>
      <c r="H177" s="521"/>
    </row>
    <row r="179" spans="1:8" ht="21" x14ac:dyDescent="0.2">
      <c r="A179" s="85"/>
      <c r="B179" s="86" t="s">
        <v>133</v>
      </c>
      <c r="C179" s="349" t="s">
        <v>521</v>
      </c>
      <c r="D179" s="349"/>
      <c r="E179" s="87"/>
      <c r="F179" s="87"/>
      <c r="G179" s="87"/>
      <c r="H179" s="87"/>
    </row>
    <row r="180" spans="1:8" ht="21" x14ac:dyDescent="0.2">
      <c r="A180" s="85"/>
      <c r="B180" s="87"/>
      <c r="C180" s="348" t="s">
        <v>522</v>
      </c>
      <c r="D180" s="348"/>
      <c r="E180" s="87"/>
      <c r="F180" s="87"/>
      <c r="G180" s="87"/>
      <c r="H180" s="87"/>
    </row>
    <row r="181" spans="1:8" ht="21" x14ac:dyDescent="0.2">
      <c r="A181" s="85"/>
      <c r="B181" s="87"/>
      <c r="C181" s="348" t="s">
        <v>523</v>
      </c>
      <c r="D181" s="348"/>
      <c r="E181" s="87"/>
      <c r="F181" s="87"/>
      <c r="G181" s="87"/>
      <c r="H181" s="87"/>
    </row>
    <row r="182" spans="1:8" ht="21" x14ac:dyDescent="0.2">
      <c r="C182" s="348"/>
      <c r="D182" s="348"/>
      <c r="E182" s="87"/>
      <c r="F182" s="87"/>
      <c r="G182" s="87"/>
      <c r="H182" s="82"/>
    </row>
    <row r="183" spans="1:8" ht="26.25" customHeight="1" x14ac:dyDescent="0.2">
      <c r="A183" s="347" t="str">
        <f>Абакан_юр!A174</f>
        <v>По соглашению сторон в качестве валюты платежа могут выступать украинские гривны, в этом случае курс следующий: 1 руб. = 0,4395 гривен</v>
      </c>
      <c r="B183" s="347"/>
      <c r="C183" s="347"/>
      <c r="D183" s="89"/>
      <c r="E183" s="89"/>
      <c r="F183" s="90"/>
      <c r="G183" s="351"/>
      <c r="H183" s="351"/>
    </row>
    <row r="184" spans="1:8" ht="26.25" customHeight="1" x14ac:dyDescent="0.2">
      <c r="A184" s="347" t="str">
        <f>Абакан_юр!A175</f>
        <v>По соглашению сторон в качестве валюты платежа могут выступать дирхамы ОАЭ, в этом случае курс следующий: 1 руб. = 0,0414 дирхам</v>
      </c>
      <c r="B184" s="347"/>
      <c r="C184" s="347"/>
      <c r="D184" s="89"/>
      <c r="E184" s="89"/>
      <c r="F184" s="90"/>
      <c r="G184" s="92"/>
      <c r="H184" s="92"/>
    </row>
    <row r="185" spans="1:8" ht="26.25" customHeight="1" x14ac:dyDescent="0.2">
      <c r="A185" s="347" t="str">
        <f>Абакан_юр!A176</f>
        <v>По соглашению сторон в качестве валюты платежа могут выступать доллары США, в этом случае курс следующий: 1 руб. = 0,0113 доллара</v>
      </c>
      <c r="B185" s="347"/>
      <c r="C185" s="347"/>
      <c r="D185" s="89"/>
      <c r="E185" s="89"/>
      <c r="F185" s="90"/>
      <c r="G185" s="92"/>
      <c r="H185" s="92"/>
    </row>
    <row r="186" spans="1:8" ht="26.25" customHeight="1" x14ac:dyDescent="0.2">
      <c r="A186" s="347" t="str">
        <f>Абакан_юр!A177</f>
        <v>По соглашению сторон в качестве валюты платежа могут выступать евро, в этом случае курс следующий: 1 руб. = 0,0104 евро</v>
      </c>
      <c r="B186" s="347"/>
      <c r="C186" s="347"/>
      <c r="D186" s="89"/>
      <c r="E186" s="90"/>
      <c r="F186" s="90"/>
      <c r="G186" s="92"/>
      <c r="H186" s="92"/>
    </row>
    <row r="187" spans="1:8" ht="26.25" customHeight="1" x14ac:dyDescent="0.2">
      <c r="A187" s="347" t="str">
        <f>Абакан_юр!A178</f>
        <v>По соглашению сторон в качестве валюты платежа могут выступать чешские кроны, в этом случае курс следующий: 1 руб. = 0,2610 крона</v>
      </c>
      <c r="B187" s="347"/>
      <c r="C187" s="347"/>
      <c r="D187" s="89"/>
      <c r="E187" s="90"/>
      <c r="F187" s="90"/>
      <c r="G187" s="92"/>
      <c r="H187" s="92"/>
    </row>
    <row r="188" spans="1:8" ht="26.25" customHeight="1" x14ac:dyDescent="0.2">
      <c r="A188" s="347" t="str">
        <f>Абакан_юр!A179</f>
        <v>По соглашению сторон в качестве валюты платежа могут выступать киргизские сомы, в этом случае курс следующий: 1 руб. = 1,0094 сом</v>
      </c>
      <c r="B188" s="347"/>
      <c r="C188" s="347"/>
      <c r="D188" s="89"/>
      <c r="E188" s="89"/>
      <c r="F188" s="90"/>
      <c r="G188" s="92"/>
      <c r="H188" s="92"/>
    </row>
    <row r="189" spans="1:8" ht="26.25" customHeight="1" x14ac:dyDescent="0.2">
      <c r="A189"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9" s="347"/>
      <c r="C189" s="347"/>
      <c r="D189" s="89"/>
      <c r="E189" s="89"/>
      <c r="F189" s="90"/>
      <c r="G189" s="92"/>
      <c r="H189" s="92"/>
    </row>
    <row r="190" spans="1:8" ht="26.25" x14ac:dyDescent="0.2">
      <c r="A190" s="93"/>
      <c r="B190" s="93"/>
      <c r="C190" s="94"/>
      <c r="D190" s="95"/>
      <c r="E190" s="95"/>
      <c r="F190" s="96"/>
      <c r="G190" s="97"/>
      <c r="H190" s="97"/>
    </row>
    <row r="191" spans="1:8" ht="21" x14ac:dyDescent="0.2">
      <c r="A191" s="339" t="s">
        <v>144</v>
      </c>
      <c r="B191" s="339"/>
      <c r="C191" s="339"/>
      <c r="D191" s="339"/>
      <c r="E191" s="339"/>
      <c r="F191" s="339"/>
      <c r="G191" s="339"/>
      <c r="H191" s="339"/>
    </row>
    <row r="192" spans="1:8" ht="21" x14ac:dyDescent="0.2">
      <c r="A192" s="339" t="s">
        <v>145</v>
      </c>
      <c r="B192" s="339"/>
      <c r="C192" s="339"/>
      <c r="D192" s="339"/>
      <c r="E192" s="339"/>
      <c r="F192" s="339"/>
      <c r="G192" s="339"/>
      <c r="H192" s="339"/>
    </row>
    <row r="193" spans="1:8" ht="26.25" x14ac:dyDescent="0.2">
      <c r="A193" s="93"/>
      <c r="B193" s="93"/>
      <c r="C193" s="94"/>
      <c r="D193" s="95"/>
      <c r="E193" s="95"/>
      <c r="F193" s="96"/>
      <c r="G193" s="97"/>
      <c r="H193" s="97"/>
    </row>
    <row r="194" spans="1:8" ht="50.1" customHeight="1" thickBot="1" x14ac:dyDescent="0.25">
      <c r="A194" s="340" t="s">
        <v>146</v>
      </c>
      <c r="B194" s="340"/>
      <c r="C194" s="340"/>
      <c r="D194" s="340"/>
      <c r="E194" s="340"/>
      <c r="F194" s="99"/>
      <c r="G194" s="91"/>
      <c r="H194" s="100"/>
    </row>
    <row r="195" spans="1:8" ht="50.1" customHeight="1" thickBot="1" x14ac:dyDescent="0.25">
      <c r="A195" s="341" t="s">
        <v>147</v>
      </c>
      <c r="B195" s="342"/>
      <c r="C195" s="342"/>
      <c r="D195" s="342"/>
      <c r="E195" s="343"/>
      <c r="F195" s="101"/>
      <c r="H195" s="102"/>
    </row>
    <row r="196" spans="1:8" ht="84" customHeight="1" thickBot="1" x14ac:dyDescent="0.25">
      <c r="A196" s="502" t="s">
        <v>148</v>
      </c>
      <c r="B196" s="503"/>
      <c r="C196" s="123" t="s">
        <v>149</v>
      </c>
      <c r="D196" s="504" t="s">
        <v>150</v>
      </c>
      <c r="E196" s="505"/>
      <c r="F196" s="104"/>
      <c r="G196" s="104"/>
      <c r="H196" s="104"/>
    </row>
    <row r="197" spans="1:8" ht="112.5" customHeight="1" x14ac:dyDescent="0.2">
      <c r="A197" s="333" t="s">
        <v>151</v>
      </c>
      <c r="B197" s="334"/>
      <c r="C197" s="105" t="s">
        <v>152</v>
      </c>
      <c r="D197" s="335" t="s">
        <v>153</v>
      </c>
      <c r="E197" s="336"/>
      <c r="F197" s="104"/>
      <c r="G197" s="104"/>
      <c r="H197" s="104"/>
    </row>
    <row r="198" spans="1:8" ht="100.5" customHeight="1" x14ac:dyDescent="0.2">
      <c r="A198" s="337" t="s">
        <v>154</v>
      </c>
      <c r="B198" s="338"/>
      <c r="C198" s="106" t="s">
        <v>155</v>
      </c>
      <c r="D198" s="331" t="s">
        <v>156</v>
      </c>
      <c r="E198" s="332"/>
      <c r="F198" s="104"/>
      <c r="G198" s="104"/>
      <c r="H198" s="104"/>
    </row>
    <row r="199" spans="1:8" ht="133.5" customHeight="1" x14ac:dyDescent="0.2">
      <c r="A199" s="337" t="s">
        <v>157</v>
      </c>
      <c r="B199" s="338"/>
      <c r="C199" s="106" t="s">
        <v>158</v>
      </c>
      <c r="D199" s="331" t="s">
        <v>156</v>
      </c>
      <c r="E199" s="332"/>
      <c r="F199" s="104"/>
      <c r="G199" s="104"/>
      <c r="H199" s="104"/>
    </row>
    <row r="200" spans="1:8" s="82" customFormat="1" ht="102.75" customHeight="1" x14ac:dyDescent="0.2">
      <c r="A200" s="337" t="s">
        <v>160</v>
      </c>
      <c r="B200" s="338"/>
      <c r="C200" s="124" t="s">
        <v>161</v>
      </c>
      <c r="D200" s="338" t="s">
        <v>156</v>
      </c>
      <c r="E200" s="494"/>
      <c r="F200" s="101"/>
      <c r="G200" s="101"/>
      <c r="H200" s="101"/>
    </row>
    <row r="201" spans="1:8" s="98" customFormat="1" ht="222.75" customHeight="1" thickBot="1" x14ac:dyDescent="0.25">
      <c r="A201" s="495" t="s">
        <v>162</v>
      </c>
      <c r="B201" s="496"/>
      <c r="C201" s="125" t="s">
        <v>163</v>
      </c>
      <c r="D201" s="497" t="s">
        <v>156</v>
      </c>
      <c r="E201" s="498"/>
      <c r="F201" s="96"/>
      <c r="G201" s="97"/>
      <c r="H201" s="97"/>
    </row>
    <row r="202" spans="1:8" ht="27" customHeight="1" x14ac:dyDescent="0.2">
      <c r="A202" s="329" t="s">
        <v>164</v>
      </c>
      <c r="B202" s="329"/>
      <c r="C202" s="329"/>
      <c r="D202" s="329"/>
      <c r="E202" s="329"/>
      <c r="F202" s="329"/>
      <c r="G202" s="329"/>
      <c r="H202" s="329"/>
    </row>
    <row r="203" spans="1:8" ht="27" customHeight="1" x14ac:dyDescent="0.2">
      <c r="A203" s="329" t="s">
        <v>165</v>
      </c>
      <c r="B203" s="329"/>
      <c r="C203" s="329"/>
      <c r="D203" s="329"/>
      <c r="E203" s="329"/>
      <c r="F203" s="329"/>
      <c r="G203" s="329"/>
      <c r="H203" s="329"/>
    </row>
    <row r="204" spans="1:8" ht="189" customHeight="1" x14ac:dyDescent="0.2">
      <c r="A204"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4" s="339"/>
      <c r="C204" s="339"/>
      <c r="D204" s="339"/>
      <c r="E204" s="339"/>
      <c r="F204" s="339"/>
      <c r="G204" s="339"/>
      <c r="H204" s="339"/>
    </row>
    <row r="205" spans="1:8" ht="83.25" customHeight="1" x14ac:dyDescent="0.2">
      <c r="A205" s="339" t="s">
        <v>167</v>
      </c>
      <c r="B205" s="339"/>
      <c r="C205" s="339"/>
      <c r="D205" s="339"/>
      <c r="E205" s="339"/>
      <c r="F205" s="339"/>
      <c r="G205" s="339"/>
      <c r="H205" s="339"/>
    </row>
    <row r="206" spans="1:8" ht="23.25" x14ac:dyDescent="0.2">
      <c r="A206" s="329" t="s">
        <v>168</v>
      </c>
      <c r="B206" s="329"/>
      <c r="C206" s="329"/>
      <c r="D206" s="329"/>
      <c r="E206" s="329"/>
      <c r="F206" s="329"/>
      <c r="G206" s="329"/>
      <c r="H206" s="329"/>
    </row>
    <row r="207" spans="1:8" s="109" customFormat="1" ht="114.75" customHeight="1" x14ac:dyDescent="0.2">
      <c r="A207" s="339" t="s">
        <v>169</v>
      </c>
      <c r="B207" s="339"/>
      <c r="C207" s="339"/>
      <c r="D207" s="339"/>
      <c r="E207" s="339"/>
      <c r="F207" s="339"/>
      <c r="G207" s="339"/>
      <c r="H207" s="339"/>
    </row>
  </sheetData>
  <sheetProtection selectLockedCells="1" selectUnlockedCells="1"/>
  <mergeCells count="33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G183:H183"/>
    <mergeCell ref="A175:B175"/>
    <mergeCell ref="C175:C176"/>
    <mergeCell ref="D175:H175"/>
    <mergeCell ref="A176:B176"/>
    <mergeCell ref="D176:H176"/>
    <mergeCell ref="A177:B177"/>
    <mergeCell ref="D177:H177"/>
    <mergeCell ref="A172:B172"/>
    <mergeCell ref="D172:H172"/>
    <mergeCell ref="A173:B173"/>
    <mergeCell ref="D173:H173"/>
    <mergeCell ref="A174:C174"/>
    <mergeCell ref="D174:H174"/>
    <mergeCell ref="A184:C184"/>
    <mergeCell ref="A185:C185"/>
    <mergeCell ref="A186:C186"/>
    <mergeCell ref="A187:C187"/>
    <mergeCell ref="A188:C188"/>
    <mergeCell ref="A189:C189"/>
    <mergeCell ref="C179:D179"/>
    <mergeCell ref="C180:D180"/>
    <mergeCell ref="C181:D181"/>
    <mergeCell ref="C182:D182"/>
    <mergeCell ref="A183:C183"/>
    <mergeCell ref="A197:B197"/>
    <mergeCell ref="D197:E197"/>
    <mergeCell ref="A198:B198"/>
    <mergeCell ref="D198:E198"/>
    <mergeCell ref="A199:B199"/>
    <mergeCell ref="D199:E199"/>
    <mergeCell ref="A191:H191"/>
    <mergeCell ref="A192:H192"/>
    <mergeCell ref="A194:E194"/>
    <mergeCell ref="A195:E195"/>
    <mergeCell ref="A196:B196"/>
    <mergeCell ref="D196:E196"/>
    <mergeCell ref="A204:H204"/>
    <mergeCell ref="A205:H205"/>
    <mergeCell ref="A206:H206"/>
    <mergeCell ref="A207:E207"/>
    <mergeCell ref="F207:H207"/>
    <mergeCell ref="A200:B200"/>
    <mergeCell ref="D200:E200"/>
    <mergeCell ref="A201:B201"/>
    <mergeCell ref="D201:E201"/>
    <mergeCell ref="A202:H202"/>
    <mergeCell ref="A203:H20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76"/>
  <sheetViews>
    <sheetView view="pageBreakPreview" zoomScale="40" zoomScaleNormal="60" zoomScaleSheetLayoutView="40" workbookViewId="0">
      <pane ySplit="3" topLeftCell="A79"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606</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32.25" customHeight="1" thickBot="1" x14ac:dyDescent="0.25">
      <c r="A6" s="283"/>
      <c r="B6" s="284"/>
      <c r="C6" s="284"/>
      <c r="D6" s="519" t="s">
        <v>234</v>
      </c>
      <c r="E6" s="519"/>
      <c r="F6" s="519"/>
      <c r="G6" s="519"/>
      <c r="H6" s="645"/>
    </row>
    <row r="7" spans="1:8" s="16" customFormat="1" ht="24.95" customHeight="1" thickBot="1" x14ac:dyDescent="0.25">
      <c r="A7" s="40"/>
      <c r="B7" s="59"/>
      <c r="C7" s="60"/>
      <c r="D7" s="110" t="s">
        <v>171</v>
      </c>
      <c r="E7" s="111" t="s">
        <v>172</v>
      </c>
      <c r="F7" s="112" t="s">
        <v>173</v>
      </c>
      <c r="G7" s="111" t="s">
        <v>174</v>
      </c>
      <c r="H7" s="113"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8" s="382">
        <f>F8*1.2</f>
        <v>13305.6</v>
      </c>
      <c r="E8" s="383">
        <f>F8*1.1</f>
        <v>12196.800000000001</v>
      </c>
      <c r="F8" s="383">
        <v>11088</v>
      </c>
      <c r="G8" s="383">
        <f>F8*0.75</f>
        <v>8316</v>
      </c>
      <c r="H8" s="384">
        <f>F8*0.5</f>
        <v>5544</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3" s="457">
        <f>F13*1.2</f>
        <v>15170.4</v>
      </c>
      <c r="E13" s="383">
        <f>F13*1.1</f>
        <v>13906.2</v>
      </c>
      <c r="F13" s="383">
        <v>12642</v>
      </c>
      <c r="G13" s="383">
        <f>F13*0.75</f>
        <v>9481.5</v>
      </c>
      <c r="H13" s="384">
        <f>F13*0.5</f>
        <v>6321</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2460</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"2ГИС.ОМСК"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22" s="471"/>
      <c r="E22" s="472"/>
      <c r="F22" s="472"/>
      <c r="G22" s="472"/>
      <c r="H22" s="473"/>
    </row>
    <row r="23" spans="1:8" s="16" customFormat="1" ht="24.9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24" s="527">
        <v>270</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28" s="382">
        <f>F28*1.2</f>
        <v>22622.399999999998</v>
      </c>
      <c r="E28" s="383">
        <f>F28*1.1</f>
        <v>20737.2</v>
      </c>
      <c r="F28" s="383">
        <v>18852</v>
      </c>
      <c r="G28" s="383">
        <f>F28*0.75</f>
        <v>14139</v>
      </c>
      <c r="H28" s="384">
        <f>F28*0.5</f>
        <v>9426</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3" s="457">
        <f>F33*1.2</f>
        <v>25790.399999999998</v>
      </c>
      <c r="E33" s="383">
        <f>F33*1.1</f>
        <v>23641.200000000001</v>
      </c>
      <c r="F33" s="383">
        <v>21492</v>
      </c>
      <c r="G33" s="383">
        <f>F33*0.75</f>
        <v>16119</v>
      </c>
      <c r="H33" s="384">
        <f>F33*0.5</f>
        <v>10746</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4200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"2ГИС.ОМСК"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"2ГИС.ОМСК"; Электронный справочник "2ГИС.ОМСК" (мобильная версия 2ГИС 4.0 и выше)</v>
      </c>
      <c r="D42" s="471"/>
      <c r="E42" s="472"/>
      <c r="F42" s="472"/>
      <c r="G42" s="472"/>
      <c r="H42" s="473"/>
    </row>
    <row r="43" spans="1:8" s="16" customFormat="1" ht="24.95" customHeight="1" thickBot="1" x14ac:dyDescent="0.25">
      <c r="A43" s="40"/>
      <c r="B43" s="41"/>
      <c r="C43" s="42"/>
      <c r="D43" s="519"/>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"2ГИС.ОМСК"; Электронный справочник на основе Справочника организаций "2ГИС.ОМСК" (мобильная версия)</v>
      </c>
      <c r="D44" s="445">
        <v>468</v>
      </c>
      <c r="E44" s="445"/>
      <c r="F44" s="445"/>
      <c r="G44" s="445"/>
      <c r="H44" s="446"/>
    </row>
    <row r="45" spans="1:8" s="16" customFormat="1" ht="69.75" customHeight="1" x14ac:dyDescent="0.2">
      <c r="A45" s="439"/>
      <c r="B45" s="476"/>
      <c r="C45" s="478"/>
      <c r="D45" s="447"/>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6" s="447"/>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47" s="449"/>
      <c r="E47" s="449"/>
      <c r="F47" s="449"/>
      <c r="G47" s="449"/>
      <c r="H47" s="450"/>
    </row>
    <row r="48" spans="1:8" s="16" customFormat="1" ht="24.95" customHeight="1" thickBot="1" x14ac:dyDescent="0.25">
      <c r="A48" s="40"/>
      <c r="B48" s="41"/>
      <c r="C48" s="42"/>
      <c r="D48" s="435"/>
      <c r="E48" s="436"/>
      <c r="F48" s="436"/>
      <c r="G48" s="436"/>
      <c r="H48" s="437"/>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49" s="382">
        <f>F49*1.2</f>
        <v>15969.599999999999</v>
      </c>
      <c r="E49" s="383">
        <f>F49*1.1</f>
        <v>14638.800000000001</v>
      </c>
      <c r="F49" s="383">
        <v>13308</v>
      </c>
      <c r="G49" s="383">
        <f>F49*0.75</f>
        <v>9981</v>
      </c>
      <c r="H49" s="384">
        <f>F49*0.5</f>
        <v>6654</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3" s="374"/>
      <c r="E53" s="375"/>
      <c r="F53" s="375"/>
      <c r="G53" s="375"/>
      <c r="H53" s="376"/>
    </row>
    <row r="54" spans="1:8" s="16" customFormat="1" ht="24.95" customHeight="1" thickBot="1" x14ac:dyDescent="0.25">
      <c r="A54" s="28"/>
      <c r="B54" s="29"/>
      <c r="C54" s="30"/>
      <c r="D54" s="458"/>
      <c r="E54" s="459"/>
      <c r="F54" s="459"/>
      <c r="G54" s="459"/>
      <c r="H54" s="460"/>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5" s="457">
        <f>F55*1.2</f>
        <v>18208.8</v>
      </c>
      <c r="E55" s="383">
        <f>F55*1.1</f>
        <v>16691.400000000001</v>
      </c>
      <c r="F55" s="383">
        <v>15174</v>
      </c>
      <c r="G55" s="383">
        <f>F55*0.75</f>
        <v>11380.5</v>
      </c>
      <c r="H55" s="384">
        <f>F55*0.5</f>
        <v>7587</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59" s="482"/>
      <c r="E59" s="375"/>
      <c r="F59" s="375"/>
      <c r="G59" s="375"/>
      <c r="H59" s="376"/>
    </row>
    <row r="60" spans="1:8" s="16" customFormat="1" ht="24.95" customHeight="1" thickBot="1" x14ac:dyDescent="0.25">
      <c r="A60" s="40"/>
      <c r="B60" s="41"/>
      <c r="C60" s="42"/>
      <c r="D60" s="486"/>
      <c r="E60" s="487"/>
      <c r="F60" s="487"/>
      <c r="G60" s="487"/>
      <c r="H60" s="488"/>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61" s="527">
        <v>270</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63" s="531"/>
      <c r="E63" s="532"/>
      <c r="F63" s="532"/>
      <c r="G63" s="532"/>
      <c r="H63" s="533"/>
    </row>
    <row r="64" spans="1:8" s="16" customFormat="1" ht="24.95" customHeight="1" thickBot="1" x14ac:dyDescent="0.25">
      <c r="A64" s="40"/>
      <c r="B64" s="59"/>
      <c r="C64" s="60"/>
      <c r="D64" s="519" t="s">
        <v>234</v>
      </c>
      <c r="E64" s="519"/>
      <c r="F64" s="519"/>
      <c r="G64" s="519"/>
      <c r="H64" s="645"/>
    </row>
    <row r="65" spans="1:8" s="16" customFormat="1" ht="50.1" customHeight="1" thickBot="1" x14ac:dyDescent="0.25">
      <c r="A65" s="411" t="s">
        <v>38</v>
      </c>
      <c r="B65" s="412"/>
      <c r="C65" s="412"/>
      <c r="D65" s="421" t="str">
        <f>"от "&amp;MIN(D66:D91)&amp;" до "&amp;MAX(D66:D91)</f>
        <v>от 2496 до 64896</v>
      </c>
      <c r="E65" s="422"/>
      <c r="F65" s="422"/>
      <c r="G65" s="422"/>
      <c r="H65" s="423"/>
    </row>
    <row r="66" spans="1:8" s="16" customFormat="1" ht="37.5" customHeight="1" outlineLevel="1" x14ac:dyDescent="0.2">
      <c r="A66" s="429" t="s">
        <v>39</v>
      </c>
      <c r="B66" s="430"/>
      <c r="C66" s="747"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66" s="432">
        <v>2496</v>
      </c>
      <c r="E66" s="433"/>
      <c r="F66" s="433"/>
      <c r="G66" s="433"/>
      <c r="H66" s="434"/>
    </row>
    <row r="67" spans="1:8" s="16" customFormat="1" ht="37.5" customHeight="1" outlineLevel="1" x14ac:dyDescent="0.2">
      <c r="A67" s="419" t="s">
        <v>40</v>
      </c>
      <c r="B67" s="420"/>
      <c r="C67" s="748"/>
      <c r="D67" s="354">
        <v>4992</v>
      </c>
      <c r="E67" s="355"/>
      <c r="F67" s="355"/>
      <c r="G67" s="355"/>
      <c r="H67" s="356"/>
    </row>
    <row r="68" spans="1:8" s="16" customFormat="1" ht="37.5" customHeight="1" outlineLevel="1" x14ac:dyDescent="0.2">
      <c r="A68" s="419" t="s">
        <v>41</v>
      </c>
      <c r="B68" s="420"/>
      <c r="C68" s="748"/>
      <c r="D68" s="354">
        <v>7488</v>
      </c>
      <c r="E68" s="355"/>
      <c r="F68" s="355"/>
      <c r="G68" s="355"/>
      <c r="H68" s="356"/>
    </row>
    <row r="69" spans="1:8" s="16" customFormat="1" ht="37.5" customHeight="1" outlineLevel="1" x14ac:dyDescent="0.2">
      <c r="A69" s="419" t="s">
        <v>42</v>
      </c>
      <c r="B69" s="420"/>
      <c r="C69" s="748"/>
      <c r="D69" s="354">
        <v>9984</v>
      </c>
      <c r="E69" s="355"/>
      <c r="F69" s="355"/>
      <c r="G69" s="355"/>
      <c r="H69" s="356"/>
    </row>
    <row r="70" spans="1:8" s="16" customFormat="1" ht="37.5" customHeight="1" outlineLevel="1" x14ac:dyDescent="0.2">
      <c r="A70" s="419" t="s">
        <v>43</v>
      </c>
      <c r="B70" s="420"/>
      <c r="C70" s="748"/>
      <c r="D70" s="354">
        <v>12480</v>
      </c>
      <c r="E70" s="355"/>
      <c r="F70" s="355"/>
      <c r="G70" s="355"/>
      <c r="H70" s="356"/>
    </row>
    <row r="71" spans="1:8" s="16" customFormat="1" ht="37.5" customHeight="1" outlineLevel="1" x14ac:dyDescent="0.2">
      <c r="A71" s="419" t="s">
        <v>44</v>
      </c>
      <c r="B71" s="420"/>
      <c r="C71" s="748"/>
      <c r="D71" s="354">
        <v>14976</v>
      </c>
      <c r="E71" s="355"/>
      <c r="F71" s="355"/>
      <c r="G71" s="355"/>
      <c r="H71" s="356"/>
    </row>
    <row r="72" spans="1:8" s="16" customFormat="1" ht="37.5" customHeight="1" outlineLevel="1" x14ac:dyDescent="0.2">
      <c r="A72" s="419" t="s">
        <v>45</v>
      </c>
      <c r="B72" s="420"/>
      <c r="C72" s="748"/>
      <c r="D72" s="354">
        <v>17472</v>
      </c>
      <c r="E72" s="355"/>
      <c r="F72" s="355"/>
      <c r="G72" s="355"/>
      <c r="H72" s="356"/>
    </row>
    <row r="73" spans="1:8" s="16" customFormat="1" ht="37.5" customHeight="1" outlineLevel="1" x14ac:dyDescent="0.2">
      <c r="A73" s="419" t="s">
        <v>46</v>
      </c>
      <c r="B73" s="420"/>
      <c r="C73" s="748"/>
      <c r="D73" s="354">
        <v>19968</v>
      </c>
      <c r="E73" s="355"/>
      <c r="F73" s="355"/>
      <c r="G73" s="355"/>
      <c r="H73" s="356"/>
    </row>
    <row r="74" spans="1:8" s="16" customFormat="1" ht="37.5" customHeight="1" outlineLevel="1" x14ac:dyDescent="0.2">
      <c r="A74" s="419" t="s">
        <v>47</v>
      </c>
      <c r="B74" s="420"/>
      <c r="C74" s="748"/>
      <c r="D74" s="354">
        <v>22464</v>
      </c>
      <c r="E74" s="355"/>
      <c r="F74" s="355"/>
      <c r="G74" s="355"/>
      <c r="H74" s="356"/>
    </row>
    <row r="75" spans="1:8" s="16" customFormat="1" ht="37.5" customHeight="1" outlineLevel="1" x14ac:dyDescent="0.2">
      <c r="A75" s="419" t="s">
        <v>48</v>
      </c>
      <c r="B75" s="420"/>
      <c r="C75" s="748"/>
      <c r="D75" s="354">
        <v>24960</v>
      </c>
      <c r="E75" s="355"/>
      <c r="F75" s="355"/>
      <c r="G75" s="355"/>
      <c r="H75" s="356"/>
    </row>
    <row r="76" spans="1:8" s="16" customFormat="1" ht="37.5" customHeight="1" outlineLevel="1" x14ac:dyDescent="0.2">
      <c r="A76" s="419" t="s">
        <v>49</v>
      </c>
      <c r="B76" s="420"/>
      <c r="C76" s="748"/>
      <c r="D76" s="354">
        <v>27456</v>
      </c>
      <c r="E76" s="355"/>
      <c r="F76" s="355"/>
      <c r="G76" s="355"/>
      <c r="H76" s="356"/>
    </row>
    <row r="77" spans="1:8" s="16" customFormat="1" ht="37.5" customHeight="1" outlineLevel="1" x14ac:dyDescent="0.2">
      <c r="A77" s="419" t="s">
        <v>50</v>
      </c>
      <c r="B77" s="420"/>
      <c r="C77" s="748"/>
      <c r="D77" s="354">
        <v>29952</v>
      </c>
      <c r="E77" s="355"/>
      <c r="F77" s="355"/>
      <c r="G77" s="355"/>
      <c r="H77" s="356"/>
    </row>
    <row r="78" spans="1:8" s="16" customFormat="1" ht="37.5" customHeight="1" outlineLevel="1" x14ac:dyDescent="0.2">
      <c r="A78" s="419" t="s">
        <v>51</v>
      </c>
      <c r="B78" s="420"/>
      <c r="C78" s="748"/>
      <c r="D78" s="354">
        <v>32448</v>
      </c>
      <c r="E78" s="355"/>
      <c r="F78" s="355"/>
      <c r="G78" s="355"/>
      <c r="H78" s="356"/>
    </row>
    <row r="79" spans="1:8" s="16" customFormat="1" ht="37.5" customHeight="1" outlineLevel="1" x14ac:dyDescent="0.2">
      <c r="A79" s="419" t="s">
        <v>52</v>
      </c>
      <c r="B79" s="420"/>
      <c r="C79" s="748"/>
      <c r="D79" s="354">
        <v>34944</v>
      </c>
      <c r="E79" s="355"/>
      <c r="F79" s="355"/>
      <c r="G79" s="355"/>
      <c r="H79" s="356"/>
    </row>
    <row r="80" spans="1:8" s="16" customFormat="1" ht="37.5" customHeight="1" outlineLevel="1" x14ac:dyDescent="0.2">
      <c r="A80" s="419" t="s">
        <v>53</v>
      </c>
      <c r="B80" s="420"/>
      <c r="C80" s="748"/>
      <c r="D80" s="354">
        <v>37440</v>
      </c>
      <c r="E80" s="355"/>
      <c r="F80" s="355"/>
      <c r="G80" s="355"/>
      <c r="H80" s="356"/>
    </row>
    <row r="81" spans="1:8" s="16" customFormat="1" ht="37.5" customHeight="1" outlineLevel="1" x14ac:dyDescent="0.2">
      <c r="A81" s="419" t="s">
        <v>54</v>
      </c>
      <c r="B81" s="420"/>
      <c r="C81" s="748"/>
      <c r="D81" s="354">
        <v>39936</v>
      </c>
      <c r="E81" s="355"/>
      <c r="F81" s="355"/>
      <c r="G81" s="355"/>
      <c r="H81" s="356"/>
    </row>
    <row r="82" spans="1:8" s="16" customFormat="1" ht="37.5" customHeight="1" outlineLevel="1" x14ac:dyDescent="0.2">
      <c r="A82" s="419" t="s">
        <v>55</v>
      </c>
      <c r="B82" s="420"/>
      <c r="C82" s="748"/>
      <c r="D82" s="354">
        <v>42432</v>
      </c>
      <c r="E82" s="355"/>
      <c r="F82" s="355"/>
      <c r="G82" s="355"/>
      <c r="H82" s="356"/>
    </row>
    <row r="83" spans="1:8" s="16" customFormat="1" ht="37.5" customHeight="1" outlineLevel="1" x14ac:dyDescent="0.2">
      <c r="A83" s="419" t="s">
        <v>56</v>
      </c>
      <c r="B83" s="420"/>
      <c r="C83" s="748"/>
      <c r="D83" s="354">
        <v>44928</v>
      </c>
      <c r="E83" s="355"/>
      <c r="F83" s="355"/>
      <c r="G83" s="355"/>
      <c r="H83" s="356"/>
    </row>
    <row r="84" spans="1:8" s="16" customFormat="1" ht="37.5" customHeight="1" outlineLevel="1" x14ac:dyDescent="0.2">
      <c r="A84" s="419" t="s">
        <v>57</v>
      </c>
      <c r="B84" s="420"/>
      <c r="C84" s="748"/>
      <c r="D84" s="354">
        <v>47424</v>
      </c>
      <c r="E84" s="355"/>
      <c r="F84" s="355"/>
      <c r="G84" s="355"/>
      <c r="H84" s="356"/>
    </row>
    <row r="85" spans="1:8" s="16" customFormat="1" ht="37.5" customHeight="1" outlineLevel="1" x14ac:dyDescent="0.2">
      <c r="A85" s="419" t="s">
        <v>58</v>
      </c>
      <c r="B85" s="420"/>
      <c r="C85" s="748"/>
      <c r="D85" s="354">
        <v>49920</v>
      </c>
      <c r="E85" s="355"/>
      <c r="F85" s="355"/>
      <c r="G85" s="355"/>
      <c r="H85" s="356"/>
    </row>
    <row r="86" spans="1:8" s="16" customFormat="1" ht="37.5" customHeight="1" outlineLevel="1" x14ac:dyDescent="0.2">
      <c r="A86" s="419" t="s">
        <v>181</v>
      </c>
      <c r="B86" s="420"/>
      <c r="C86" s="748"/>
      <c r="D86" s="354">
        <v>52416</v>
      </c>
      <c r="E86" s="355"/>
      <c r="F86" s="355"/>
      <c r="G86" s="355"/>
      <c r="H86" s="356"/>
    </row>
    <row r="87" spans="1:8" s="16" customFormat="1" ht="37.5" customHeight="1" outlineLevel="1" x14ac:dyDescent="0.2">
      <c r="A87" s="419" t="s">
        <v>182</v>
      </c>
      <c r="B87" s="420"/>
      <c r="C87" s="748"/>
      <c r="D87" s="354">
        <v>54912</v>
      </c>
      <c r="E87" s="355"/>
      <c r="F87" s="355"/>
      <c r="G87" s="355"/>
      <c r="H87" s="356"/>
    </row>
    <row r="88" spans="1:8" s="16" customFormat="1" ht="37.5" customHeight="1" outlineLevel="1" x14ac:dyDescent="0.2">
      <c r="A88" s="419" t="s">
        <v>183</v>
      </c>
      <c r="B88" s="420"/>
      <c r="C88" s="748"/>
      <c r="D88" s="354">
        <v>57408</v>
      </c>
      <c r="E88" s="355"/>
      <c r="F88" s="355"/>
      <c r="G88" s="355"/>
      <c r="H88" s="356"/>
    </row>
    <row r="89" spans="1:8" s="16" customFormat="1" ht="37.5" customHeight="1" outlineLevel="1" x14ac:dyDescent="0.2">
      <c r="A89" s="419" t="s">
        <v>184</v>
      </c>
      <c r="B89" s="420"/>
      <c r="C89" s="748"/>
      <c r="D89" s="354">
        <v>59904</v>
      </c>
      <c r="E89" s="355"/>
      <c r="F89" s="355"/>
      <c r="G89" s="355"/>
      <c r="H89" s="356"/>
    </row>
    <row r="90" spans="1:8" s="16" customFormat="1" ht="37.5" customHeight="1" outlineLevel="1" x14ac:dyDescent="0.2">
      <c r="A90" s="419" t="s">
        <v>185</v>
      </c>
      <c r="B90" s="420"/>
      <c r="C90" s="748"/>
      <c r="D90" s="354">
        <v>62400</v>
      </c>
      <c r="E90" s="355"/>
      <c r="F90" s="355"/>
      <c r="G90" s="355"/>
      <c r="H90" s="356"/>
    </row>
    <row r="91" spans="1:8" s="16" customFormat="1" ht="37.5" customHeight="1" outlineLevel="1" x14ac:dyDescent="0.2">
      <c r="A91" s="419" t="s">
        <v>186</v>
      </c>
      <c r="B91" s="420"/>
      <c r="C91" s="748"/>
      <c r="D91" s="354">
        <v>64896</v>
      </c>
      <c r="E91" s="355"/>
      <c r="F91" s="355"/>
      <c r="G91" s="355"/>
      <c r="H91" s="356"/>
    </row>
    <row r="92" spans="1:8" s="16" customFormat="1" ht="37.5" customHeight="1" outlineLevel="1" x14ac:dyDescent="0.2">
      <c r="A92" s="419" t="s">
        <v>187</v>
      </c>
      <c r="B92" s="420"/>
      <c r="C92" s="748"/>
      <c r="D92" s="354">
        <v>67392</v>
      </c>
      <c r="E92" s="355"/>
      <c r="F92" s="355"/>
      <c r="G92" s="355"/>
      <c r="H92" s="356"/>
    </row>
    <row r="93" spans="1:8" s="16" customFormat="1" ht="37.5" customHeight="1" outlineLevel="1" thickBot="1" x14ac:dyDescent="0.25">
      <c r="A93" s="419" t="s">
        <v>188</v>
      </c>
      <c r="B93" s="420"/>
      <c r="C93" s="749"/>
      <c r="D93" s="354">
        <v>69888</v>
      </c>
      <c r="E93" s="355"/>
      <c r="F93" s="355"/>
      <c r="G93" s="355"/>
      <c r="H93" s="356"/>
    </row>
    <row r="94" spans="1:8" s="16" customFormat="1" ht="24.95" customHeight="1" thickBot="1" x14ac:dyDescent="0.25">
      <c r="A94" s="40"/>
      <c r="B94" s="170"/>
      <c r="C94" s="60"/>
      <c r="D94" s="591" t="s">
        <v>240</v>
      </c>
      <c r="E94" s="591"/>
      <c r="F94" s="591"/>
      <c r="G94" s="591"/>
      <c r="H94" s="614"/>
    </row>
    <row r="95" spans="1:8" s="16" customFormat="1" ht="24.95" customHeight="1" thickBot="1" x14ac:dyDescent="0.25">
      <c r="A95" s="171"/>
      <c r="B95" s="55"/>
      <c r="C95" s="56"/>
      <c r="D95" s="172" t="s">
        <v>171</v>
      </c>
      <c r="E95" s="173" t="s">
        <v>172</v>
      </c>
      <c r="F95" s="174" t="s">
        <v>173</v>
      </c>
      <c r="G95" s="173" t="s">
        <v>174</v>
      </c>
      <c r="H95" s="175" t="s">
        <v>175</v>
      </c>
    </row>
    <row r="96" spans="1:8" s="16" customFormat="1" ht="48" customHeight="1" x14ac:dyDescent="0.2">
      <c r="A96" s="461" t="s">
        <v>241</v>
      </c>
      <c r="B96" s="455" t="s">
        <v>27</v>
      </c>
      <c r="C96"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6" s="382">
        <f>F96*1.2</f>
        <v>13305.6</v>
      </c>
      <c r="E96" s="383">
        <f>F96*1.1</f>
        <v>12196.800000000001</v>
      </c>
      <c r="F96" s="383">
        <v>11088</v>
      </c>
      <c r="G96" s="383">
        <f>F96*0.75</f>
        <v>8316</v>
      </c>
      <c r="H96" s="384">
        <f>F96*0.5</f>
        <v>5544</v>
      </c>
    </row>
    <row r="97" spans="1:8" s="16" customFormat="1" ht="132" customHeight="1" x14ac:dyDescent="0.2">
      <c r="A97" s="462"/>
      <c r="B97" s="456"/>
      <c r="C97" s="456"/>
      <c r="D97" s="354"/>
      <c r="E97" s="355"/>
      <c r="F97" s="355"/>
      <c r="G97" s="355"/>
      <c r="H97" s="356"/>
    </row>
    <row r="98" spans="1:8" s="16" customFormat="1" ht="97.5" customHeight="1" x14ac:dyDescent="0.2">
      <c r="A98" s="462"/>
      <c r="B98" s="24" t="s">
        <v>12</v>
      </c>
      <c r="C9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98" s="354"/>
      <c r="E98" s="355"/>
      <c r="F98" s="355"/>
      <c r="G98" s="355"/>
      <c r="H98" s="356"/>
    </row>
    <row r="99" spans="1:8" s="16" customFormat="1" ht="166.5" customHeight="1" thickBot="1" x14ac:dyDescent="0.25">
      <c r="A99" s="464"/>
      <c r="B99" s="26" t="s">
        <v>13</v>
      </c>
      <c r="C9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99" s="374"/>
      <c r="E99" s="375"/>
      <c r="F99" s="375"/>
      <c r="G99" s="375"/>
      <c r="H99" s="376"/>
    </row>
    <row r="100" spans="1:8" s="16" customFormat="1" ht="24.95" customHeight="1" thickBot="1" x14ac:dyDescent="0.25">
      <c r="A100" s="28"/>
      <c r="B100" s="29"/>
      <c r="C100" s="30"/>
      <c r="D100" s="519"/>
      <c r="E100" s="519"/>
      <c r="F100" s="519"/>
      <c r="G100" s="519"/>
      <c r="H100" s="645"/>
    </row>
    <row r="101" spans="1:8" s="16" customFormat="1" ht="48" customHeight="1" x14ac:dyDescent="0.2">
      <c r="A101" s="451" t="s">
        <v>242</v>
      </c>
      <c r="B101" s="455" t="s">
        <v>27</v>
      </c>
      <c r="C10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1" s="457">
        <f>F101*1.2</f>
        <v>15170.4</v>
      </c>
      <c r="E101" s="383">
        <f>F101*1.1</f>
        <v>13906.2</v>
      </c>
      <c r="F101" s="383">
        <v>12642</v>
      </c>
      <c r="G101" s="383">
        <f>F101*0.75</f>
        <v>9481.5</v>
      </c>
      <c r="H101" s="384">
        <f>F101*0.5</f>
        <v>6321</v>
      </c>
    </row>
    <row r="102" spans="1:8" s="16" customFormat="1" ht="132" customHeight="1" x14ac:dyDescent="0.2">
      <c r="A102" s="452"/>
      <c r="B102" s="456"/>
      <c r="C102" s="456"/>
      <c r="D102" s="361"/>
      <c r="E102" s="355"/>
      <c r="F102" s="355"/>
      <c r="G102" s="355"/>
      <c r="H102" s="356"/>
    </row>
    <row r="103" spans="1:8" s="16" customFormat="1" ht="97.5" customHeight="1" x14ac:dyDescent="0.2">
      <c r="A103" s="452"/>
      <c r="B103" s="24" t="s">
        <v>12</v>
      </c>
      <c r="C10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3" s="361"/>
      <c r="E103" s="355"/>
      <c r="F103" s="355"/>
      <c r="G103" s="355"/>
      <c r="H103" s="356"/>
    </row>
    <row r="104" spans="1:8" s="16" customFormat="1" ht="166.5" customHeight="1" x14ac:dyDescent="0.2">
      <c r="A104" s="452"/>
      <c r="B104" s="31" t="s">
        <v>13</v>
      </c>
      <c r="C10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4" s="361"/>
      <c r="E104" s="355"/>
      <c r="F104" s="355"/>
      <c r="G104" s="355"/>
      <c r="H104" s="356"/>
    </row>
    <row r="105" spans="1:8" s="16" customFormat="1" ht="92.25" customHeight="1" thickBot="1" x14ac:dyDescent="0.25">
      <c r="A105" s="489"/>
      <c r="B105" s="26" t="s">
        <v>16</v>
      </c>
      <c r="C10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5" s="482"/>
      <c r="E105" s="375"/>
      <c r="F105" s="375"/>
      <c r="G105" s="375"/>
      <c r="H105" s="376"/>
    </row>
    <row r="106" spans="1:8" s="16" customFormat="1" ht="24.95" customHeight="1" thickBot="1" x14ac:dyDescent="0.25">
      <c r="A106" s="40"/>
      <c r="B106" s="41"/>
      <c r="C106" s="42"/>
      <c r="D106" s="519"/>
      <c r="E106" s="519"/>
      <c r="F106" s="519"/>
      <c r="G106" s="519"/>
      <c r="H106" s="645"/>
    </row>
    <row r="107" spans="1:8" s="16" customFormat="1" ht="50.1" customHeight="1" x14ac:dyDescent="0.2">
      <c r="A107" s="438" t="s">
        <v>243</v>
      </c>
      <c r="B107" s="475" t="s">
        <v>23</v>
      </c>
      <c r="C10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07" s="527">
        <v>270</v>
      </c>
      <c r="E107" s="528"/>
      <c r="F107" s="528"/>
      <c r="G107" s="528"/>
      <c r="H107" s="529"/>
    </row>
    <row r="108" spans="1:8" s="16" customFormat="1" ht="94.5" customHeight="1" x14ac:dyDescent="0.2">
      <c r="A108" s="439"/>
      <c r="B108" s="476"/>
      <c r="C108" s="478"/>
      <c r="D108" s="480"/>
      <c r="E108" s="447"/>
      <c r="F108" s="447"/>
      <c r="G108" s="447"/>
      <c r="H108" s="530"/>
    </row>
    <row r="109" spans="1:8" s="16" customFormat="1" ht="163.5" customHeight="1" thickBot="1" x14ac:dyDescent="0.25">
      <c r="A109" s="440"/>
      <c r="B109" s="43" t="s">
        <v>13</v>
      </c>
      <c r="C10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09" s="531"/>
      <c r="E109" s="532"/>
      <c r="F109" s="532"/>
      <c r="G109" s="532"/>
      <c r="H109" s="533"/>
    </row>
    <row r="110" spans="1:8" s="16" customFormat="1" ht="24.95" customHeight="1" thickBot="1" x14ac:dyDescent="0.25">
      <c r="A110" s="40"/>
      <c r="B110" s="59"/>
      <c r="C110" s="60"/>
      <c r="D110" s="591" t="s">
        <v>240</v>
      </c>
      <c r="E110" s="591"/>
      <c r="F110" s="591"/>
      <c r="G110" s="591"/>
      <c r="H110" s="614"/>
    </row>
    <row r="111" spans="1:8" s="16" customFormat="1" ht="50.1" customHeight="1" thickBot="1" x14ac:dyDescent="0.25">
      <c r="A111" s="411" t="s">
        <v>38</v>
      </c>
      <c r="B111" s="412"/>
      <c r="C111" s="412"/>
      <c r="D111" s="642" t="str">
        <f>"от "&amp;MIN(D112:D130)&amp;" до "&amp;MAX(D112:D130)</f>
        <v>от 2496 до 47424</v>
      </c>
      <c r="E111" s="643"/>
      <c r="F111" s="643"/>
      <c r="G111" s="643"/>
      <c r="H111" s="644"/>
    </row>
    <row r="112" spans="1:8" s="16" customFormat="1" ht="37.5" customHeight="1" outlineLevel="1" x14ac:dyDescent="0.2">
      <c r="A112" s="429" t="s">
        <v>244</v>
      </c>
      <c r="B112" s="598"/>
      <c r="C112" s="526"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12" s="382">
        <v>2496</v>
      </c>
      <c r="E112" s="383"/>
      <c r="F112" s="383"/>
      <c r="G112" s="383"/>
      <c r="H112" s="384"/>
    </row>
    <row r="113" spans="1:8" s="16" customFormat="1" ht="37.5" customHeight="1" outlineLevel="1" x14ac:dyDescent="0.2">
      <c r="A113" s="688" t="s">
        <v>245</v>
      </c>
      <c r="B113" s="693"/>
      <c r="C113" s="431"/>
      <c r="D113" s="432">
        <v>4992</v>
      </c>
      <c r="E113" s="433"/>
      <c r="F113" s="433"/>
      <c r="G113" s="433"/>
      <c r="H113" s="434"/>
    </row>
    <row r="114" spans="1:8" s="16" customFormat="1" ht="37.5" customHeight="1" outlineLevel="1" x14ac:dyDescent="0.2">
      <c r="A114" s="688" t="s">
        <v>246</v>
      </c>
      <c r="B114" s="693"/>
      <c r="C114" s="431"/>
      <c r="D114" s="432">
        <v>7488</v>
      </c>
      <c r="E114" s="433"/>
      <c r="F114" s="433"/>
      <c r="G114" s="433"/>
      <c r="H114" s="434"/>
    </row>
    <row r="115" spans="1:8" s="16" customFormat="1" ht="37.5" customHeight="1" outlineLevel="1" x14ac:dyDescent="0.2">
      <c r="A115" s="688" t="s">
        <v>247</v>
      </c>
      <c r="B115" s="693"/>
      <c r="C115" s="431"/>
      <c r="D115" s="432">
        <v>9984</v>
      </c>
      <c r="E115" s="433"/>
      <c r="F115" s="433"/>
      <c r="G115" s="433"/>
      <c r="H115" s="434"/>
    </row>
    <row r="116" spans="1:8" s="16" customFormat="1" ht="37.5" customHeight="1" outlineLevel="1" x14ac:dyDescent="0.2">
      <c r="A116" s="688" t="s">
        <v>248</v>
      </c>
      <c r="B116" s="693"/>
      <c r="C116" s="431"/>
      <c r="D116" s="432">
        <v>12480</v>
      </c>
      <c r="E116" s="433"/>
      <c r="F116" s="433"/>
      <c r="G116" s="433"/>
      <c r="H116" s="434"/>
    </row>
    <row r="117" spans="1:8" s="16" customFormat="1" ht="37.5" customHeight="1" outlineLevel="1" x14ac:dyDescent="0.2">
      <c r="A117" s="688" t="s">
        <v>249</v>
      </c>
      <c r="B117" s="693"/>
      <c r="C117" s="431"/>
      <c r="D117" s="432">
        <v>14976</v>
      </c>
      <c r="E117" s="433"/>
      <c r="F117" s="433"/>
      <c r="G117" s="433"/>
      <c r="H117" s="434"/>
    </row>
    <row r="118" spans="1:8" s="16" customFormat="1" ht="37.5" customHeight="1" outlineLevel="1" x14ac:dyDescent="0.2">
      <c r="A118" s="688" t="s">
        <v>250</v>
      </c>
      <c r="B118" s="693"/>
      <c r="C118" s="431"/>
      <c r="D118" s="432">
        <v>17472</v>
      </c>
      <c r="E118" s="433"/>
      <c r="F118" s="433"/>
      <c r="G118" s="433"/>
      <c r="H118" s="434"/>
    </row>
    <row r="119" spans="1:8" s="16" customFormat="1" ht="37.5" customHeight="1" outlineLevel="1" x14ac:dyDescent="0.2">
      <c r="A119" s="688" t="s">
        <v>251</v>
      </c>
      <c r="B119" s="693"/>
      <c r="C119" s="431"/>
      <c r="D119" s="432">
        <v>19968</v>
      </c>
      <c r="E119" s="433"/>
      <c r="F119" s="433"/>
      <c r="G119" s="433"/>
      <c r="H119" s="434"/>
    </row>
    <row r="120" spans="1:8" s="16" customFormat="1" ht="37.5" customHeight="1" outlineLevel="1" x14ac:dyDescent="0.2">
      <c r="A120" s="688" t="s">
        <v>252</v>
      </c>
      <c r="B120" s="693"/>
      <c r="C120" s="431"/>
      <c r="D120" s="432">
        <v>22464</v>
      </c>
      <c r="E120" s="433"/>
      <c r="F120" s="433"/>
      <c r="G120" s="433"/>
      <c r="H120" s="434"/>
    </row>
    <row r="121" spans="1:8" s="16" customFormat="1" ht="37.5" customHeight="1" outlineLevel="1" x14ac:dyDescent="0.2">
      <c r="A121" s="688" t="s">
        <v>253</v>
      </c>
      <c r="B121" s="693"/>
      <c r="C121" s="431"/>
      <c r="D121" s="432">
        <v>24960</v>
      </c>
      <c r="E121" s="433"/>
      <c r="F121" s="433"/>
      <c r="G121" s="433"/>
      <c r="H121" s="434"/>
    </row>
    <row r="122" spans="1:8" s="16" customFormat="1" ht="37.5" customHeight="1" outlineLevel="1" x14ac:dyDescent="0.2">
      <c r="A122" s="688" t="s">
        <v>254</v>
      </c>
      <c r="B122" s="693"/>
      <c r="C122" s="431"/>
      <c r="D122" s="432">
        <v>27456</v>
      </c>
      <c r="E122" s="433"/>
      <c r="F122" s="433"/>
      <c r="G122" s="433"/>
      <c r="H122" s="434"/>
    </row>
    <row r="123" spans="1:8" s="16" customFormat="1" ht="37.5" customHeight="1" outlineLevel="1" x14ac:dyDescent="0.2">
      <c r="A123" s="688" t="s">
        <v>255</v>
      </c>
      <c r="B123" s="693"/>
      <c r="C123" s="431"/>
      <c r="D123" s="432">
        <v>29952</v>
      </c>
      <c r="E123" s="433"/>
      <c r="F123" s="433"/>
      <c r="G123" s="433"/>
      <c r="H123" s="434"/>
    </row>
    <row r="124" spans="1:8" s="16" customFormat="1" ht="37.5" customHeight="1" outlineLevel="1" x14ac:dyDescent="0.2">
      <c r="A124" s="688" t="s">
        <v>256</v>
      </c>
      <c r="B124" s="693"/>
      <c r="C124" s="431"/>
      <c r="D124" s="432">
        <v>32448</v>
      </c>
      <c r="E124" s="433"/>
      <c r="F124" s="433"/>
      <c r="G124" s="433"/>
      <c r="H124" s="434"/>
    </row>
    <row r="125" spans="1:8" s="16" customFormat="1" ht="37.5" customHeight="1" outlineLevel="1" x14ac:dyDescent="0.2">
      <c r="A125" s="688" t="s">
        <v>257</v>
      </c>
      <c r="B125" s="693"/>
      <c r="C125" s="431"/>
      <c r="D125" s="432">
        <v>34944</v>
      </c>
      <c r="E125" s="433"/>
      <c r="F125" s="433"/>
      <c r="G125" s="433"/>
      <c r="H125" s="434"/>
    </row>
    <row r="126" spans="1:8" s="16" customFormat="1" ht="37.5" customHeight="1" outlineLevel="1" x14ac:dyDescent="0.2">
      <c r="A126" s="688" t="s">
        <v>258</v>
      </c>
      <c r="B126" s="693"/>
      <c r="C126" s="431"/>
      <c r="D126" s="432">
        <v>37440</v>
      </c>
      <c r="E126" s="433"/>
      <c r="F126" s="433"/>
      <c r="G126" s="433"/>
      <c r="H126" s="434"/>
    </row>
    <row r="127" spans="1:8" s="16" customFormat="1" ht="37.5" customHeight="1" outlineLevel="1" x14ac:dyDescent="0.2">
      <c r="A127" s="688" t="s">
        <v>259</v>
      </c>
      <c r="B127" s="693"/>
      <c r="C127" s="431"/>
      <c r="D127" s="432">
        <v>39936</v>
      </c>
      <c r="E127" s="433"/>
      <c r="F127" s="433"/>
      <c r="G127" s="433"/>
      <c r="H127" s="434"/>
    </row>
    <row r="128" spans="1:8" s="16" customFormat="1" ht="37.5" customHeight="1" outlineLevel="1" x14ac:dyDescent="0.2">
      <c r="A128" s="688" t="s">
        <v>260</v>
      </c>
      <c r="B128" s="693"/>
      <c r="C128" s="431"/>
      <c r="D128" s="432">
        <v>42432</v>
      </c>
      <c r="E128" s="433"/>
      <c r="F128" s="433"/>
      <c r="G128" s="433"/>
      <c r="H128" s="434"/>
    </row>
    <row r="129" spans="1:8" s="16" customFormat="1" ht="37.5" customHeight="1" outlineLevel="1" x14ac:dyDescent="0.2">
      <c r="A129" s="688" t="s">
        <v>261</v>
      </c>
      <c r="B129" s="693"/>
      <c r="C129" s="431"/>
      <c r="D129" s="432">
        <v>44928</v>
      </c>
      <c r="E129" s="433"/>
      <c r="F129" s="433"/>
      <c r="G129" s="433"/>
      <c r="H129" s="434"/>
    </row>
    <row r="130" spans="1:8" s="16" customFormat="1" ht="37.5" customHeight="1" outlineLevel="1" x14ac:dyDescent="0.2">
      <c r="A130" s="688" t="s">
        <v>262</v>
      </c>
      <c r="B130" s="693"/>
      <c r="C130" s="431"/>
      <c r="D130" s="432">
        <v>47424</v>
      </c>
      <c r="E130" s="433"/>
      <c r="F130" s="433"/>
      <c r="G130" s="433"/>
      <c r="H130" s="434"/>
    </row>
    <row r="131" spans="1:8" s="16" customFormat="1" ht="37.5" customHeight="1" outlineLevel="1" x14ac:dyDescent="0.2">
      <c r="A131" s="419" t="s">
        <v>263</v>
      </c>
      <c r="B131" s="586"/>
      <c r="C131" s="431"/>
      <c r="D131" s="432">
        <v>49920</v>
      </c>
      <c r="E131" s="433"/>
      <c r="F131" s="433"/>
      <c r="G131" s="433"/>
      <c r="H131" s="434"/>
    </row>
    <row r="132" spans="1:8" s="16" customFormat="1" ht="37.5" customHeight="1" outlineLevel="1" x14ac:dyDescent="0.2">
      <c r="A132" s="688" t="s">
        <v>264</v>
      </c>
      <c r="B132" s="689"/>
      <c r="C132" s="431"/>
      <c r="D132" s="432">
        <v>52416</v>
      </c>
      <c r="E132" s="433"/>
      <c r="F132" s="433"/>
      <c r="G132" s="433"/>
      <c r="H132" s="434"/>
    </row>
    <row r="133" spans="1:8" s="16" customFormat="1" ht="37.5" customHeight="1" outlineLevel="1" x14ac:dyDescent="0.2">
      <c r="A133" s="419" t="s">
        <v>265</v>
      </c>
      <c r="B133" s="420"/>
      <c r="C133" s="431"/>
      <c r="D133" s="432">
        <v>54912</v>
      </c>
      <c r="E133" s="433"/>
      <c r="F133" s="433"/>
      <c r="G133" s="433"/>
      <c r="H133" s="434"/>
    </row>
    <row r="134" spans="1:8" s="16" customFormat="1" ht="37.5" customHeight="1" outlineLevel="1" x14ac:dyDescent="0.2">
      <c r="A134" s="419" t="s">
        <v>266</v>
      </c>
      <c r="B134" s="420"/>
      <c r="C134" s="431"/>
      <c r="D134" s="432">
        <v>57408</v>
      </c>
      <c r="E134" s="433"/>
      <c r="F134" s="433"/>
      <c r="G134" s="433"/>
      <c r="H134" s="434"/>
    </row>
    <row r="135" spans="1:8" s="16" customFormat="1" ht="37.5" customHeight="1" outlineLevel="1" x14ac:dyDescent="0.2">
      <c r="A135" s="419" t="s">
        <v>267</v>
      </c>
      <c r="B135" s="420"/>
      <c r="C135" s="431"/>
      <c r="D135" s="432">
        <v>59904</v>
      </c>
      <c r="E135" s="433"/>
      <c r="F135" s="433"/>
      <c r="G135" s="433"/>
      <c r="H135" s="434"/>
    </row>
    <row r="136" spans="1:8" s="16" customFormat="1" ht="37.5" customHeight="1" outlineLevel="1" x14ac:dyDescent="0.2">
      <c r="A136" s="419" t="s">
        <v>268</v>
      </c>
      <c r="B136" s="420"/>
      <c r="C136" s="431"/>
      <c r="D136" s="432">
        <v>62400</v>
      </c>
      <c r="E136" s="433"/>
      <c r="F136" s="433"/>
      <c r="G136" s="433"/>
      <c r="H136" s="434"/>
    </row>
    <row r="137" spans="1:8" s="16" customFormat="1" ht="37.5" customHeight="1" outlineLevel="1" x14ac:dyDescent="0.2">
      <c r="A137" s="419" t="s">
        <v>269</v>
      </c>
      <c r="B137" s="420"/>
      <c r="C137" s="431"/>
      <c r="D137" s="432">
        <v>64896</v>
      </c>
      <c r="E137" s="433"/>
      <c r="F137" s="433"/>
      <c r="G137" s="433"/>
      <c r="H137" s="434"/>
    </row>
    <row r="138" spans="1:8" s="16" customFormat="1" ht="37.5" customHeight="1" outlineLevel="1" x14ac:dyDescent="0.2">
      <c r="A138" s="419" t="s">
        <v>270</v>
      </c>
      <c r="B138" s="420"/>
      <c r="C138" s="431"/>
      <c r="D138" s="432">
        <v>67392</v>
      </c>
      <c r="E138" s="433"/>
      <c r="F138" s="433"/>
      <c r="G138" s="433"/>
      <c r="H138" s="434"/>
    </row>
    <row r="139" spans="1:8" s="16" customFormat="1" ht="37.5" customHeight="1" outlineLevel="1" thickBot="1" x14ac:dyDescent="0.25">
      <c r="A139" s="419" t="s">
        <v>271</v>
      </c>
      <c r="B139" s="420"/>
      <c r="C139" s="668"/>
      <c r="D139" s="432">
        <v>69888</v>
      </c>
      <c r="E139" s="433"/>
      <c r="F139" s="433"/>
      <c r="G139" s="433"/>
      <c r="H139" s="434"/>
    </row>
    <row r="140" spans="1:8" s="16" customFormat="1" ht="50.1" customHeight="1" thickBot="1" x14ac:dyDescent="0.25">
      <c r="A140" s="411" t="s">
        <v>59</v>
      </c>
      <c r="B140" s="412"/>
      <c r="C140" s="412"/>
      <c r="D140" s="421" t="str">
        <f>"от "&amp;MIN(D141:D150)&amp;" до "&amp;MAX(D141:D150)</f>
        <v>от 348 до 10800</v>
      </c>
      <c r="E140" s="422"/>
      <c r="F140" s="422"/>
      <c r="G140" s="422"/>
      <c r="H140" s="423"/>
    </row>
    <row r="141" spans="1:8" s="16" customFormat="1" ht="156" customHeight="1" x14ac:dyDescent="0.2">
      <c r="A141" s="114" t="s">
        <v>342</v>
      </c>
      <c r="B141" s="66" t="s">
        <v>197</v>
      </c>
      <c r="C141"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41" s="512">
        <v>1548</v>
      </c>
      <c r="E141" s="512"/>
      <c r="F141" s="512"/>
      <c r="G141" s="512"/>
      <c r="H141" s="457"/>
    </row>
    <row r="142" spans="1:8" s="16" customFormat="1" ht="37.5" customHeight="1" x14ac:dyDescent="0.2">
      <c r="A142" s="352" t="s">
        <v>61</v>
      </c>
      <c r="B142" s="353"/>
      <c r="C142" s="426"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42" s="361">
        <v>474</v>
      </c>
      <c r="E142" s="355"/>
      <c r="F142" s="355"/>
      <c r="G142" s="355"/>
      <c r="H142" s="356"/>
    </row>
    <row r="143" spans="1:8" s="16" customFormat="1" ht="37.5" customHeight="1" x14ac:dyDescent="0.2">
      <c r="A143" s="352" t="s">
        <v>62</v>
      </c>
      <c r="B143" s="353"/>
      <c r="C143" s="427"/>
      <c r="D143" s="361">
        <v>10800</v>
      </c>
      <c r="E143" s="355"/>
      <c r="F143" s="355"/>
      <c r="G143" s="355"/>
      <c r="H143" s="356"/>
    </row>
    <row r="144" spans="1:8" s="16" customFormat="1" ht="37.5" customHeight="1" x14ac:dyDescent="0.2">
      <c r="A144" s="352" t="s">
        <v>63</v>
      </c>
      <c r="B144" s="353"/>
      <c r="C144" s="427"/>
      <c r="D144" s="361">
        <v>2298</v>
      </c>
      <c r="E144" s="355"/>
      <c r="F144" s="355"/>
      <c r="G144" s="355"/>
      <c r="H144" s="356"/>
    </row>
    <row r="145" spans="1:8" s="16" customFormat="1" ht="37.5" customHeight="1" x14ac:dyDescent="0.2">
      <c r="A145" s="352" t="s">
        <v>64</v>
      </c>
      <c r="B145" s="353"/>
      <c r="C145" s="427"/>
      <c r="D145" s="517">
        <v>6396</v>
      </c>
      <c r="E145" s="398"/>
      <c r="F145" s="398"/>
      <c r="G145" s="398"/>
      <c r="H145" s="399"/>
    </row>
    <row r="146" spans="1:8" s="16" customFormat="1" ht="37.5" customHeight="1" x14ac:dyDescent="0.2">
      <c r="A146" s="352" t="s">
        <v>65</v>
      </c>
      <c r="B146" s="353"/>
      <c r="C146" s="427"/>
      <c r="D146" s="361">
        <v>348</v>
      </c>
      <c r="E146" s="355"/>
      <c r="F146" s="355"/>
      <c r="G146" s="355"/>
      <c r="H146" s="356"/>
    </row>
    <row r="147" spans="1:8" s="16" customFormat="1" ht="37.5" customHeight="1" x14ac:dyDescent="0.2">
      <c r="A147" s="352" t="s">
        <v>66</v>
      </c>
      <c r="B147" s="353"/>
      <c r="C147" s="427"/>
      <c r="D147" s="361">
        <v>348</v>
      </c>
      <c r="E147" s="355"/>
      <c r="F147" s="355"/>
      <c r="G147" s="355"/>
      <c r="H147" s="356"/>
    </row>
    <row r="148" spans="1:8" s="16" customFormat="1" ht="37.5" customHeight="1" x14ac:dyDescent="0.2">
      <c r="A148" s="352" t="s">
        <v>67</v>
      </c>
      <c r="B148" s="353"/>
      <c r="C148" s="427"/>
      <c r="D148" s="361">
        <v>730.8</v>
      </c>
      <c r="E148" s="355"/>
      <c r="F148" s="355"/>
      <c r="G148" s="355"/>
      <c r="H148" s="356"/>
    </row>
    <row r="149" spans="1:8" s="16" customFormat="1" ht="37.5" customHeight="1" x14ac:dyDescent="0.2">
      <c r="A149" s="352" t="s">
        <v>68</v>
      </c>
      <c r="B149" s="353"/>
      <c r="C149" s="427"/>
      <c r="D149" s="361">
        <v>1096.2</v>
      </c>
      <c r="E149" s="355"/>
      <c r="F149" s="355"/>
      <c r="G149" s="355"/>
      <c r="H149" s="356"/>
    </row>
    <row r="150" spans="1:8" s="16" customFormat="1" ht="37.5" customHeight="1" thickBot="1" x14ac:dyDescent="0.25">
      <c r="A150" s="369" t="s">
        <v>69</v>
      </c>
      <c r="B150" s="370"/>
      <c r="C150" s="428"/>
      <c r="D150" s="361">
        <v>7338</v>
      </c>
      <c r="E150" s="355"/>
      <c r="F150" s="355"/>
      <c r="G150" s="355"/>
      <c r="H150" s="356"/>
    </row>
    <row r="151" spans="1:8" s="16" customFormat="1" ht="117.75" customHeight="1" thickBot="1" x14ac:dyDescent="0.25">
      <c r="A151" s="524" t="s">
        <v>71</v>
      </c>
      <c r="B151" s="525"/>
      <c r="C151"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51" s="375">
        <v>30</v>
      </c>
      <c r="E151" s="375"/>
      <c r="F151" s="375"/>
      <c r="G151" s="375"/>
      <c r="H151" s="376"/>
    </row>
    <row r="152" spans="1:8" s="23" customFormat="1" ht="50.1" customHeight="1" thickBot="1" x14ac:dyDescent="0.25">
      <c r="A152" s="362" t="s">
        <v>72</v>
      </c>
      <c r="B152" s="363"/>
      <c r="C152" s="21"/>
      <c r="D152" s="364" t="str">
        <f>"от "&amp;MIN(D154,D174:D188)&amp;" до "&amp;MAX(D154,D174:D188)</f>
        <v>от 564 до 47028</v>
      </c>
      <c r="E152" s="364"/>
      <c r="F152" s="364"/>
      <c r="G152" s="364"/>
      <c r="H152" s="365"/>
    </row>
    <row r="153" spans="1:8" s="16" customFormat="1" ht="24.95" customHeight="1" thickBot="1" x14ac:dyDescent="0.25">
      <c r="A153" s="518"/>
      <c r="B153" s="519"/>
      <c r="C153" s="60"/>
      <c r="D153" s="520"/>
      <c r="E153" s="520"/>
      <c r="F153" s="520"/>
      <c r="G153" s="520"/>
      <c r="H153" s="521"/>
    </row>
    <row r="154" spans="1:8" s="16" customFormat="1" ht="67.5" customHeight="1" thickBot="1" x14ac:dyDescent="0.25">
      <c r="A154" s="389" t="s">
        <v>73</v>
      </c>
      <c r="B154" s="390"/>
      <c r="C154"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"2ГИС.ОМСК" (версия для ПК); Интернет-площадка 2gis.kz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http://api.2gis.kz/</v>
      </c>
      <c r="D154" s="391">
        <v>14100</v>
      </c>
      <c r="E154" s="391"/>
      <c r="F154" s="391"/>
      <c r="G154" s="391"/>
      <c r="H154" s="392"/>
    </row>
    <row r="155" spans="1:8" s="16" customFormat="1" ht="67.5" customHeight="1" thickBot="1" x14ac:dyDescent="0.25">
      <c r="A155" s="393" t="s">
        <v>74</v>
      </c>
      <c r="B155" s="394"/>
      <c r="C155" s="405"/>
      <c r="D155" s="395" t="s">
        <v>75</v>
      </c>
      <c r="E155" s="396"/>
      <c r="F155" s="396"/>
      <c r="G155" s="396"/>
      <c r="H155" s="397"/>
    </row>
    <row r="156" spans="1:8" s="16" customFormat="1" ht="67.5" customHeight="1" x14ac:dyDescent="0.2">
      <c r="A156" s="385" t="s">
        <v>76</v>
      </c>
      <c r="B156" s="386"/>
      <c r="C156" s="405"/>
      <c r="D156" s="398">
        <f>D154/4</f>
        <v>3525</v>
      </c>
      <c r="E156" s="398"/>
      <c r="F156" s="398"/>
      <c r="G156" s="398"/>
      <c r="H156" s="399"/>
    </row>
    <row r="157" spans="1:8" s="16" customFormat="1" ht="67.5" customHeight="1" x14ac:dyDescent="0.2">
      <c r="A157" s="385" t="s">
        <v>77</v>
      </c>
      <c r="B157" s="386"/>
      <c r="C157" s="405"/>
      <c r="D157" s="398">
        <f>D154/5</f>
        <v>2820</v>
      </c>
      <c r="E157" s="398"/>
      <c r="F157" s="398"/>
      <c r="G157" s="398"/>
      <c r="H157" s="399"/>
    </row>
    <row r="158" spans="1:8" s="16" customFormat="1" ht="67.5" customHeight="1" x14ac:dyDescent="0.2">
      <c r="A158" s="385" t="s">
        <v>78</v>
      </c>
      <c r="B158" s="386"/>
      <c r="C158" s="405"/>
      <c r="D158" s="398">
        <f>D154/6</f>
        <v>2350</v>
      </c>
      <c r="E158" s="398"/>
      <c r="F158" s="398"/>
      <c r="G158" s="398"/>
      <c r="H158" s="399"/>
    </row>
    <row r="159" spans="1:8" s="16" customFormat="1" ht="67.5" customHeight="1" x14ac:dyDescent="0.2">
      <c r="A159" s="385" t="s">
        <v>79</v>
      </c>
      <c r="B159" s="386"/>
      <c r="C159" s="405"/>
      <c r="D159" s="398">
        <f>D154/7</f>
        <v>2014.2857142857142</v>
      </c>
      <c r="E159" s="398"/>
      <c r="F159" s="398"/>
      <c r="G159" s="398"/>
      <c r="H159" s="399"/>
    </row>
    <row r="160" spans="1:8" s="16" customFormat="1" ht="67.5" customHeight="1" x14ac:dyDescent="0.2">
      <c r="A160" s="385" t="s">
        <v>80</v>
      </c>
      <c r="B160" s="386"/>
      <c r="C160" s="405"/>
      <c r="D160" s="398">
        <f>D154/8</f>
        <v>1762.5</v>
      </c>
      <c r="E160" s="398"/>
      <c r="F160" s="398"/>
      <c r="G160" s="398"/>
      <c r="H160" s="399"/>
    </row>
    <row r="161" spans="1:8" s="16" customFormat="1" ht="67.5" customHeight="1" x14ac:dyDescent="0.2">
      <c r="A161" s="385" t="s">
        <v>81</v>
      </c>
      <c r="B161" s="386"/>
      <c r="C161" s="405"/>
      <c r="D161" s="398">
        <f>D154/9</f>
        <v>1566.6666666666667</v>
      </c>
      <c r="E161" s="398"/>
      <c r="F161" s="398"/>
      <c r="G161" s="398"/>
      <c r="H161" s="399"/>
    </row>
    <row r="162" spans="1:8" s="16" customFormat="1" ht="67.5" customHeight="1" x14ac:dyDescent="0.2">
      <c r="A162" s="385" t="s">
        <v>82</v>
      </c>
      <c r="B162" s="386"/>
      <c r="C162" s="405"/>
      <c r="D162" s="398">
        <f>D154/10</f>
        <v>1410</v>
      </c>
      <c r="E162" s="398"/>
      <c r="F162" s="398"/>
      <c r="G162" s="398"/>
      <c r="H162" s="399"/>
    </row>
    <row r="163" spans="1:8" s="16" customFormat="1" ht="67.5" customHeight="1" thickBot="1" x14ac:dyDescent="0.25">
      <c r="A163" s="389" t="s">
        <v>83</v>
      </c>
      <c r="B163" s="390"/>
      <c r="C163" s="405"/>
      <c r="D163" s="391">
        <v>21144</v>
      </c>
      <c r="E163" s="391"/>
      <c r="F163" s="391"/>
      <c r="G163" s="391"/>
      <c r="H163" s="392"/>
    </row>
    <row r="164" spans="1:8" s="16" customFormat="1" ht="67.5" customHeight="1" thickBot="1" x14ac:dyDescent="0.25">
      <c r="A164" s="393" t="s">
        <v>74</v>
      </c>
      <c r="B164" s="394"/>
      <c r="C164" s="405"/>
      <c r="D164" s="395" t="s">
        <v>75</v>
      </c>
      <c r="E164" s="396"/>
      <c r="F164" s="396"/>
      <c r="G164" s="396"/>
      <c r="H164" s="397"/>
    </row>
    <row r="165" spans="1:8" s="16" customFormat="1" ht="67.5" customHeight="1" x14ac:dyDescent="0.2">
      <c r="A165" s="385" t="s">
        <v>76</v>
      </c>
      <c r="B165" s="386"/>
      <c r="C165" s="405"/>
      <c r="D165" s="398">
        <v>5286</v>
      </c>
      <c r="E165" s="398"/>
      <c r="F165" s="398"/>
      <c r="G165" s="398"/>
      <c r="H165" s="399"/>
    </row>
    <row r="166" spans="1:8" s="16" customFormat="1" ht="67.5" customHeight="1" x14ac:dyDescent="0.2">
      <c r="A166" s="385" t="s">
        <v>77</v>
      </c>
      <c r="B166" s="386"/>
      <c r="C166" s="405"/>
      <c r="D166" s="398">
        <v>4228.8</v>
      </c>
      <c r="E166" s="398"/>
      <c r="F166" s="398"/>
      <c r="G166" s="398"/>
      <c r="H166" s="399"/>
    </row>
    <row r="167" spans="1:8" s="16" customFormat="1" ht="67.5" customHeight="1" x14ac:dyDescent="0.2">
      <c r="A167" s="385" t="s">
        <v>78</v>
      </c>
      <c r="B167" s="386"/>
      <c r="C167" s="405"/>
      <c r="D167" s="398">
        <v>3523.9999999999995</v>
      </c>
      <c r="E167" s="398"/>
      <c r="F167" s="398"/>
      <c r="G167" s="398"/>
      <c r="H167" s="399"/>
    </row>
    <row r="168" spans="1:8" s="16" customFormat="1" ht="67.5" customHeight="1" x14ac:dyDescent="0.2">
      <c r="A168" s="385" t="s">
        <v>79</v>
      </c>
      <c r="B168" s="386"/>
      <c r="C168" s="405"/>
      <c r="D168" s="398">
        <v>3020.5714285714289</v>
      </c>
      <c r="E168" s="398"/>
      <c r="F168" s="398"/>
      <c r="G168" s="398"/>
      <c r="H168" s="399"/>
    </row>
    <row r="169" spans="1:8" s="16" customFormat="1" ht="67.5" customHeight="1" x14ac:dyDescent="0.2">
      <c r="A169" s="385" t="s">
        <v>80</v>
      </c>
      <c r="B169" s="386"/>
      <c r="C169" s="405"/>
      <c r="D169" s="398">
        <v>2643</v>
      </c>
      <c r="E169" s="398"/>
      <c r="F169" s="398"/>
      <c r="G169" s="398"/>
      <c r="H169" s="399"/>
    </row>
    <row r="170" spans="1:8" s="16" customFormat="1" ht="67.5" customHeight="1" x14ac:dyDescent="0.2">
      <c r="A170" s="385" t="s">
        <v>81</v>
      </c>
      <c r="B170" s="386"/>
      <c r="C170" s="405"/>
      <c r="D170" s="398">
        <v>2349.3333333333335</v>
      </c>
      <c r="E170" s="398"/>
      <c r="F170" s="398"/>
      <c r="G170" s="398"/>
      <c r="H170" s="399"/>
    </row>
    <row r="171" spans="1:8" s="16" customFormat="1" ht="67.5" customHeight="1" thickBot="1" x14ac:dyDescent="0.25">
      <c r="A171" s="385" t="s">
        <v>82</v>
      </c>
      <c r="B171" s="386"/>
      <c r="C171" s="406"/>
      <c r="D171" s="398">
        <v>2114.4</v>
      </c>
      <c r="E171" s="398"/>
      <c r="F171" s="398"/>
      <c r="G171" s="398"/>
      <c r="H171" s="399"/>
    </row>
    <row r="172" spans="1:8" s="16" customFormat="1" ht="62.45" customHeight="1" thickBot="1" x14ac:dyDescent="0.25">
      <c r="A172" s="380" t="s">
        <v>84</v>
      </c>
      <c r="B172" s="381"/>
      <c r="C17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72" s="374">
        <v>20004</v>
      </c>
      <c r="E172" s="375"/>
      <c r="F172" s="375"/>
      <c r="G172" s="375"/>
      <c r="H172" s="376"/>
    </row>
    <row r="173" spans="1:8" s="16" customFormat="1" ht="24.95" customHeight="1" thickBot="1" x14ac:dyDescent="0.25">
      <c r="A173" s="518"/>
      <c r="B173" s="519"/>
      <c r="C173" s="56"/>
      <c r="D173" s="520"/>
      <c r="E173" s="520"/>
      <c r="F173" s="520"/>
      <c r="G173" s="520"/>
      <c r="H173" s="521"/>
    </row>
    <row r="174" spans="1:8" s="16" customFormat="1" ht="50.1" customHeight="1" x14ac:dyDescent="0.2">
      <c r="A174" s="352" t="s">
        <v>85</v>
      </c>
      <c r="B174" s="353"/>
      <c r="C174" s="118" t="str">
        <f>"Интернет-площадка 2gis.ru на основе Cправочника организаций "&amp;$C$2&amp;""</f>
        <v>Интернет-площадка 2gis.ru на основе Cправочника организаций "2ГИС.ОМСК"</v>
      </c>
      <c r="D174" s="361">
        <v>20256</v>
      </c>
      <c r="E174" s="355"/>
      <c r="F174" s="355"/>
      <c r="G174" s="355"/>
      <c r="H174" s="356"/>
    </row>
    <row r="175" spans="1:8" s="16" customFormat="1" ht="50.1" customHeight="1" x14ac:dyDescent="0.2">
      <c r="A175" s="352" t="s">
        <v>86</v>
      </c>
      <c r="B175" s="353"/>
      <c r="C175" s="74"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5" s="361">
        <v>14580</v>
      </c>
      <c r="E175" s="355"/>
      <c r="F175" s="355"/>
      <c r="G175" s="355"/>
      <c r="H175" s="356"/>
    </row>
    <row r="176" spans="1:8" s="16" customFormat="1" ht="50.1" customHeight="1" x14ac:dyDescent="0.2">
      <c r="A176" s="352" t="s">
        <v>87</v>
      </c>
      <c r="B176" s="353"/>
      <c r="C176" s="74"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6" s="361">
        <v>44826</v>
      </c>
      <c r="E176" s="355"/>
      <c r="F176" s="355"/>
      <c r="G176" s="355"/>
      <c r="H176" s="356"/>
    </row>
    <row r="177" spans="1:8" s="16" customFormat="1" ht="50.1" customHeight="1" x14ac:dyDescent="0.2">
      <c r="A177" s="352" t="s">
        <v>88</v>
      </c>
      <c r="B177" s="353"/>
      <c r="C177" s="74" t="str">
        <f>"Интернет-площадка 2gis.ru на основе Cправочника организаций "&amp;$C$2&amp;""</f>
        <v>Интернет-площадка 2gis.ru на основе Cправочника организаций "2ГИС.ОМСК"</v>
      </c>
      <c r="D177" s="361">
        <v>11760</v>
      </c>
      <c r="E177" s="355"/>
      <c r="F177" s="355"/>
      <c r="G177" s="355"/>
      <c r="H177" s="356"/>
    </row>
    <row r="178" spans="1:8" s="16" customFormat="1" ht="50.1" customHeight="1" x14ac:dyDescent="0.2">
      <c r="A178" s="352" t="s">
        <v>89</v>
      </c>
      <c r="B178" s="353"/>
      <c r="C178" s="74" t="str">
        <f>"Интернет-площадка 2gis.ru на основе Cправочника организаций "&amp;$C$2&amp;""</f>
        <v>Интернет-площадка 2gis.ru на основе Cправочника организаций "2ГИС.ОМСК"</v>
      </c>
      <c r="D178" s="361">
        <v>14112</v>
      </c>
      <c r="E178" s="355"/>
      <c r="F178" s="355"/>
      <c r="G178" s="355"/>
      <c r="H178" s="356"/>
    </row>
    <row r="179" spans="1:8" s="16" customFormat="1" ht="50.1" customHeight="1" x14ac:dyDescent="0.2">
      <c r="A179" s="352" t="s">
        <v>90</v>
      </c>
      <c r="B179" s="353"/>
      <c r="C179" s="74"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79" s="361">
        <v>21516</v>
      </c>
      <c r="E179" s="355"/>
      <c r="F179" s="355"/>
      <c r="G179" s="355"/>
      <c r="H179" s="356"/>
    </row>
    <row r="180" spans="1:8" s="16" customFormat="1" ht="50.1" customHeight="1" x14ac:dyDescent="0.2">
      <c r="A180" s="352" t="s">
        <v>91</v>
      </c>
      <c r="B180" s="353"/>
      <c r="C180" s="74"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0" s="361">
        <v>28752</v>
      </c>
      <c r="E180" s="355"/>
      <c r="F180" s="355"/>
      <c r="G180" s="355"/>
      <c r="H180" s="356"/>
    </row>
    <row r="181" spans="1:8" s="16" customFormat="1" ht="50.1" customHeight="1" x14ac:dyDescent="0.2">
      <c r="A181" s="352" t="s">
        <v>92</v>
      </c>
      <c r="B181" s="353"/>
      <c r="C181" s="74"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1" s="361">
        <v>47028</v>
      </c>
      <c r="E181" s="355"/>
      <c r="F181" s="355"/>
      <c r="G181" s="355"/>
      <c r="H181" s="356"/>
    </row>
    <row r="182" spans="1:8" s="16" customFormat="1" ht="50.1" customHeight="1" x14ac:dyDescent="0.2">
      <c r="A182" s="352" t="s">
        <v>93</v>
      </c>
      <c r="B182" s="353"/>
      <c r="C182" s="74" t="str">
        <f>C213</f>
        <v>электронный справочник на основе Справочника организаций "2ГИС.ОМСК" (мобильная версия 2ГИС 4.0 и выше)</v>
      </c>
      <c r="D182" s="361">
        <v>20220</v>
      </c>
      <c r="E182" s="355"/>
      <c r="F182" s="355"/>
      <c r="G182" s="355"/>
      <c r="H182" s="356"/>
    </row>
    <row r="183" spans="1:8" s="16" customFormat="1" ht="50.1" customHeight="1" x14ac:dyDescent="0.2">
      <c r="A183" s="352" t="s">
        <v>94</v>
      </c>
      <c r="B183" s="353"/>
      <c r="C183" s="74" t="s">
        <v>95</v>
      </c>
      <c r="D183" s="361">
        <v>564</v>
      </c>
      <c r="E183" s="355"/>
      <c r="F183" s="355"/>
      <c r="G183" s="355"/>
      <c r="H183" s="356"/>
    </row>
    <row r="184" spans="1:8" s="16" customFormat="1" ht="78" customHeight="1" x14ac:dyDescent="0.2">
      <c r="A184" s="352" t="s">
        <v>96</v>
      </c>
      <c r="B184" s="353"/>
      <c r="C184"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4" s="361">
        <v>9540</v>
      </c>
      <c r="E184" s="355"/>
      <c r="F184" s="355"/>
      <c r="G184" s="355"/>
      <c r="H184" s="356"/>
    </row>
    <row r="185" spans="1:8" s="16" customFormat="1" ht="78" customHeight="1" x14ac:dyDescent="0.2">
      <c r="A185" s="352" t="s">
        <v>97</v>
      </c>
      <c r="B185" s="353"/>
      <c r="C185" s="74" t="str">
        <f t="shared" ref="C185:C18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5" s="361">
        <v>7632</v>
      </c>
      <c r="E185" s="355"/>
      <c r="F185" s="355"/>
      <c r="G185" s="355"/>
      <c r="H185" s="356"/>
    </row>
    <row r="186" spans="1:8" s="16" customFormat="1" ht="78" customHeight="1" x14ac:dyDescent="0.2">
      <c r="A186" s="352" t="s">
        <v>98</v>
      </c>
      <c r="B186" s="353"/>
      <c r="C186" s="74"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6" s="361">
        <v>7968</v>
      </c>
      <c r="E186" s="355"/>
      <c r="F186" s="355"/>
      <c r="G186" s="355"/>
      <c r="H186" s="356"/>
    </row>
    <row r="187" spans="1:8" s="16" customFormat="1" ht="78" customHeight="1" x14ac:dyDescent="0.2">
      <c r="A187" s="352" t="s">
        <v>99</v>
      </c>
      <c r="B187" s="353"/>
      <c r="C187" s="74" t="str">
        <f t="shared" si="0"/>
        <v>электронный справочник на основе Справочника организаций "2ГИС.ОМСК" (мобильная версия 2ГИС 4.0 и выше); Интернет-площадка 2gis.ru на основе Cправочника организаций "2ГИС.ОМСК"</v>
      </c>
      <c r="D187" s="361">
        <v>3816</v>
      </c>
      <c r="E187" s="355"/>
      <c r="F187" s="355"/>
      <c r="G187" s="355"/>
      <c r="H187" s="356"/>
    </row>
    <row r="188" spans="1:8" s="16" customFormat="1" ht="50.1" customHeight="1" thickBot="1" x14ac:dyDescent="0.25">
      <c r="A188" s="352" t="s">
        <v>102</v>
      </c>
      <c r="B188" s="353"/>
      <c r="C188" s="74" t="str">
        <f>"Электронный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88" s="361">
        <v>10488</v>
      </c>
      <c r="E188" s="355"/>
      <c r="F188" s="355"/>
      <c r="G188" s="355"/>
      <c r="H188" s="356"/>
    </row>
    <row r="189" spans="1:8" s="16" customFormat="1" ht="102" customHeight="1" thickBot="1" x14ac:dyDescent="0.25">
      <c r="A189" s="352" t="s">
        <v>16</v>
      </c>
      <c r="B189" s="353"/>
      <c r="C189"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89" s="361">
        <v>1548</v>
      </c>
      <c r="E189" s="355"/>
      <c r="F189" s="355"/>
      <c r="G189" s="355"/>
      <c r="H189" s="356"/>
    </row>
    <row r="190" spans="1:8" s="16" customFormat="1" ht="102" customHeight="1" thickBot="1" x14ac:dyDescent="0.25">
      <c r="A190" s="352" t="s">
        <v>103</v>
      </c>
      <c r="B190" s="353"/>
      <c r="C190"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190" s="361">
        <v>100002</v>
      </c>
      <c r="E190" s="355"/>
      <c r="F190" s="355"/>
      <c r="G190" s="355"/>
      <c r="H190" s="356"/>
    </row>
    <row r="191" spans="1:8" s="16" customFormat="1" ht="126" customHeight="1" x14ac:dyDescent="0.2">
      <c r="A191" s="352" t="s">
        <v>104</v>
      </c>
      <c r="B191" s="353"/>
      <c r="C191"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"2ГИС.ОМСК" (версия для ПК); 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91" s="361">
        <v>13134</v>
      </c>
      <c r="E191" s="355"/>
      <c r="F191" s="355"/>
      <c r="G191" s="355"/>
      <c r="H191" s="356"/>
    </row>
    <row r="192" spans="1:8" s="16" customFormat="1" ht="96" customHeight="1" x14ac:dyDescent="0.2">
      <c r="A192" s="377" t="s">
        <v>105</v>
      </c>
      <c r="B192" s="378"/>
      <c r="C192"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"2ГИС.ОМСК"; Электронный справочник на основе Справочника организаций "2ГИС.ОМСК" (мобильная версия); Интернет-площадки и Веб-приложения на основе Cправочника организаций "2ГИС.ОМСК", http://api.2gis.ru/</v>
      </c>
      <c r="D192" s="361">
        <v>10506</v>
      </c>
      <c r="E192" s="355"/>
      <c r="F192" s="355"/>
      <c r="G192" s="355"/>
      <c r="H192" s="356"/>
    </row>
    <row r="193" spans="1:8" s="16" customFormat="1" ht="96" customHeight="1" x14ac:dyDescent="0.2">
      <c r="A193" s="377" t="s">
        <v>106</v>
      </c>
      <c r="B193" s="378"/>
      <c r="C193"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3" s="361">
        <v>10008</v>
      </c>
      <c r="E193" s="355"/>
      <c r="F193" s="355"/>
      <c r="G193" s="355"/>
      <c r="H193" s="356"/>
    </row>
    <row r="194" spans="1:8" s="16" customFormat="1" ht="78" customHeight="1" x14ac:dyDescent="0.2">
      <c r="A194" s="352" t="s">
        <v>100</v>
      </c>
      <c r="B194" s="353" t="s">
        <v>100</v>
      </c>
      <c r="C194"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4" s="361">
        <v>10008</v>
      </c>
      <c r="E194" s="355"/>
      <c r="F194" s="355"/>
      <c r="G194" s="355"/>
      <c r="H194" s="356"/>
    </row>
    <row r="195" spans="1:8" s="16" customFormat="1" ht="78" customHeight="1" x14ac:dyDescent="0.2">
      <c r="A195" s="352" t="s">
        <v>101</v>
      </c>
      <c r="B195" s="353" t="s">
        <v>101</v>
      </c>
      <c r="C195"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195" s="361">
        <v>10008</v>
      </c>
      <c r="E195" s="355"/>
      <c r="F195" s="355"/>
      <c r="G195" s="355"/>
      <c r="H195" s="356"/>
    </row>
    <row r="196" spans="1:8" s="16" customFormat="1" ht="50.1" customHeight="1" x14ac:dyDescent="0.2">
      <c r="A196" s="352" t="s">
        <v>107</v>
      </c>
      <c r="B196" s="353"/>
      <c r="C196" s="74" t="str">
        <f>"Интернет-площадка 2gis.ru на основе Cправочника организаций "&amp;$C$2&amp;""</f>
        <v>Интернет-площадка 2gis.ru на основе Cправочника организаций "2ГИС.ОМСК"</v>
      </c>
      <c r="D196" s="361">
        <v>34440</v>
      </c>
      <c r="E196" s="355"/>
      <c r="F196" s="355"/>
      <c r="G196" s="355"/>
      <c r="H196" s="356"/>
    </row>
    <row r="197" spans="1:8" s="16" customFormat="1" ht="50.1" customHeight="1" x14ac:dyDescent="0.2">
      <c r="A197" s="352" t="s">
        <v>108</v>
      </c>
      <c r="B197" s="353"/>
      <c r="C197" s="74" t="str">
        <f t="shared" ref="C197:C205" si="1">"Электронный справочник на основе Справочника организаций "&amp;$C$2&amp;" (версия для ПК)"</f>
        <v>Электронный справочник на основе Справочника организаций "2ГИС.ОМСК" (версия для ПК)</v>
      </c>
      <c r="D197" s="361">
        <v>24840</v>
      </c>
      <c r="E197" s="355"/>
      <c r="F197" s="355"/>
      <c r="G197" s="355"/>
      <c r="H197" s="356"/>
    </row>
    <row r="198" spans="1:8" s="16" customFormat="1" ht="50.1" customHeight="1" x14ac:dyDescent="0.2">
      <c r="A198" s="352" t="s">
        <v>109</v>
      </c>
      <c r="B198" s="353"/>
      <c r="C198" s="74" t="str">
        <f t="shared" si="1"/>
        <v>Электронный справочник на основе Справочника организаций "2ГИС.ОМСК" (версия для ПК)</v>
      </c>
      <c r="D198" s="361">
        <v>76320</v>
      </c>
      <c r="E198" s="355"/>
      <c r="F198" s="355"/>
      <c r="G198" s="355"/>
      <c r="H198" s="356"/>
    </row>
    <row r="199" spans="1:8" s="16" customFormat="1" ht="50.1" customHeight="1" x14ac:dyDescent="0.2">
      <c r="A199" s="352" t="s">
        <v>110</v>
      </c>
      <c r="B199" s="353"/>
      <c r="C199" s="74" t="str">
        <f>"Интернет-площадка 2gis.ru на основе Cправочника организаций "&amp;$C$2&amp;""</f>
        <v>Интернет-площадка 2gis.ru на основе Cправочника организаций "2ГИС.ОМСК"</v>
      </c>
      <c r="D199" s="361">
        <v>20040</v>
      </c>
      <c r="E199" s="355"/>
      <c r="F199" s="355"/>
      <c r="G199" s="355"/>
      <c r="H199" s="356"/>
    </row>
    <row r="200" spans="1:8" s="16" customFormat="1" ht="50.1" customHeight="1" x14ac:dyDescent="0.2">
      <c r="A200" s="352" t="s">
        <v>111</v>
      </c>
      <c r="B200" s="353"/>
      <c r="C200" s="74" t="str">
        <f>"Интернет-площадка 2gis.ru на основе Cправочника организаций "&amp;$C$2&amp;""</f>
        <v>Интернет-площадка 2gis.ru на основе Cправочника организаций "2ГИС.ОМСК"</v>
      </c>
      <c r="D200" s="361">
        <v>24048</v>
      </c>
      <c r="E200" s="355"/>
      <c r="F200" s="355"/>
      <c r="G200" s="355"/>
      <c r="H200" s="356"/>
    </row>
    <row r="201" spans="1:8" s="16" customFormat="1" ht="50.1" customHeight="1" x14ac:dyDescent="0.2">
      <c r="A201" s="352" t="s">
        <v>112</v>
      </c>
      <c r="B201" s="353"/>
      <c r="C201" s="74" t="str">
        <f t="shared" si="1"/>
        <v>Электронный справочник на основе Справочника организаций "2ГИС.ОМСК" (версия для ПК)</v>
      </c>
      <c r="D201" s="361">
        <v>36600</v>
      </c>
      <c r="E201" s="355"/>
      <c r="F201" s="355"/>
      <c r="G201" s="355"/>
      <c r="H201" s="356"/>
    </row>
    <row r="202" spans="1:8" s="16" customFormat="1" ht="50.1" customHeight="1" x14ac:dyDescent="0.2">
      <c r="A202" s="352" t="s">
        <v>113</v>
      </c>
      <c r="B202" s="353"/>
      <c r="C202" s="74" t="str">
        <f t="shared" si="1"/>
        <v>Электронный справочник на основе Справочника организаций "2ГИС.ОМСК" (версия для ПК)</v>
      </c>
      <c r="D202" s="361">
        <v>48960</v>
      </c>
      <c r="E202" s="355"/>
      <c r="F202" s="355"/>
      <c r="G202" s="355"/>
      <c r="H202" s="356"/>
    </row>
    <row r="203" spans="1:8" s="16" customFormat="1" ht="50.1" customHeight="1" x14ac:dyDescent="0.2">
      <c r="A203" s="352" t="s">
        <v>114</v>
      </c>
      <c r="B203" s="353"/>
      <c r="C203" s="74" t="str">
        <f t="shared" si="1"/>
        <v>Электронный справочник на основе Справочника организаций "2ГИС.ОМСК" (версия для ПК)</v>
      </c>
      <c r="D203" s="361">
        <v>80040</v>
      </c>
      <c r="E203" s="355"/>
      <c r="F203" s="355"/>
      <c r="G203" s="355"/>
      <c r="H203" s="356"/>
    </row>
    <row r="204" spans="1:8" s="16" customFormat="1" ht="50.1" customHeight="1" x14ac:dyDescent="0.2">
      <c r="A204" s="352" t="s">
        <v>115</v>
      </c>
      <c r="B204" s="353"/>
      <c r="C204" s="74" t="s">
        <v>95</v>
      </c>
      <c r="D204" s="361">
        <v>960</v>
      </c>
      <c r="E204" s="355"/>
      <c r="F204" s="355"/>
      <c r="G204" s="355"/>
      <c r="H204" s="356"/>
    </row>
    <row r="205" spans="1:8" s="16" customFormat="1" ht="50.1" customHeight="1" thickBot="1" x14ac:dyDescent="0.25">
      <c r="A205" s="352" t="s">
        <v>117</v>
      </c>
      <c r="B205" s="353"/>
      <c r="C205" s="74" t="str">
        <f t="shared" si="1"/>
        <v>Электронный справочник на основе Справочника организаций "2ГИС.ОМСК" (версия для ПК)</v>
      </c>
      <c r="D205" s="361">
        <v>17880</v>
      </c>
      <c r="E205" s="355"/>
      <c r="F205" s="355"/>
      <c r="G205" s="355"/>
      <c r="H205" s="356"/>
    </row>
    <row r="206" spans="1:8" s="23" customFormat="1" ht="50.1" customHeight="1" thickBot="1" x14ac:dyDescent="0.25">
      <c r="A206" s="362" t="s">
        <v>118</v>
      </c>
      <c r="B206" s="363"/>
      <c r="C206" s="21"/>
      <c r="D206" s="364"/>
      <c r="E206" s="364"/>
      <c r="F206" s="364"/>
      <c r="G206" s="364"/>
      <c r="H206" s="365"/>
    </row>
    <row r="207" spans="1:8" s="16" customFormat="1" ht="50.1" customHeight="1" x14ac:dyDescent="0.2">
      <c r="A207" s="352" t="s">
        <v>119</v>
      </c>
      <c r="B207" s="353"/>
      <c r="C207" s="366" t="str">
        <f>"Электронный справочник на основе Справочника организаций "&amp;$C$2&amp;" (мобильная версия)"</f>
        <v>Электронный справочник на основе Справочника организаций "2ГИС.ОМСК" (мобильная версия)</v>
      </c>
      <c r="D207" s="361">
        <v>8004</v>
      </c>
      <c r="E207" s="355"/>
      <c r="F207" s="355"/>
      <c r="G207" s="355"/>
      <c r="H207" s="356"/>
    </row>
    <row r="208" spans="1:8" s="16" customFormat="1" ht="50.1" customHeight="1" x14ac:dyDescent="0.2">
      <c r="A208" s="352" t="s">
        <v>120</v>
      </c>
      <c r="B208" s="353"/>
      <c r="C208" s="367"/>
      <c r="D208" s="361">
        <v>8004</v>
      </c>
      <c r="E208" s="355"/>
      <c r="F208" s="355"/>
      <c r="G208" s="355"/>
      <c r="H208" s="356"/>
    </row>
    <row r="209" spans="1:8" s="16" customFormat="1" ht="50.1" customHeight="1" x14ac:dyDescent="0.2">
      <c r="A209" s="369" t="s">
        <v>121</v>
      </c>
      <c r="B209" s="370"/>
      <c r="C209" s="367"/>
      <c r="D209" s="517">
        <v>3000</v>
      </c>
      <c r="E209" s="398"/>
      <c r="F209" s="398"/>
      <c r="G209" s="398"/>
      <c r="H209" s="398"/>
    </row>
    <row r="210" spans="1:8" s="16" customFormat="1" ht="50.1" customHeight="1" x14ac:dyDescent="0.2">
      <c r="A210" s="369" t="s">
        <v>122</v>
      </c>
      <c r="B210" s="370"/>
      <c r="C210" s="367"/>
      <c r="D210" s="517">
        <v>300</v>
      </c>
      <c r="E210" s="398"/>
      <c r="F210" s="398"/>
      <c r="G210" s="398"/>
      <c r="H210" s="398"/>
    </row>
    <row r="211" spans="1:8" s="16" customFormat="1" ht="50.1" customHeight="1" thickBot="1" x14ac:dyDescent="0.25">
      <c r="A211" s="369" t="s">
        <v>123</v>
      </c>
      <c r="B211" s="370"/>
      <c r="C211" s="368"/>
      <c r="D211" s="471">
        <v>1050</v>
      </c>
      <c r="E211" s="472"/>
      <c r="F211" s="472"/>
      <c r="G211" s="472"/>
      <c r="H211" s="472"/>
    </row>
    <row r="212" spans="1:8" s="16" customFormat="1" ht="50.1" customHeight="1" thickBot="1" x14ac:dyDescent="0.25">
      <c r="A212" s="362" t="s">
        <v>124</v>
      </c>
      <c r="B212" s="363"/>
      <c r="C212" s="21"/>
      <c r="D212" s="364"/>
      <c r="E212" s="364"/>
      <c r="F212" s="364"/>
      <c r="G212" s="364"/>
      <c r="H212" s="365"/>
    </row>
    <row r="213" spans="1:8" s="16" customFormat="1" ht="50.1" customHeight="1" x14ac:dyDescent="0.2">
      <c r="A213" s="352" t="s">
        <v>214</v>
      </c>
      <c r="B213" s="353"/>
      <c r="C213"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213" s="361">
        <v>6048</v>
      </c>
      <c r="E213" s="355"/>
      <c r="F213" s="355"/>
      <c r="G213" s="355"/>
      <c r="H213" s="356"/>
    </row>
    <row r="214" spans="1:8" s="16" customFormat="1" ht="55.5" customHeight="1" x14ac:dyDescent="0.2">
      <c r="A214" s="352" t="s">
        <v>126</v>
      </c>
      <c r="B214" s="353"/>
      <c r="C214" s="285" t="s">
        <v>607</v>
      </c>
      <c r="D214" s="361">
        <v>6048</v>
      </c>
      <c r="E214" s="355"/>
      <c r="F214" s="355"/>
      <c r="G214" s="355"/>
      <c r="H214" s="356"/>
    </row>
    <row r="215" spans="1:8" s="16" customFormat="1" ht="50.1" customHeight="1" x14ac:dyDescent="0.2">
      <c r="A215" s="352" t="s">
        <v>215</v>
      </c>
      <c r="B215" s="353"/>
      <c r="C215"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"2ГИС.ОМСК" (мобильная версия 2ГИС 4.0 и выше)</v>
      </c>
      <c r="D215" s="361">
        <v>10320</v>
      </c>
      <c r="E215" s="355"/>
      <c r="F215" s="355"/>
      <c r="G215" s="355"/>
      <c r="H215" s="356"/>
    </row>
    <row r="216" spans="1:8" s="16" customFormat="1" ht="50.1" customHeight="1" x14ac:dyDescent="0.2">
      <c r="A216" s="352" t="s">
        <v>199</v>
      </c>
      <c r="B216" s="353"/>
      <c r="C216" s="74"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"2ГИС.ОМСК" (версия для ПК); Интернет-площадка 2gis.ru на основе Cправочника организаций "2ГИС.ОМСК"</v>
      </c>
      <c r="D216" s="354">
        <v>10320</v>
      </c>
      <c r="E216" s="355"/>
      <c r="F216" s="355"/>
      <c r="G216" s="355"/>
      <c r="H216" s="356"/>
    </row>
    <row r="217" spans="1:8" s="16" customFormat="1" ht="126" customHeight="1" x14ac:dyDescent="0.2">
      <c r="A217" s="352" t="s">
        <v>131</v>
      </c>
      <c r="B217" s="353"/>
      <c r="C217" s="121" t="str">
        <f>C213</f>
        <v>электронный справочник на основе Справочника организаций "2ГИС.ОМСК" (мобильная версия 2ГИС 4.0 и выше)</v>
      </c>
      <c r="D217" s="361">
        <v>6048</v>
      </c>
      <c r="E217" s="355"/>
      <c r="F217" s="355"/>
      <c r="G217" s="355"/>
      <c r="H217" s="356"/>
    </row>
    <row r="218" spans="1:8" s="16" customFormat="1" ht="126" customHeight="1" thickBot="1" x14ac:dyDescent="0.25">
      <c r="A218" s="352" t="s">
        <v>132</v>
      </c>
      <c r="B218" s="353"/>
      <c r="C21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"2ГИС.ОМСК"; электронный справочник на основе Справочника организаций "2ГИС.ОМСК" (мобильная версия 2ГИС 4.0 и выше)</v>
      </c>
      <c r="D218" s="361">
        <v>5400</v>
      </c>
      <c r="E218" s="355"/>
      <c r="F218" s="355"/>
      <c r="G218" s="355"/>
      <c r="H218" s="356"/>
    </row>
    <row r="219" spans="1:8" s="23" customFormat="1" ht="49.5" customHeight="1" x14ac:dyDescent="0.2">
      <c r="A219" s="400"/>
      <c r="B219" s="401"/>
      <c r="C219" s="42"/>
      <c r="D219" s="402"/>
      <c r="E219" s="402"/>
      <c r="F219" s="402"/>
      <c r="G219" s="402"/>
      <c r="H219" s="403"/>
    </row>
    <row r="220" spans="1:8" s="20" customFormat="1" ht="26.25" x14ac:dyDescent="0.2">
      <c r="A220" s="81"/>
      <c r="B220" s="82"/>
      <c r="C220" s="83"/>
      <c r="D220" s="82"/>
      <c r="E220" s="82"/>
      <c r="F220" s="82"/>
      <c r="G220" s="82"/>
      <c r="H220" s="84"/>
    </row>
    <row r="221" spans="1:8" s="16" customFormat="1" ht="21" x14ac:dyDescent="0.2">
      <c r="A221" s="85"/>
      <c r="B221" s="86" t="s">
        <v>133</v>
      </c>
      <c r="C221" s="349" t="s">
        <v>220</v>
      </c>
      <c r="D221" s="349"/>
      <c r="E221" s="87"/>
      <c r="F221" s="87"/>
      <c r="G221" s="87"/>
      <c r="H221" s="87"/>
    </row>
    <row r="222" spans="1:8" s="16" customFormat="1" ht="21" x14ac:dyDescent="0.2">
      <c r="A222" s="85"/>
      <c r="B222" s="87"/>
      <c r="C222" s="348" t="s">
        <v>221</v>
      </c>
      <c r="D222" s="348"/>
      <c r="E222" s="87"/>
      <c r="F222" s="87"/>
      <c r="G222" s="87"/>
      <c r="H222" s="87"/>
    </row>
    <row r="223" spans="1:8" s="16" customFormat="1" ht="21" x14ac:dyDescent="0.2">
      <c r="A223" s="85"/>
      <c r="B223" s="87"/>
      <c r="C223" s="349" t="s">
        <v>222</v>
      </c>
      <c r="D223" s="348"/>
      <c r="E223" s="87"/>
      <c r="F223" s="87"/>
      <c r="G223" s="87"/>
      <c r="H223" s="87"/>
    </row>
    <row r="224" spans="1:8" s="16" customFormat="1" ht="21" x14ac:dyDescent="0.2">
      <c r="A224" s="81"/>
      <c r="B224" s="82"/>
      <c r="C224" s="348"/>
      <c r="D224" s="348"/>
      <c r="E224" s="87"/>
      <c r="F224" s="87"/>
      <c r="G224" s="87"/>
      <c r="H224" s="82"/>
    </row>
    <row r="225" spans="1:8" s="16" customFormat="1" ht="26.25" x14ac:dyDescent="0.2">
      <c r="A225" s="347" t="str">
        <f>Абакан_юр!A174</f>
        <v>По соглашению сторон в качестве валюты платежа могут выступать украинские гривны, в этом случае курс следующий: 1 руб. = 0,4395 гривен</v>
      </c>
      <c r="B225" s="347"/>
      <c r="C225" s="347"/>
      <c r="D225" s="89"/>
      <c r="E225" s="89"/>
      <c r="F225" s="90"/>
      <c r="G225" s="351"/>
      <c r="H225" s="351"/>
    </row>
    <row r="226" spans="1:8" s="16" customFormat="1" ht="24.95" customHeight="1" x14ac:dyDescent="0.2">
      <c r="A226" s="347" t="str">
        <f>Абакан_юр!A175</f>
        <v>По соглашению сторон в качестве валюты платежа могут выступать дирхамы ОАЭ, в этом случае курс следующий: 1 руб. = 0,0414 дирхам</v>
      </c>
      <c r="B226" s="347"/>
      <c r="C226" s="347"/>
      <c r="D226" s="89"/>
      <c r="E226" s="89"/>
      <c r="F226" s="90"/>
      <c r="G226" s="92"/>
      <c r="H226" s="92"/>
    </row>
    <row r="227" spans="1:8" ht="12.6" customHeight="1" x14ac:dyDescent="0.2">
      <c r="A227" s="347" t="str">
        <f>Абакан_юр!A176</f>
        <v>По соглашению сторон в качестве валюты платежа могут выступать доллары США, в этом случае курс следующий: 1 руб. = 0,0113 доллара</v>
      </c>
      <c r="B227" s="347"/>
      <c r="C227" s="347"/>
      <c r="D227" s="89"/>
      <c r="E227" s="89"/>
      <c r="F227" s="90"/>
      <c r="G227" s="92"/>
      <c r="H227" s="92"/>
    </row>
    <row r="228" spans="1:8" s="87" customFormat="1" ht="24.95" customHeight="1" x14ac:dyDescent="0.2">
      <c r="A228" s="347" t="str">
        <f>Абакан_юр!A177</f>
        <v>По соглашению сторон в качестве валюты платежа могут выступать евро, в этом случае курс следующий: 1 руб. = 0,0104 евро</v>
      </c>
      <c r="B228" s="347"/>
      <c r="C228" s="347"/>
      <c r="D228" s="89"/>
      <c r="E228" s="90"/>
      <c r="F228" s="90"/>
      <c r="G228" s="92"/>
      <c r="H228" s="92"/>
    </row>
    <row r="229" spans="1:8" s="87" customFormat="1" ht="24.95" customHeight="1" x14ac:dyDescent="0.2">
      <c r="A229" s="347" t="str">
        <f>Абакан_юр!A178</f>
        <v>По соглашению сторон в качестве валюты платежа могут выступать чешские кроны, в этом случае курс следующий: 1 руб. = 0,2610 крона</v>
      </c>
      <c r="B229" s="347"/>
      <c r="C229" s="347"/>
      <c r="D229" s="89"/>
      <c r="E229" s="90"/>
      <c r="F229" s="90"/>
      <c r="G229" s="92"/>
      <c r="H229" s="92"/>
    </row>
    <row r="230" spans="1:8" s="87" customFormat="1" ht="24.95" customHeight="1" x14ac:dyDescent="0.2">
      <c r="A230" s="347" t="str">
        <f>Абакан_юр!A179</f>
        <v>По соглашению сторон в качестве валюты платежа могут выступать киргизские сомы, в этом случае курс следующий: 1 руб. = 1,0094 сом</v>
      </c>
      <c r="B230" s="347"/>
      <c r="C230" s="347"/>
      <c r="D230" s="89"/>
      <c r="E230" s="89"/>
      <c r="F230" s="90"/>
      <c r="G230" s="92"/>
      <c r="H230" s="92"/>
    </row>
    <row r="231" spans="1:8" s="82" customFormat="1" ht="12.6" customHeight="1" x14ac:dyDescent="0.2">
      <c r="A231" s="347" t="str">
        <f>Абакан_юр!A180</f>
        <v>По соглашению сторон в качестве валюты платежа могут выступать казахстанские тенге, в этом случае курс следующий: 1 руб. = 5,0667 тенге</v>
      </c>
      <c r="B231" s="347"/>
      <c r="C231" s="347"/>
      <c r="D231" s="89"/>
      <c r="E231" s="89"/>
      <c r="F231" s="90"/>
      <c r="G231" s="92"/>
      <c r="H231" s="92"/>
    </row>
    <row r="232" spans="1:8" s="91" customFormat="1" ht="24.95" customHeight="1" x14ac:dyDescent="0.2">
      <c r="A232" s="93"/>
      <c r="B232" s="93"/>
      <c r="C232" s="94"/>
      <c r="D232" s="95"/>
      <c r="E232" s="95"/>
      <c r="F232" s="96"/>
      <c r="G232" s="97"/>
      <c r="H232" s="97"/>
    </row>
    <row r="233" spans="1:8" s="91" customFormat="1" ht="24.95" customHeight="1" x14ac:dyDescent="0.2">
      <c r="A233" s="339" t="s">
        <v>144</v>
      </c>
      <c r="B233" s="339"/>
      <c r="C233" s="339"/>
      <c r="D233" s="339"/>
      <c r="E233" s="339"/>
      <c r="F233" s="339"/>
      <c r="G233" s="339"/>
      <c r="H233" s="339"/>
    </row>
    <row r="234" spans="1:8" s="91" customFormat="1" ht="24.95" customHeight="1" x14ac:dyDescent="0.2">
      <c r="A234" s="339" t="s">
        <v>145</v>
      </c>
      <c r="B234" s="339"/>
      <c r="C234" s="339"/>
      <c r="D234" s="339"/>
      <c r="E234" s="339"/>
      <c r="F234" s="339"/>
      <c r="G234" s="339"/>
      <c r="H234" s="339"/>
    </row>
    <row r="235" spans="1:8" s="91" customFormat="1" ht="24.95" customHeight="1" x14ac:dyDescent="0.2">
      <c r="A235" s="347" t="s">
        <v>482</v>
      </c>
      <c r="B235" s="347"/>
      <c r="C235" s="347"/>
      <c r="D235" s="347"/>
      <c r="E235" s="347"/>
      <c r="F235" s="347"/>
      <c r="G235" s="347"/>
      <c r="H235" s="347"/>
    </row>
    <row r="236" spans="1:8" s="91" customFormat="1" ht="24.95" customHeight="1" thickBot="1" x14ac:dyDescent="0.25">
      <c r="A236" s="340" t="s">
        <v>146</v>
      </c>
      <c r="B236" s="340"/>
      <c r="C236" s="340"/>
      <c r="D236" s="340"/>
      <c r="E236" s="340"/>
      <c r="F236" s="99"/>
      <c r="H236" s="100"/>
    </row>
    <row r="237" spans="1:8" s="91" customFormat="1" ht="24.95" customHeight="1" thickBot="1" x14ac:dyDescent="0.25">
      <c r="A237" s="341" t="s">
        <v>147</v>
      </c>
      <c r="B237" s="342"/>
      <c r="C237" s="342"/>
      <c r="D237" s="342"/>
      <c r="E237" s="343"/>
      <c r="F237" s="101"/>
      <c r="G237" s="82"/>
      <c r="H237" s="102"/>
    </row>
    <row r="238" spans="1:8" s="91" customFormat="1" ht="24.95" customHeight="1" thickBot="1" x14ac:dyDescent="0.25">
      <c r="A238" s="538" t="s">
        <v>148</v>
      </c>
      <c r="B238" s="539"/>
      <c r="C238" s="103" t="s">
        <v>149</v>
      </c>
      <c r="D238" s="621" t="s">
        <v>150</v>
      </c>
      <c r="E238" s="622"/>
      <c r="F238" s="104"/>
      <c r="G238" s="104"/>
      <c r="H238" s="104"/>
    </row>
    <row r="239" spans="1:8" s="98" customFormat="1" ht="12" customHeight="1" x14ac:dyDescent="0.2">
      <c r="A239" s="333" t="s">
        <v>207</v>
      </c>
      <c r="B239" s="334"/>
      <c r="C239" s="335" t="s">
        <v>208</v>
      </c>
      <c r="D239" s="641">
        <v>2190</v>
      </c>
      <c r="E239" s="336"/>
      <c r="F239" s="104"/>
      <c r="G239" s="104"/>
      <c r="H239" s="104"/>
    </row>
    <row r="240" spans="1:8" ht="24.95" customHeight="1" x14ac:dyDescent="0.2">
      <c r="A240" s="337" t="s">
        <v>209</v>
      </c>
      <c r="B240" s="338"/>
      <c r="C240" s="331"/>
      <c r="D240" s="640">
        <v>1590</v>
      </c>
      <c r="E240" s="332"/>
      <c r="F240" s="104"/>
      <c r="G240" s="104"/>
      <c r="H240" s="104"/>
    </row>
    <row r="241" spans="1:8" ht="24.95" customHeight="1" x14ac:dyDescent="0.2">
      <c r="A241" s="337" t="s">
        <v>210</v>
      </c>
      <c r="B241" s="338"/>
      <c r="C241" s="331"/>
      <c r="D241" s="640">
        <v>1440</v>
      </c>
      <c r="E241" s="332"/>
      <c r="F241" s="104"/>
      <c r="G241" s="104"/>
      <c r="H241" s="104"/>
    </row>
    <row r="242" spans="1:8" s="82" customFormat="1" ht="38.25" customHeight="1" x14ac:dyDescent="0.2">
      <c r="A242" s="337" t="s">
        <v>211</v>
      </c>
      <c r="B242" s="338"/>
      <c r="C242" s="331"/>
      <c r="D242" s="640">
        <v>1290</v>
      </c>
      <c r="E242" s="332"/>
      <c r="F242" s="104"/>
      <c r="G242" s="104"/>
      <c r="H242" s="104"/>
    </row>
    <row r="243" spans="1:8" s="100" customFormat="1" ht="50.1" customHeight="1" x14ac:dyDescent="0.2">
      <c r="A243" s="337" t="s">
        <v>151</v>
      </c>
      <c r="B243" s="338"/>
      <c r="C243" s="106" t="s">
        <v>152</v>
      </c>
      <c r="D243" s="331" t="s">
        <v>153</v>
      </c>
      <c r="E243" s="332"/>
      <c r="F243" s="104"/>
      <c r="G243" s="104"/>
      <c r="H243" s="104"/>
    </row>
    <row r="244" spans="1:8" s="102" customFormat="1" ht="50.1" customHeight="1" x14ac:dyDescent="0.2">
      <c r="A244" s="650" t="s">
        <v>154</v>
      </c>
      <c r="B244" s="651"/>
      <c r="C244" s="178" t="s">
        <v>155</v>
      </c>
      <c r="D244" s="652" t="s">
        <v>156</v>
      </c>
      <c r="E244" s="653"/>
      <c r="F244" s="104"/>
      <c r="G244" s="104"/>
      <c r="H244" s="104"/>
    </row>
    <row r="245" spans="1:8" ht="94.5" customHeight="1" thickBot="1" x14ac:dyDescent="0.25">
      <c r="A245" s="495" t="s">
        <v>157</v>
      </c>
      <c r="B245" s="496"/>
      <c r="C245" s="125" t="s">
        <v>158</v>
      </c>
      <c r="D245" s="497" t="s">
        <v>156</v>
      </c>
      <c r="E245" s="498"/>
      <c r="F245" s="104"/>
      <c r="G245" s="104"/>
      <c r="H245" s="104"/>
    </row>
    <row r="246" spans="1:8" ht="102" customHeight="1" thickBot="1" x14ac:dyDescent="0.25">
      <c r="A246" s="495" t="s">
        <v>160</v>
      </c>
      <c r="B246" s="496"/>
      <c r="C246" s="247" t="s">
        <v>161</v>
      </c>
      <c r="D246" s="496" t="s">
        <v>156</v>
      </c>
      <c r="E246" s="707"/>
      <c r="F246" s="101"/>
      <c r="G246" s="101"/>
      <c r="H246" s="101"/>
    </row>
    <row r="247" spans="1:8" ht="104.25" customHeight="1" thickBot="1" x14ac:dyDescent="0.25">
      <c r="A247" s="495" t="s">
        <v>162</v>
      </c>
      <c r="B247" s="496"/>
      <c r="C247" s="125" t="s">
        <v>163</v>
      </c>
      <c r="D247" s="497" t="s">
        <v>156</v>
      </c>
      <c r="E247" s="498"/>
      <c r="F247" s="96"/>
      <c r="G247" s="97"/>
      <c r="H247" s="97"/>
    </row>
    <row r="248" spans="1:8" ht="50.1" customHeight="1" x14ac:dyDescent="0.2">
      <c r="A248" s="329" t="s">
        <v>164</v>
      </c>
      <c r="B248" s="329"/>
      <c r="C248" s="329"/>
      <c r="D248" s="329"/>
      <c r="E248" s="329"/>
      <c r="F248" s="329"/>
      <c r="G248" s="329"/>
      <c r="H248" s="329"/>
    </row>
    <row r="249" spans="1:8" ht="50.1" customHeight="1" x14ac:dyDescent="0.2">
      <c r="A249" s="329" t="s">
        <v>165</v>
      </c>
      <c r="B249" s="329"/>
      <c r="C249" s="329"/>
      <c r="D249" s="329"/>
      <c r="E249" s="329"/>
      <c r="F249" s="329"/>
      <c r="G249" s="329"/>
      <c r="H249" s="329"/>
    </row>
    <row r="250" spans="1:8" ht="99.95" customHeight="1" x14ac:dyDescent="0.2">
      <c r="A250"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50" s="493"/>
      <c r="C250" s="493"/>
      <c r="D250" s="493"/>
      <c r="E250" s="493"/>
      <c r="F250" s="493"/>
      <c r="G250" s="493"/>
      <c r="H250" s="493"/>
    </row>
    <row r="251" spans="1:8" ht="75" customHeight="1" x14ac:dyDescent="0.2">
      <c r="A251" s="339" t="s">
        <v>167</v>
      </c>
      <c r="B251" s="339"/>
      <c r="C251" s="339"/>
      <c r="D251" s="339"/>
      <c r="E251" s="339"/>
      <c r="F251" s="339"/>
      <c r="G251" s="339"/>
      <c r="H251" s="339"/>
    </row>
    <row r="252" spans="1:8" ht="131.25" customHeight="1" x14ac:dyDescent="0.2">
      <c r="A252" s="329" t="s">
        <v>168</v>
      </c>
      <c r="B252" s="329"/>
      <c r="C252" s="329"/>
      <c r="D252" s="329"/>
      <c r="E252" s="329"/>
      <c r="F252" s="329"/>
      <c r="G252" s="329"/>
      <c r="H252" s="329"/>
    </row>
    <row r="253" spans="1:8" s="82" customFormat="1" ht="102.75" customHeight="1" x14ac:dyDescent="0.2">
      <c r="A253" s="81"/>
      <c r="C253" s="83"/>
      <c r="H253" s="84"/>
    </row>
    <row r="254" spans="1:8" s="82" customFormat="1" ht="125.25" customHeight="1" x14ac:dyDescent="0.2">
      <c r="A254" s="639" t="s">
        <v>287</v>
      </c>
      <c r="B254" s="639"/>
      <c r="C254" s="639"/>
      <c r="D254" s="639"/>
      <c r="E254" s="639"/>
      <c r="F254" s="639"/>
      <c r="G254" s="639"/>
      <c r="H254" s="639"/>
    </row>
    <row r="255" spans="1:8" ht="25.5" x14ac:dyDescent="0.35">
      <c r="A255" s="637" t="s">
        <v>288</v>
      </c>
      <c r="B255" s="638"/>
      <c r="C255" s="176" t="s">
        <v>289</v>
      </c>
    </row>
    <row r="256" spans="1:8" ht="25.5" x14ac:dyDescent="0.35">
      <c r="A256" s="635" t="s">
        <v>290</v>
      </c>
      <c r="B256" s="636"/>
      <c r="C256" s="177">
        <v>1</v>
      </c>
    </row>
    <row r="257" spans="1:8" ht="25.5" x14ac:dyDescent="0.35">
      <c r="A257" s="635">
        <v>2</v>
      </c>
      <c r="B257" s="636"/>
      <c r="C257" s="177">
        <v>1.1000000000000001</v>
      </c>
    </row>
    <row r="258" spans="1:8" ht="25.5" x14ac:dyDescent="0.35">
      <c r="A258" s="635">
        <v>3</v>
      </c>
      <c r="B258" s="636"/>
      <c r="C258" s="177">
        <v>1.2</v>
      </c>
    </row>
    <row r="259" spans="1:8" ht="25.5" x14ac:dyDescent="0.35">
      <c r="A259" s="635" t="s">
        <v>291</v>
      </c>
      <c r="B259" s="636"/>
      <c r="C259" s="177">
        <v>1.25</v>
      </c>
    </row>
    <row r="260" spans="1:8" ht="25.5" x14ac:dyDescent="0.35">
      <c r="A260" s="635" t="s">
        <v>292</v>
      </c>
      <c r="B260" s="636"/>
      <c r="C260" s="177">
        <v>1.3</v>
      </c>
    </row>
    <row r="261" spans="1:8" ht="25.5" x14ac:dyDescent="0.35">
      <c r="A261" s="635" t="s">
        <v>293</v>
      </c>
      <c r="B261" s="636"/>
      <c r="C261" s="177">
        <v>1.35</v>
      </c>
    </row>
    <row r="262" spans="1:8" ht="25.5" x14ac:dyDescent="0.35">
      <c r="A262" s="635" t="s">
        <v>294</v>
      </c>
      <c r="B262" s="636"/>
      <c r="C262" s="177">
        <v>1.4</v>
      </c>
    </row>
    <row r="263" spans="1:8" ht="25.5" x14ac:dyDescent="0.35">
      <c r="A263" s="635" t="s">
        <v>295</v>
      </c>
      <c r="B263" s="636"/>
      <c r="C263" s="177">
        <v>1.45</v>
      </c>
    </row>
    <row r="264" spans="1:8" ht="25.5" x14ac:dyDescent="0.35">
      <c r="A264" s="635" t="s">
        <v>296</v>
      </c>
      <c r="B264" s="636"/>
      <c r="C264" s="177">
        <v>1.5</v>
      </c>
    </row>
    <row r="265" spans="1:8" ht="25.5" x14ac:dyDescent="0.35">
      <c r="A265" s="635" t="s">
        <v>297</v>
      </c>
      <c r="B265" s="636"/>
      <c r="C265" s="177">
        <v>2</v>
      </c>
    </row>
    <row r="266" spans="1:8" ht="23.25" x14ac:dyDescent="0.2">
      <c r="A266" s="329" t="s">
        <v>298</v>
      </c>
      <c r="B266" s="329"/>
      <c r="C266" s="329"/>
      <c r="D266" s="329"/>
      <c r="E266" s="329"/>
      <c r="F266" s="329"/>
      <c r="G266" s="329"/>
      <c r="H266" s="329"/>
    </row>
    <row r="269" spans="1:8" s="109" customFormat="1" ht="114.75" customHeight="1" x14ac:dyDescent="0.2">
      <c r="A269" s="339" t="s">
        <v>483</v>
      </c>
      <c r="B269" s="339"/>
      <c r="C269" s="339"/>
      <c r="D269" s="339"/>
      <c r="E269" s="339"/>
      <c r="F269" s="339"/>
      <c r="G269" s="339"/>
      <c r="H269" s="339"/>
    </row>
    <row r="276" spans="1:8" s="109" customFormat="1" ht="114.75" customHeight="1" x14ac:dyDescent="0.2">
      <c r="A276" s="81"/>
      <c r="B276" s="82"/>
      <c r="C276" s="83"/>
      <c r="D276" s="82"/>
      <c r="E276" s="82"/>
      <c r="F276" s="82"/>
      <c r="G276" s="82"/>
      <c r="H276" s="84"/>
    </row>
  </sheetData>
  <sheetProtection selectLockedCells="1" selectUnlockedCells="1"/>
  <mergeCells count="442">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93"/>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3:B93"/>
    <mergeCell ref="D93:H93"/>
    <mergeCell ref="D94:H94"/>
    <mergeCell ref="A96:A99"/>
    <mergeCell ref="B96:B97"/>
    <mergeCell ref="C96:C97"/>
    <mergeCell ref="D96:D99"/>
    <mergeCell ref="E96:E99"/>
    <mergeCell ref="F96:F99"/>
    <mergeCell ref="G96:G99"/>
    <mergeCell ref="D106:H106"/>
    <mergeCell ref="A107:A109"/>
    <mergeCell ref="B107:B108"/>
    <mergeCell ref="C107:C108"/>
    <mergeCell ref="D107:H109"/>
    <mergeCell ref="D110:H110"/>
    <mergeCell ref="H96:H99"/>
    <mergeCell ref="D100:H100"/>
    <mergeCell ref="A101:A105"/>
    <mergeCell ref="B101:B102"/>
    <mergeCell ref="C101:C102"/>
    <mergeCell ref="D101:D105"/>
    <mergeCell ref="E101:E105"/>
    <mergeCell ref="F101:F105"/>
    <mergeCell ref="G101:G105"/>
    <mergeCell ref="H101:H105"/>
    <mergeCell ref="A111:C111"/>
    <mergeCell ref="D111:H111"/>
    <mergeCell ref="A112:B112"/>
    <mergeCell ref="C112:C139"/>
    <mergeCell ref="D112:H112"/>
    <mergeCell ref="A113:B113"/>
    <mergeCell ref="D113:H113"/>
    <mergeCell ref="A114:B114"/>
    <mergeCell ref="D114:H114"/>
    <mergeCell ref="A115:B115"/>
    <mergeCell ref="A119:B119"/>
    <mergeCell ref="D119:H119"/>
    <mergeCell ref="A120:B120"/>
    <mergeCell ref="D120:H120"/>
    <mergeCell ref="A121:B121"/>
    <mergeCell ref="D121:H121"/>
    <mergeCell ref="D115:H115"/>
    <mergeCell ref="A116:B116"/>
    <mergeCell ref="D116:H116"/>
    <mergeCell ref="A117:B117"/>
    <mergeCell ref="D117:H117"/>
    <mergeCell ref="A118:B118"/>
    <mergeCell ref="D118:H118"/>
    <mergeCell ref="A125:B125"/>
    <mergeCell ref="D125:H125"/>
    <mergeCell ref="A126:B126"/>
    <mergeCell ref="D126:H126"/>
    <mergeCell ref="A127:B127"/>
    <mergeCell ref="D127:H127"/>
    <mergeCell ref="A122:B122"/>
    <mergeCell ref="D122:H122"/>
    <mergeCell ref="A123:B123"/>
    <mergeCell ref="D123:H123"/>
    <mergeCell ref="A124:B124"/>
    <mergeCell ref="D124:H124"/>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5:B145"/>
    <mergeCell ref="D145:H145"/>
    <mergeCell ref="A146:B146"/>
    <mergeCell ref="D146:H146"/>
    <mergeCell ref="A147:B147"/>
    <mergeCell ref="D147:H147"/>
    <mergeCell ref="A140:C140"/>
    <mergeCell ref="D140:H140"/>
    <mergeCell ref="D141:H141"/>
    <mergeCell ref="A142:B142"/>
    <mergeCell ref="C142:C150"/>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4:B154"/>
    <mergeCell ref="C154:C171"/>
    <mergeCell ref="D154:H154"/>
    <mergeCell ref="A155:B155"/>
    <mergeCell ref="D155:H155"/>
    <mergeCell ref="A156:B156"/>
    <mergeCell ref="D156:H156"/>
    <mergeCell ref="A157:B157"/>
    <mergeCell ref="D157:H157"/>
    <mergeCell ref="A158:B158"/>
    <mergeCell ref="A162:B162"/>
    <mergeCell ref="D162:H162"/>
    <mergeCell ref="A163:B163"/>
    <mergeCell ref="D163:H163"/>
    <mergeCell ref="A164:B164"/>
    <mergeCell ref="D164:H164"/>
    <mergeCell ref="D158:H158"/>
    <mergeCell ref="A159:B159"/>
    <mergeCell ref="D159:H159"/>
    <mergeCell ref="A160:B160"/>
    <mergeCell ref="D160:H160"/>
    <mergeCell ref="A161:B161"/>
    <mergeCell ref="D161:H161"/>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86:B186"/>
    <mergeCell ref="D186:H186"/>
    <mergeCell ref="A187:B187"/>
    <mergeCell ref="D187:H187"/>
    <mergeCell ref="A188:B188"/>
    <mergeCell ref="D188:H188"/>
    <mergeCell ref="A183:B183"/>
    <mergeCell ref="D183:H183"/>
    <mergeCell ref="A184:B184"/>
    <mergeCell ref="D184:H184"/>
    <mergeCell ref="A185:B185"/>
    <mergeCell ref="D185:H185"/>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98:B198"/>
    <mergeCell ref="D198:H198"/>
    <mergeCell ref="A199:B199"/>
    <mergeCell ref="D199:H199"/>
    <mergeCell ref="A200:B200"/>
    <mergeCell ref="D200:H200"/>
    <mergeCell ref="A195:B195"/>
    <mergeCell ref="D195:H195"/>
    <mergeCell ref="A196:B196"/>
    <mergeCell ref="D196:H196"/>
    <mergeCell ref="A197:B197"/>
    <mergeCell ref="D197:H197"/>
    <mergeCell ref="A204:B204"/>
    <mergeCell ref="D204:H204"/>
    <mergeCell ref="A205:B205"/>
    <mergeCell ref="D205:H205"/>
    <mergeCell ref="A206:B206"/>
    <mergeCell ref="D206:H206"/>
    <mergeCell ref="A201:B201"/>
    <mergeCell ref="D201:H201"/>
    <mergeCell ref="A202:B202"/>
    <mergeCell ref="D202:H202"/>
    <mergeCell ref="A203:B203"/>
    <mergeCell ref="D203:H203"/>
    <mergeCell ref="D211:H211"/>
    <mergeCell ref="A212:B212"/>
    <mergeCell ref="D212:H212"/>
    <mergeCell ref="A213:B213"/>
    <mergeCell ref="D213:H213"/>
    <mergeCell ref="A214:B214"/>
    <mergeCell ref="D214:H214"/>
    <mergeCell ref="A207:B207"/>
    <mergeCell ref="C207:C211"/>
    <mergeCell ref="D207:H207"/>
    <mergeCell ref="A208:B208"/>
    <mergeCell ref="D208:H208"/>
    <mergeCell ref="A209:B209"/>
    <mergeCell ref="D209:H209"/>
    <mergeCell ref="A210:B210"/>
    <mergeCell ref="D210:H210"/>
    <mergeCell ref="A211:B211"/>
    <mergeCell ref="A218:B218"/>
    <mergeCell ref="D218:H218"/>
    <mergeCell ref="A219:B219"/>
    <mergeCell ref="D219:H219"/>
    <mergeCell ref="C221:D221"/>
    <mergeCell ref="C222:D222"/>
    <mergeCell ref="A215:B215"/>
    <mergeCell ref="D215:H215"/>
    <mergeCell ref="A216:B216"/>
    <mergeCell ref="D216:H216"/>
    <mergeCell ref="A217:B217"/>
    <mergeCell ref="D217:H217"/>
    <mergeCell ref="A228:C228"/>
    <mergeCell ref="A229:C229"/>
    <mergeCell ref="A230:C230"/>
    <mergeCell ref="A231:C231"/>
    <mergeCell ref="A233:H233"/>
    <mergeCell ref="A234:H234"/>
    <mergeCell ref="C223:D223"/>
    <mergeCell ref="C224:D224"/>
    <mergeCell ref="A225:C225"/>
    <mergeCell ref="G225:H225"/>
    <mergeCell ref="A226:C226"/>
    <mergeCell ref="A227:C227"/>
    <mergeCell ref="A235:H235"/>
    <mergeCell ref="A236:E236"/>
    <mergeCell ref="A237:E237"/>
    <mergeCell ref="A238:B238"/>
    <mergeCell ref="D238:E238"/>
    <mergeCell ref="A239:B239"/>
    <mergeCell ref="C239:C242"/>
    <mergeCell ref="D239:E239"/>
    <mergeCell ref="A240:B240"/>
    <mergeCell ref="D240:E240"/>
    <mergeCell ref="A244:B244"/>
    <mergeCell ref="D244:E244"/>
    <mergeCell ref="A245:B245"/>
    <mergeCell ref="D245:E245"/>
    <mergeCell ref="A246:B246"/>
    <mergeCell ref="D246:E246"/>
    <mergeCell ref="A241:B241"/>
    <mergeCell ref="D241:E241"/>
    <mergeCell ref="A242:B242"/>
    <mergeCell ref="D242:E242"/>
    <mergeCell ref="A243:B243"/>
    <mergeCell ref="D243:E243"/>
    <mergeCell ref="A252:H252"/>
    <mergeCell ref="A254:H254"/>
    <mergeCell ref="A255:B255"/>
    <mergeCell ref="A256:B256"/>
    <mergeCell ref="A257:B257"/>
    <mergeCell ref="A258:B258"/>
    <mergeCell ref="A247:B247"/>
    <mergeCell ref="D247:E247"/>
    <mergeCell ref="A248:H248"/>
    <mergeCell ref="A249:H249"/>
    <mergeCell ref="A250:H250"/>
    <mergeCell ref="A251:H251"/>
    <mergeCell ref="A265:B265"/>
    <mergeCell ref="A266:H266"/>
    <mergeCell ref="A269:E269"/>
    <mergeCell ref="F269:H269"/>
    <mergeCell ref="A259:B259"/>
    <mergeCell ref="A260:B260"/>
    <mergeCell ref="A261:B261"/>
    <mergeCell ref="A262:B262"/>
    <mergeCell ref="A263:B263"/>
    <mergeCell ref="A264:B26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3" topLeftCell="A4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9" width="12" style="84" bestFit="1" customWidth="1"/>
    <col min="10"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608</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7" s="382">
        <f>F7*1.2</f>
        <v>5162.3999999999996</v>
      </c>
      <c r="E7" s="383">
        <f>F7*1.1</f>
        <v>4732.2000000000007</v>
      </c>
      <c r="F7" s="383">
        <v>4302</v>
      </c>
      <c r="G7" s="383">
        <f>F7*0.75</f>
        <v>3226.5</v>
      </c>
      <c r="H7" s="384">
        <f>F7*0.5</f>
        <v>2151</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2" s="457">
        <f>F12*1.2</f>
        <v>5889.5999999999995</v>
      </c>
      <c r="E12" s="383">
        <f>F12*1.1</f>
        <v>5398.8</v>
      </c>
      <c r="F12" s="383">
        <v>4908</v>
      </c>
      <c r="G12" s="383">
        <f>F12*0.75</f>
        <v>3681</v>
      </c>
      <c r="H12" s="384">
        <f>F12*0.5</f>
        <v>2454</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1362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"2ГИС.ОРЁЛ"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23" s="527">
        <v>96</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7" s="382">
        <f>F27*1.2</f>
        <v>7228.8</v>
      </c>
      <c r="E27" s="383">
        <f>F27*1.1</f>
        <v>6626.4000000000005</v>
      </c>
      <c r="F27" s="383">
        <v>6024</v>
      </c>
      <c r="G27" s="383">
        <f>F27*0.75</f>
        <v>4518</v>
      </c>
      <c r="H27" s="384">
        <f>F27*0.5</f>
        <v>3012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2" s="457">
        <f>F32*1.2</f>
        <v>8251.1999999999989</v>
      </c>
      <c r="E32" s="383">
        <f>F32*1.1</f>
        <v>7563.6</v>
      </c>
      <c r="F32" s="383">
        <v>6876</v>
      </c>
      <c r="G32" s="383">
        <f>F32*0.75</f>
        <v>5157</v>
      </c>
      <c r="H32" s="384">
        <f>F32*0.5</f>
        <v>3438</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1920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"2ГИС.ОРЁЛ"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"2ГИС.ОРЁЛ"; Электронный справочник "2ГИС.ОРЁЛ"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"2ГИС.ОРЁЛ"; Электронный справочник на основе Справочника организаций "2ГИС.ОРЁЛ" (мобильная версия)</v>
      </c>
      <c r="D43" s="465">
        <v>144</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48" s="382">
        <f>F48*1.2</f>
        <v>6199.2</v>
      </c>
      <c r="E48" s="383">
        <f>F48*1.1</f>
        <v>5682.6</v>
      </c>
      <c r="F48" s="383">
        <v>5166</v>
      </c>
      <c r="G48" s="383">
        <f>F48*0.75</f>
        <v>3874.5</v>
      </c>
      <c r="H48" s="384">
        <f>F48*0.5</f>
        <v>2583</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4" s="457">
        <f>F54*1.2</f>
        <v>7070.4</v>
      </c>
      <c r="E54" s="383">
        <f>F54*1.1</f>
        <v>6481.2000000000007</v>
      </c>
      <c r="F54" s="383">
        <v>5892</v>
      </c>
      <c r="G54" s="383">
        <f>F54*0.75</f>
        <v>4419</v>
      </c>
      <c r="H54" s="384">
        <f>F54*0.5</f>
        <v>2946</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60" s="527">
        <v>96</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720 до 7560</v>
      </c>
      <c r="E64" s="422"/>
      <c r="F64" s="422"/>
      <c r="G64" s="422"/>
      <c r="H64" s="423"/>
    </row>
    <row r="65" spans="1:8" ht="37.5" customHeight="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65" s="432">
        <v>720</v>
      </c>
      <c r="E65" s="433"/>
      <c r="F65" s="433"/>
      <c r="G65" s="433"/>
      <c r="H65" s="434"/>
    </row>
    <row r="66" spans="1:8" ht="37.5" customHeight="1" x14ac:dyDescent="0.2">
      <c r="A66" s="419" t="s">
        <v>40</v>
      </c>
      <c r="B66" s="420"/>
      <c r="C66" s="431"/>
      <c r="D66" s="354">
        <v>1080</v>
      </c>
      <c r="E66" s="355"/>
      <c r="F66" s="355"/>
      <c r="G66" s="355"/>
      <c r="H66" s="356"/>
    </row>
    <row r="67" spans="1:8" ht="37.5" customHeight="1" x14ac:dyDescent="0.2">
      <c r="A67" s="419" t="s">
        <v>41</v>
      </c>
      <c r="B67" s="420"/>
      <c r="C67" s="431"/>
      <c r="D67" s="354">
        <v>1440</v>
      </c>
      <c r="E67" s="355"/>
      <c r="F67" s="355"/>
      <c r="G67" s="355"/>
      <c r="H67" s="356"/>
    </row>
    <row r="68" spans="1:8" ht="37.5" customHeight="1" x14ac:dyDescent="0.2">
      <c r="A68" s="419" t="s">
        <v>42</v>
      </c>
      <c r="B68" s="420"/>
      <c r="C68" s="431"/>
      <c r="D68" s="354">
        <v>1800</v>
      </c>
      <c r="E68" s="355"/>
      <c r="F68" s="355"/>
      <c r="G68" s="355"/>
      <c r="H68" s="356"/>
    </row>
    <row r="69" spans="1:8" ht="37.5" customHeight="1" x14ac:dyDescent="0.2">
      <c r="A69" s="419" t="s">
        <v>43</v>
      </c>
      <c r="B69" s="420"/>
      <c r="C69" s="431"/>
      <c r="D69" s="354">
        <v>2160</v>
      </c>
      <c r="E69" s="355"/>
      <c r="F69" s="355"/>
      <c r="G69" s="355"/>
      <c r="H69" s="356"/>
    </row>
    <row r="70" spans="1:8" ht="37.5" customHeight="1" x14ac:dyDescent="0.2">
      <c r="A70" s="419" t="s">
        <v>44</v>
      </c>
      <c r="B70" s="420"/>
      <c r="C70" s="431"/>
      <c r="D70" s="354">
        <v>2520</v>
      </c>
      <c r="E70" s="355"/>
      <c r="F70" s="355"/>
      <c r="G70" s="355"/>
      <c r="H70" s="356"/>
    </row>
    <row r="71" spans="1:8" ht="37.5" customHeight="1" x14ac:dyDescent="0.2">
      <c r="A71" s="419" t="s">
        <v>45</v>
      </c>
      <c r="B71" s="420"/>
      <c r="C71" s="431"/>
      <c r="D71" s="354">
        <v>2880</v>
      </c>
      <c r="E71" s="355"/>
      <c r="F71" s="355"/>
      <c r="G71" s="355"/>
      <c r="H71" s="356"/>
    </row>
    <row r="72" spans="1:8" ht="37.5" customHeight="1" x14ac:dyDescent="0.2">
      <c r="A72" s="419" t="s">
        <v>46</v>
      </c>
      <c r="B72" s="420"/>
      <c r="C72" s="431"/>
      <c r="D72" s="354">
        <v>3240</v>
      </c>
      <c r="E72" s="355"/>
      <c r="F72" s="355"/>
      <c r="G72" s="355"/>
      <c r="H72" s="356"/>
    </row>
    <row r="73" spans="1:8" ht="37.5" customHeight="1" x14ac:dyDescent="0.2">
      <c r="A73" s="419" t="s">
        <v>47</v>
      </c>
      <c r="B73" s="420"/>
      <c r="C73" s="431"/>
      <c r="D73" s="354">
        <v>3600</v>
      </c>
      <c r="E73" s="355"/>
      <c r="F73" s="355"/>
      <c r="G73" s="355"/>
      <c r="H73" s="356"/>
    </row>
    <row r="74" spans="1:8" ht="37.5" customHeight="1" x14ac:dyDescent="0.2">
      <c r="A74" s="419" t="s">
        <v>48</v>
      </c>
      <c r="B74" s="420"/>
      <c r="C74" s="431"/>
      <c r="D74" s="354">
        <v>3960</v>
      </c>
      <c r="E74" s="355"/>
      <c r="F74" s="355"/>
      <c r="G74" s="355"/>
      <c r="H74" s="356"/>
    </row>
    <row r="75" spans="1:8" ht="37.5" customHeight="1" x14ac:dyDescent="0.2">
      <c r="A75" s="419" t="s">
        <v>49</v>
      </c>
      <c r="B75" s="420"/>
      <c r="C75" s="431"/>
      <c r="D75" s="354">
        <v>4320</v>
      </c>
      <c r="E75" s="355"/>
      <c r="F75" s="355"/>
      <c r="G75" s="355"/>
      <c r="H75" s="356"/>
    </row>
    <row r="76" spans="1:8" ht="37.5" customHeight="1" x14ac:dyDescent="0.2">
      <c r="A76" s="419" t="s">
        <v>50</v>
      </c>
      <c r="B76" s="420"/>
      <c r="C76" s="431"/>
      <c r="D76" s="354">
        <v>4680</v>
      </c>
      <c r="E76" s="355"/>
      <c r="F76" s="355"/>
      <c r="G76" s="355"/>
      <c r="H76" s="356"/>
    </row>
    <row r="77" spans="1:8" ht="37.5" customHeight="1" x14ac:dyDescent="0.2">
      <c r="A77" s="419" t="s">
        <v>51</v>
      </c>
      <c r="B77" s="420"/>
      <c r="C77" s="431"/>
      <c r="D77" s="354">
        <v>5040</v>
      </c>
      <c r="E77" s="355"/>
      <c r="F77" s="355"/>
      <c r="G77" s="355"/>
      <c r="H77" s="356"/>
    </row>
    <row r="78" spans="1:8" ht="37.5" customHeight="1" x14ac:dyDescent="0.2">
      <c r="A78" s="419" t="s">
        <v>52</v>
      </c>
      <c r="B78" s="420"/>
      <c r="C78" s="431"/>
      <c r="D78" s="354">
        <v>5400</v>
      </c>
      <c r="E78" s="355"/>
      <c r="F78" s="355"/>
      <c r="G78" s="355"/>
      <c r="H78" s="356"/>
    </row>
    <row r="79" spans="1:8" ht="37.5" customHeight="1" x14ac:dyDescent="0.2">
      <c r="A79" s="419" t="s">
        <v>53</v>
      </c>
      <c r="B79" s="420"/>
      <c r="C79" s="431"/>
      <c r="D79" s="354">
        <v>5760</v>
      </c>
      <c r="E79" s="355"/>
      <c r="F79" s="355"/>
      <c r="G79" s="355"/>
      <c r="H79" s="356"/>
    </row>
    <row r="80" spans="1:8" ht="37.5" customHeight="1" x14ac:dyDescent="0.2">
      <c r="A80" s="419" t="s">
        <v>54</v>
      </c>
      <c r="B80" s="420"/>
      <c r="C80" s="431"/>
      <c r="D80" s="354">
        <v>6120</v>
      </c>
      <c r="E80" s="355"/>
      <c r="F80" s="355"/>
      <c r="G80" s="355"/>
      <c r="H80" s="356"/>
    </row>
    <row r="81" spans="1:8" ht="37.5" customHeight="1" x14ac:dyDescent="0.2">
      <c r="A81" s="419" t="s">
        <v>55</v>
      </c>
      <c r="B81" s="420"/>
      <c r="C81" s="431"/>
      <c r="D81" s="354">
        <v>6480</v>
      </c>
      <c r="E81" s="355"/>
      <c r="F81" s="355"/>
      <c r="G81" s="355"/>
      <c r="H81" s="356"/>
    </row>
    <row r="82" spans="1:8" ht="37.5" customHeight="1" x14ac:dyDescent="0.2">
      <c r="A82" s="419" t="s">
        <v>56</v>
      </c>
      <c r="B82" s="420"/>
      <c r="C82" s="431"/>
      <c r="D82" s="354">
        <v>6840</v>
      </c>
      <c r="E82" s="355"/>
      <c r="F82" s="355"/>
      <c r="G82" s="355"/>
      <c r="H82" s="356"/>
    </row>
    <row r="83" spans="1:8" ht="37.5" customHeight="1" x14ac:dyDescent="0.2">
      <c r="A83" s="419" t="s">
        <v>57</v>
      </c>
      <c r="B83" s="420"/>
      <c r="C83" s="431"/>
      <c r="D83" s="354">
        <v>7200</v>
      </c>
      <c r="E83" s="355"/>
      <c r="F83" s="355"/>
      <c r="G83" s="355"/>
      <c r="H83" s="356"/>
    </row>
    <row r="84" spans="1:8" ht="37.5" customHeight="1" thickBot="1" x14ac:dyDescent="0.25">
      <c r="A84" s="419" t="s">
        <v>58</v>
      </c>
      <c r="B84" s="420"/>
      <c r="C84" s="431"/>
      <c r="D84" s="354">
        <v>7560</v>
      </c>
      <c r="E84" s="355"/>
      <c r="F84" s="355"/>
      <c r="G84" s="355"/>
      <c r="H84" s="356"/>
    </row>
    <row r="85" spans="1:8" ht="50.1" customHeight="1" thickBot="1" x14ac:dyDescent="0.25">
      <c r="A85" s="411" t="s">
        <v>59</v>
      </c>
      <c r="B85" s="412"/>
      <c r="C85" s="412"/>
      <c r="D85" s="421" t="str">
        <f>"от "&amp;MIN(D86:D95)&amp;" до "&amp;MAX(D86:D95)</f>
        <v>от 132 до 4488</v>
      </c>
      <c r="E85" s="422"/>
      <c r="F85" s="422"/>
      <c r="G85" s="422"/>
      <c r="H85" s="423"/>
    </row>
    <row r="86" spans="1:8" ht="151.5" x14ac:dyDescent="0.2">
      <c r="A86" s="65" t="s">
        <v>60</v>
      </c>
      <c r="B86" s="66" t="s">
        <v>13</v>
      </c>
      <c r="C86" s="6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86" s="424">
        <v>552</v>
      </c>
      <c r="E86" s="424"/>
      <c r="F86" s="424"/>
      <c r="G86" s="424"/>
      <c r="H86" s="425"/>
    </row>
    <row r="87" spans="1:8" ht="37.5" customHeight="1" x14ac:dyDescent="0.2">
      <c r="A87" s="377" t="s">
        <v>61</v>
      </c>
      <c r="B87" s="418"/>
      <c r="C87" s="426"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87" s="398">
        <v>132</v>
      </c>
      <c r="E87" s="398"/>
      <c r="F87" s="398"/>
      <c r="G87" s="398"/>
      <c r="H87" s="399"/>
    </row>
    <row r="88" spans="1:8" ht="37.5" customHeight="1" x14ac:dyDescent="0.2">
      <c r="A88" s="377" t="s">
        <v>62</v>
      </c>
      <c r="B88" s="418"/>
      <c r="C88" s="427"/>
      <c r="D88" s="398">
        <v>1716</v>
      </c>
      <c r="E88" s="398"/>
      <c r="F88" s="398"/>
      <c r="G88" s="398"/>
      <c r="H88" s="399"/>
    </row>
    <row r="89" spans="1:8" ht="37.5" customHeight="1" x14ac:dyDescent="0.2">
      <c r="A89" s="377" t="s">
        <v>63</v>
      </c>
      <c r="B89" s="418"/>
      <c r="C89" s="427"/>
      <c r="D89" s="398">
        <v>594</v>
      </c>
      <c r="E89" s="398"/>
      <c r="F89" s="398"/>
      <c r="G89" s="398"/>
      <c r="H89" s="399"/>
    </row>
    <row r="90" spans="1:8" ht="37.5" customHeight="1" x14ac:dyDescent="0.2">
      <c r="A90" s="352" t="s">
        <v>64</v>
      </c>
      <c r="B90" s="353"/>
      <c r="C90" s="427"/>
      <c r="D90" s="398">
        <v>1182</v>
      </c>
      <c r="E90" s="398"/>
      <c r="F90" s="398"/>
      <c r="G90" s="398"/>
      <c r="H90" s="399"/>
    </row>
    <row r="91" spans="1:8" ht="37.5" customHeight="1" x14ac:dyDescent="0.2">
      <c r="A91" s="377" t="s">
        <v>65</v>
      </c>
      <c r="B91" s="418"/>
      <c r="C91" s="427"/>
      <c r="D91" s="398">
        <v>258</v>
      </c>
      <c r="E91" s="398"/>
      <c r="F91" s="398"/>
      <c r="G91" s="398"/>
      <c r="H91" s="399"/>
    </row>
    <row r="92" spans="1:8" ht="37.5" customHeight="1" x14ac:dyDescent="0.2">
      <c r="A92" s="377" t="s">
        <v>66</v>
      </c>
      <c r="B92" s="418"/>
      <c r="C92" s="427"/>
      <c r="D92" s="398">
        <v>258</v>
      </c>
      <c r="E92" s="398"/>
      <c r="F92" s="398"/>
      <c r="G92" s="398"/>
      <c r="H92" s="399"/>
    </row>
    <row r="93" spans="1:8" ht="37.5" customHeight="1" x14ac:dyDescent="0.2">
      <c r="A93" s="377" t="s">
        <v>67</v>
      </c>
      <c r="B93" s="418"/>
      <c r="C93" s="427"/>
      <c r="D93" s="398">
        <v>516</v>
      </c>
      <c r="E93" s="398"/>
      <c r="F93" s="398"/>
      <c r="G93" s="398"/>
      <c r="H93" s="399"/>
    </row>
    <row r="94" spans="1:8" ht="37.5" customHeight="1" x14ac:dyDescent="0.2">
      <c r="A94" s="377" t="s">
        <v>68</v>
      </c>
      <c r="B94" s="418"/>
      <c r="C94" s="427"/>
      <c r="D94" s="398">
        <v>774</v>
      </c>
      <c r="E94" s="398"/>
      <c r="F94" s="398"/>
      <c r="G94" s="398"/>
      <c r="H94" s="399"/>
    </row>
    <row r="95" spans="1:8" ht="37.5" customHeight="1" thickBot="1" x14ac:dyDescent="0.25">
      <c r="A95" s="407" t="s">
        <v>69</v>
      </c>
      <c r="B95" s="408"/>
      <c r="C95" s="428"/>
      <c r="D95" s="409">
        <v>4488</v>
      </c>
      <c r="E95" s="409"/>
      <c r="F95" s="409"/>
      <c r="G95" s="409"/>
      <c r="H95" s="410"/>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96" s="375">
        <v>30</v>
      </c>
      <c r="E96" s="375"/>
      <c r="F96" s="375"/>
      <c r="G96" s="375"/>
      <c r="H96" s="376"/>
    </row>
    <row r="97" spans="1:8" ht="50.1" customHeight="1" thickBot="1" x14ac:dyDescent="0.25">
      <c r="A97" s="362" t="s">
        <v>72</v>
      </c>
      <c r="B97" s="363"/>
      <c r="C97" s="21"/>
      <c r="D97" s="364" t="str">
        <f>"от "&amp;MIN(D99,D119:H120,F159,D121:H135)&amp;" до "&amp;MAX(D99,D119:H120,F159,D121:H135)</f>
        <v>от 552 до 10620</v>
      </c>
      <c r="E97" s="364"/>
      <c r="F97" s="364"/>
      <c r="G97" s="364"/>
      <c r="H97" s="365"/>
    </row>
    <row r="98" spans="1:8" ht="21.75" thickBot="1" x14ac:dyDescent="0.25">
      <c r="A98" s="400"/>
      <c r="B98" s="401"/>
      <c r="C98" s="60"/>
      <c r="D98" s="402"/>
      <c r="E98" s="402"/>
      <c r="F98" s="402"/>
      <c r="G98" s="402"/>
      <c r="H98" s="403"/>
    </row>
    <row r="99" spans="1:8" ht="70.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"2ГИС.ОРЁЛ" (версия для ПК); Интернет-площадка 2gis.kz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http://api.2gis.kz/</v>
      </c>
      <c r="D99" s="391">
        <v>1140</v>
      </c>
      <c r="E99" s="391"/>
      <c r="F99" s="391"/>
      <c r="G99" s="391"/>
      <c r="H99" s="392"/>
    </row>
    <row r="100" spans="1:8" ht="70.5" customHeight="1" thickBot="1" x14ac:dyDescent="0.25">
      <c r="A100" s="393" t="s">
        <v>74</v>
      </c>
      <c r="B100" s="394"/>
      <c r="C100" s="405"/>
      <c r="D100" s="395" t="s">
        <v>75</v>
      </c>
      <c r="E100" s="396"/>
      <c r="F100" s="396"/>
      <c r="G100" s="396"/>
      <c r="H100" s="397"/>
    </row>
    <row r="101" spans="1:8" ht="70.5" customHeight="1" x14ac:dyDescent="0.2">
      <c r="A101" s="385" t="s">
        <v>76</v>
      </c>
      <c r="B101" s="386"/>
      <c r="C101" s="405"/>
      <c r="D101" s="398">
        <f>D99/4</f>
        <v>285</v>
      </c>
      <c r="E101" s="398"/>
      <c r="F101" s="398"/>
      <c r="G101" s="398"/>
      <c r="H101" s="399"/>
    </row>
    <row r="102" spans="1:8" ht="70.5" customHeight="1" x14ac:dyDescent="0.2">
      <c r="A102" s="385" t="s">
        <v>77</v>
      </c>
      <c r="B102" s="386"/>
      <c r="C102" s="405"/>
      <c r="D102" s="398">
        <f>D99/5</f>
        <v>228</v>
      </c>
      <c r="E102" s="398"/>
      <c r="F102" s="398"/>
      <c r="G102" s="398"/>
      <c r="H102" s="399"/>
    </row>
    <row r="103" spans="1:8" ht="70.5" customHeight="1" x14ac:dyDescent="0.2">
      <c r="A103" s="385" t="s">
        <v>78</v>
      </c>
      <c r="B103" s="386"/>
      <c r="C103" s="405"/>
      <c r="D103" s="398">
        <f>D99/6</f>
        <v>190</v>
      </c>
      <c r="E103" s="398"/>
      <c r="F103" s="398"/>
      <c r="G103" s="398"/>
      <c r="H103" s="399"/>
    </row>
    <row r="104" spans="1:8" ht="70.5" customHeight="1" x14ac:dyDescent="0.2">
      <c r="A104" s="385" t="s">
        <v>79</v>
      </c>
      <c r="B104" s="386"/>
      <c r="C104" s="405"/>
      <c r="D104" s="398">
        <f>D99/7</f>
        <v>162.85714285714286</v>
      </c>
      <c r="E104" s="398"/>
      <c r="F104" s="398"/>
      <c r="G104" s="398"/>
      <c r="H104" s="399"/>
    </row>
    <row r="105" spans="1:8" ht="70.5" customHeight="1" x14ac:dyDescent="0.2">
      <c r="A105" s="385" t="s">
        <v>80</v>
      </c>
      <c r="B105" s="386"/>
      <c r="C105" s="405"/>
      <c r="D105" s="398">
        <f>D99/8</f>
        <v>142.5</v>
      </c>
      <c r="E105" s="398"/>
      <c r="F105" s="398"/>
      <c r="G105" s="398"/>
      <c r="H105" s="399"/>
    </row>
    <row r="106" spans="1:8" ht="70.5" customHeight="1" x14ac:dyDescent="0.2">
      <c r="A106" s="385" t="s">
        <v>81</v>
      </c>
      <c r="B106" s="386"/>
      <c r="C106" s="405"/>
      <c r="D106" s="398">
        <f>D99/9</f>
        <v>126.66666666666667</v>
      </c>
      <c r="E106" s="398"/>
      <c r="F106" s="398"/>
      <c r="G106" s="398"/>
      <c r="H106" s="399"/>
    </row>
    <row r="107" spans="1:8" ht="70.5" customHeight="1" x14ac:dyDescent="0.2">
      <c r="A107" s="385" t="s">
        <v>82</v>
      </c>
      <c r="B107" s="386"/>
      <c r="C107" s="405"/>
      <c r="D107" s="398">
        <f>D99/10</f>
        <v>114</v>
      </c>
      <c r="E107" s="398"/>
      <c r="F107" s="398"/>
      <c r="G107" s="398"/>
      <c r="H107" s="399"/>
    </row>
    <row r="108" spans="1:8" ht="70.5" customHeight="1" thickBot="1" x14ac:dyDescent="0.25">
      <c r="A108" s="389" t="s">
        <v>83</v>
      </c>
      <c r="B108" s="390"/>
      <c r="C108" s="405"/>
      <c r="D108" s="391">
        <v>2160</v>
      </c>
      <c r="E108" s="391"/>
      <c r="F108" s="391"/>
      <c r="G108" s="391"/>
      <c r="H108" s="392"/>
    </row>
    <row r="109" spans="1:8" ht="70.5" customHeight="1" thickBot="1" x14ac:dyDescent="0.25">
      <c r="A109" s="393" t="s">
        <v>74</v>
      </c>
      <c r="B109" s="394"/>
      <c r="C109" s="405"/>
      <c r="D109" s="395" t="s">
        <v>75</v>
      </c>
      <c r="E109" s="396"/>
      <c r="F109" s="396"/>
      <c r="G109" s="396"/>
      <c r="H109" s="397"/>
    </row>
    <row r="110" spans="1:8" ht="70.5" customHeight="1" x14ac:dyDescent="0.2">
      <c r="A110" s="385" t="s">
        <v>76</v>
      </c>
      <c r="B110" s="386"/>
      <c r="C110" s="405"/>
      <c r="D110" s="398">
        <v>540</v>
      </c>
      <c r="E110" s="398"/>
      <c r="F110" s="398"/>
      <c r="G110" s="398"/>
      <c r="H110" s="399"/>
    </row>
    <row r="111" spans="1:8" ht="70.5" customHeight="1" x14ac:dyDescent="0.2">
      <c r="A111" s="385" t="s">
        <v>77</v>
      </c>
      <c r="B111" s="386"/>
      <c r="C111" s="405"/>
      <c r="D111" s="398">
        <v>432</v>
      </c>
      <c r="E111" s="398"/>
      <c r="F111" s="398"/>
      <c r="G111" s="398"/>
      <c r="H111" s="399"/>
    </row>
    <row r="112" spans="1:8" ht="70.5" customHeight="1" x14ac:dyDescent="0.2">
      <c r="A112" s="385" t="s">
        <v>78</v>
      </c>
      <c r="B112" s="386"/>
      <c r="C112" s="405"/>
      <c r="D112" s="398">
        <v>360</v>
      </c>
      <c r="E112" s="398"/>
      <c r="F112" s="398"/>
      <c r="G112" s="398"/>
      <c r="H112" s="399"/>
    </row>
    <row r="113" spans="1:8" ht="70.5" customHeight="1" x14ac:dyDescent="0.2">
      <c r="A113" s="385" t="s">
        <v>79</v>
      </c>
      <c r="B113" s="386"/>
      <c r="C113" s="405"/>
      <c r="D113" s="398">
        <v>308.57142857142861</v>
      </c>
      <c r="E113" s="398"/>
      <c r="F113" s="398"/>
      <c r="G113" s="398"/>
      <c r="H113" s="399"/>
    </row>
    <row r="114" spans="1:8" ht="70.5" customHeight="1" x14ac:dyDescent="0.2">
      <c r="A114" s="385" t="s">
        <v>80</v>
      </c>
      <c r="B114" s="386"/>
      <c r="C114" s="405"/>
      <c r="D114" s="398">
        <v>270</v>
      </c>
      <c r="E114" s="398"/>
      <c r="F114" s="398"/>
      <c r="G114" s="398"/>
      <c r="H114" s="399"/>
    </row>
    <row r="115" spans="1:8" ht="70.5" customHeight="1" x14ac:dyDescent="0.2">
      <c r="A115" s="385" t="s">
        <v>81</v>
      </c>
      <c r="B115" s="386"/>
      <c r="C115" s="405"/>
      <c r="D115" s="398">
        <v>240</v>
      </c>
      <c r="E115" s="398"/>
      <c r="F115" s="398"/>
      <c r="G115" s="398"/>
      <c r="H115" s="399"/>
    </row>
    <row r="116" spans="1:8" ht="70.5" customHeight="1" thickBot="1" x14ac:dyDescent="0.25">
      <c r="A116" s="385" t="s">
        <v>82</v>
      </c>
      <c r="B116" s="386"/>
      <c r="C116" s="406"/>
      <c r="D116" s="398">
        <v>216</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17" s="374">
        <v>5004</v>
      </c>
      <c r="E117" s="375"/>
      <c r="F117" s="375"/>
      <c r="G117" s="375"/>
      <c r="H117" s="376"/>
    </row>
    <row r="118" spans="1:8" ht="21.75" thickBot="1" x14ac:dyDescent="0.25">
      <c r="A118" s="357"/>
      <c r="B118" s="358"/>
      <c r="C118" s="56"/>
      <c r="D118" s="359"/>
      <c r="E118" s="359"/>
      <c r="F118" s="359"/>
      <c r="G118" s="359"/>
      <c r="H118" s="360"/>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"2ГИС.ОРЁЛ"</v>
      </c>
      <c r="D119" s="382">
        <v>2304</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0" s="379">
        <v>2124</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1" s="354">
        <v>5784</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"2ГИС.ОРЁЛ"</v>
      </c>
      <c r="D122" s="354">
        <v>4524</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"2ГИС.ОРЁЛ"</v>
      </c>
      <c r="D123" s="354">
        <v>5428.8</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4" s="354">
        <v>2430</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5" s="354">
        <v>2124</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26" s="354">
        <v>10620</v>
      </c>
      <c r="E126" s="355"/>
      <c r="F126" s="355"/>
      <c r="G126" s="355"/>
      <c r="H126" s="356"/>
    </row>
    <row r="127" spans="1:8" ht="50.1" customHeight="1" x14ac:dyDescent="0.2">
      <c r="A127" s="352" t="s">
        <v>93</v>
      </c>
      <c r="B127" s="353"/>
      <c r="C127" s="74" t="str">
        <f>C159</f>
        <v>электронный справочник на основе Справочника организаций "2ГИС.ОРЁЛ" (мобильная версия 2ГИС 4.0 и выше)</v>
      </c>
      <c r="D127" s="354">
        <v>3900</v>
      </c>
      <c r="E127" s="355"/>
      <c r="F127" s="355"/>
      <c r="G127" s="355"/>
      <c r="H127" s="356"/>
    </row>
    <row r="128" spans="1:8" ht="50.1" customHeight="1" x14ac:dyDescent="0.2">
      <c r="A128" s="352" t="s">
        <v>94</v>
      </c>
      <c r="B128" s="353"/>
      <c r="C128" s="73" t="s">
        <v>95</v>
      </c>
      <c r="D128" s="354">
        <v>552</v>
      </c>
      <c r="E128" s="355"/>
      <c r="F128" s="355"/>
      <c r="G128" s="355"/>
      <c r="H128" s="356"/>
    </row>
    <row r="129" spans="1:8" ht="64.5"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29" s="354">
        <v>1950</v>
      </c>
      <c r="E129" s="355"/>
      <c r="F129" s="355"/>
      <c r="G129" s="355"/>
      <c r="H129" s="356"/>
    </row>
    <row r="130" spans="1:8" ht="64.5" customHeight="1" x14ac:dyDescent="0.2">
      <c r="A130" s="352" t="s">
        <v>97</v>
      </c>
      <c r="B130" s="353"/>
      <c r="C130" s="7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0" s="354">
        <v>1560</v>
      </c>
      <c r="E130" s="355"/>
      <c r="F130" s="355"/>
      <c r="G130" s="355"/>
      <c r="H130" s="356"/>
    </row>
    <row r="131" spans="1:8" ht="64.5" customHeight="1" x14ac:dyDescent="0.2">
      <c r="A131" s="352" t="s">
        <v>98</v>
      </c>
      <c r="B131" s="353"/>
      <c r="C131" s="73"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1" s="354">
        <v>1320</v>
      </c>
      <c r="E131" s="355"/>
      <c r="F131" s="355"/>
      <c r="G131" s="355"/>
      <c r="H131" s="356"/>
    </row>
    <row r="132" spans="1:8" ht="64.5" customHeight="1" x14ac:dyDescent="0.2">
      <c r="A132" s="352" t="s">
        <v>99</v>
      </c>
      <c r="B132" s="353"/>
      <c r="C132" s="73" t="str">
        <f t="shared" si="1"/>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2" s="354">
        <v>780</v>
      </c>
      <c r="E132" s="355"/>
      <c r="F132" s="355"/>
      <c r="G132" s="355"/>
      <c r="H132" s="356"/>
    </row>
    <row r="133" spans="1:8" ht="64.5"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3" s="354">
        <v>6000</v>
      </c>
      <c r="E133" s="355"/>
      <c r="F133" s="355"/>
      <c r="G133" s="355"/>
      <c r="H133" s="356"/>
    </row>
    <row r="134" spans="1:8" ht="64.5"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34" s="354">
        <v>3000</v>
      </c>
      <c r="E134" s="355"/>
      <c r="F134" s="355"/>
      <c r="G134" s="355"/>
      <c r="H134" s="356"/>
    </row>
    <row r="135" spans="1:8" ht="50.1" customHeight="1" thickBot="1" x14ac:dyDescent="0.25">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35" s="354">
        <v>2124</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6" s="354">
        <v>552</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37" s="354">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8" s="354">
        <v>3300</v>
      </c>
      <c r="E138" s="355"/>
      <c r="F138" s="355"/>
      <c r="G138" s="355"/>
      <c r="H138" s="356"/>
    </row>
    <row r="139" spans="1:8" s="16" customFormat="1" ht="96" customHeight="1" x14ac:dyDescent="0.2">
      <c r="A139" s="377" t="s">
        <v>105</v>
      </c>
      <c r="B139" s="378"/>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"2ГИС.ОРЁЛ"; Электронный справочник на основе Справочника организаций "2ГИС.ОРЁЛ" (мобильная версия); Интернет-площадки и Веб-приложения на основе Cправочника организаций "2ГИС.ОРЁЛ", http://api.2gis.ru/</v>
      </c>
      <c r="D139" s="354">
        <v>3000</v>
      </c>
      <c r="E139" s="355"/>
      <c r="F139" s="355"/>
      <c r="G139" s="355"/>
      <c r="H139" s="356"/>
    </row>
    <row r="140" spans="1:8" s="16" customFormat="1" ht="96" customHeight="1" x14ac:dyDescent="0.2">
      <c r="A140" s="377" t="s">
        <v>106</v>
      </c>
      <c r="B140" s="378"/>
      <c r="C14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40" s="354">
        <v>3000</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"2ГИС.ОРЁЛ"</v>
      </c>
      <c r="D141" s="354">
        <v>3240</v>
      </c>
      <c r="E141" s="355"/>
      <c r="F141" s="355"/>
      <c r="G141" s="355"/>
      <c r="H141" s="356"/>
    </row>
    <row r="142" spans="1:8" ht="50.1" customHeight="1" x14ac:dyDescent="0.2">
      <c r="A142" s="352" t="s">
        <v>108</v>
      </c>
      <c r="B142" s="353"/>
      <c r="C142" s="7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42" s="354">
        <v>3000</v>
      </c>
      <c r="E142" s="355"/>
      <c r="F142" s="355"/>
      <c r="G142" s="355"/>
      <c r="H142" s="356"/>
    </row>
    <row r="143" spans="1:8" ht="50.1" customHeight="1" x14ac:dyDescent="0.2">
      <c r="A143" s="352" t="s">
        <v>109</v>
      </c>
      <c r="B143" s="353"/>
      <c r="C143" s="73" t="str">
        <f t="shared" si="2"/>
        <v>Электронный справочник на основе Справочника организаций "2ГИС.ОРЁЛ" (версия для ПК)</v>
      </c>
      <c r="D143" s="354">
        <v>8160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"2ГИС.ОРЁЛ"</v>
      </c>
      <c r="D144" s="354">
        <v>6360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"2ГИС.ОРЁЛ"</v>
      </c>
      <c r="D145" s="354">
        <v>7632</v>
      </c>
      <c r="E145" s="355"/>
      <c r="F145" s="355"/>
      <c r="G145" s="355"/>
      <c r="H145" s="356"/>
    </row>
    <row r="146" spans="1:8" ht="50.1" customHeight="1" x14ac:dyDescent="0.2">
      <c r="A146" s="352" t="s">
        <v>112</v>
      </c>
      <c r="B146" s="353"/>
      <c r="C146" s="73" t="str">
        <f t="shared" si="2"/>
        <v>Электронный справочник на основе Справочника организаций "2ГИС.ОРЁЛ" (версия для ПК)</v>
      </c>
      <c r="D146" s="354">
        <v>3480</v>
      </c>
      <c r="E146" s="355"/>
      <c r="F146" s="355"/>
      <c r="G146" s="355"/>
      <c r="H146" s="356"/>
    </row>
    <row r="147" spans="1:8" ht="50.1" customHeight="1" x14ac:dyDescent="0.2">
      <c r="A147" s="352" t="s">
        <v>113</v>
      </c>
      <c r="B147" s="353"/>
      <c r="C147" s="73" t="str">
        <f t="shared" si="2"/>
        <v>Электронный справочник на основе Справочника организаций "2ГИС.ОРЁЛ" (версия для ПК)</v>
      </c>
      <c r="D147" s="354">
        <v>3000</v>
      </c>
      <c r="E147" s="355"/>
      <c r="F147" s="355"/>
      <c r="G147" s="355"/>
      <c r="H147" s="356"/>
    </row>
    <row r="148" spans="1:8" ht="50.1" customHeight="1" x14ac:dyDescent="0.2">
      <c r="A148" s="352" t="s">
        <v>114</v>
      </c>
      <c r="B148" s="353"/>
      <c r="C148" s="73" t="str">
        <f t="shared" si="2"/>
        <v>Электронный справочник на основе Справочника организаций "2ГИС.ОРЁЛ" (версия для ПК)</v>
      </c>
      <c r="D148" s="354">
        <v>14880</v>
      </c>
      <c r="E148" s="355"/>
      <c r="F148" s="355"/>
      <c r="G148" s="355"/>
      <c r="H148" s="356"/>
    </row>
    <row r="149" spans="1:8" ht="50.1" customHeight="1" x14ac:dyDescent="0.2">
      <c r="A149" s="352" t="s">
        <v>115</v>
      </c>
      <c r="B149" s="353"/>
      <c r="C149" s="73" t="s">
        <v>95</v>
      </c>
      <c r="D149" s="354">
        <v>840</v>
      </c>
      <c r="E149" s="355"/>
      <c r="F149" s="355"/>
      <c r="G149" s="355"/>
      <c r="H149" s="356"/>
    </row>
    <row r="150" spans="1:8" ht="69"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"2ГИС.ОРЁЛ" (мобильная версия 2ГИС 4.0 и выше); Интернет-площадка 2gis.ru на основе Cправочника организаций "2ГИС.ОРЁЛ"</v>
      </c>
      <c r="D150" s="354">
        <v>8400</v>
      </c>
      <c r="E150" s="355"/>
      <c r="F150" s="355"/>
      <c r="G150" s="355"/>
      <c r="H150" s="356"/>
    </row>
    <row r="151" spans="1:8" ht="50.1" customHeight="1" thickBot="1" x14ac:dyDescent="0.25">
      <c r="A151" s="352" t="s">
        <v>117</v>
      </c>
      <c r="B151" s="353"/>
      <c r="C151" s="73" t="str">
        <f t="shared" si="2"/>
        <v>Электронный справочник на основе Справочника организаций "2ГИС.ОРЁЛ" (версия для ПК)</v>
      </c>
      <c r="D151" s="374">
        <v>3000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"2ГИС.ОРЁЛ" (мобильная версия)</v>
      </c>
      <c r="D153" s="354">
        <v>2004</v>
      </c>
      <c r="E153" s="355"/>
      <c r="F153" s="355"/>
      <c r="G153" s="355"/>
      <c r="H153" s="356"/>
    </row>
    <row r="154" spans="1:8" s="16" customFormat="1" ht="50.1" customHeight="1" x14ac:dyDescent="0.2">
      <c r="A154" s="352" t="s">
        <v>120</v>
      </c>
      <c r="B154" s="353"/>
      <c r="C154" s="367"/>
      <c r="D154" s="354">
        <v>3000</v>
      </c>
      <c r="E154" s="355"/>
      <c r="F154" s="355"/>
      <c r="G154" s="355"/>
      <c r="H154" s="356"/>
    </row>
    <row r="155" spans="1:8" s="16" customFormat="1" ht="50.1" customHeight="1" x14ac:dyDescent="0.2">
      <c r="A155" s="369" t="s">
        <v>121</v>
      </c>
      <c r="B155" s="370"/>
      <c r="C155" s="367"/>
      <c r="D155" s="517">
        <v>1500</v>
      </c>
      <c r="E155" s="398"/>
      <c r="F155" s="398"/>
      <c r="G155" s="398"/>
      <c r="H155" s="398"/>
    </row>
    <row r="156" spans="1:8" s="16" customFormat="1" ht="50.1" customHeight="1" x14ac:dyDescent="0.2">
      <c r="A156" s="369" t="s">
        <v>122</v>
      </c>
      <c r="B156" s="370"/>
      <c r="C156" s="367"/>
      <c r="D156" s="517">
        <v>150</v>
      </c>
      <c r="E156" s="398"/>
      <c r="F156" s="398"/>
      <c r="G156" s="398"/>
      <c r="H156" s="398"/>
    </row>
    <row r="157" spans="1:8" s="16" customFormat="1" ht="50.1" customHeight="1" thickBot="1" x14ac:dyDescent="0.25">
      <c r="A157" s="369" t="s">
        <v>123</v>
      </c>
      <c r="B157" s="370"/>
      <c r="C157" s="368"/>
      <c r="D157" s="471">
        <v>510</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59" s="77">
        <f>F159*1.2</f>
        <v>4032</v>
      </c>
      <c r="E159" s="78">
        <f>F159*1.1</f>
        <v>3696.0000000000005</v>
      </c>
      <c r="F159" s="78">
        <v>3360</v>
      </c>
      <c r="G159" s="78">
        <f>F159*0.75</f>
        <v>2520</v>
      </c>
      <c r="H159" s="79">
        <f>F159*0.5</f>
        <v>1680</v>
      </c>
    </row>
    <row r="160" spans="1:8"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"2ГИС.ОРЁЛ"</v>
      </c>
      <c r="D160" s="354">
        <v>2856</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1" s="354">
        <v>1062</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(мобильная версия 2ГИС 4.0 и выше)</v>
      </c>
      <c r="D162" s="77">
        <f>F162*1.2</f>
        <v>5760</v>
      </c>
      <c r="E162" s="78">
        <f>F162*1.1</f>
        <v>5280</v>
      </c>
      <c r="F162" s="78">
        <v>4800</v>
      </c>
      <c r="G162" s="78">
        <f>F162*0.75</f>
        <v>3600</v>
      </c>
      <c r="H162" s="79">
        <f>F162*0.5</f>
        <v>2400</v>
      </c>
    </row>
    <row r="163" spans="1:8"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"2ГИС.ОРЁЛ"</v>
      </c>
      <c r="D163" s="354">
        <v>4080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"2ГИС.ОРЁЛ" (версия для ПК)</v>
      </c>
      <c r="D164" s="354">
        <v>1560</v>
      </c>
      <c r="E164" s="355"/>
      <c r="F164" s="355"/>
      <c r="G164" s="355"/>
      <c r="H164" s="356"/>
    </row>
    <row r="165" spans="1:8" s="16" customFormat="1" ht="126" customHeight="1" thickBot="1" x14ac:dyDescent="0.25">
      <c r="A165" s="352" t="s">
        <v>131</v>
      </c>
      <c r="B165" s="353"/>
      <c r="C165" s="121" t="str">
        <f>C160</f>
        <v>Интернет-площадка 2gis.ru на основе Cправочника организаций "2ГИС.ОРЁЛ"</v>
      </c>
      <c r="D165" s="354">
        <v>3360</v>
      </c>
      <c r="E165" s="355"/>
      <c r="F165" s="355"/>
      <c r="G165" s="355"/>
      <c r="H165" s="356"/>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6"/>
      <c r="B167" s="507"/>
      <c r="C167" s="623"/>
      <c r="D167" s="507"/>
      <c r="E167" s="507"/>
      <c r="F167" s="507"/>
      <c r="G167" s="507"/>
      <c r="H167" s="508"/>
    </row>
    <row r="168" spans="1:8" s="16" customFormat="1" ht="185.25" customHeight="1" thickBot="1" x14ac:dyDescent="0.25">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"2ГИС.ОРЁЛ" (версия для ПК); Интернет-площадка 2gis.ru на основе Cправочника организаций "2ГИС.ОРЁЛ"; Электронный справочник на основе Справочника организаций "2ГИС.ОРЁЛ" (мобильная версия 2ГИС 4.0 и выше)</v>
      </c>
      <c r="D168" s="382">
        <v>5370</v>
      </c>
      <c r="E168" s="383"/>
      <c r="F168" s="383"/>
      <c r="G168" s="383"/>
      <c r="H168" s="384"/>
    </row>
    <row r="169" spans="1:8" s="16" customFormat="1" ht="83.25" customHeight="1" thickBot="1" x14ac:dyDescent="0.25">
      <c r="A169" s="352" t="s">
        <v>202</v>
      </c>
      <c r="B169" s="353"/>
      <c r="C169" s="367"/>
      <c r="D169" s="382">
        <v>5370</v>
      </c>
      <c r="E169" s="383"/>
      <c r="F169" s="383"/>
      <c r="G169" s="383"/>
      <c r="H169" s="384"/>
    </row>
    <row r="170" spans="1:8" ht="21.75" thickBot="1" x14ac:dyDescent="0.25">
      <c r="A170" s="518"/>
      <c r="B170" s="519"/>
      <c r="C170" s="60"/>
      <c r="D170" s="520"/>
      <c r="E170" s="520"/>
      <c r="F170" s="520"/>
      <c r="G170" s="520"/>
      <c r="H170" s="521"/>
    </row>
    <row r="172" spans="1:8" ht="21" x14ac:dyDescent="0.2">
      <c r="A172" s="85"/>
      <c r="B172" s="86" t="s">
        <v>133</v>
      </c>
      <c r="C172" s="349" t="s">
        <v>609</v>
      </c>
      <c r="D172" s="349"/>
      <c r="E172" s="87"/>
      <c r="F172" s="87"/>
      <c r="G172" s="87"/>
      <c r="H172" s="87"/>
    </row>
    <row r="173" spans="1:8" ht="21" x14ac:dyDescent="0.2">
      <c r="A173" s="85"/>
      <c r="B173" s="87"/>
      <c r="C173" s="348" t="s">
        <v>610</v>
      </c>
      <c r="D173" s="348"/>
      <c r="E173" s="87"/>
      <c r="F173" s="87"/>
      <c r="G173" s="87"/>
      <c r="H173" s="87"/>
    </row>
    <row r="174" spans="1:8" ht="21" x14ac:dyDescent="0.2">
      <c r="A174" s="85"/>
      <c r="B174" s="87"/>
      <c r="C174" s="349" t="s">
        <v>611</v>
      </c>
      <c r="D174" s="348"/>
      <c r="E174" s="87"/>
      <c r="F174" s="87"/>
      <c r="G174" s="87"/>
      <c r="H174" s="87"/>
    </row>
    <row r="175" spans="1:8" ht="21" x14ac:dyDescent="0.2">
      <c r="C175" s="348"/>
      <c r="D175" s="348"/>
      <c r="E175" s="87"/>
      <c r="F175" s="87"/>
      <c r="G175" s="87"/>
      <c r="H175" s="82"/>
    </row>
    <row r="176" spans="1:8" ht="26.25" customHeight="1"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c r="E176" s="89"/>
      <c r="F176" s="90"/>
      <c r="G176" s="351"/>
      <c r="H176" s="351"/>
    </row>
    <row r="177" spans="1:8" ht="26.25" customHeight="1"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c r="E177" s="89"/>
      <c r="F177" s="90"/>
      <c r="G177" s="92"/>
      <c r="H177" s="92"/>
    </row>
    <row r="178" spans="1:8" ht="26.25" customHeight="1"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c r="E178" s="89"/>
      <c r="F178" s="90"/>
      <c r="G178" s="92"/>
      <c r="H178" s="92"/>
    </row>
    <row r="179" spans="1:8" ht="26.25" customHeight="1"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c r="E179" s="90"/>
      <c r="F179" s="90"/>
      <c r="G179" s="92"/>
      <c r="H179" s="92"/>
    </row>
    <row r="180" spans="1:8" ht="26.25" customHeight="1"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c r="E180" s="90"/>
      <c r="F180" s="90"/>
      <c r="G180" s="92"/>
      <c r="H180" s="92"/>
    </row>
    <row r="181" spans="1:8" ht="26.25" customHeight="1"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c r="E181" s="89"/>
      <c r="F181" s="90"/>
      <c r="G181" s="92"/>
      <c r="H181" s="92"/>
    </row>
    <row r="182" spans="1:8" ht="26.25" customHeight="1"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c r="E182" s="89"/>
      <c r="F182" s="90"/>
      <c r="G182" s="92"/>
      <c r="H182" s="92"/>
    </row>
    <row r="183" spans="1:8" ht="26.25" x14ac:dyDescent="0.2">
      <c r="A183" s="93"/>
      <c r="B183" s="93"/>
      <c r="C183" s="94"/>
      <c r="D183" s="95"/>
      <c r="E183" s="95"/>
      <c r="F183" s="96"/>
      <c r="G183" s="97"/>
      <c r="H183" s="97"/>
    </row>
    <row r="184" spans="1:8" ht="21" x14ac:dyDescent="0.2">
      <c r="A184" s="339" t="s">
        <v>144</v>
      </c>
      <c r="B184" s="339"/>
      <c r="C184" s="339"/>
      <c r="D184" s="339"/>
      <c r="E184" s="339"/>
      <c r="F184" s="339"/>
      <c r="G184" s="339"/>
      <c r="H184" s="339"/>
    </row>
    <row r="185" spans="1:8" ht="21" x14ac:dyDescent="0.2">
      <c r="A185" s="339" t="s">
        <v>145</v>
      </c>
      <c r="B185" s="339"/>
      <c r="C185" s="339"/>
      <c r="D185" s="339"/>
      <c r="E185" s="339"/>
      <c r="F185" s="339"/>
      <c r="G185" s="339"/>
      <c r="H185" s="339"/>
    </row>
    <row r="186" spans="1:8" ht="26.25" x14ac:dyDescent="0.2">
      <c r="A186" s="93"/>
      <c r="B186" s="93"/>
      <c r="C186" s="94"/>
      <c r="D186" s="95"/>
      <c r="E186" s="95"/>
      <c r="F186" s="96"/>
      <c r="G186" s="97"/>
      <c r="H186" s="97"/>
    </row>
    <row r="187" spans="1:8" ht="50.1" customHeight="1" thickBot="1" x14ac:dyDescent="0.25">
      <c r="A187" s="340" t="s">
        <v>146</v>
      </c>
      <c r="B187" s="340"/>
      <c r="C187" s="340"/>
      <c r="D187" s="340"/>
      <c r="E187" s="340"/>
      <c r="F187" s="99"/>
      <c r="G187" s="91"/>
      <c r="H187" s="100"/>
    </row>
    <row r="188" spans="1:8" ht="50.1" customHeight="1" thickBot="1" x14ac:dyDescent="0.25">
      <c r="A188" s="341" t="s">
        <v>147</v>
      </c>
      <c r="B188" s="342"/>
      <c r="C188" s="342"/>
      <c r="D188" s="342"/>
      <c r="E188" s="343"/>
      <c r="F188" s="101"/>
      <c r="H188" s="102"/>
    </row>
    <row r="189" spans="1:8" ht="96" customHeight="1" thickBot="1" x14ac:dyDescent="0.25">
      <c r="A189" s="538" t="s">
        <v>148</v>
      </c>
      <c r="B189" s="539"/>
      <c r="C189" s="103" t="s">
        <v>149</v>
      </c>
      <c r="D189" s="621" t="s">
        <v>150</v>
      </c>
      <c r="E189" s="622"/>
      <c r="F189" s="104"/>
      <c r="G189" s="104"/>
      <c r="H189" s="104"/>
    </row>
    <row r="190" spans="1:8" ht="120" customHeight="1" x14ac:dyDescent="0.2">
      <c r="A190" s="333" t="s">
        <v>151</v>
      </c>
      <c r="B190" s="334"/>
      <c r="C190" s="105" t="s">
        <v>152</v>
      </c>
      <c r="D190" s="335" t="s">
        <v>153</v>
      </c>
      <c r="E190" s="336"/>
      <c r="F190" s="104"/>
      <c r="G190" s="104"/>
      <c r="H190" s="104"/>
    </row>
    <row r="191" spans="1:8" ht="100.5" customHeight="1" x14ac:dyDescent="0.2">
      <c r="A191" s="337" t="s">
        <v>154</v>
      </c>
      <c r="B191" s="338"/>
      <c r="C191" s="106" t="s">
        <v>155</v>
      </c>
      <c r="D191" s="331" t="s">
        <v>156</v>
      </c>
      <c r="E191" s="332"/>
      <c r="F191" s="104"/>
      <c r="G191" s="104"/>
      <c r="H191" s="104"/>
    </row>
    <row r="192" spans="1:8" ht="132.75" customHeight="1" thickBot="1" x14ac:dyDescent="0.25">
      <c r="A192" s="495" t="s">
        <v>157</v>
      </c>
      <c r="B192" s="496"/>
      <c r="C192" s="125" t="s">
        <v>158</v>
      </c>
      <c r="D192" s="497" t="s">
        <v>156</v>
      </c>
      <c r="E192" s="498"/>
      <c r="F192" s="104"/>
      <c r="G192" s="104"/>
      <c r="H192" s="104"/>
    </row>
    <row r="193" spans="1:8" s="82" customFormat="1" ht="102.75" customHeight="1" thickBot="1" x14ac:dyDescent="0.25">
      <c r="A193" s="495" t="s">
        <v>160</v>
      </c>
      <c r="B193" s="496"/>
      <c r="C193" s="247" t="s">
        <v>161</v>
      </c>
      <c r="D193" s="496" t="s">
        <v>156</v>
      </c>
      <c r="E193" s="707"/>
      <c r="F193" s="101"/>
      <c r="G193" s="101"/>
      <c r="H193" s="101"/>
    </row>
    <row r="194" spans="1:8" s="98" customFormat="1" ht="222.75" customHeight="1" thickBot="1" x14ac:dyDescent="0.25">
      <c r="A194" s="495" t="s">
        <v>162</v>
      </c>
      <c r="B194" s="496"/>
      <c r="C194" s="125" t="s">
        <v>163</v>
      </c>
      <c r="D194" s="497" t="s">
        <v>156</v>
      </c>
      <c r="E194" s="498"/>
      <c r="F194" s="96"/>
      <c r="G194" s="97"/>
      <c r="H194" s="97"/>
    </row>
    <row r="195" spans="1:8" ht="24.75" customHeight="1" x14ac:dyDescent="0.2">
      <c r="A195" s="329" t="s">
        <v>164</v>
      </c>
      <c r="B195" s="329"/>
      <c r="C195" s="329"/>
      <c r="D195" s="329"/>
      <c r="E195" s="329"/>
      <c r="F195" s="329"/>
      <c r="G195" s="329"/>
      <c r="H195" s="329"/>
    </row>
    <row r="196" spans="1:8" ht="24.75" customHeight="1" x14ac:dyDescent="0.2">
      <c r="A196" s="329" t="s">
        <v>165</v>
      </c>
      <c r="B196" s="329"/>
      <c r="C196" s="329"/>
      <c r="D196" s="329"/>
      <c r="E196" s="329"/>
      <c r="F196" s="329"/>
      <c r="G196" s="329"/>
      <c r="H196" s="329"/>
    </row>
    <row r="197" spans="1:8" ht="186" customHeight="1" x14ac:dyDescent="0.2">
      <c r="A197"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39"/>
      <c r="C197" s="339"/>
      <c r="D197" s="339"/>
      <c r="E197" s="339"/>
      <c r="F197" s="339"/>
      <c r="G197" s="339"/>
      <c r="H197" s="339"/>
    </row>
    <row r="198" spans="1:8" ht="78.75" customHeight="1" x14ac:dyDescent="0.2">
      <c r="A198" s="339" t="s">
        <v>167</v>
      </c>
      <c r="B198" s="339"/>
      <c r="C198" s="339"/>
      <c r="D198" s="339"/>
      <c r="E198" s="339"/>
      <c r="F198" s="339"/>
      <c r="G198" s="339"/>
      <c r="H198" s="339"/>
    </row>
    <row r="199" spans="1:8" ht="23.25" x14ac:dyDescent="0.2">
      <c r="A199" s="329" t="s">
        <v>168</v>
      </c>
      <c r="B199" s="329"/>
      <c r="C199" s="329"/>
      <c r="D199" s="329"/>
      <c r="E199" s="329"/>
      <c r="F199" s="329"/>
      <c r="G199" s="329"/>
      <c r="H199" s="329"/>
    </row>
    <row r="200" spans="1:8" s="109" customFormat="1" ht="114.75" customHeight="1" x14ac:dyDescent="0.2">
      <c r="A200" s="339" t="s">
        <v>169</v>
      </c>
      <c r="B200" s="339"/>
      <c r="C200" s="339"/>
      <c r="D200" s="339"/>
      <c r="E200" s="339"/>
      <c r="F200" s="339"/>
      <c r="G200" s="339"/>
      <c r="H200" s="339"/>
    </row>
  </sheetData>
  <sheetProtection selectLockedCells="1" selectUnlockedCells="1"/>
  <mergeCells count="330">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3:B163"/>
    <mergeCell ref="D163:H163"/>
    <mergeCell ref="A164:B164"/>
    <mergeCell ref="D164:H164"/>
    <mergeCell ref="A165:B165"/>
    <mergeCell ref="D165:H165"/>
    <mergeCell ref="A159:B159"/>
    <mergeCell ref="A160:B160"/>
    <mergeCell ref="D160:H160"/>
    <mergeCell ref="A161:B161"/>
    <mergeCell ref="D161:H161"/>
    <mergeCell ref="A162:B162"/>
    <mergeCell ref="A166:B166"/>
    <mergeCell ref="D166:H166"/>
    <mergeCell ref="A167:C167"/>
    <mergeCell ref="D167:H167"/>
    <mergeCell ref="A168:B168"/>
    <mergeCell ref="C168:C169"/>
    <mergeCell ref="D168:H168"/>
    <mergeCell ref="A169:B169"/>
    <mergeCell ref="D169:H169"/>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21"/>
  <sheetViews>
    <sheetView view="pageBreakPreview" zoomScale="30" zoomScaleNormal="60" zoomScaleSheetLayoutView="30" workbookViewId="0">
      <pane ySplit="4" topLeftCell="A188"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227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50.1" customHeight="1" thickBot="1" x14ac:dyDescent="0.25">
      <c r="A5" s="362" t="s">
        <v>9</v>
      </c>
      <c r="B5" s="363"/>
      <c r="C5" s="21"/>
      <c r="D5" s="21"/>
      <c r="E5" s="21"/>
      <c r="F5" s="21"/>
      <c r="G5" s="21"/>
      <c r="H5" s="22"/>
    </row>
    <row r="6" spans="1:8" ht="44.2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7" s="382">
        <f>F7*1.2</f>
        <v>6580.8</v>
      </c>
      <c r="E7" s="383">
        <f>F7*1.1</f>
        <v>6032.4000000000005</v>
      </c>
      <c r="F7" s="383">
        <v>5484</v>
      </c>
      <c r="G7" s="383">
        <f>F7*0.75</f>
        <v>4113</v>
      </c>
      <c r="H7" s="384">
        <f>F7*0.5</f>
        <v>2742</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2" s="457">
        <f>F12*1.2</f>
        <v>8352</v>
      </c>
      <c r="E12" s="383">
        <f>F12*1.1</f>
        <v>7656.0000000000009</v>
      </c>
      <c r="F12" s="383">
        <v>6960</v>
      </c>
      <c r="G12" s="383">
        <f>F12*0.75</f>
        <v>5220</v>
      </c>
      <c r="H12" s="384">
        <f>F12*0.5</f>
        <v>3480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1440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"2ГИС.АСТРАХАНЬ"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23" s="527">
        <v>102</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7" s="382">
        <f>F27*1.2</f>
        <v>11851.199999999999</v>
      </c>
      <c r="E27" s="383">
        <f>F27*1.1</f>
        <v>10863.6</v>
      </c>
      <c r="F27" s="383">
        <v>9876</v>
      </c>
      <c r="G27" s="383">
        <f>F27*0.75</f>
        <v>7407</v>
      </c>
      <c r="H27" s="384">
        <f>F27*0.5</f>
        <v>4938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2" s="457">
        <f>F32*1.2</f>
        <v>15033.599999999999</v>
      </c>
      <c r="E32" s="383">
        <f>F32*1.1</f>
        <v>13780.800000000001</v>
      </c>
      <c r="F32" s="383">
        <v>12528</v>
      </c>
      <c r="G32" s="383">
        <f>F32*0.75</f>
        <v>9396</v>
      </c>
      <c r="H32" s="384">
        <f>F32*0.5</f>
        <v>6264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2640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"2ГИС.АСТРАХАНЬ"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"2ГИС.АСТРАХАНЬ"; Электронный справочник "2ГИС.АСТРАХАНЬ"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v>
      </c>
      <c r="D43" s="445">
        <v>192</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48" s="536">
        <f>F48*1.2</f>
        <v>576</v>
      </c>
      <c r="E48" s="536">
        <f>F48*1.1</f>
        <v>528</v>
      </c>
      <c r="F48" s="536">
        <v>480</v>
      </c>
      <c r="G48" s="536">
        <f>F48*0.75</f>
        <v>360</v>
      </c>
      <c r="H48" s="536">
        <f>F48*0.5</f>
        <v>240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49" s="537"/>
      <c r="E49" s="537"/>
      <c r="F49" s="537"/>
      <c r="G49" s="537"/>
      <c r="H49" s="537"/>
    </row>
    <row r="50" spans="1:8" ht="63.75" thickBot="1" x14ac:dyDescent="0.25">
      <c r="A50" s="535"/>
      <c r="B50" s="39" t="s">
        <v>12</v>
      </c>
      <c r="C50" s="25"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52" s="479">
        <v>960</v>
      </c>
      <c r="E52" s="445"/>
      <c r="F52" s="445"/>
      <c r="G52" s="445"/>
      <c r="H52" s="446"/>
    </row>
    <row r="53" spans="1:8" ht="63.75" thickBot="1" x14ac:dyDescent="0.25">
      <c r="A53" s="439"/>
      <c r="B53" s="39" t="s">
        <v>23</v>
      </c>
      <c r="C53" s="25" t="str">
        <f>"Интернет-площадка 2Fis.ru на основе Cправочника организаций "&amp;$C$2&amp;"; Электронный справочник на основе Справочника организаций "&amp;$C$2&amp;" (мобильная версия)"</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5" s="382">
        <f>F55*1.2</f>
        <v>7898.4</v>
      </c>
      <c r="E55" s="383">
        <f>F55*1.1</f>
        <v>7240.2000000000007</v>
      </c>
      <c r="F55" s="383">
        <v>6582</v>
      </c>
      <c r="G55" s="383">
        <f>F55*0.75</f>
        <v>4936.5</v>
      </c>
      <c r="H55" s="384">
        <f>F55*0.5</f>
        <v>3291</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1" s="457">
        <f>F61*1.2</f>
        <v>9108</v>
      </c>
      <c r="E61" s="383">
        <f>F61*1.1</f>
        <v>8349</v>
      </c>
      <c r="F61" s="383">
        <v>7590</v>
      </c>
      <c r="G61" s="383">
        <f>F61*0.75</f>
        <v>5692.5</v>
      </c>
      <c r="H61" s="384">
        <f>F61*0.5</f>
        <v>3795</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67" s="527">
        <v>102</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37.5" customHeight="1" outlineLevel="1" x14ac:dyDescent="0.2">
      <c r="A71" s="429" t="s">
        <v>39</v>
      </c>
      <c r="B71" s="598"/>
      <c r="C71" s="455"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71" s="601">
        <v>1200</v>
      </c>
      <c r="E71" s="433"/>
      <c r="F71" s="433"/>
      <c r="G71" s="433"/>
      <c r="H71" s="434"/>
    </row>
    <row r="72" spans="1:8" ht="37.5" customHeight="1" outlineLevel="1" x14ac:dyDescent="0.2">
      <c r="A72" s="419" t="s">
        <v>40</v>
      </c>
      <c r="B72" s="586"/>
      <c r="C72" s="599"/>
      <c r="D72" s="361">
        <v>2400</v>
      </c>
      <c r="E72" s="355"/>
      <c r="F72" s="355"/>
      <c r="G72" s="355"/>
      <c r="H72" s="356"/>
    </row>
    <row r="73" spans="1:8" ht="37.5" customHeight="1" outlineLevel="1" x14ac:dyDescent="0.2">
      <c r="A73" s="419" t="s">
        <v>41</v>
      </c>
      <c r="B73" s="586"/>
      <c r="C73" s="599"/>
      <c r="D73" s="361">
        <v>3600</v>
      </c>
      <c r="E73" s="355"/>
      <c r="F73" s="355"/>
      <c r="G73" s="355"/>
      <c r="H73" s="356"/>
    </row>
    <row r="74" spans="1:8" ht="37.5" customHeight="1" outlineLevel="1" x14ac:dyDescent="0.2">
      <c r="A74" s="419" t="s">
        <v>42</v>
      </c>
      <c r="B74" s="586"/>
      <c r="C74" s="599"/>
      <c r="D74" s="361">
        <v>4800</v>
      </c>
      <c r="E74" s="355"/>
      <c r="F74" s="355"/>
      <c r="G74" s="355"/>
      <c r="H74" s="356"/>
    </row>
    <row r="75" spans="1:8" ht="37.5" customHeight="1" outlineLevel="1" x14ac:dyDescent="0.2">
      <c r="A75" s="419" t="s">
        <v>43</v>
      </c>
      <c r="B75" s="586"/>
      <c r="C75" s="599"/>
      <c r="D75" s="361">
        <v>6000</v>
      </c>
      <c r="E75" s="355"/>
      <c r="F75" s="355"/>
      <c r="G75" s="355"/>
      <c r="H75" s="356"/>
    </row>
    <row r="76" spans="1:8" ht="37.5" customHeight="1" outlineLevel="1" x14ac:dyDescent="0.2">
      <c r="A76" s="419" t="s">
        <v>44</v>
      </c>
      <c r="B76" s="586"/>
      <c r="C76" s="599"/>
      <c r="D76" s="361">
        <v>7200</v>
      </c>
      <c r="E76" s="355"/>
      <c r="F76" s="355"/>
      <c r="G76" s="355"/>
      <c r="H76" s="356"/>
    </row>
    <row r="77" spans="1:8" ht="37.5" customHeight="1" outlineLevel="1" x14ac:dyDescent="0.2">
      <c r="A77" s="419" t="s">
        <v>45</v>
      </c>
      <c r="B77" s="586"/>
      <c r="C77" s="599"/>
      <c r="D77" s="361">
        <v>8400</v>
      </c>
      <c r="E77" s="355"/>
      <c r="F77" s="355"/>
      <c r="G77" s="355"/>
      <c r="H77" s="356"/>
    </row>
    <row r="78" spans="1:8" ht="37.5" customHeight="1" outlineLevel="1" x14ac:dyDescent="0.2">
      <c r="A78" s="419" t="s">
        <v>46</v>
      </c>
      <c r="B78" s="586"/>
      <c r="C78" s="599"/>
      <c r="D78" s="361">
        <v>9600</v>
      </c>
      <c r="E78" s="355"/>
      <c r="F78" s="355"/>
      <c r="G78" s="355"/>
      <c r="H78" s="356"/>
    </row>
    <row r="79" spans="1:8" ht="37.5" customHeight="1" outlineLevel="1" x14ac:dyDescent="0.2">
      <c r="A79" s="419" t="s">
        <v>47</v>
      </c>
      <c r="B79" s="586"/>
      <c r="C79" s="599"/>
      <c r="D79" s="361">
        <v>10800</v>
      </c>
      <c r="E79" s="355"/>
      <c r="F79" s="355"/>
      <c r="G79" s="355"/>
      <c r="H79" s="356"/>
    </row>
    <row r="80" spans="1:8" ht="37.5" customHeight="1" outlineLevel="1" x14ac:dyDescent="0.2">
      <c r="A80" s="419" t="s">
        <v>48</v>
      </c>
      <c r="B80" s="586"/>
      <c r="C80" s="599"/>
      <c r="D80" s="361">
        <v>12000</v>
      </c>
      <c r="E80" s="355"/>
      <c r="F80" s="355"/>
      <c r="G80" s="355"/>
      <c r="H80" s="356"/>
    </row>
    <row r="81" spans="1:8" ht="37.5" customHeight="1" outlineLevel="1" x14ac:dyDescent="0.2">
      <c r="A81" s="419" t="s">
        <v>49</v>
      </c>
      <c r="B81" s="586"/>
      <c r="C81" s="599"/>
      <c r="D81" s="361">
        <v>13200</v>
      </c>
      <c r="E81" s="355"/>
      <c r="F81" s="355"/>
      <c r="G81" s="355"/>
      <c r="H81" s="356"/>
    </row>
    <row r="82" spans="1:8" ht="37.5" customHeight="1" outlineLevel="1" x14ac:dyDescent="0.2">
      <c r="A82" s="419" t="s">
        <v>50</v>
      </c>
      <c r="B82" s="586"/>
      <c r="C82" s="599"/>
      <c r="D82" s="361">
        <v>14400</v>
      </c>
      <c r="E82" s="355"/>
      <c r="F82" s="355"/>
      <c r="G82" s="355"/>
      <c r="H82" s="356"/>
    </row>
    <row r="83" spans="1:8" ht="37.5" customHeight="1" outlineLevel="1" x14ac:dyDescent="0.2">
      <c r="A83" s="419" t="s">
        <v>51</v>
      </c>
      <c r="B83" s="586"/>
      <c r="C83" s="599"/>
      <c r="D83" s="361">
        <v>15600</v>
      </c>
      <c r="E83" s="355"/>
      <c r="F83" s="355"/>
      <c r="G83" s="355"/>
      <c r="H83" s="356"/>
    </row>
    <row r="84" spans="1:8" ht="37.5" customHeight="1" outlineLevel="1" x14ac:dyDescent="0.2">
      <c r="A84" s="419" t="s">
        <v>52</v>
      </c>
      <c r="B84" s="586"/>
      <c r="C84" s="599"/>
      <c r="D84" s="361">
        <v>16800</v>
      </c>
      <c r="E84" s="355"/>
      <c r="F84" s="355"/>
      <c r="G84" s="355"/>
      <c r="H84" s="356"/>
    </row>
    <row r="85" spans="1:8" ht="37.5" customHeight="1" outlineLevel="1" x14ac:dyDescent="0.2">
      <c r="A85" s="419" t="s">
        <v>53</v>
      </c>
      <c r="B85" s="586"/>
      <c r="C85" s="599"/>
      <c r="D85" s="361">
        <v>18000</v>
      </c>
      <c r="E85" s="355"/>
      <c r="F85" s="355"/>
      <c r="G85" s="355"/>
      <c r="H85" s="356"/>
    </row>
    <row r="86" spans="1:8" ht="37.5" customHeight="1" outlineLevel="1" x14ac:dyDescent="0.2">
      <c r="A86" s="419" t="s">
        <v>54</v>
      </c>
      <c r="B86" s="586"/>
      <c r="C86" s="599"/>
      <c r="D86" s="361">
        <v>19200</v>
      </c>
      <c r="E86" s="355"/>
      <c r="F86" s="355"/>
      <c r="G86" s="355"/>
      <c r="H86" s="356"/>
    </row>
    <row r="87" spans="1:8" ht="37.5" customHeight="1" outlineLevel="1" x14ac:dyDescent="0.2">
      <c r="A87" s="419" t="s">
        <v>55</v>
      </c>
      <c r="B87" s="586"/>
      <c r="C87" s="599"/>
      <c r="D87" s="361">
        <v>20400</v>
      </c>
      <c r="E87" s="355"/>
      <c r="F87" s="355"/>
      <c r="G87" s="355"/>
      <c r="H87" s="356"/>
    </row>
    <row r="88" spans="1:8" ht="37.5" customHeight="1" outlineLevel="1" x14ac:dyDescent="0.2">
      <c r="A88" s="419" t="s">
        <v>56</v>
      </c>
      <c r="B88" s="586"/>
      <c r="C88" s="599"/>
      <c r="D88" s="361">
        <v>21600</v>
      </c>
      <c r="E88" s="355"/>
      <c r="F88" s="355"/>
      <c r="G88" s="355"/>
      <c r="H88" s="356"/>
    </row>
    <row r="89" spans="1:8" ht="37.5" customHeight="1" outlineLevel="1" x14ac:dyDescent="0.2">
      <c r="A89" s="419" t="s">
        <v>57</v>
      </c>
      <c r="B89" s="586"/>
      <c r="C89" s="599"/>
      <c r="D89" s="361">
        <v>22800</v>
      </c>
      <c r="E89" s="355"/>
      <c r="F89" s="355"/>
      <c r="G89" s="355"/>
      <c r="H89" s="356"/>
    </row>
    <row r="90" spans="1:8" ht="37.5" customHeight="1" outlineLevel="1" x14ac:dyDescent="0.2">
      <c r="A90" s="419" t="s">
        <v>58</v>
      </c>
      <c r="B90" s="586"/>
      <c r="C90" s="599"/>
      <c r="D90" s="361">
        <v>24000</v>
      </c>
      <c r="E90" s="355"/>
      <c r="F90" s="355"/>
      <c r="G90" s="355"/>
      <c r="H90" s="356"/>
    </row>
    <row r="91" spans="1:8" ht="37.5" customHeight="1" outlineLevel="1" x14ac:dyDescent="0.2">
      <c r="A91" s="419" t="s">
        <v>181</v>
      </c>
      <c r="B91" s="586"/>
      <c r="C91" s="599"/>
      <c r="D91" s="361">
        <v>25200</v>
      </c>
      <c r="E91" s="355"/>
      <c r="F91" s="355"/>
      <c r="G91" s="355"/>
      <c r="H91" s="356"/>
    </row>
    <row r="92" spans="1:8" ht="37.5" customHeight="1" outlineLevel="1" x14ac:dyDescent="0.2">
      <c r="A92" s="419" t="s">
        <v>182</v>
      </c>
      <c r="B92" s="586"/>
      <c r="C92" s="599"/>
      <c r="D92" s="361">
        <v>26400</v>
      </c>
      <c r="E92" s="355"/>
      <c r="F92" s="355"/>
      <c r="G92" s="355"/>
      <c r="H92" s="356"/>
    </row>
    <row r="93" spans="1:8" ht="37.5" customHeight="1" outlineLevel="1" x14ac:dyDescent="0.2">
      <c r="A93" s="419" t="s">
        <v>183</v>
      </c>
      <c r="B93" s="586"/>
      <c r="C93" s="599"/>
      <c r="D93" s="361">
        <v>27600</v>
      </c>
      <c r="E93" s="355"/>
      <c r="F93" s="355"/>
      <c r="G93" s="355"/>
      <c r="H93" s="356"/>
    </row>
    <row r="94" spans="1:8" ht="37.5" customHeight="1" outlineLevel="1" x14ac:dyDescent="0.2">
      <c r="A94" s="419" t="s">
        <v>184</v>
      </c>
      <c r="B94" s="586"/>
      <c r="C94" s="599"/>
      <c r="D94" s="361">
        <v>28800</v>
      </c>
      <c r="E94" s="355"/>
      <c r="F94" s="355"/>
      <c r="G94" s="355"/>
      <c r="H94" s="356"/>
    </row>
    <row r="95" spans="1:8" ht="37.5" customHeight="1" outlineLevel="1" x14ac:dyDescent="0.2">
      <c r="A95" s="419" t="s">
        <v>185</v>
      </c>
      <c r="B95" s="586"/>
      <c r="C95" s="599"/>
      <c r="D95" s="361">
        <v>30000</v>
      </c>
      <c r="E95" s="355"/>
      <c r="F95" s="355"/>
      <c r="G95" s="355"/>
      <c r="H95" s="356"/>
    </row>
    <row r="96" spans="1:8" ht="37.5" customHeight="1" outlineLevel="1" x14ac:dyDescent="0.2">
      <c r="A96" s="419" t="s">
        <v>186</v>
      </c>
      <c r="B96" s="420"/>
      <c r="C96" s="599"/>
      <c r="D96" s="361">
        <v>31200</v>
      </c>
      <c r="E96" s="355"/>
      <c r="F96" s="355"/>
      <c r="G96" s="355"/>
      <c r="H96" s="356"/>
    </row>
    <row r="97" spans="1:8" ht="37.5" customHeight="1" outlineLevel="1" x14ac:dyDescent="0.2">
      <c r="A97" s="419" t="s">
        <v>187</v>
      </c>
      <c r="B97" s="420"/>
      <c r="C97" s="599"/>
      <c r="D97" s="361">
        <v>32400</v>
      </c>
      <c r="E97" s="355"/>
      <c r="F97" s="355"/>
      <c r="G97" s="355"/>
      <c r="H97" s="356"/>
    </row>
    <row r="98" spans="1:8" ht="37.5" customHeight="1" outlineLevel="1" x14ac:dyDescent="0.2">
      <c r="A98" s="419" t="s">
        <v>188</v>
      </c>
      <c r="B98" s="420"/>
      <c r="C98" s="599"/>
      <c r="D98" s="361">
        <v>33600</v>
      </c>
      <c r="E98" s="355"/>
      <c r="F98" s="355"/>
      <c r="G98" s="355"/>
      <c r="H98" s="356"/>
    </row>
    <row r="99" spans="1:8" ht="37.5" customHeight="1" outlineLevel="1" x14ac:dyDescent="0.2">
      <c r="A99" s="419" t="s">
        <v>189</v>
      </c>
      <c r="B99" s="420"/>
      <c r="C99" s="599"/>
      <c r="D99" s="361">
        <v>34800</v>
      </c>
      <c r="E99" s="355"/>
      <c r="F99" s="355"/>
      <c r="G99" s="355"/>
      <c r="H99" s="356"/>
    </row>
    <row r="100" spans="1:8" ht="37.5" customHeight="1" outlineLevel="1" thickBot="1" x14ac:dyDescent="0.25">
      <c r="A100" s="419" t="s">
        <v>190</v>
      </c>
      <c r="B100" s="420"/>
      <c r="C100" s="600"/>
      <c r="D100" s="361">
        <v>36000</v>
      </c>
      <c r="E100" s="355"/>
      <c r="F100" s="355"/>
      <c r="G100" s="355"/>
      <c r="H100" s="356"/>
    </row>
    <row r="101" spans="1:8" ht="50.1" customHeight="1" thickBot="1" x14ac:dyDescent="0.25">
      <c r="A101" s="629" t="s">
        <v>59</v>
      </c>
      <c r="B101" s="630"/>
      <c r="C101" s="630"/>
      <c r="D101" s="631" t="str">
        <f>"от "&amp;MIN(D102:D111)&amp;" до "&amp;MAX(D102:D111)</f>
        <v>от 420 до 7320</v>
      </c>
      <c r="E101" s="632"/>
      <c r="F101" s="632"/>
      <c r="G101" s="632"/>
      <c r="H101" s="633"/>
    </row>
    <row r="102" spans="1:8" s="16" customFormat="1" ht="159" customHeight="1" x14ac:dyDescent="0.2">
      <c r="A102" s="164" t="s">
        <v>60</v>
      </c>
      <c r="B102" s="165" t="s">
        <v>13</v>
      </c>
      <c r="C102" s="168"/>
      <c r="D102" s="383">
        <v>768</v>
      </c>
      <c r="E102" s="383"/>
      <c r="F102" s="383"/>
      <c r="G102" s="383"/>
      <c r="H102" s="384"/>
    </row>
    <row r="103" spans="1:8" ht="37.5" customHeight="1" x14ac:dyDescent="0.2">
      <c r="A103" s="624" t="s">
        <v>61</v>
      </c>
      <c r="B103" s="380"/>
      <c r="C103" s="634"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03" s="355">
        <v>420</v>
      </c>
      <c r="E103" s="355"/>
      <c r="F103" s="355"/>
      <c r="G103" s="355"/>
      <c r="H103" s="356"/>
    </row>
    <row r="104" spans="1:8" ht="37.5" customHeight="1" x14ac:dyDescent="0.2">
      <c r="A104" s="624" t="s">
        <v>62</v>
      </c>
      <c r="B104" s="380"/>
      <c r="C104" s="634"/>
      <c r="D104" s="355">
        <v>7320</v>
      </c>
      <c r="E104" s="355"/>
      <c r="F104" s="355"/>
      <c r="G104" s="355"/>
      <c r="H104" s="356"/>
    </row>
    <row r="105" spans="1:8" ht="37.5" customHeight="1" x14ac:dyDescent="0.2">
      <c r="A105" s="624" t="s">
        <v>63</v>
      </c>
      <c r="B105" s="380"/>
      <c r="C105" s="634"/>
      <c r="D105" s="355">
        <v>1440</v>
      </c>
      <c r="E105" s="355"/>
      <c r="F105" s="355"/>
      <c r="G105" s="355"/>
      <c r="H105" s="356"/>
    </row>
    <row r="106" spans="1:8" ht="37.5" customHeight="1" x14ac:dyDescent="0.2">
      <c r="A106" s="624" t="s">
        <v>64</v>
      </c>
      <c r="B106" s="380"/>
      <c r="C106" s="634"/>
      <c r="D106" s="355">
        <v>4440</v>
      </c>
      <c r="E106" s="355"/>
      <c r="F106" s="355"/>
      <c r="G106" s="355"/>
      <c r="H106" s="356"/>
    </row>
    <row r="107" spans="1:8" ht="37.5" customHeight="1" x14ac:dyDescent="0.2">
      <c r="A107" s="624" t="s">
        <v>65</v>
      </c>
      <c r="B107" s="380"/>
      <c r="C107" s="634"/>
      <c r="D107" s="355">
        <v>480</v>
      </c>
      <c r="E107" s="355"/>
      <c r="F107" s="355"/>
      <c r="G107" s="355"/>
      <c r="H107" s="356"/>
    </row>
    <row r="108" spans="1:8" ht="37.5" customHeight="1" x14ac:dyDescent="0.2">
      <c r="A108" s="624" t="s">
        <v>66</v>
      </c>
      <c r="B108" s="380"/>
      <c r="C108" s="634"/>
      <c r="D108" s="355">
        <v>480</v>
      </c>
      <c r="E108" s="355"/>
      <c r="F108" s="355"/>
      <c r="G108" s="355"/>
      <c r="H108" s="356"/>
    </row>
    <row r="109" spans="1:8" ht="37.5" customHeight="1" x14ac:dyDescent="0.2">
      <c r="A109" s="624" t="s">
        <v>67</v>
      </c>
      <c r="B109" s="380"/>
      <c r="C109" s="634"/>
      <c r="D109" s="355">
        <v>960</v>
      </c>
      <c r="E109" s="355"/>
      <c r="F109" s="355"/>
      <c r="G109" s="355"/>
      <c r="H109" s="356"/>
    </row>
    <row r="110" spans="1:8" ht="37.5" customHeight="1" x14ac:dyDescent="0.2">
      <c r="A110" s="624" t="s">
        <v>68</v>
      </c>
      <c r="B110" s="380"/>
      <c r="C110" s="634"/>
      <c r="D110" s="355">
        <v>1440</v>
      </c>
      <c r="E110" s="355"/>
      <c r="F110" s="355"/>
      <c r="G110" s="355"/>
      <c r="H110" s="356"/>
    </row>
    <row r="111" spans="1:8" ht="37.5" customHeight="1" x14ac:dyDescent="0.2">
      <c r="A111" s="624" t="s">
        <v>69</v>
      </c>
      <c r="B111" s="380"/>
      <c r="C111" s="634"/>
      <c r="D111" s="355">
        <v>4800</v>
      </c>
      <c r="E111" s="355"/>
      <c r="F111" s="355"/>
      <c r="G111" s="355"/>
      <c r="H111" s="356"/>
    </row>
    <row r="112" spans="1:8" s="16" customFormat="1" ht="117.75" customHeight="1" thickBot="1" x14ac:dyDescent="0.25">
      <c r="A112" s="524" t="s">
        <v>71</v>
      </c>
      <c r="B112" s="525"/>
      <c r="C112"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"2ГИС.АСТРАХАНЬ" (версия для ПК); 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http://api.2gis.ru/</v>
      </c>
      <c r="D112" s="375">
        <v>30</v>
      </c>
      <c r="E112" s="375"/>
      <c r="F112" s="375"/>
      <c r="G112" s="375"/>
      <c r="H112" s="376"/>
    </row>
    <row r="113" spans="1:8" ht="50.1" customHeight="1" thickBot="1" x14ac:dyDescent="0.25">
      <c r="A113" s="625" t="s">
        <v>72</v>
      </c>
      <c r="B113" s="626"/>
      <c r="C113" s="76"/>
      <c r="D113" s="627" t="str">
        <f>"от "&amp;MIN(D115,D135:H136,F175,D137:H151)&amp;" до "&amp;MAX(D115,D135:H136,F175,D137:H151)</f>
        <v>от 540 до 15000</v>
      </c>
      <c r="E113" s="627"/>
      <c r="F113" s="627"/>
      <c r="G113" s="627"/>
      <c r="H113" s="628"/>
    </row>
    <row r="114" spans="1:8" ht="21.75" thickBot="1" x14ac:dyDescent="0.25">
      <c r="A114" s="518"/>
      <c r="B114" s="519"/>
      <c r="C114" s="60"/>
      <c r="D114" s="520"/>
      <c r="E114" s="520"/>
      <c r="F114" s="520"/>
      <c r="G114" s="520"/>
      <c r="H114" s="521"/>
    </row>
    <row r="115" spans="1:8" ht="59.25" customHeight="1" thickBot="1" x14ac:dyDescent="0.25">
      <c r="A115" s="389" t="s">
        <v>73</v>
      </c>
      <c r="B115" s="390"/>
      <c r="C115"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"2ГИС.АСТРАХАНЬ" (версия для ПК); Интернет-площадка 2gis.kz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http://api.2gis.kz/</v>
      </c>
      <c r="D115" s="391">
        <v>6000</v>
      </c>
      <c r="E115" s="391"/>
      <c r="F115" s="391"/>
      <c r="G115" s="391"/>
      <c r="H115" s="392"/>
    </row>
    <row r="116" spans="1:8" ht="59.25" customHeight="1" thickBot="1" x14ac:dyDescent="0.25">
      <c r="A116" s="393" t="s">
        <v>74</v>
      </c>
      <c r="B116" s="394"/>
      <c r="C116" s="405"/>
      <c r="D116" s="395" t="s">
        <v>75</v>
      </c>
      <c r="E116" s="396"/>
      <c r="F116" s="396"/>
      <c r="G116" s="396"/>
      <c r="H116" s="397"/>
    </row>
    <row r="117" spans="1:8" ht="59.25" customHeight="1" x14ac:dyDescent="0.2">
      <c r="A117" s="385" t="s">
        <v>76</v>
      </c>
      <c r="B117" s="386"/>
      <c r="C117" s="405"/>
      <c r="D117" s="398">
        <f>D115/4</f>
        <v>1500</v>
      </c>
      <c r="E117" s="398"/>
      <c r="F117" s="398"/>
      <c r="G117" s="398"/>
      <c r="H117" s="399"/>
    </row>
    <row r="118" spans="1:8" ht="59.25" customHeight="1" x14ac:dyDescent="0.2">
      <c r="A118" s="385" t="s">
        <v>77</v>
      </c>
      <c r="B118" s="386"/>
      <c r="C118" s="405"/>
      <c r="D118" s="398">
        <f>D115/5</f>
        <v>1200</v>
      </c>
      <c r="E118" s="398"/>
      <c r="F118" s="398"/>
      <c r="G118" s="398"/>
      <c r="H118" s="399"/>
    </row>
    <row r="119" spans="1:8" ht="59.25" customHeight="1" x14ac:dyDescent="0.2">
      <c r="A119" s="385" t="s">
        <v>78</v>
      </c>
      <c r="B119" s="386"/>
      <c r="C119" s="405"/>
      <c r="D119" s="398">
        <f>D115/6</f>
        <v>1000</v>
      </c>
      <c r="E119" s="398"/>
      <c r="F119" s="398"/>
      <c r="G119" s="398"/>
      <c r="H119" s="399"/>
    </row>
    <row r="120" spans="1:8" ht="59.25" customHeight="1" x14ac:dyDescent="0.2">
      <c r="A120" s="385" t="s">
        <v>79</v>
      </c>
      <c r="B120" s="386"/>
      <c r="C120" s="405"/>
      <c r="D120" s="398">
        <f>D115/7</f>
        <v>857.14285714285711</v>
      </c>
      <c r="E120" s="398"/>
      <c r="F120" s="398"/>
      <c r="G120" s="398"/>
      <c r="H120" s="399"/>
    </row>
    <row r="121" spans="1:8" ht="59.25" customHeight="1" x14ac:dyDescent="0.2">
      <c r="A121" s="385" t="s">
        <v>80</v>
      </c>
      <c r="B121" s="386"/>
      <c r="C121" s="405"/>
      <c r="D121" s="398">
        <f>D115/8</f>
        <v>750</v>
      </c>
      <c r="E121" s="398"/>
      <c r="F121" s="398"/>
      <c r="G121" s="398"/>
      <c r="H121" s="399"/>
    </row>
    <row r="122" spans="1:8" ht="59.25" customHeight="1" x14ac:dyDescent="0.2">
      <c r="A122" s="385" t="s">
        <v>81</v>
      </c>
      <c r="B122" s="386"/>
      <c r="C122" s="405"/>
      <c r="D122" s="398">
        <f>D115/9</f>
        <v>666.66666666666663</v>
      </c>
      <c r="E122" s="398"/>
      <c r="F122" s="398"/>
      <c r="G122" s="398"/>
      <c r="H122" s="399"/>
    </row>
    <row r="123" spans="1:8" ht="59.25" customHeight="1" x14ac:dyDescent="0.2">
      <c r="A123" s="385" t="s">
        <v>82</v>
      </c>
      <c r="B123" s="386"/>
      <c r="C123" s="405"/>
      <c r="D123" s="398">
        <f>D115/10</f>
        <v>600</v>
      </c>
      <c r="E123" s="398"/>
      <c r="F123" s="398"/>
      <c r="G123" s="398"/>
      <c r="H123" s="399"/>
    </row>
    <row r="124" spans="1:8" ht="59.25" customHeight="1" thickBot="1" x14ac:dyDescent="0.25">
      <c r="A124" s="389" t="s">
        <v>83</v>
      </c>
      <c r="B124" s="390"/>
      <c r="C124" s="405"/>
      <c r="D124" s="391">
        <v>8040</v>
      </c>
      <c r="E124" s="391"/>
      <c r="F124" s="391"/>
      <c r="G124" s="391"/>
      <c r="H124" s="392"/>
    </row>
    <row r="125" spans="1:8" ht="59.25" customHeight="1" thickBot="1" x14ac:dyDescent="0.25">
      <c r="A125" s="393" t="s">
        <v>74</v>
      </c>
      <c r="B125" s="394"/>
      <c r="C125" s="405"/>
      <c r="D125" s="395" t="s">
        <v>75</v>
      </c>
      <c r="E125" s="396"/>
      <c r="F125" s="396"/>
      <c r="G125" s="396"/>
      <c r="H125" s="397"/>
    </row>
    <row r="126" spans="1:8" ht="59.25" customHeight="1" x14ac:dyDescent="0.2">
      <c r="A126" s="385" t="s">
        <v>76</v>
      </c>
      <c r="B126" s="386"/>
      <c r="C126" s="405"/>
      <c r="D126" s="398">
        <v>2010</v>
      </c>
      <c r="E126" s="398"/>
      <c r="F126" s="398"/>
      <c r="G126" s="398"/>
      <c r="H126" s="399"/>
    </row>
    <row r="127" spans="1:8" ht="59.25" customHeight="1" x14ac:dyDescent="0.2">
      <c r="A127" s="385" t="s">
        <v>77</v>
      </c>
      <c r="B127" s="386"/>
      <c r="C127" s="405"/>
      <c r="D127" s="398">
        <v>1608</v>
      </c>
      <c r="E127" s="398"/>
      <c r="F127" s="398"/>
      <c r="G127" s="398"/>
      <c r="H127" s="399"/>
    </row>
    <row r="128" spans="1:8" ht="59.25" customHeight="1" x14ac:dyDescent="0.2">
      <c r="A128" s="385" t="s">
        <v>78</v>
      </c>
      <c r="B128" s="386"/>
      <c r="C128" s="405"/>
      <c r="D128" s="398">
        <v>1340</v>
      </c>
      <c r="E128" s="398"/>
      <c r="F128" s="398"/>
      <c r="G128" s="398"/>
      <c r="H128" s="399"/>
    </row>
    <row r="129" spans="1:8" ht="59.25" customHeight="1" x14ac:dyDescent="0.2">
      <c r="A129" s="385" t="s">
        <v>79</v>
      </c>
      <c r="B129" s="386"/>
      <c r="C129" s="405"/>
      <c r="D129" s="398">
        <v>1148.5714285714284</v>
      </c>
      <c r="E129" s="398"/>
      <c r="F129" s="398"/>
      <c r="G129" s="398"/>
      <c r="H129" s="399"/>
    </row>
    <row r="130" spans="1:8" ht="59.25" customHeight="1" x14ac:dyDescent="0.2">
      <c r="A130" s="385" t="s">
        <v>80</v>
      </c>
      <c r="B130" s="386"/>
      <c r="C130" s="405"/>
      <c r="D130" s="398">
        <v>1005</v>
      </c>
      <c r="E130" s="398"/>
      <c r="F130" s="398"/>
      <c r="G130" s="398"/>
      <c r="H130" s="399"/>
    </row>
    <row r="131" spans="1:8" ht="59.25" customHeight="1" x14ac:dyDescent="0.2">
      <c r="A131" s="385" t="s">
        <v>81</v>
      </c>
      <c r="B131" s="386"/>
      <c r="C131" s="405"/>
      <c r="D131" s="398">
        <v>893.33333333333337</v>
      </c>
      <c r="E131" s="398"/>
      <c r="F131" s="398"/>
      <c r="G131" s="398"/>
      <c r="H131" s="399"/>
    </row>
    <row r="132" spans="1:8" ht="59.25" customHeight="1" thickBot="1" x14ac:dyDescent="0.25">
      <c r="A132" s="385" t="s">
        <v>82</v>
      </c>
      <c r="B132" s="386"/>
      <c r="C132" s="406"/>
      <c r="D132" s="398">
        <v>804</v>
      </c>
      <c r="E132" s="398"/>
      <c r="F132" s="398"/>
      <c r="G132" s="398"/>
      <c r="H132" s="399"/>
    </row>
    <row r="133" spans="1:8" s="16" customFormat="1" ht="62.45" customHeight="1" thickBot="1" x14ac:dyDescent="0.25">
      <c r="A133" s="380" t="s">
        <v>84</v>
      </c>
      <c r="B133" s="381"/>
      <c r="C13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33" s="516">
        <v>10008</v>
      </c>
      <c r="E133" s="409"/>
      <c r="F133" s="409"/>
      <c r="G133" s="409"/>
      <c r="H133" s="410"/>
    </row>
    <row r="134" spans="1:8" ht="21.75" thickBot="1" x14ac:dyDescent="0.25">
      <c r="A134" s="518"/>
      <c r="B134" s="519"/>
      <c r="C134" s="56"/>
      <c r="D134" s="520"/>
      <c r="E134" s="520"/>
      <c r="F134" s="520"/>
      <c r="G134" s="520"/>
      <c r="H134" s="521"/>
    </row>
    <row r="135" spans="1:8" ht="50.1" customHeight="1" x14ac:dyDescent="0.2">
      <c r="A135" s="352" t="s">
        <v>85</v>
      </c>
      <c r="B135" s="353"/>
      <c r="C135" s="72" t="str">
        <f>"Интернет-площадка 2Fis.ru на основе Cправочника организаций "&amp;$C$2&amp;""</f>
        <v>Интернет-площадка 2Fis.ru на основе Cправочника организаций "2ГИС.АСТРАХАНЬ"</v>
      </c>
      <c r="D135" s="382">
        <v>6000</v>
      </c>
      <c r="E135" s="383"/>
      <c r="F135" s="383"/>
      <c r="G135" s="383"/>
      <c r="H135" s="384"/>
    </row>
    <row r="136" spans="1:8" ht="50.1" customHeight="1" x14ac:dyDescent="0.2">
      <c r="A136" s="352" t="s">
        <v>86</v>
      </c>
      <c r="B136" s="353"/>
      <c r="C136" s="73"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6" s="379">
        <v>5460</v>
      </c>
      <c r="E136" s="372"/>
      <c r="F136" s="372"/>
      <c r="G136" s="372"/>
      <c r="H136" s="373"/>
    </row>
    <row r="137" spans="1:8" ht="50.1" customHeight="1" x14ac:dyDescent="0.2">
      <c r="A137" s="352" t="s">
        <v>87</v>
      </c>
      <c r="B137" s="353"/>
      <c r="C137" s="73"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37" s="354">
        <v>9576</v>
      </c>
      <c r="E137" s="355"/>
      <c r="F137" s="355"/>
      <c r="G137" s="355"/>
      <c r="H137" s="356"/>
    </row>
    <row r="138" spans="1:8" ht="50.1" customHeight="1" x14ac:dyDescent="0.2">
      <c r="A138" s="352" t="s">
        <v>88</v>
      </c>
      <c r="B138" s="353"/>
      <c r="C138" s="73" t="str">
        <f>"Интернет-площадка 2Fis.ru на основе Cправочника организаций "&amp;$C$2&amp;""</f>
        <v>Интернет-площадка 2Fis.ru на основе Cправочника организаций "2ГИС.АСТРАХАНЬ"</v>
      </c>
      <c r="D138" s="354">
        <v>12000</v>
      </c>
      <c r="E138" s="355"/>
      <c r="F138" s="355"/>
      <c r="G138" s="355"/>
      <c r="H138" s="356"/>
    </row>
    <row r="139" spans="1:8" ht="50.1" customHeight="1" x14ac:dyDescent="0.2">
      <c r="A139" s="352" t="s">
        <v>89</v>
      </c>
      <c r="B139" s="353"/>
      <c r="C139" s="73" t="str">
        <f>"Интернет-площадка 2Fis.ru на основе Cправочника организаций "&amp;$C$2&amp;""</f>
        <v>Интернет-площадка 2Fis.ru на основе Cправочника организаций "2ГИС.АСТРАХАНЬ"</v>
      </c>
      <c r="D139" s="354">
        <v>14400</v>
      </c>
      <c r="E139" s="355"/>
      <c r="F139" s="355"/>
      <c r="G139" s="355"/>
      <c r="H139" s="356"/>
    </row>
    <row r="140" spans="1:8" ht="50.1" customHeight="1" x14ac:dyDescent="0.2">
      <c r="A140" s="352" t="s">
        <v>90</v>
      </c>
      <c r="B140" s="353"/>
      <c r="C140" s="73"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0" s="354">
        <v>4788</v>
      </c>
      <c r="E140" s="355"/>
      <c r="F140" s="355"/>
      <c r="G140" s="355"/>
      <c r="H140" s="356"/>
    </row>
    <row r="141" spans="1:8" ht="50.1" customHeight="1" x14ac:dyDescent="0.2">
      <c r="A141" s="352" t="s">
        <v>91</v>
      </c>
      <c r="B141" s="353"/>
      <c r="C141" s="73"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1" s="354">
        <v>5250</v>
      </c>
      <c r="E141" s="355"/>
      <c r="F141" s="355"/>
      <c r="G141" s="355"/>
      <c r="H141" s="356"/>
    </row>
    <row r="142" spans="1:8" ht="50.1" customHeight="1" x14ac:dyDescent="0.2">
      <c r="A142" s="352" t="s">
        <v>92</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42" s="354">
        <v>10878</v>
      </c>
      <c r="E142" s="355"/>
      <c r="F142" s="355"/>
      <c r="G142" s="355"/>
      <c r="H142" s="356"/>
    </row>
    <row r="143" spans="1:8" ht="50.1" customHeight="1" x14ac:dyDescent="0.2">
      <c r="A143" s="352" t="s">
        <v>93</v>
      </c>
      <c r="B143" s="353"/>
      <c r="C143"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43" s="354">
        <v>7002</v>
      </c>
      <c r="E143" s="355"/>
      <c r="F143" s="355"/>
      <c r="G143" s="355"/>
      <c r="H143" s="356"/>
    </row>
    <row r="144" spans="1:8" ht="50.1" customHeight="1" x14ac:dyDescent="0.2">
      <c r="A144" s="352" t="s">
        <v>94</v>
      </c>
      <c r="B144" s="353"/>
      <c r="C144" s="73" t="s">
        <v>228</v>
      </c>
      <c r="D144" s="354">
        <v>540</v>
      </c>
      <c r="E144" s="355"/>
      <c r="F144" s="355"/>
      <c r="G144" s="355"/>
      <c r="H144" s="356"/>
    </row>
    <row r="145" spans="1:8" ht="66" customHeight="1" x14ac:dyDescent="0.2">
      <c r="A145" s="352" t="s">
        <v>96</v>
      </c>
      <c r="B145" s="353"/>
      <c r="C145" s="73"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5" s="354">
        <v>5400</v>
      </c>
      <c r="E145" s="355"/>
      <c r="F145" s="355"/>
      <c r="G145" s="355"/>
      <c r="H145" s="356"/>
    </row>
    <row r="146" spans="1:8" ht="66" customHeight="1" x14ac:dyDescent="0.2">
      <c r="A146" s="352" t="s">
        <v>97</v>
      </c>
      <c r="B146" s="353"/>
      <c r="C146" s="73" t="str">
        <f t="shared" ref="C146:C148" si="0">"электронный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6" s="354">
        <v>4320</v>
      </c>
      <c r="E146" s="355"/>
      <c r="F146" s="355"/>
      <c r="G146" s="355"/>
      <c r="H146" s="356"/>
    </row>
    <row r="147" spans="1:8" ht="66" customHeight="1" x14ac:dyDescent="0.2">
      <c r="A147" s="352" t="s">
        <v>98</v>
      </c>
      <c r="B147" s="353"/>
      <c r="C147" s="73"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7" s="354">
        <v>4560</v>
      </c>
      <c r="E147" s="355"/>
      <c r="F147" s="355"/>
      <c r="G147" s="355"/>
      <c r="H147" s="356"/>
    </row>
    <row r="148" spans="1:8" ht="66" customHeight="1" x14ac:dyDescent="0.2">
      <c r="A148" s="352" t="s">
        <v>99</v>
      </c>
      <c r="B148" s="353"/>
      <c r="C148" s="73" t="str">
        <f t="shared" si="0"/>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8" s="354">
        <v>2160</v>
      </c>
      <c r="E148" s="355"/>
      <c r="F148" s="355"/>
      <c r="G148" s="355"/>
      <c r="H148" s="356"/>
    </row>
    <row r="149" spans="1:8" ht="66" customHeight="1" x14ac:dyDescent="0.2">
      <c r="A149" s="352" t="s">
        <v>100</v>
      </c>
      <c r="B149" s="353" t="s">
        <v>100</v>
      </c>
      <c r="C149" s="73"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49" s="354">
        <v>15000</v>
      </c>
      <c r="E149" s="355"/>
      <c r="F149" s="355"/>
      <c r="G149" s="355"/>
      <c r="H149" s="356"/>
    </row>
    <row r="150" spans="1:8" ht="66" customHeight="1" x14ac:dyDescent="0.2">
      <c r="A150" s="352" t="s">
        <v>101</v>
      </c>
      <c r="B150" s="353" t="s">
        <v>101</v>
      </c>
      <c r="C150" s="73"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50" s="354">
        <v>5004</v>
      </c>
      <c r="E150" s="355"/>
      <c r="F150" s="355"/>
      <c r="G150" s="355"/>
      <c r="H150" s="356"/>
    </row>
    <row r="151" spans="1:8" ht="50.1" customHeight="1" x14ac:dyDescent="0.2">
      <c r="A151" s="352" t="s">
        <v>102</v>
      </c>
      <c r="B151" s="353"/>
      <c r="C151" s="73"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1" s="354">
        <v>7320</v>
      </c>
      <c r="E151" s="355"/>
      <c r="F151" s="355"/>
      <c r="G151" s="355"/>
      <c r="H151" s="356"/>
    </row>
    <row r="152" spans="1:8" s="16" customFormat="1" ht="102" customHeight="1" x14ac:dyDescent="0.2">
      <c r="A152" s="352" t="s">
        <v>16</v>
      </c>
      <c r="B152" s="353"/>
      <c r="C152" s="73"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2" s="354">
        <v>840</v>
      </c>
      <c r="E152" s="355"/>
      <c r="F152" s="355"/>
      <c r="G152" s="355"/>
      <c r="H152" s="356"/>
    </row>
    <row r="153" spans="1:8" s="16" customFormat="1" ht="102" customHeight="1" x14ac:dyDescent="0.2">
      <c r="A153" s="352" t="s">
        <v>103</v>
      </c>
      <c r="B153" s="353"/>
      <c r="C153" s="73" t="str">
        <f>"Интернет-площадка 2Fis.ru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53" s="354">
        <v>100002</v>
      </c>
      <c r="E153" s="355"/>
      <c r="F153" s="355"/>
      <c r="G153" s="355"/>
      <c r="H153" s="356"/>
    </row>
    <row r="154" spans="1:8" s="16" customFormat="1" ht="126" customHeight="1" x14ac:dyDescent="0.2">
      <c r="A154" s="352" t="s">
        <v>104</v>
      </c>
      <c r="B154" s="353"/>
      <c r="C154" s="25" t="str">
        <f>"Электронный справочник на основе Справочника организаций "&amp;$C$2&amp;" (версия для ПК); 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Электронный справочник на основе Справочника организаций "2ГИС.АСТРАХАНЬ" (версия для ПК); 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4" s="354">
        <v>10005</v>
      </c>
      <c r="E154" s="355"/>
      <c r="F154" s="355"/>
      <c r="G154" s="355"/>
      <c r="H154" s="356"/>
    </row>
    <row r="155" spans="1:8" s="16" customFormat="1" ht="126" customHeight="1" x14ac:dyDescent="0.2">
      <c r="A155" s="352" t="s">
        <v>105</v>
      </c>
      <c r="B155" s="353"/>
      <c r="C155" s="25" t="str">
        <f>"Интернет-площадка 2Fis.ru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http://api.2Fis.ru/"</f>
        <v>Интернет-площадка 2Fis.ru на основе Cправочника организаций "2ГИС.АСТРАХАНЬ"; Электронный справочник на основе Справочника организаций "2ГИС.АСТРАХАНЬ" (мобильная версия); Интернет-площадки и Веб-приложения на основе Cправочника организаций "2ГИС.АСТРАХАНЬ", http://api.2Fis.ru/</v>
      </c>
      <c r="D155" s="354">
        <v>5505</v>
      </c>
      <c r="E155" s="355"/>
      <c r="F155" s="355"/>
      <c r="G155" s="355"/>
      <c r="H155" s="356"/>
    </row>
    <row r="156" spans="1:8" s="16" customFormat="1" ht="126" customHeight="1" x14ac:dyDescent="0.2">
      <c r="A156" s="377" t="s">
        <v>106</v>
      </c>
      <c r="B156" s="378"/>
      <c r="C15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56" s="354">
        <v>12000</v>
      </c>
      <c r="E156" s="355"/>
      <c r="F156" s="355"/>
      <c r="G156" s="355"/>
      <c r="H156" s="356"/>
    </row>
    <row r="157" spans="1:8" ht="50.1" customHeight="1" x14ac:dyDescent="0.2">
      <c r="A157" s="352" t="s">
        <v>107</v>
      </c>
      <c r="B157" s="353"/>
      <c r="C157" s="73" t="str">
        <f>"Интернет-площадка 2Fis.ru на основе Cправочника организаций "&amp;$C$2&amp;""</f>
        <v>Интернет-площадка 2Fis.ru на основе Cправочника организаций "2ГИС.АСТРАХАНЬ"</v>
      </c>
      <c r="D157" s="354">
        <v>10800</v>
      </c>
      <c r="E157" s="355"/>
      <c r="F157" s="355"/>
      <c r="G157" s="355"/>
      <c r="H157" s="356"/>
    </row>
    <row r="158" spans="1:8" ht="50.1" customHeight="1" x14ac:dyDescent="0.2">
      <c r="A158" s="352" t="s">
        <v>108</v>
      </c>
      <c r="B158" s="353"/>
      <c r="C158" s="73" t="str">
        <f t="shared" ref="C158:C167" si="1">"Электронный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58" s="354">
        <v>9840</v>
      </c>
      <c r="E158" s="355"/>
      <c r="F158" s="355"/>
      <c r="G158" s="355"/>
      <c r="H158" s="356"/>
    </row>
    <row r="159" spans="1:8" ht="50.1" customHeight="1" x14ac:dyDescent="0.2">
      <c r="A159" s="352" t="s">
        <v>109</v>
      </c>
      <c r="B159" s="353"/>
      <c r="C159" s="73" t="str">
        <f t="shared" si="1"/>
        <v>Электронный справочник на основе Справочника организаций "2ГИС.АСТРАХАНЬ" (версия для ПК)</v>
      </c>
      <c r="D159" s="354">
        <v>17280</v>
      </c>
      <c r="E159" s="355"/>
      <c r="F159" s="355"/>
      <c r="G159" s="355"/>
      <c r="H159" s="356"/>
    </row>
    <row r="160" spans="1:8" ht="50.1" customHeight="1" x14ac:dyDescent="0.2">
      <c r="A160" s="352" t="s">
        <v>110</v>
      </c>
      <c r="B160" s="353"/>
      <c r="C160" s="73" t="str">
        <f>"Интернет-площадка 2Fis.ru на основе Cправочника организаций "&amp;$C$2&amp;""</f>
        <v>Интернет-площадка 2Fis.ru на основе Cправочника организаций "2ГИС.АСТРАХАНЬ"</v>
      </c>
      <c r="D160" s="354">
        <v>21600</v>
      </c>
      <c r="E160" s="355"/>
      <c r="F160" s="355"/>
      <c r="G160" s="355"/>
      <c r="H160" s="356"/>
    </row>
    <row r="161" spans="1:8" ht="50.1" customHeight="1" x14ac:dyDescent="0.2">
      <c r="A161" s="352" t="s">
        <v>111</v>
      </c>
      <c r="B161" s="353"/>
      <c r="C161" s="73" t="str">
        <f>"Интернет-площадка 2Fis.ru на основе Cправочника организаций "&amp;$C$2&amp;""</f>
        <v>Интернет-площадка 2Fis.ru на основе Cправочника организаций "2ГИС.АСТРАХАНЬ"</v>
      </c>
      <c r="D161" s="354">
        <v>25920</v>
      </c>
      <c r="E161" s="355"/>
      <c r="F161" s="355"/>
      <c r="G161" s="355"/>
      <c r="H161" s="356"/>
    </row>
    <row r="162" spans="1:8" ht="50.1" customHeight="1" x14ac:dyDescent="0.2">
      <c r="A162" s="352" t="s">
        <v>112</v>
      </c>
      <c r="B162" s="353"/>
      <c r="C162" s="73" t="str">
        <f t="shared" si="1"/>
        <v>Электронный справочник на основе Справочника организаций "2ГИС.АСТРАХАНЬ" (версия для ПК)</v>
      </c>
      <c r="D162" s="354">
        <v>8640</v>
      </c>
      <c r="E162" s="355"/>
      <c r="F162" s="355"/>
      <c r="G162" s="355"/>
      <c r="H162" s="356"/>
    </row>
    <row r="163" spans="1:8" ht="50.1" customHeight="1" x14ac:dyDescent="0.2">
      <c r="A163" s="352" t="s">
        <v>113</v>
      </c>
      <c r="B163" s="353"/>
      <c r="C163" s="73" t="str">
        <f t="shared" si="1"/>
        <v>Электронный справочник на основе Справочника организаций "2ГИС.АСТРАХАНЬ" (версия для ПК)</v>
      </c>
      <c r="D163" s="354">
        <v>9480</v>
      </c>
      <c r="E163" s="355"/>
      <c r="F163" s="355"/>
      <c r="G163" s="355"/>
      <c r="H163" s="356"/>
    </row>
    <row r="164" spans="1:8" ht="50.1" customHeight="1" x14ac:dyDescent="0.2">
      <c r="A164" s="352" t="s">
        <v>114</v>
      </c>
      <c r="B164" s="353"/>
      <c r="C164" s="73" t="str">
        <f t="shared" si="1"/>
        <v>Электронный справочник на основе Справочника организаций "2ГИС.АСТРАХАНЬ" (версия для ПК)</v>
      </c>
      <c r="D164" s="354">
        <v>19680</v>
      </c>
      <c r="E164" s="355"/>
      <c r="F164" s="355"/>
      <c r="G164" s="355"/>
      <c r="H164" s="356"/>
    </row>
    <row r="165" spans="1:8" ht="50.1" customHeight="1" x14ac:dyDescent="0.2">
      <c r="A165" s="352" t="s">
        <v>115</v>
      </c>
      <c r="B165" s="353"/>
      <c r="C165" s="73" t="s">
        <v>228</v>
      </c>
      <c r="D165" s="354">
        <v>1080</v>
      </c>
      <c r="E165" s="355"/>
      <c r="F165" s="355"/>
      <c r="G165" s="355"/>
      <c r="H165" s="356"/>
    </row>
    <row r="166" spans="1:8" ht="66" customHeight="1" x14ac:dyDescent="0.2">
      <c r="A166" s="352" t="s">
        <v>116</v>
      </c>
      <c r="B166" s="353"/>
      <c r="C166" s="73" t="str">
        <f>"электронный справочник на основе Справочника организаций "&amp;$C$2&amp;" (мобильная версия 2ГИС 4.0 и выше); Интернет-площадка 2Fis.ru на основе Cправочника организаций "&amp;$C$2&amp;""</f>
        <v>электронный справочник на основе Справочника организаций "2ГИС.АСТРАХАНЬ" (мобильная версия 2ГИС 4.0 и выше); Интернет-площадка 2Fis.ru на основе Cправочника организаций "2ГИС.АСТРАХАНЬ"</v>
      </c>
      <c r="D166" s="354">
        <v>27000</v>
      </c>
      <c r="E166" s="355"/>
      <c r="F166" s="355"/>
      <c r="G166" s="355"/>
      <c r="H166" s="356"/>
    </row>
    <row r="167" spans="1:8" ht="50.1" customHeight="1" thickBot="1" x14ac:dyDescent="0.25">
      <c r="A167" s="352" t="s">
        <v>117</v>
      </c>
      <c r="B167" s="353"/>
      <c r="C167" s="73" t="str">
        <f t="shared" si="1"/>
        <v>Электронный справочник на основе Справочника организаций "2ГИС.АСТРАХАНЬ" (версия для ПК)</v>
      </c>
      <c r="D167" s="374">
        <v>13200</v>
      </c>
      <c r="E167" s="375"/>
      <c r="F167" s="375"/>
      <c r="G167" s="375"/>
      <c r="H167" s="376"/>
    </row>
    <row r="168" spans="1:8" s="23" customFormat="1" ht="50.1" customHeight="1" thickBot="1" x14ac:dyDescent="0.25">
      <c r="A168" s="362" t="s">
        <v>118</v>
      </c>
      <c r="B168" s="363"/>
      <c r="C168" s="21"/>
      <c r="D168" s="364"/>
      <c r="E168" s="364"/>
      <c r="F168" s="364"/>
      <c r="G168" s="364"/>
      <c r="H168" s="365"/>
    </row>
    <row r="169" spans="1:8" s="16" customFormat="1" ht="50.1" customHeight="1" x14ac:dyDescent="0.2">
      <c r="A169" s="352" t="s">
        <v>119</v>
      </c>
      <c r="B169" s="353"/>
      <c r="C169" s="366" t="str">
        <f>"Электронный справочник на основе Справочника организаций "&amp;$C$2&amp;" (мобильная версия)"</f>
        <v>Электронный справочник на основе Справочника организаций "2ГИС.АСТРАХАНЬ" (мобильная версия)</v>
      </c>
      <c r="D169" s="354">
        <v>8004</v>
      </c>
      <c r="E169" s="355"/>
      <c r="F169" s="355"/>
      <c r="G169" s="355"/>
      <c r="H169" s="356"/>
    </row>
    <row r="170" spans="1:8" s="16" customFormat="1" ht="50.1" customHeight="1" x14ac:dyDescent="0.2">
      <c r="A170" s="352" t="s">
        <v>120</v>
      </c>
      <c r="B170" s="353"/>
      <c r="C170" s="367"/>
      <c r="D170" s="354">
        <v>8004</v>
      </c>
      <c r="E170" s="355"/>
      <c r="F170" s="355"/>
      <c r="G170" s="355"/>
      <c r="H170" s="356"/>
    </row>
    <row r="171" spans="1:8" s="16" customFormat="1" ht="50.1" customHeight="1" x14ac:dyDescent="0.2">
      <c r="A171" s="369" t="s">
        <v>121</v>
      </c>
      <c r="B171" s="370"/>
      <c r="C171" s="367"/>
      <c r="D171" s="517">
        <v>3000</v>
      </c>
      <c r="E171" s="398"/>
      <c r="F171" s="398"/>
      <c r="G171" s="398"/>
      <c r="H171" s="398"/>
    </row>
    <row r="172" spans="1:8" s="16" customFormat="1" ht="50.1" customHeight="1" x14ac:dyDescent="0.2">
      <c r="A172" s="369" t="s">
        <v>122</v>
      </c>
      <c r="B172" s="370"/>
      <c r="C172" s="367"/>
      <c r="D172" s="517">
        <v>300</v>
      </c>
      <c r="E172" s="398"/>
      <c r="F172" s="398"/>
      <c r="G172" s="398"/>
      <c r="H172" s="398"/>
    </row>
    <row r="173" spans="1:8" s="16" customFormat="1" ht="50.1" customHeight="1" thickBot="1" x14ac:dyDescent="0.25">
      <c r="A173" s="369" t="s">
        <v>123</v>
      </c>
      <c r="B173" s="370"/>
      <c r="C173" s="368"/>
      <c r="D173" s="471">
        <v>1002</v>
      </c>
      <c r="E173" s="472"/>
      <c r="F173" s="472"/>
      <c r="G173" s="472"/>
      <c r="H173" s="472"/>
    </row>
    <row r="174" spans="1:8" s="16" customFormat="1" ht="50.1" customHeight="1" thickBot="1" x14ac:dyDescent="0.25">
      <c r="A174" s="362" t="s">
        <v>124</v>
      </c>
      <c r="B174" s="363"/>
      <c r="C174" s="21"/>
      <c r="D174" s="364"/>
      <c r="E174" s="364"/>
      <c r="F174" s="364"/>
      <c r="G174" s="364"/>
      <c r="H174" s="365"/>
    </row>
    <row r="175" spans="1:8" ht="55.5" customHeight="1" x14ac:dyDescent="0.2">
      <c r="A175" s="352" t="s">
        <v>125</v>
      </c>
      <c r="B175" s="353"/>
      <c r="C175"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75" s="77">
        <f>F175*1.2</f>
        <v>2736</v>
      </c>
      <c r="E175" s="78">
        <f>F175*1.1</f>
        <v>2508</v>
      </c>
      <c r="F175" s="78">
        <v>2280</v>
      </c>
      <c r="G175" s="78">
        <f>F175*0.75</f>
        <v>1710</v>
      </c>
      <c r="H175" s="79">
        <f>F175*0.5</f>
        <v>1140</v>
      </c>
    </row>
    <row r="176" spans="1:8" ht="55.5" customHeight="1" x14ac:dyDescent="0.2">
      <c r="A176" s="352" t="s">
        <v>126</v>
      </c>
      <c r="B176" s="353"/>
      <c r="C176" s="73" t="str">
        <f>"Интернет-площадка 2Fis.ru на основе Cправочника организаций "&amp;$C$2&amp;""</f>
        <v>Интернет-площадка 2Fis.ru на основе Cправочника организаций "2ГИС.АСТРАХАНЬ"</v>
      </c>
      <c r="D176" s="354">
        <v>2280</v>
      </c>
      <c r="E176" s="355"/>
      <c r="F176" s="355"/>
      <c r="G176" s="355"/>
      <c r="H176" s="356"/>
    </row>
    <row r="177" spans="1:8" ht="50.1" customHeight="1" x14ac:dyDescent="0.2">
      <c r="A177" s="352" t="s">
        <v>127</v>
      </c>
      <c r="B177" s="353"/>
      <c r="C177" s="73"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77" s="354">
        <v>1980</v>
      </c>
      <c r="E177" s="355"/>
      <c r="F177" s="355"/>
      <c r="G177" s="355"/>
      <c r="H177" s="356"/>
    </row>
    <row r="178" spans="1:8" ht="50.1" customHeight="1" x14ac:dyDescent="0.2">
      <c r="A178" s="352" t="s">
        <v>128</v>
      </c>
      <c r="B178" s="353"/>
      <c r="C178"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"2ГИС.АСТРАХАНЬ" (мобильная версия 2ГИС 4.0 и выше)</v>
      </c>
      <c r="D178" s="77">
        <f>F178*1.2</f>
        <v>5040</v>
      </c>
      <c r="E178" s="78">
        <f>F178*1.1</f>
        <v>4620</v>
      </c>
      <c r="F178" s="78">
        <v>4200</v>
      </c>
      <c r="G178" s="78">
        <f>F178*0.75</f>
        <v>3150</v>
      </c>
      <c r="H178" s="79">
        <f>F178*0.5</f>
        <v>2100</v>
      </c>
    </row>
    <row r="179" spans="1:8" ht="50.1" customHeight="1" x14ac:dyDescent="0.2">
      <c r="A179" s="352" t="s">
        <v>199</v>
      </c>
      <c r="B179" s="353"/>
      <c r="C179" s="73" t="str">
        <f>"Интернет-площадка 2Fis.ru на основе Cправочника организаций "&amp;$C$2&amp;""</f>
        <v>Интернет-площадка 2Fis.ru на основе Cправочника организаций "2ГИС.АСТРАХАНЬ"</v>
      </c>
      <c r="D179" s="354">
        <v>4200</v>
      </c>
      <c r="E179" s="355"/>
      <c r="F179" s="355"/>
      <c r="G179" s="355"/>
      <c r="H179" s="356"/>
    </row>
    <row r="180" spans="1:8" ht="50.1" customHeight="1" x14ac:dyDescent="0.2">
      <c r="A180" s="352" t="s">
        <v>130</v>
      </c>
      <c r="B180" s="353"/>
      <c r="C180" s="73" t="str">
        <f>"Электронный справочник на основе Справочника организаций "&amp;$C$2&amp;" (версия для ПК)"</f>
        <v>Электронный справочник на основе Справочника организаций "2ГИС.АСТРАХАНЬ" (версия для ПК)</v>
      </c>
      <c r="D180" s="354">
        <v>3600</v>
      </c>
      <c r="E180" s="355"/>
      <c r="F180" s="355"/>
      <c r="G180" s="355"/>
      <c r="H180" s="356"/>
    </row>
    <row r="181" spans="1:8" s="16" customFormat="1" ht="126" customHeight="1" x14ac:dyDescent="0.2">
      <c r="A181" s="352" t="s">
        <v>131</v>
      </c>
      <c r="B181" s="353"/>
      <c r="C181" s="121" t="str">
        <f>C176</f>
        <v>Интернет-площадка 2Fis.ru на основе Cправочника организаций "2ГИС.АСТРАХАНЬ"</v>
      </c>
      <c r="D181" s="354">
        <v>2280</v>
      </c>
      <c r="E181" s="355"/>
      <c r="F181" s="355"/>
      <c r="G181" s="355"/>
      <c r="H181" s="356"/>
    </row>
    <row r="182" spans="1:8" s="16" customFormat="1" ht="126" customHeight="1" thickBot="1" x14ac:dyDescent="0.25">
      <c r="A182" s="352" t="s">
        <v>132</v>
      </c>
      <c r="B182" s="353"/>
      <c r="C18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"2ГИС.АСТРАХАНЬ"; электронный справочник на основе Справочника организаций "2ГИС.АСТРАХАНЬ" (мобильная версия 2ГИС 4.0 и выше)</v>
      </c>
      <c r="D182" s="354">
        <v>3936</v>
      </c>
      <c r="E182" s="355"/>
      <c r="F182" s="355"/>
      <c r="G182" s="355"/>
      <c r="H182" s="356"/>
    </row>
    <row r="183" spans="1:8" ht="48" customHeight="1" thickBot="1" x14ac:dyDescent="0.25">
      <c r="A183" s="518"/>
      <c r="B183" s="519"/>
      <c r="C183" s="56"/>
      <c r="D183" s="520"/>
      <c r="E183" s="520"/>
      <c r="F183" s="520"/>
      <c r="G183" s="520"/>
      <c r="H183" s="521"/>
    </row>
    <row r="184" spans="1:8" s="20" customFormat="1" ht="26.25" x14ac:dyDescent="0.2">
      <c r="A184" s="81"/>
      <c r="B184" s="82"/>
      <c r="C184" s="83"/>
      <c r="D184" s="82"/>
      <c r="E184" s="82"/>
      <c r="F184" s="82"/>
      <c r="G184" s="82"/>
      <c r="H184" s="84"/>
    </row>
    <row r="185" spans="1:8" s="16" customFormat="1" ht="21" x14ac:dyDescent="0.2">
      <c r="A185" s="85"/>
      <c r="B185" s="86" t="s">
        <v>133</v>
      </c>
      <c r="C185" s="349" t="s">
        <v>203</v>
      </c>
      <c r="D185" s="349"/>
      <c r="E185" s="87"/>
      <c r="F185" s="87"/>
      <c r="G185" s="87"/>
      <c r="H185" s="87"/>
    </row>
    <row r="186" spans="1:8" s="16" customFormat="1" ht="21" x14ac:dyDescent="0.2">
      <c r="A186" s="85"/>
      <c r="B186" s="87"/>
      <c r="C186" s="348" t="s">
        <v>204</v>
      </c>
      <c r="D186" s="348"/>
      <c r="E186" s="87"/>
      <c r="F186" s="87"/>
      <c r="G186" s="87"/>
      <c r="H186" s="87"/>
    </row>
    <row r="187" spans="1:8" s="16" customFormat="1" ht="21" x14ac:dyDescent="0.2">
      <c r="A187" s="85"/>
      <c r="B187" s="87"/>
      <c r="C187" s="348" t="s">
        <v>205</v>
      </c>
      <c r="D187" s="348"/>
      <c r="E187" s="87"/>
      <c r="F187" s="87"/>
      <c r="G187" s="87"/>
      <c r="H187" s="87"/>
    </row>
    <row r="188" spans="1:8" s="16" customFormat="1" ht="21" x14ac:dyDescent="0.2">
      <c r="A188" s="81"/>
      <c r="B188" s="82"/>
      <c r="C188" s="348"/>
      <c r="D188" s="348"/>
      <c r="E188" s="87"/>
      <c r="F188" s="87"/>
      <c r="G188" s="87"/>
      <c r="H188" s="82"/>
    </row>
    <row r="189" spans="1:8" s="16" customFormat="1" ht="26.25" x14ac:dyDescent="0.2">
      <c r="A189" s="347" t="str">
        <f>Абакан_юр!A174</f>
        <v>По соглашению сторон в качестве валюты платежа могут выступать украинские гривны, в этом случае курс следующий: 1 руб. = 0,4395 гривен</v>
      </c>
      <c r="B189" s="347"/>
      <c r="C189" s="347"/>
      <c r="D189" s="89"/>
      <c r="E189" s="89"/>
      <c r="F189" s="90"/>
      <c r="G189" s="351"/>
      <c r="H189" s="351"/>
    </row>
    <row r="190" spans="1:8" ht="26.25" x14ac:dyDescent="0.2">
      <c r="A190" s="347" t="str">
        <f>Абакан_юр!A175</f>
        <v>По соглашению сторон в качестве валюты платежа могут выступать дирхамы ОАЭ, в этом случае курс следующий: 1 руб. = 0,0414 дирхам</v>
      </c>
      <c r="B190" s="347"/>
      <c r="C190" s="347"/>
      <c r="D190" s="89"/>
      <c r="E190" s="89"/>
      <c r="F190" s="90"/>
      <c r="G190" s="92"/>
      <c r="H190" s="92"/>
    </row>
    <row r="191" spans="1:8" ht="26.25" x14ac:dyDescent="0.2">
      <c r="A191" s="347" t="str">
        <f>Абакан_юр!A176</f>
        <v>По соглашению сторон в качестве валюты платежа могут выступать доллары США, в этом случае курс следующий: 1 руб. = 0,0113 доллара</v>
      </c>
      <c r="B191" s="347"/>
      <c r="C191" s="347"/>
      <c r="D191" s="89"/>
      <c r="E191" s="89"/>
      <c r="F191" s="90"/>
      <c r="G191" s="92"/>
      <c r="H191" s="92"/>
    </row>
    <row r="192" spans="1:8" ht="26.25" x14ac:dyDescent="0.2">
      <c r="A192" s="347" t="str">
        <f>Абакан_юр!A177</f>
        <v>По соглашению сторон в качестве валюты платежа могут выступать евро, в этом случае курс следующий: 1 руб. = 0,0104 евро</v>
      </c>
      <c r="B192" s="347"/>
      <c r="C192" s="347"/>
      <c r="D192" s="89"/>
      <c r="E192" s="90"/>
      <c r="F192" s="90"/>
      <c r="G192" s="92"/>
      <c r="H192" s="92"/>
    </row>
    <row r="193" spans="1:8" ht="26.25" x14ac:dyDescent="0.2">
      <c r="A193" s="347" t="str">
        <f>Абакан_юр!A178</f>
        <v>По соглашению сторон в качестве валюты платежа могут выступать чешские кроны, в этом случае курс следующий: 1 руб. = 0,2610 крона</v>
      </c>
      <c r="B193" s="347"/>
      <c r="C193" s="347"/>
      <c r="D193" s="89"/>
      <c r="E193" s="90"/>
      <c r="F193" s="90"/>
      <c r="G193" s="92"/>
      <c r="H193" s="92"/>
    </row>
    <row r="194" spans="1:8" ht="26.25" x14ac:dyDescent="0.2">
      <c r="A194" s="347" t="str">
        <f>Абакан_юр!A179</f>
        <v>По соглашению сторон в качестве валюты платежа могут выступать киргизские сомы, в этом случае курс следующий: 1 руб. = 1,0094 сом</v>
      </c>
      <c r="B194" s="347"/>
      <c r="C194" s="347"/>
      <c r="D194" s="89"/>
      <c r="E194" s="89"/>
      <c r="F194" s="90"/>
      <c r="G194" s="92"/>
      <c r="H194" s="92"/>
    </row>
    <row r="195" spans="1:8" ht="26.25" x14ac:dyDescent="0.2">
      <c r="A195"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5" s="347"/>
      <c r="C195" s="347"/>
      <c r="D195" s="89"/>
      <c r="E195" s="89"/>
      <c r="F195" s="90"/>
      <c r="G195" s="92"/>
      <c r="H195" s="92"/>
    </row>
    <row r="196" spans="1:8" ht="26.25" customHeight="1" x14ac:dyDescent="0.2">
      <c r="A196" s="93"/>
      <c r="B196" s="93"/>
      <c r="C196" s="94"/>
      <c r="D196" s="95"/>
      <c r="E196" s="95"/>
      <c r="F196" s="96"/>
      <c r="G196" s="97"/>
      <c r="H196" s="97"/>
    </row>
    <row r="197" spans="1:8" ht="26.25" customHeight="1" x14ac:dyDescent="0.2">
      <c r="A197" s="339" t="s">
        <v>229</v>
      </c>
      <c r="B197" s="339"/>
      <c r="C197" s="339"/>
      <c r="D197" s="339"/>
      <c r="E197" s="339"/>
      <c r="F197" s="339"/>
      <c r="G197" s="339"/>
      <c r="H197" s="339"/>
    </row>
    <row r="198" spans="1:8" ht="26.25" customHeight="1" x14ac:dyDescent="0.2">
      <c r="A198" s="339" t="s">
        <v>230</v>
      </c>
      <c r="B198" s="339"/>
      <c r="C198" s="339"/>
      <c r="D198" s="339"/>
      <c r="E198" s="339"/>
      <c r="F198" s="339"/>
      <c r="G198" s="339"/>
      <c r="H198" s="339"/>
    </row>
    <row r="199" spans="1:8" ht="26.25" customHeight="1" x14ac:dyDescent="0.2">
      <c r="A199" s="93"/>
      <c r="B199" s="93"/>
      <c r="C199" s="94"/>
      <c r="D199" s="95"/>
      <c r="E199" s="95"/>
      <c r="F199" s="96"/>
      <c r="G199" s="97"/>
      <c r="H199" s="97"/>
    </row>
    <row r="200" spans="1:8" ht="26.25" customHeight="1" thickBot="1" x14ac:dyDescent="0.25">
      <c r="A200" s="340" t="s">
        <v>146</v>
      </c>
      <c r="B200" s="340"/>
      <c r="C200" s="340"/>
      <c r="D200" s="340"/>
      <c r="E200" s="340"/>
      <c r="F200" s="99"/>
      <c r="G200" s="91"/>
      <c r="H200" s="100"/>
    </row>
    <row r="201" spans="1:8" ht="26.25" customHeight="1" thickBot="1" x14ac:dyDescent="0.25">
      <c r="A201" s="341" t="s">
        <v>147</v>
      </c>
      <c r="B201" s="342"/>
      <c r="C201" s="342"/>
      <c r="D201" s="342"/>
      <c r="E201" s="343"/>
      <c r="F201" s="101"/>
      <c r="H201" s="102"/>
    </row>
    <row r="202" spans="1:8" ht="26.25" customHeight="1" thickBot="1" x14ac:dyDescent="0.25">
      <c r="A202" s="344" t="s">
        <v>148</v>
      </c>
      <c r="B202" s="345"/>
      <c r="C202" s="103" t="s">
        <v>149</v>
      </c>
      <c r="D202" s="345" t="s">
        <v>150</v>
      </c>
      <c r="E202" s="346"/>
      <c r="F202" s="104"/>
      <c r="G202" s="104"/>
      <c r="H202" s="104"/>
    </row>
    <row r="203" spans="1:8" ht="84" x14ac:dyDescent="0.2">
      <c r="A203" s="333" t="s">
        <v>151</v>
      </c>
      <c r="B203" s="334"/>
      <c r="C203" s="105" t="s">
        <v>152</v>
      </c>
      <c r="D203" s="335" t="s">
        <v>153</v>
      </c>
      <c r="E203" s="336"/>
      <c r="F203" s="104"/>
      <c r="G203" s="104"/>
      <c r="H203" s="104"/>
    </row>
    <row r="204" spans="1:8" ht="21" x14ac:dyDescent="0.2">
      <c r="A204" s="337" t="s">
        <v>154</v>
      </c>
      <c r="B204" s="338"/>
      <c r="C204" s="106" t="s">
        <v>155</v>
      </c>
      <c r="D204" s="331" t="s">
        <v>156</v>
      </c>
      <c r="E204" s="332"/>
      <c r="F204" s="104"/>
      <c r="G204" s="104"/>
      <c r="H204" s="104"/>
    </row>
    <row r="205" spans="1:8" ht="63.75" thickBot="1" x14ac:dyDescent="0.25">
      <c r="A205" s="495" t="s">
        <v>157</v>
      </c>
      <c r="B205" s="496"/>
      <c r="C205" s="125" t="s">
        <v>158</v>
      </c>
      <c r="D205" s="497" t="s">
        <v>156</v>
      </c>
      <c r="E205" s="498"/>
      <c r="F205" s="104"/>
      <c r="G205" s="104"/>
      <c r="H205" s="104"/>
    </row>
    <row r="206" spans="1:8" ht="42" x14ac:dyDescent="0.2">
      <c r="A206" s="337" t="s">
        <v>160</v>
      </c>
      <c r="B206" s="338"/>
      <c r="C206" s="124" t="s">
        <v>161</v>
      </c>
      <c r="D206" s="338" t="s">
        <v>156</v>
      </c>
      <c r="E206" s="494"/>
      <c r="F206" s="101"/>
      <c r="G206" s="101"/>
      <c r="H206" s="101"/>
    </row>
    <row r="207" spans="1:8" ht="36.75" customHeight="1" x14ac:dyDescent="0.2">
      <c r="A207" s="337" t="s">
        <v>162</v>
      </c>
      <c r="B207" s="338"/>
      <c r="C207" s="106" t="s">
        <v>163</v>
      </c>
      <c r="D207" s="331" t="s">
        <v>156</v>
      </c>
      <c r="E207" s="332"/>
      <c r="F207" s="96"/>
      <c r="G207" s="97"/>
      <c r="H207" s="97"/>
    </row>
    <row r="208" spans="1:8" ht="50.1" customHeight="1" x14ac:dyDescent="0.2">
      <c r="A208" s="329" t="s">
        <v>231</v>
      </c>
      <c r="B208" s="329"/>
      <c r="C208" s="329"/>
      <c r="D208" s="329"/>
      <c r="E208" s="329"/>
      <c r="F208" s="329"/>
      <c r="G208" s="329"/>
      <c r="H208" s="329"/>
    </row>
    <row r="209" spans="1:8" ht="88.5" customHeight="1" x14ac:dyDescent="0.2">
      <c r="A209" s="329" t="s">
        <v>232</v>
      </c>
      <c r="B209" s="329"/>
      <c r="C209" s="329"/>
      <c r="D209" s="329"/>
      <c r="E209" s="329"/>
      <c r="F209" s="329"/>
      <c r="G209" s="329"/>
      <c r="H209" s="329"/>
    </row>
    <row r="210" spans="1:8" ht="177.75" customHeight="1" x14ac:dyDescent="0.2">
      <c r="A210"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0" s="339"/>
      <c r="C210" s="339"/>
      <c r="D210" s="339"/>
      <c r="E210" s="339"/>
      <c r="F210" s="339"/>
      <c r="G210" s="339"/>
      <c r="H210" s="339"/>
    </row>
    <row r="211" spans="1:8" ht="78.75" customHeight="1" x14ac:dyDescent="0.2">
      <c r="A211" s="339" t="s">
        <v>167</v>
      </c>
      <c r="B211" s="339"/>
      <c r="C211" s="339"/>
      <c r="D211" s="339"/>
      <c r="E211" s="339"/>
      <c r="F211" s="339"/>
      <c r="G211" s="339"/>
      <c r="H211" s="339"/>
    </row>
    <row r="212" spans="1:8" ht="116.25" customHeight="1" x14ac:dyDescent="0.2">
      <c r="A212" s="329" t="s">
        <v>168</v>
      </c>
      <c r="B212" s="329"/>
      <c r="C212" s="329"/>
      <c r="D212" s="329"/>
      <c r="E212" s="329"/>
      <c r="F212" s="329"/>
      <c r="G212" s="329"/>
      <c r="H212" s="329"/>
    </row>
    <row r="213" spans="1:8" s="82" customFormat="1" ht="125.25" customHeight="1" x14ac:dyDescent="0.2">
      <c r="A213" s="81"/>
      <c r="C213" s="83"/>
      <c r="H213" s="84"/>
    </row>
    <row r="214" spans="1:8" s="98" customFormat="1" ht="222.75" customHeight="1" x14ac:dyDescent="0.2">
      <c r="A214" s="339" t="s">
        <v>169</v>
      </c>
      <c r="B214" s="339"/>
      <c r="C214" s="339"/>
      <c r="D214" s="339"/>
      <c r="E214" s="339"/>
      <c r="F214" s="339"/>
      <c r="G214" s="339"/>
      <c r="H214" s="339"/>
    </row>
    <row r="215" spans="1:8" ht="24.95" customHeight="1" x14ac:dyDescent="0.2"/>
    <row r="217" spans="1:8" ht="197.25" customHeight="1" x14ac:dyDescent="0.2"/>
    <row r="218" spans="1:8" ht="72.75" customHeight="1" x14ac:dyDescent="0.2"/>
    <row r="221" spans="1:8" s="109" customFormat="1" ht="114.75" customHeight="1" x14ac:dyDescent="0.2">
      <c r="A221" s="81"/>
      <c r="B221" s="82"/>
      <c r="C221" s="83"/>
      <c r="D221" s="82"/>
      <c r="E221" s="82"/>
      <c r="F221" s="82"/>
      <c r="G221" s="82"/>
      <c r="H221" s="84"/>
    </row>
  </sheetData>
  <sheetProtection selectLockedCells="1" selectUnlockedCells="1"/>
  <mergeCells count="34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B71"/>
    <mergeCell ref="C71:C100"/>
    <mergeCell ref="D71:H71"/>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C101"/>
    <mergeCell ref="D101:H101"/>
    <mergeCell ref="A96:B96"/>
    <mergeCell ref="D96:H96"/>
    <mergeCell ref="A97:B97"/>
    <mergeCell ref="D97:H97"/>
    <mergeCell ref="A98:B98"/>
    <mergeCell ref="D98:H98"/>
    <mergeCell ref="D102:H102"/>
    <mergeCell ref="A103:B103"/>
    <mergeCell ref="C103:C111"/>
    <mergeCell ref="D103:H103"/>
    <mergeCell ref="A104:B104"/>
    <mergeCell ref="D104:H104"/>
    <mergeCell ref="A105:B105"/>
    <mergeCell ref="D105:H105"/>
    <mergeCell ref="A106:B106"/>
    <mergeCell ref="D106:H106"/>
    <mergeCell ref="A110:B110"/>
    <mergeCell ref="D110:H110"/>
    <mergeCell ref="A111:B111"/>
    <mergeCell ref="D111:H111"/>
    <mergeCell ref="A112:B112"/>
    <mergeCell ref="D112:H112"/>
    <mergeCell ref="A107:B107"/>
    <mergeCell ref="D107:H107"/>
    <mergeCell ref="A108:B108"/>
    <mergeCell ref="D108:H108"/>
    <mergeCell ref="A109:B109"/>
    <mergeCell ref="D109:H109"/>
    <mergeCell ref="D117:H117"/>
    <mergeCell ref="A118:B118"/>
    <mergeCell ref="D118:H118"/>
    <mergeCell ref="A119:B119"/>
    <mergeCell ref="D119:H119"/>
    <mergeCell ref="A120:B120"/>
    <mergeCell ref="D120:H120"/>
    <mergeCell ref="A113:B113"/>
    <mergeCell ref="D113:H113"/>
    <mergeCell ref="A114:B114"/>
    <mergeCell ref="D114:H114"/>
    <mergeCell ref="A115:B115"/>
    <mergeCell ref="C115:C132"/>
    <mergeCell ref="D115:H115"/>
    <mergeCell ref="A116:B116"/>
    <mergeCell ref="D116:H116"/>
    <mergeCell ref="A117:B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D173:H173"/>
    <mergeCell ref="A174:B174"/>
    <mergeCell ref="D174:H174"/>
    <mergeCell ref="A175:B175"/>
    <mergeCell ref="A176:B176"/>
    <mergeCell ref="D176:H176"/>
    <mergeCell ref="A169:B169"/>
    <mergeCell ref="C169:C173"/>
    <mergeCell ref="D169:H169"/>
    <mergeCell ref="A170:B170"/>
    <mergeCell ref="D170:H170"/>
    <mergeCell ref="A171:B171"/>
    <mergeCell ref="D171:H171"/>
    <mergeCell ref="A172:B172"/>
    <mergeCell ref="D172:H172"/>
    <mergeCell ref="A173:B173"/>
    <mergeCell ref="G189:H189"/>
    <mergeCell ref="A181:B181"/>
    <mergeCell ref="D181:H181"/>
    <mergeCell ref="A182:B182"/>
    <mergeCell ref="D182:H182"/>
    <mergeCell ref="A183:B183"/>
    <mergeCell ref="D183:H183"/>
    <mergeCell ref="A177:B177"/>
    <mergeCell ref="D177:H177"/>
    <mergeCell ref="A178:B178"/>
    <mergeCell ref="A179:B179"/>
    <mergeCell ref="D179:H179"/>
    <mergeCell ref="A180:B180"/>
    <mergeCell ref="D180:H180"/>
    <mergeCell ref="A190:C190"/>
    <mergeCell ref="A191:C191"/>
    <mergeCell ref="A192:C192"/>
    <mergeCell ref="A193:C193"/>
    <mergeCell ref="A194:C194"/>
    <mergeCell ref="A195:C195"/>
    <mergeCell ref="C185:D185"/>
    <mergeCell ref="C186:D186"/>
    <mergeCell ref="C187:D187"/>
    <mergeCell ref="C188:D188"/>
    <mergeCell ref="A189:C189"/>
    <mergeCell ref="A203:B203"/>
    <mergeCell ref="D203:E203"/>
    <mergeCell ref="A204:B204"/>
    <mergeCell ref="D204:E204"/>
    <mergeCell ref="A205:B205"/>
    <mergeCell ref="D205:E205"/>
    <mergeCell ref="A197:H197"/>
    <mergeCell ref="A198:H198"/>
    <mergeCell ref="A200:E200"/>
    <mergeCell ref="A201:E201"/>
    <mergeCell ref="A202:B202"/>
    <mergeCell ref="D202:E202"/>
    <mergeCell ref="A210:H210"/>
    <mergeCell ref="A211:H211"/>
    <mergeCell ref="A212:H212"/>
    <mergeCell ref="A214:E214"/>
    <mergeCell ref="F214:H214"/>
    <mergeCell ref="A206:B206"/>
    <mergeCell ref="D206:E206"/>
    <mergeCell ref="A207:B207"/>
    <mergeCell ref="D207:E207"/>
    <mergeCell ref="A208:H208"/>
    <mergeCell ref="A209:H209"/>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4"/>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612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7" s="382">
        <f>F7*1.2</f>
        <v>9000</v>
      </c>
      <c r="E7" s="383">
        <f>F7*1.1</f>
        <v>8250</v>
      </c>
      <c r="F7" s="383">
        <v>7500</v>
      </c>
      <c r="G7" s="383">
        <f>F7*0.75</f>
        <v>5625</v>
      </c>
      <c r="H7" s="384">
        <f>F7*0.5</f>
        <v>3750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2" s="457">
        <f>F12*1.2</f>
        <v>11923.199999999999</v>
      </c>
      <c r="E12" s="383">
        <f>F12*1.1</f>
        <v>10929.6</v>
      </c>
      <c r="F12" s="383">
        <v>9936</v>
      </c>
      <c r="G12" s="383">
        <f>F12*0.75</f>
        <v>7452</v>
      </c>
      <c r="H12" s="384">
        <f>F12*0.5</f>
        <v>4968</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1224</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"2ГИС.ОРЕНБУРГ"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23" s="527">
        <v>360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7" s="382">
        <f>F27*1.2</f>
        <v>12600</v>
      </c>
      <c r="E27" s="383">
        <f>F27*1.1</f>
        <v>11550.000000000002</v>
      </c>
      <c r="F27" s="383">
        <v>10500</v>
      </c>
      <c r="G27" s="383">
        <f>F27*0.75</f>
        <v>7875</v>
      </c>
      <c r="H27" s="384">
        <f>F27*0.5</f>
        <v>5250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2" s="457">
        <f>F32*1.2</f>
        <v>16704</v>
      </c>
      <c r="E32" s="383">
        <f>F32*1.1</f>
        <v>15312.000000000002</v>
      </c>
      <c r="F32" s="383">
        <v>13920</v>
      </c>
      <c r="G32" s="383">
        <f>F32*0.75</f>
        <v>10440</v>
      </c>
      <c r="H32" s="384">
        <f>F32*0.5</f>
        <v>6960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1800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"2ГИС.ОРЕНБУРГ"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"2ГИС.ОРЕНБУРГ"; Электронный справочник "2ГИС.ОРЕНБУРГ"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3" s="445">
        <v>504</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48" s="536">
        <f>F48*1.2</f>
        <v>5400</v>
      </c>
      <c r="E48" s="536">
        <f>F48*1.1</f>
        <v>4950</v>
      </c>
      <c r="F48" s="536">
        <v>4500</v>
      </c>
      <c r="G48" s="536">
        <f>F48*0.75</f>
        <v>3375</v>
      </c>
      <c r="H48" s="536">
        <f>F48*0.5</f>
        <v>2250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52" s="479">
        <v>300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5" s="382">
        <f>F55*1.2</f>
        <v>10800</v>
      </c>
      <c r="E55" s="383">
        <f>F55*1.1</f>
        <v>9900</v>
      </c>
      <c r="F55" s="383">
        <v>9000</v>
      </c>
      <c r="G55" s="383">
        <f>F55*0.75</f>
        <v>6750</v>
      </c>
      <c r="H55" s="384">
        <f>F55*0.5</f>
        <v>4500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1" s="457">
        <f>F61*1.2</f>
        <v>14313.6</v>
      </c>
      <c r="E61" s="383">
        <f>F61*1.1</f>
        <v>13120.800000000001</v>
      </c>
      <c r="F61" s="383">
        <v>11928</v>
      </c>
      <c r="G61" s="383">
        <f>F61*0.75</f>
        <v>8946</v>
      </c>
      <c r="H61" s="384">
        <f>F61*0.5</f>
        <v>5964</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67" s="527">
        <v>360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1800 до 36000</v>
      </c>
      <c r="E71" s="422"/>
      <c r="F71" s="422"/>
      <c r="G71" s="422"/>
      <c r="H71" s="423"/>
    </row>
    <row r="72" spans="1:8" ht="37.5" customHeight="1" x14ac:dyDescent="0.2">
      <c r="A72" s="429" t="s">
        <v>39</v>
      </c>
      <c r="B72" s="430"/>
      <c r="C72" s="52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72" s="432">
        <v>1800</v>
      </c>
      <c r="E72" s="433"/>
      <c r="F72" s="433"/>
      <c r="G72" s="433"/>
      <c r="H72" s="434"/>
    </row>
    <row r="73" spans="1:8" ht="37.5" customHeight="1" x14ac:dyDescent="0.2">
      <c r="A73" s="419" t="s">
        <v>40</v>
      </c>
      <c r="B73" s="420"/>
      <c r="C73" s="431"/>
      <c r="D73" s="354">
        <v>3600</v>
      </c>
      <c r="E73" s="355"/>
      <c r="F73" s="355"/>
      <c r="G73" s="355"/>
      <c r="H73" s="356"/>
    </row>
    <row r="74" spans="1:8" ht="37.5" customHeight="1" x14ac:dyDescent="0.2">
      <c r="A74" s="419" t="s">
        <v>41</v>
      </c>
      <c r="B74" s="420"/>
      <c r="C74" s="431"/>
      <c r="D74" s="354">
        <v>5400</v>
      </c>
      <c r="E74" s="355"/>
      <c r="F74" s="355"/>
      <c r="G74" s="355"/>
      <c r="H74" s="356"/>
    </row>
    <row r="75" spans="1:8" ht="37.5" customHeight="1" x14ac:dyDescent="0.2">
      <c r="A75" s="419" t="s">
        <v>42</v>
      </c>
      <c r="B75" s="420"/>
      <c r="C75" s="431"/>
      <c r="D75" s="354">
        <v>7200</v>
      </c>
      <c r="E75" s="355"/>
      <c r="F75" s="355"/>
      <c r="G75" s="355"/>
      <c r="H75" s="356"/>
    </row>
    <row r="76" spans="1:8" ht="37.5" customHeight="1" x14ac:dyDescent="0.2">
      <c r="A76" s="419" t="s">
        <v>43</v>
      </c>
      <c r="B76" s="420"/>
      <c r="C76" s="431"/>
      <c r="D76" s="354">
        <v>9000</v>
      </c>
      <c r="E76" s="355"/>
      <c r="F76" s="355"/>
      <c r="G76" s="355"/>
      <c r="H76" s="356"/>
    </row>
    <row r="77" spans="1:8" ht="37.5" customHeight="1" x14ac:dyDescent="0.2">
      <c r="A77" s="419" t="s">
        <v>44</v>
      </c>
      <c r="B77" s="420"/>
      <c r="C77" s="431"/>
      <c r="D77" s="354">
        <v>10800</v>
      </c>
      <c r="E77" s="355"/>
      <c r="F77" s="355"/>
      <c r="G77" s="355"/>
      <c r="H77" s="356"/>
    </row>
    <row r="78" spans="1:8" ht="37.5" customHeight="1" x14ac:dyDescent="0.2">
      <c r="A78" s="419" t="s">
        <v>45</v>
      </c>
      <c r="B78" s="420"/>
      <c r="C78" s="431"/>
      <c r="D78" s="354">
        <v>12600</v>
      </c>
      <c r="E78" s="355"/>
      <c r="F78" s="355"/>
      <c r="G78" s="355"/>
      <c r="H78" s="356"/>
    </row>
    <row r="79" spans="1:8" ht="37.5" customHeight="1" x14ac:dyDescent="0.2">
      <c r="A79" s="419" t="s">
        <v>46</v>
      </c>
      <c r="B79" s="420"/>
      <c r="C79" s="431"/>
      <c r="D79" s="354">
        <v>14400</v>
      </c>
      <c r="E79" s="355"/>
      <c r="F79" s="355"/>
      <c r="G79" s="355"/>
      <c r="H79" s="356"/>
    </row>
    <row r="80" spans="1:8" ht="37.5" customHeight="1" x14ac:dyDescent="0.2">
      <c r="A80" s="419" t="s">
        <v>47</v>
      </c>
      <c r="B80" s="420"/>
      <c r="C80" s="431"/>
      <c r="D80" s="354">
        <v>16200</v>
      </c>
      <c r="E80" s="355"/>
      <c r="F80" s="355"/>
      <c r="G80" s="355"/>
      <c r="H80" s="356"/>
    </row>
    <row r="81" spans="1:8" ht="37.5" customHeight="1" x14ac:dyDescent="0.2">
      <c r="A81" s="419" t="s">
        <v>48</v>
      </c>
      <c r="B81" s="420"/>
      <c r="C81" s="431"/>
      <c r="D81" s="354">
        <v>18000</v>
      </c>
      <c r="E81" s="355"/>
      <c r="F81" s="355"/>
      <c r="G81" s="355"/>
      <c r="H81" s="356"/>
    </row>
    <row r="82" spans="1:8" ht="37.5" customHeight="1" x14ac:dyDescent="0.2">
      <c r="A82" s="419" t="s">
        <v>49</v>
      </c>
      <c r="B82" s="420"/>
      <c r="C82" s="431"/>
      <c r="D82" s="354">
        <v>19800</v>
      </c>
      <c r="E82" s="355"/>
      <c r="F82" s="355"/>
      <c r="G82" s="355"/>
      <c r="H82" s="356"/>
    </row>
    <row r="83" spans="1:8" ht="37.5" customHeight="1" x14ac:dyDescent="0.2">
      <c r="A83" s="419" t="s">
        <v>50</v>
      </c>
      <c r="B83" s="420"/>
      <c r="C83" s="431"/>
      <c r="D83" s="354">
        <v>21600</v>
      </c>
      <c r="E83" s="355"/>
      <c r="F83" s="355"/>
      <c r="G83" s="355"/>
      <c r="H83" s="356"/>
    </row>
    <row r="84" spans="1:8" ht="37.5" customHeight="1" x14ac:dyDescent="0.2">
      <c r="A84" s="419" t="s">
        <v>51</v>
      </c>
      <c r="B84" s="420"/>
      <c r="C84" s="431"/>
      <c r="D84" s="354">
        <v>23400</v>
      </c>
      <c r="E84" s="355"/>
      <c r="F84" s="355"/>
      <c r="G84" s="355"/>
      <c r="H84" s="356"/>
    </row>
    <row r="85" spans="1:8" ht="37.5" customHeight="1" x14ac:dyDescent="0.2">
      <c r="A85" s="419" t="s">
        <v>52</v>
      </c>
      <c r="B85" s="420"/>
      <c r="C85" s="431"/>
      <c r="D85" s="354">
        <v>25200</v>
      </c>
      <c r="E85" s="355"/>
      <c r="F85" s="355"/>
      <c r="G85" s="355"/>
      <c r="H85" s="356"/>
    </row>
    <row r="86" spans="1:8" ht="37.5" customHeight="1" x14ac:dyDescent="0.2">
      <c r="A86" s="419" t="s">
        <v>53</v>
      </c>
      <c r="B86" s="420"/>
      <c r="C86" s="431"/>
      <c r="D86" s="354">
        <v>27000</v>
      </c>
      <c r="E86" s="355"/>
      <c r="F86" s="355"/>
      <c r="G86" s="355"/>
      <c r="H86" s="356"/>
    </row>
    <row r="87" spans="1:8" ht="37.5" customHeight="1" x14ac:dyDescent="0.2">
      <c r="A87" s="419" t="s">
        <v>54</v>
      </c>
      <c r="B87" s="420"/>
      <c r="C87" s="431"/>
      <c r="D87" s="354">
        <v>28800</v>
      </c>
      <c r="E87" s="355"/>
      <c r="F87" s="355"/>
      <c r="G87" s="355"/>
      <c r="H87" s="356"/>
    </row>
    <row r="88" spans="1:8" ht="37.5" customHeight="1" x14ac:dyDescent="0.2">
      <c r="A88" s="419" t="s">
        <v>55</v>
      </c>
      <c r="B88" s="420"/>
      <c r="C88" s="431"/>
      <c r="D88" s="354">
        <v>30600</v>
      </c>
      <c r="E88" s="355"/>
      <c r="F88" s="355"/>
      <c r="G88" s="355"/>
      <c r="H88" s="356"/>
    </row>
    <row r="89" spans="1:8" ht="37.5" customHeight="1" x14ac:dyDescent="0.2">
      <c r="A89" s="419" t="s">
        <v>56</v>
      </c>
      <c r="B89" s="420"/>
      <c r="C89" s="431"/>
      <c r="D89" s="354">
        <v>32400</v>
      </c>
      <c r="E89" s="355"/>
      <c r="F89" s="355"/>
      <c r="G89" s="355"/>
      <c r="H89" s="356"/>
    </row>
    <row r="90" spans="1:8" ht="37.5" customHeight="1" x14ac:dyDescent="0.2">
      <c r="A90" s="419" t="s">
        <v>57</v>
      </c>
      <c r="B90" s="420"/>
      <c r="C90" s="431"/>
      <c r="D90" s="354">
        <v>34200</v>
      </c>
      <c r="E90" s="355"/>
      <c r="F90" s="355"/>
      <c r="G90" s="355"/>
      <c r="H90" s="356"/>
    </row>
    <row r="91" spans="1:8" ht="37.5" customHeight="1" x14ac:dyDescent="0.2">
      <c r="A91" s="419" t="s">
        <v>58</v>
      </c>
      <c r="B91" s="420"/>
      <c r="C91" s="431"/>
      <c r="D91" s="354">
        <v>36000</v>
      </c>
      <c r="E91" s="355"/>
      <c r="F91" s="355"/>
      <c r="G91" s="355"/>
      <c r="H91" s="356"/>
    </row>
    <row r="92" spans="1:8" ht="37.5" customHeight="1" x14ac:dyDescent="0.2">
      <c r="A92" s="419" t="s">
        <v>181</v>
      </c>
      <c r="B92" s="420"/>
      <c r="C92" s="431"/>
      <c r="D92" s="354">
        <v>37800</v>
      </c>
      <c r="E92" s="355"/>
      <c r="F92" s="355"/>
      <c r="G92" s="355"/>
      <c r="H92" s="356"/>
    </row>
    <row r="93" spans="1:8" ht="37.5" customHeight="1" x14ac:dyDescent="0.2">
      <c r="A93" s="419" t="s">
        <v>182</v>
      </c>
      <c r="B93" s="420"/>
      <c r="C93" s="431"/>
      <c r="D93" s="354">
        <v>39600</v>
      </c>
      <c r="E93" s="355"/>
      <c r="F93" s="355"/>
      <c r="G93" s="355"/>
      <c r="H93" s="356"/>
    </row>
    <row r="94" spans="1:8" ht="37.5" customHeight="1" x14ac:dyDescent="0.2">
      <c r="A94" s="419" t="s">
        <v>183</v>
      </c>
      <c r="B94" s="420"/>
      <c r="C94" s="431"/>
      <c r="D94" s="354">
        <v>41400</v>
      </c>
      <c r="E94" s="355"/>
      <c r="F94" s="355"/>
      <c r="G94" s="355"/>
      <c r="H94" s="356"/>
    </row>
    <row r="95" spans="1:8" ht="37.5" customHeight="1" x14ac:dyDescent="0.2">
      <c r="A95" s="419" t="s">
        <v>184</v>
      </c>
      <c r="B95" s="420"/>
      <c r="C95" s="431"/>
      <c r="D95" s="354">
        <v>43200</v>
      </c>
      <c r="E95" s="355"/>
      <c r="F95" s="355"/>
      <c r="G95" s="355"/>
      <c r="H95" s="356"/>
    </row>
    <row r="96" spans="1:8" ht="37.5" customHeight="1" thickBot="1" x14ac:dyDescent="0.25">
      <c r="A96" s="419" t="s">
        <v>185</v>
      </c>
      <c r="B96" s="420"/>
      <c r="C96" s="668"/>
      <c r="D96" s="354">
        <v>45000</v>
      </c>
      <c r="E96" s="355"/>
      <c r="F96" s="355"/>
      <c r="G96" s="355"/>
      <c r="H96" s="356"/>
    </row>
    <row r="97" spans="1:8" ht="50.1" customHeight="1" thickBot="1" x14ac:dyDescent="0.25">
      <c r="A97" s="411" t="s">
        <v>59</v>
      </c>
      <c r="B97" s="412"/>
      <c r="C97" s="412"/>
      <c r="D97" s="421" t="e">
        <f>"от "&amp;MIN(D98:D109)&amp;" до "&amp;MAX(D98:D109)</f>
        <v>#REF!</v>
      </c>
      <c r="E97" s="422"/>
      <c r="F97" s="422"/>
      <c r="G97" s="422"/>
      <c r="H97" s="423"/>
    </row>
    <row r="98" spans="1:8" ht="151.5" x14ac:dyDescent="0.2">
      <c r="A98" s="190" t="s">
        <v>613</v>
      </c>
      <c r="B98" s="66" t="s">
        <v>197</v>
      </c>
      <c r="C98" s="45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98" s="424">
        <v>1200</v>
      </c>
      <c r="E98" s="424"/>
      <c r="F98" s="424"/>
      <c r="G98" s="424"/>
      <c r="H98" s="425"/>
    </row>
    <row r="99" spans="1:8" ht="151.5" x14ac:dyDescent="0.2">
      <c r="A99" s="286" t="s">
        <v>614</v>
      </c>
      <c r="B99" s="66" t="s">
        <v>13</v>
      </c>
      <c r="C99" s="599"/>
      <c r="D99" s="424" t="e">
        <v>#REF!</v>
      </c>
      <c r="E99" s="424"/>
      <c r="F99" s="424"/>
      <c r="G99" s="424"/>
      <c r="H99" s="425"/>
    </row>
    <row r="100" spans="1:8" ht="151.5" x14ac:dyDescent="0.2">
      <c r="A100" s="65" t="s">
        <v>60</v>
      </c>
      <c r="B100" s="66" t="s">
        <v>13</v>
      </c>
      <c r="C100" s="456"/>
      <c r="D100" s="424">
        <v>1200</v>
      </c>
      <c r="E100" s="424"/>
      <c r="F100" s="424"/>
      <c r="G100" s="424"/>
      <c r="H100" s="425"/>
    </row>
    <row r="101" spans="1:8" ht="37.5" customHeight="1" x14ac:dyDescent="0.2">
      <c r="A101" s="377" t="s">
        <v>61</v>
      </c>
      <c r="B101" s="418"/>
      <c r="C101" s="426"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01" s="398">
        <v>510</v>
      </c>
      <c r="E101" s="398"/>
      <c r="F101" s="398"/>
      <c r="G101" s="398"/>
      <c r="H101" s="399"/>
    </row>
    <row r="102" spans="1:8" ht="37.5" customHeight="1" x14ac:dyDescent="0.2">
      <c r="A102" s="377" t="s">
        <v>62</v>
      </c>
      <c r="B102" s="418"/>
      <c r="C102" s="427"/>
      <c r="D102" s="398">
        <v>3000</v>
      </c>
      <c r="E102" s="398"/>
      <c r="F102" s="398"/>
      <c r="G102" s="398"/>
      <c r="H102" s="399"/>
    </row>
    <row r="103" spans="1:8" ht="37.5" customHeight="1" x14ac:dyDescent="0.2">
      <c r="A103" s="377" t="s">
        <v>63</v>
      </c>
      <c r="B103" s="418"/>
      <c r="C103" s="427"/>
      <c r="D103" s="398">
        <v>1008</v>
      </c>
      <c r="E103" s="398"/>
      <c r="F103" s="398"/>
      <c r="G103" s="398"/>
      <c r="H103" s="399"/>
    </row>
    <row r="104" spans="1:8" ht="37.5" customHeight="1" x14ac:dyDescent="0.2">
      <c r="A104" s="352" t="s">
        <v>64</v>
      </c>
      <c r="B104" s="353"/>
      <c r="C104" s="427"/>
      <c r="D104" s="398">
        <v>2016</v>
      </c>
      <c r="E104" s="398"/>
      <c r="F104" s="398"/>
      <c r="G104" s="398"/>
      <c r="H104" s="399"/>
    </row>
    <row r="105" spans="1:8" ht="37.5" customHeight="1" x14ac:dyDescent="0.2">
      <c r="A105" s="377" t="s">
        <v>65</v>
      </c>
      <c r="B105" s="418"/>
      <c r="C105" s="427"/>
      <c r="D105" s="398">
        <v>324</v>
      </c>
      <c r="E105" s="398"/>
      <c r="F105" s="398"/>
      <c r="G105" s="398"/>
      <c r="H105" s="399"/>
    </row>
    <row r="106" spans="1:8" ht="37.5" customHeight="1" x14ac:dyDescent="0.2">
      <c r="A106" s="377" t="s">
        <v>66</v>
      </c>
      <c r="B106" s="418"/>
      <c r="C106" s="427"/>
      <c r="D106" s="398">
        <v>324</v>
      </c>
      <c r="E106" s="398"/>
      <c r="F106" s="398"/>
      <c r="G106" s="398"/>
      <c r="H106" s="399"/>
    </row>
    <row r="107" spans="1:8" ht="37.5" customHeight="1" x14ac:dyDescent="0.2">
      <c r="A107" s="377" t="s">
        <v>67</v>
      </c>
      <c r="B107" s="418"/>
      <c r="C107" s="427"/>
      <c r="D107" s="398">
        <v>612</v>
      </c>
      <c r="E107" s="398"/>
      <c r="F107" s="398"/>
      <c r="G107" s="398"/>
      <c r="H107" s="399"/>
    </row>
    <row r="108" spans="1:8" ht="37.5" customHeight="1" x14ac:dyDescent="0.2">
      <c r="A108" s="377" t="s">
        <v>68</v>
      </c>
      <c r="B108" s="418"/>
      <c r="C108" s="427"/>
      <c r="D108" s="398">
        <v>900</v>
      </c>
      <c r="E108" s="398"/>
      <c r="F108" s="398"/>
      <c r="G108" s="398"/>
      <c r="H108" s="399"/>
    </row>
    <row r="109" spans="1:8" ht="37.5" customHeight="1" thickBot="1" x14ac:dyDescent="0.25">
      <c r="A109" s="407" t="s">
        <v>69</v>
      </c>
      <c r="B109" s="408"/>
      <c r="C109" s="428"/>
      <c r="D109" s="409">
        <v>2520</v>
      </c>
      <c r="E109" s="409"/>
      <c r="F109" s="409"/>
      <c r="G109" s="409"/>
      <c r="H109" s="410"/>
    </row>
    <row r="110" spans="1:8" s="16" customFormat="1" ht="117.75" customHeight="1" thickBot="1" x14ac:dyDescent="0.25">
      <c r="A110" s="524" t="s">
        <v>71</v>
      </c>
      <c r="B110" s="525"/>
      <c r="C110"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10" s="375">
        <v>30</v>
      </c>
      <c r="E110" s="375"/>
      <c r="F110" s="375"/>
      <c r="G110" s="375"/>
      <c r="H110" s="376"/>
    </row>
    <row r="111" spans="1:8" ht="50.1" customHeight="1" thickBot="1" x14ac:dyDescent="0.25">
      <c r="A111" s="362" t="s">
        <v>72</v>
      </c>
      <c r="B111" s="363"/>
      <c r="C111" s="21"/>
      <c r="D111" s="364" t="str">
        <f>"от "&amp;MIN(D113,D133:H134,F173,D135:H149)&amp;" до "&amp;MAX(D113,D133:H134,F173,D135:H149)</f>
        <v>от 1200 до 15000</v>
      </c>
      <c r="E111" s="364"/>
      <c r="F111" s="364"/>
      <c r="G111" s="364"/>
      <c r="H111" s="365"/>
    </row>
    <row r="112" spans="1:8" ht="21.75" thickBot="1" x14ac:dyDescent="0.25">
      <c r="A112" s="518"/>
      <c r="B112" s="519"/>
      <c r="C112" s="60"/>
      <c r="D112" s="520"/>
      <c r="E112" s="520"/>
      <c r="F112" s="520"/>
      <c r="G112" s="520"/>
      <c r="H112" s="521"/>
    </row>
    <row r="113" spans="1:8" ht="53.25" customHeight="1" thickBot="1" x14ac:dyDescent="0.25">
      <c r="A113" s="389" t="s">
        <v>73</v>
      </c>
      <c r="B113" s="390"/>
      <c r="C113"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"2ГИС.ОРЕНБУРГ" (версия для ПК); Интернет-площадка 2gis.kz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http://api.2gis.kz/</v>
      </c>
      <c r="D113" s="391">
        <v>3600</v>
      </c>
      <c r="E113" s="391"/>
      <c r="F113" s="391"/>
      <c r="G113" s="391"/>
      <c r="H113" s="392"/>
    </row>
    <row r="114" spans="1:8" ht="53.25" customHeight="1" thickBot="1" x14ac:dyDescent="0.25">
      <c r="A114" s="393" t="s">
        <v>74</v>
      </c>
      <c r="B114" s="394"/>
      <c r="C114" s="405"/>
      <c r="D114" s="395" t="s">
        <v>75</v>
      </c>
      <c r="E114" s="396"/>
      <c r="F114" s="396"/>
      <c r="G114" s="396"/>
      <c r="H114" s="397"/>
    </row>
    <row r="115" spans="1:8" ht="53.25" customHeight="1" x14ac:dyDescent="0.2">
      <c r="A115" s="385" t="s">
        <v>76</v>
      </c>
      <c r="B115" s="386"/>
      <c r="C115" s="405"/>
      <c r="D115" s="398">
        <f>D113/4</f>
        <v>900</v>
      </c>
      <c r="E115" s="398"/>
      <c r="F115" s="398"/>
      <c r="G115" s="398"/>
      <c r="H115" s="399"/>
    </row>
    <row r="116" spans="1:8" ht="53.25" customHeight="1" x14ac:dyDescent="0.2">
      <c r="A116" s="385" t="s">
        <v>77</v>
      </c>
      <c r="B116" s="386"/>
      <c r="C116" s="405"/>
      <c r="D116" s="398">
        <f>D113/5</f>
        <v>720</v>
      </c>
      <c r="E116" s="398"/>
      <c r="F116" s="398"/>
      <c r="G116" s="398"/>
      <c r="H116" s="399"/>
    </row>
    <row r="117" spans="1:8" ht="53.25" customHeight="1" x14ac:dyDescent="0.2">
      <c r="A117" s="385" t="s">
        <v>78</v>
      </c>
      <c r="B117" s="386"/>
      <c r="C117" s="405"/>
      <c r="D117" s="398">
        <f>D113/6</f>
        <v>600</v>
      </c>
      <c r="E117" s="398"/>
      <c r="F117" s="398"/>
      <c r="G117" s="398"/>
      <c r="H117" s="399"/>
    </row>
    <row r="118" spans="1:8" ht="53.25" customHeight="1" x14ac:dyDescent="0.2">
      <c r="A118" s="385" t="s">
        <v>79</v>
      </c>
      <c r="B118" s="386"/>
      <c r="C118" s="405"/>
      <c r="D118" s="398">
        <f>D113/7</f>
        <v>514.28571428571433</v>
      </c>
      <c r="E118" s="398"/>
      <c r="F118" s="398"/>
      <c r="G118" s="398"/>
      <c r="H118" s="399"/>
    </row>
    <row r="119" spans="1:8" ht="53.25" customHeight="1" x14ac:dyDescent="0.2">
      <c r="A119" s="385" t="s">
        <v>80</v>
      </c>
      <c r="B119" s="386"/>
      <c r="C119" s="405"/>
      <c r="D119" s="398">
        <f>D113/8</f>
        <v>450</v>
      </c>
      <c r="E119" s="398"/>
      <c r="F119" s="398"/>
      <c r="G119" s="398"/>
      <c r="H119" s="399"/>
    </row>
    <row r="120" spans="1:8" ht="53.25" customHeight="1" x14ac:dyDescent="0.2">
      <c r="A120" s="385" t="s">
        <v>81</v>
      </c>
      <c r="B120" s="386"/>
      <c r="C120" s="405"/>
      <c r="D120" s="398">
        <f>D113/9</f>
        <v>400</v>
      </c>
      <c r="E120" s="398"/>
      <c r="F120" s="398"/>
      <c r="G120" s="398"/>
      <c r="H120" s="399"/>
    </row>
    <row r="121" spans="1:8" ht="53.25" customHeight="1" x14ac:dyDescent="0.2">
      <c r="A121" s="385" t="s">
        <v>82</v>
      </c>
      <c r="B121" s="386"/>
      <c r="C121" s="405"/>
      <c r="D121" s="398">
        <f>D113/10</f>
        <v>360</v>
      </c>
      <c r="E121" s="398"/>
      <c r="F121" s="398"/>
      <c r="G121" s="398"/>
      <c r="H121" s="399"/>
    </row>
    <row r="122" spans="1:8" ht="53.25" customHeight="1" thickBot="1" x14ac:dyDescent="0.25">
      <c r="A122" s="389" t="s">
        <v>83</v>
      </c>
      <c r="B122" s="390"/>
      <c r="C122" s="405"/>
      <c r="D122" s="391">
        <v>7200</v>
      </c>
      <c r="E122" s="391"/>
      <c r="F122" s="391"/>
      <c r="G122" s="391"/>
      <c r="H122" s="392"/>
    </row>
    <row r="123" spans="1:8" ht="53.25" customHeight="1" thickBot="1" x14ac:dyDescent="0.25">
      <c r="A123" s="393" t="s">
        <v>74</v>
      </c>
      <c r="B123" s="394"/>
      <c r="C123" s="405"/>
      <c r="D123" s="395" t="s">
        <v>75</v>
      </c>
      <c r="E123" s="396"/>
      <c r="F123" s="396"/>
      <c r="G123" s="396"/>
      <c r="H123" s="397"/>
    </row>
    <row r="124" spans="1:8" ht="53.25" customHeight="1" x14ac:dyDescent="0.2">
      <c r="A124" s="385" t="s">
        <v>76</v>
      </c>
      <c r="B124" s="386"/>
      <c r="C124" s="405"/>
      <c r="D124" s="398">
        <v>1800</v>
      </c>
      <c r="E124" s="398"/>
      <c r="F124" s="398"/>
      <c r="G124" s="398"/>
      <c r="H124" s="399"/>
    </row>
    <row r="125" spans="1:8" ht="53.25" customHeight="1" x14ac:dyDescent="0.2">
      <c r="A125" s="385" t="s">
        <v>77</v>
      </c>
      <c r="B125" s="386"/>
      <c r="C125" s="405"/>
      <c r="D125" s="398">
        <v>1440</v>
      </c>
      <c r="E125" s="398"/>
      <c r="F125" s="398"/>
      <c r="G125" s="398"/>
      <c r="H125" s="399"/>
    </row>
    <row r="126" spans="1:8" ht="53.25" customHeight="1" x14ac:dyDescent="0.2">
      <c r="A126" s="385" t="s">
        <v>78</v>
      </c>
      <c r="B126" s="386"/>
      <c r="C126" s="405"/>
      <c r="D126" s="398">
        <v>1200</v>
      </c>
      <c r="E126" s="398"/>
      <c r="F126" s="398"/>
      <c r="G126" s="398"/>
      <c r="H126" s="399"/>
    </row>
    <row r="127" spans="1:8" ht="53.25" customHeight="1" x14ac:dyDescent="0.2">
      <c r="A127" s="385" t="s">
        <v>79</v>
      </c>
      <c r="B127" s="386"/>
      <c r="C127" s="405"/>
      <c r="D127" s="398">
        <v>1028.5714285714284</v>
      </c>
      <c r="E127" s="398"/>
      <c r="F127" s="398"/>
      <c r="G127" s="398"/>
      <c r="H127" s="399"/>
    </row>
    <row r="128" spans="1:8" ht="53.25" customHeight="1" x14ac:dyDescent="0.2">
      <c r="A128" s="385" t="s">
        <v>80</v>
      </c>
      <c r="B128" s="386"/>
      <c r="C128" s="405"/>
      <c r="D128" s="398">
        <v>900</v>
      </c>
      <c r="E128" s="398"/>
      <c r="F128" s="398"/>
      <c r="G128" s="398"/>
      <c r="H128" s="399"/>
    </row>
    <row r="129" spans="1:8" ht="53.25" customHeight="1" x14ac:dyDescent="0.2">
      <c r="A129" s="385" t="s">
        <v>81</v>
      </c>
      <c r="B129" s="386"/>
      <c r="C129" s="405"/>
      <c r="D129" s="398">
        <v>799.99999999999989</v>
      </c>
      <c r="E129" s="398"/>
      <c r="F129" s="398"/>
      <c r="G129" s="398"/>
      <c r="H129" s="399"/>
    </row>
    <row r="130" spans="1:8" ht="53.25" customHeight="1" thickBot="1" x14ac:dyDescent="0.25">
      <c r="A130" s="385" t="s">
        <v>82</v>
      </c>
      <c r="B130" s="386"/>
      <c r="C130" s="406"/>
      <c r="D130" s="398">
        <v>720</v>
      </c>
      <c r="E130" s="398"/>
      <c r="F130" s="398"/>
      <c r="G130" s="398"/>
      <c r="H130" s="399"/>
    </row>
    <row r="131" spans="1:8" s="16" customFormat="1" ht="62.45" customHeight="1" thickBot="1" x14ac:dyDescent="0.25">
      <c r="A131" s="380" t="s">
        <v>84</v>
      </c>
      <c r="B131" s="381"/>
      <c r="C13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31" s="374">
        <v>15048</v>
      </c>
      <c r="E131" s="375"/>
      <c r="F131" s="375"/>
      <c r="G131" s="375"/>
      <c r="H131" s="376"/>
    </row>
    <row r="132" spans="1:8" ht="21.75" thickBot="1" x14ac:dyDescent="0.25">
      <c r="A132" s="518"/>
      <c r="B132" s="519"/>
      <c r="C132" s="56"/>
      <c r="D132" s="520"/>
      <c r="E132" s="520"/>
      <c r="F132" s="520"/>
      <c r="G132" s="520"/>
      <c r="H132" s="521"/>
    </row>
    <row r="133" spans="1:8" ht="50.1" customHeight="1" x14ac:dyDescent="0.2">
      <c r="A133" s="352" t="s">
        <v>85</v>
      </c>
      <c r="B133" s="353"/>
      <c r="C133" s="72" t="str">
        <f>"Интернет-площадка 2gis.ru на основе Cправочника организаций "&amp;$C$2&amp;""</f>
        <v>Интернет-площадка 2gis.ru на основе Cправочника организаций "2ГИС.ОРЕНБУРГ"</v>
      </c>
      <c r="D133" s="382">
        <v>6048</v>
      </c>
      <c r="E133" s="383"/>
      <c r="F133" s="383"/>
      <c r="G133" s="383"/>
      <c r="H133" s="384"/>
    </row>
    <row r="134" spans="1:8" ht="50.1" customHeight="1" x14ac:dyDescent="0.2">
      <c r="A134" s="352" t="s">
        <v>86</v>
      </c>
      <c r="B134" s="353"/>
      <c r="C134" s="73"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4" s="379">
        <v>3000</v>
      </c>
      <c r="E134" s="372"/>
      <c r="F134" s="372"/>
      <c r="G134" s="372"/>
      <c r="H134" s="373"/>
    </row>
    <row r="135" spans="1:8" ht="50.1" customHeight="1" x14ac:dyDescent="0.2">
      <c r="A135" s="352" t="s">
        <v>87</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5" s="354">
        <v>5052</v>
      </c>
      <c r="E135" s="355"/>
      <c r="F135" s="355"/>
      <c r="G135" s="355"/>
      <c r="H135" s="356"/>
    </row>
    <row r="136" spans="1:8" ht="50.1" customHeight="1" x14ac:dyDescent="0.2">
      <c r="A136" s="352" t="s">
        <v>88</v>
      </c>
      <c r="B136" s="353"/>
      <c r="C136" s="73" t="str">
        <f>"Интернет-площадка 2gis.ru на основе Cправочника организаций "&amp;$C$2&amp;""</f>
        <v>Интернет-площадка 2gis.ru на основе Cправочника организаций "2ГИС.ОРЕНБУРГ"</v>
      </c>
      <c r="D136" s="354">
        <v>8550</v>
      </c>
      <c r="E136" s="355"/>
      <c r="F136" s="355"/>
      <c r="G136" s="355"/>
      <c r="H136" s="356"/>
    </row>
    <row r="137" spans="1:8" ht="50.1" customHeight="1" x14ac:dyDescent="0.2">
      <c r="A137" s="352" t="s">
        <v>89</v>
      </c>
      <c r="B137" s="353"/>
      <c r="C137" s="73" t="str">
        <f>"Интернет-площадка 2gis.ru на основе Cправочника организаций "&amp;$C$2&amp;""</f>
        <v>Интернет-площадка 2gis.ru на основе Cправочника организаций "2ГИС.ОРЕНБУРГ"</v>
      </c>
      <c r="D137" s="354">
        <v>10260</v>
      </c>
      <c r="E137" s="355"/>
      <c r="F137" s="355"/>
      <c r="G137" s="355"/>
      <c r="H137" s="356"/>
    </row>
    <row r="138" spans="1:8" ht="50.1" customHeight="1" x14ac:dyDescent="0.2">
      <c r="A138" s="352" t="s">
        <v>90</v>
      </c>
      <c r="B138" s="353"/>
      <c r="C138" s="73"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8" s="354">
        <v>4800</v>
      </c>
      <c r="E138" s="355"/>
      <c r="F138" s="355"/>
      <c r="G138" s="355"/>
      <c r="H138" s="356"/>
    </row>
    <row r="139" spans="1:8" ht="50.1" customHeight="1" x14ac:dyDescent="0.2">
      <c r="A139" s="352" t="s">
        <v>91</v>
      </c>
      <c r="B139" s="353"/>
      <c r="C139" s="73"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39" s="354">
        <v>3000</v>
      </c>
      <c r="E139" s="355"/>
      <c r="F139" s="355"/>
      <c r="G139" s="355"/>
      <c r="H139" s="356"/>
    </row>
    <row r="140" spans="1:8" ht="50.1" customHeight="1" x14ac:dyDescent="0.2">
      <c r="A140" s="352" t="s">
        <v>92</v>
      </c>
      <c r="B140" s="353"/>
      <c r="C140" s="73"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0" s="354">
        <v>4500</v>
      </c>
      <c r="E140" s="355"/>
      <c r="F140" s="355"/>
      <c r="G140" s="355"/>
      <c r="H140" s="356"/>
    </row>
    <row r="141" spans="1:8" ht="50.1" customHeight="1" x14ac:dyDescent="0.2">
      <c r="A141" s="352" t="s">
        <v>93</v>
      </c>
      <c r="B141" s="353"/>
      <c r="C141" s="74" t="str">
        <f>C173</f>
        <v>электронный справочник на основе Справочника организаций "2ГИС.ОРЕНБУРГ" (мобильная версия 2ГИС 4.0 и выше)</v>
      </c>
      <c r="D141" s="354">
        <v>13212</v>
      </c>
      <c r="E141" s="355"/>
      <c r="F141" s="355"/>
      <c r="G141" s="355"/>
      <c r="H141" s="356"/>
    </row>
    <row r="142" spans="1:8" ht="50.1" customHeight="1" x14ac:dyDescent="0.2">
      <c r="A142" s="352" t="s">
        <v>94</v>
      </c>
      <c r="B142" s="353"/>
      <c r="C142" s="73" t="s">
        <v>95</v>
      </c>
      <c r="D142" s="354">
        <v>1224</v>
      </c>
      <c r="E142" s="355"/>
      <c r="F142" s="355"/>
      <c r="G142" s="355"/>
      <c r="H142" s="356"/>
    </row>
    <row r="143" spans="1:8" ht="64.5" customHeight="1" x14ac:dyDescent="0.2">
      <c r="A143" s="352" t="s">
        <v>96</v>
      </c>
      <c r="B143" s="353"/>
      <c r="C14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3" s="354">
        <v>3000</v>
      </c>
      <c r="E143" s="355"/>
      <c r="F143" s="355"/>
      <c r="G143" s="355"/>
      <c r="H143" s="356"/>
    </row>
    <row r="144" spans="1:8" ht="64.5" customHeight="1" x14ac:dyDescent="0.2">
      <c r="A144" s="352" t="s">
        <v>97</v>
      </c>
      <c r="B144" s="353"/>
      <c r="C144" s="73" t="str">
        <f t="shared" ref="C144:C146"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4" s="354">
        <v>2400</v>
      </c>
      <c r="E144" s="355"/>
      <c r="F144" s="355"/>
      <c r="G144" s="355"/>
      <c r="H144" s="356"/>
    </row>
    <row r="145" spans="1:8" ht="64.5" customHeight="1" x14ac:dyDescent="0.2">
      <c r="A145" s="352" t="s">
        <v>98</v>
      </c>
      <c r="B145" s="353"/>
      <c r="C145" s="73"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5" s="354">
        <v>2550</v>
      </c>
      <c r="E145" s="355"/>
      <c r="F145" s="355"/>
      <c r="G145" s="355"/>
      <c r="H145" s="356"/>
    </row>
    <row r="146" spans="1:8" ht="64.5" customHeight="1" x14ac:dyDescent="0.2">
      <c r="A146" s="352" t="s">
        <v>99</v>
      </c>
      <c r="B146" s="353"/>
      <c r="C146" s="73" t="str">
        <f t="shared" si="0"/>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6" s="354">
        <v>1200</v>
      </c>
      <c r="E146" s="355"/>
      <c r="F146" s="355"/>
      <c r="G146" s="355"/>
      <c r="H146" s="356"/>
    </row>
    <row r="147" spans="1:8" ht="64.5" customHeight="1" x14ac:dyDescent="0.2">
      <c r="A147" s="352" t="s">
        <v>100</v>
      </c>
      <c r="B147" s="353" t="s">
        <v>100</v>
      </c>
      <c r="C14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7" s="354">
        <v>15000</v>
      </c>
      <c r="E147" s="355"/>
      <c r="F147" s="355"/>
      <c r="G147" s="355"/>
      <c r="H147" s="356"/>
    </row>
    <row r="148" spans="1:8" ht="64.5" customHeight="1" x14ac:dyDescent="0.2">
      <c r="A148" s="352" t="s">
        <v>101</v>
      </c>
      <c r="B148" s="353" t="s">
        <v>101</v>
      </c>
      <c r="C148"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48" s="354">
        <v>8502</v>
      </c>
      <c r="E148" s="355"/>
      <c r="F148" s="355"/>
      <c r="G148" s="355"/>
      <c r="H148" s="356"/>
    </row>
    <row r="149" spans="1:8" ht="50.1" customHeight="1" thickBot="1" x14ac:dyDescent="0.25">
      <c r="A149" s="352" t="s">
        <v>102</v>
      </c>
      <c r="B149" s="353"/>
      <c r="C149" s="73"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49" s="354">
        <v>2520</v>
      </c>
      <c r="E149" s="355"/>
      <c r="F149" s="355"/>
      <c r="G149" s="355"/>
      <c r="H149" s="356"/>
    </row>
    <row r="150" spans="1:8" s="16" customFormat="1" ht="102" customHeight="1" thickBot="1" x14ac:dyDescent="0.25">
      <c r="A150" s="352" t="s">
        <v>16</v>
      </c>
      <c r="B150" s="353"/>
      <c r="C150"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0" s="354">
        <v>510</v>
      </c>
      <c r="E150" s="355"/>
      <c r="F150" s="355"/>
      <c r="G150" s="355"/>
      <c r="H150" s="356"/>
    </row>
    <row r="151" spans="1:8" s="16" customFormat="1" ht="102" customHeight="1" thickBot="1" x14ac:dyDescent="0.25">
      <c r="A151" s="352" t="s">
        <v>103</v>
      </c>
      <c r="B151" s="353"/>
      <c r="C151"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51" s="354">
        <v>100002</v>
      </c>
      <c r="E151" s="355"/>
      <c r="F151" s="355"/>
      <c r="G151" s="355"/>
      <c r="H151" s="356"/>
    </row>
    <row r="152" spans="1:8" s="16" customFormat="1" ht="126" customHeight="1" x14ac:dyDescent="0.2">
      <c r="A152" s="352" t="s">
        <v>104</v>
      </c>
      <c r="B152" s="353"/>
      <c r="C152"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2" s="354">
        <v>8424</v>
      </c>
      <c r="E152" s="355"/>
      <c r="F152" s="355"/>
      <c r="G152" s="355"/>
      <c r="H152" s="356"/>
    </row>
    <row r="153" spans="1:8" s="16" customFormat="1" ht="96" customHeight="1" x14ac:dyDescent="0.2">
      <c r="A153" s="377" t="s">
        <v>105</v>
      </c>
      <c r="B153" s="378"/>
      <c r="C153"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Интернет-площадки и Веб-приложения на основе Cправочника организаций "2ГИС.ОРЕНБУРГ", http://api.2gis.ru/</v>
      </c>
      <c r="D153" s="354">
        <v>4824</v>
      </c>
      <c r="E153" s="355"/>
      <c r="F153" s="355"/>
      <c r="G153" s="355"/>
      <c r="H153" s="356"/>
    </row>
    <row r="154" spans="1:8" s="16" customFormat="1" ht="96" customHeight="1" x14ac:dyDescent="0.2">
      <c r="A154" s="377" t="s">
        <v>106</v>
      </c>
      <c r="B154" s="378"/>
      <c r="C154"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54" s="354">
        <v>6000</v>
      </c>
      <c r="E154" s="355"/>
      <c r="F154" s="355"/>
      <c r="G154" s="355"/>
      <c r="H154" s="356"/>
    </row>
    <row r="155" spans="1:8" ht="50.1" customHeight="1" x14ac:dyDescent="0.2">
      <c r="A155" s="352" t="s">
        <v>107</v>
      </c>
      <c r="B155" s="353"/>
      <c r="C155" s="73" t="str">
        <f>"Интернет-площадка 2gis.ru на основе Cправочника организаций "&amp;$C$2&amp;""</f>
        <v>Интернет-площадка 2gis.ru на основе Cправочника организаций "2ГИС.ОРЕНБУРГ"</v>
      </c>
      <c r="D155" s="354">
        <v>8520</v>
      </c>
      <c r="E155" s="355"/>
      <c r="F155" s="355"/>
      <c r="G155" s="355"/>
      <c r="H155" s="356"/>
    </row>
    <row r="156" spans="1:8" ht="50.1" customHeight="1" x14ac:dyDescent="0.2">
      <c r="A156" s="352" t="s">
        <v>108</v>
      </c>
      <c r="B156" s="353"/>
      <c r="C156" s="73" t="str">
        <f t="shared" ref="C156:C165" si="1">"Электронный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56" s="354">
        <v>4200</v>
      </c>
      <c r="E156" s="355"/>
      <c r="F156" s="355"/>
      <c r="G156" s="355"/>
      <c r="H156" s="356"/>
    </row>
    <row r="157" spans="1:8" ht="50.1" customHeight="1" x14ac:dyDescent="0.2">
      <c r="A157" s="352" t="s">
        <v>109</v>
      </c>
      <c r="B157" s="353"/>
      <c r="C157" s="73" t="str">
        <f t="shared" si="1"/>
        <v>Электронный справочник на основе Справочника организаций "2ГИС.ОРЕНБУРГ" (версия для ПК)</v>
      </c>
      <c r="D157" s="354">
        <v>7080</v>
      </c>
      <c r="E157" s="355"/>
      <c r="F157" s="355"/>
      <c r="G157" s="355"/>
      <c r="H157" s="356"/>
    </row>
    <row r="158" spans="1:8" ht="50.1" customHeight="1" x14ac:dyDescent="0.2">
      <c r="A158" s="352" t="s">
        <v>110</v>
      </c>
      <c r="B158" s="353"/>
      <c r="C158" s="73" t="str">
        <f>"Интернет-площадка 2gis.ru на основе Cправочника организаций "&amp;$C$2&amp;""</f>
        <v>Интернет-площадка 2gis.ru на основе Cправочника организаций "2ГИС.ОРЕНБУРГ"</v>
      </c>
      <c r="D158" s="354">
        <v>12000</v>
      </c>
      <c r="E158" s="355"/>
      <c r="F158" s="355"/>
      <c r="G158" s="355"/>
      <c r="H158" s="356"/>
    </row>
    <row r="159" spans="1:8" ht="50.1" customHeight="1" x14ac:dyDescent="0.2">
      <c r="A159" s="352" t="s">
        <v>111</v>
      </c>
      <c r="B159" s="353"/>
      <c r="C159" s="73" t="str">
        <f>"Интернет-площадка 2gis.ru на основе Cправочника организаций "&amp;$C$2&amp;""</f>
        <v>Интернет-площадка 2gis.ru на основе Cправочника организаций "2ГИС.ОРЕНБУРГ"</v>
      </c>
      <c r="D159" s="354">
        <v>14400</v>
      </c>
      <c r="E159" s="355"/>
      <c r="F159" s="355"/>
      <c r="G159" s="355"/>
      <c r="H159" s="356"/>
    </row>
    <row r="160" spans="1:8" ht="50.1" customHeight="1" x14ac:dyDescent="0.2">
      <c r="A160" s="352" t="s">
        <v>112</v>
      </c>
      <c r="B160" s="353"/>
      <c r="C160" s="73" t="str">
        <f t="shared" si="1"/>
        <v>Электронный справочник на основе Справочника организаций "2ГИС.ОРЕНБУРГ" (версия для ПК)</v>
      </c>
      <c r="D160" s="354">
        <v>6720</v>
      </c>
      <c r="E160" s="355"/>
      <c r="F160" s="355"/>
      <c r="G160" s="355"/>
      <c r="H160" s="356"/>
    </row>
    <row r="161" spans="1:8" ht="50.1" customHeight="1" x14ac:dyDescent="0.2">
      <c r="A161" s="352" t="s">
        <v>113</v>
      </c>
      <c r="B161" s="353"/>
      <c r="C161" s="73" t="str">
        <f t="shared" si="1"/>
        <v>Электронный справочник на основе Справочника организаций "2ГИС.ОРЕНБУРГ" (версия для ПК)</v>
      </c>
      <c r="D161" s="354">
        <v>4200</v>
      </c>
      <c r="E161" s="355"/>
      <c r="F161" s="355"/>
      <c r="G161" s="355"/>
      <c r="H161" s="356"/>
    </row>
    <row r="162" spans="1:8" ht="50.1" customHeight="1" x14ac:dyDescent="0.2">
      <c r="A162" s="352" t="s">
        <v>114</v>
      </c>
      <c r="B162" s="353"/>
      <c r="C162" s="73" t="str">
        <f t="shared" si="1"/>
        <v>Электронный справочник на основе Справочника организаций "2ГИС.ОРЕНБУРГ" (версия для ПК)</v>
      </c>
      <c r="D162" s="354">
        <v>6360</v>
      </c>
      <c r="E162" s="355"/>
      <c r="F162" s="355"/>
      <c r="G162" s="355"/>
      <c r="H162" s="356"/>
    </row>
    <row r="163" spans="1:8" ht="50.1" customHeight="1" x14ac:dyDescent="0.2">
      <c r="A163" s="352" t="s">
        <v>115</v>
      </c>
      <c r="B163" s="353"/>
      <c r="C163" s="73" t="s">
        <v>95</v>
      </c>
      <c r="D163" s="354">
        <v>1800</v>
      </c>
      <c r="E163" s="355"/>
      <c r="F163" s="355"/>
      <c r="G163" s="355"/>
      <c r="H163" s="356"/>
    </row>
    <row r="164" spans="1:8" ht="69.75" customHeight="1" x14ac:dyDescent="0.2">
      <c r="A164" s="352" t="s">
        <v>116</v>
      </c>
      <c r="B164" s="353"/>
      <c r="C16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"2ГИС.ОРЕНБУРГ" (мобильная версия 2ГИС 4.0 и выше); Интернет-площадка 2gis.ru на основе Cправочника организаций "2ГИС.ОРЕНБУРГ"</v>
      </c>
      <c r="D164" s="354">
        <v>21000</v>
      </c>
      <c r="E164" s="355"/>
      <c r="F164" s="355"/>
      <c r="G164" s="355"/>
      <c r="H164" s="356"/>
    </row>
    <row r="165" spans="1:8" ht="50.1" customHeight="1" thickBot="1" x14ac:dyDescent="0.25">
      <c r="A165" s="352" t="s">
        <v>117</v>
      </c>
      <c r="B165" s="353"/>
      <c r="C165" s="73" t="str">
        <f t="shared" si="1"/>
        <v>Электронный справочник на основе Справочника организаций "2ГИС.ОРЕНБУРГ" (версия для ПК)</v>
      </c>
      <c r="D165" s="374">
        <v>3600</v>
      </c>
      <c r="E165" s="375"/>
      <c r="F165" s="375"/>
      <c r="G165" s="375"/>
      <c r="H165" s="376"/>
    </row>
    <row r="166" spans="1:8" s="23" customFormat="1" ht="50.1" customHeight="1" thickBot="1" x14ac:dyDescent="0.25">
      <c r="A166" s="362" t="s">
        <v>118</v>
      </c>
      <c r="B166" s="363"/>
      <c r="C166" s="21"/>
      <c r="D166" s="364"/>
      <c r="E166" s="364"/>
      <c r="F166" s="364"/>
      <c r="G166" s="364"/>
      <c r="H166" s="365"/>
    </row>
    <row r="167" spans="1:8" s="16" customFormat="1" ht="50.1" customHeight="1" x14ac:dyDescent="0.2">
      <c r="A167" s="352" t="s">
        <v>119</v>
      </c>
      <c r="B167" s="353"/>
      <c r="C167" s="366" t="str">
        <f>"Электронный справочник на основе Справочника организаций "&amp;$C$2&amp;" (мобильная версия)"</f>
        <v>Электронный справочник на основе Справочника организаций "2ГИС.ОРЕНБУРГ" (мобильная версия)</v>
      </c>
      <c r="D167" s="354">
        <v>14400</v>
      </c>
      <c r="E167" s="355"/>
      <c r="F167" s="355"/>
      <c r="G167" s="355"/>
      <c r="H167" s="356"/>
    </row>
    <row r="168" spans="1:8" s="16" customFormat="1" ht="50.1" customHeight="1" x14ac:dyDescent="0.2">
      <c r="A168" s="352" t="s">
        <v>120</v>
      </c>
      <c r="B168" s="353"/>
      <c r="C168" s="367"/>
      <c r="D168" s="354">
        <v>14400</v>
      </c>
      <c r="E168" s="355"/>
      <c r="F168" s="355"/>
      <c r="G168" s="355"/>
      <c r="H168" s="356"/>
    </row>
    <row r="169" spans="1:8" s="16" customFormat="1" ht="50.1" customHeight="1" x14ac:dyDescent="0.2">
      <c r="A169" s="369" t="s">
        <v>121</v>
      </c>
      <c r="B169" s="370"/>
      <c r="C169" s="367"/>
      <c r="D169" s="517">
        <v>4824</v>
      </c>
      <c r="E169" s="398"/>
      <c r="F169" s="398"/>
      <c r="G169" s="398"/>
      <c r="H169" s="398"/>
    </row>
    <row r="170" spans="1:8" s="16" customFormat="1" ht="50.1" customHeight="1" x14ac:dyDescent="0.2">
      <c r="A170" s="369" t="s">
        <v>122</v>
      </c>
      <c r="B170" s="370"/>
      <c r="C170" s="367"/>
      <c r="D170" s="517">
        <v>482.4</v>
      </c>
      <c r="E170" s="398"/>
      <c r="F170" s="398"/>
      <c r="G170" s="398"/>
      <c r="H170" s="398"/>
    </row>
    <row r="171" spans="1:8" s="16" customFormat="1" ht="50.1" customHeight="1" thickBot="1" x14ac:dyDescent="0.25">
      <c r="A171" s="369" t="s">
        <v>123</v>
      </c>
      <c r="B171" s="370"/>
      <c r="C171" s="368"/>
      <c r="D171" s="471">
        <v>1800</v>
      </c>
      <c r="E171" s="472"/>
      <c r="F171" s="472"/>
      <c r="G171" s="472"/>
      <c r="H171" s="472"/>
    </row>
    <row r="172" spans="1:8" s="16" customFormat="1" ht="50.1" customHeight="1" thickBot="1" x14ac:dyDescent="0.25">
      <c r="A172" s="362" t="s">
        <v>124</v>
      </c>
      <c r="B172" s="363"/>
      <c r="C172" s="21"/>
      <c r="D172" s="364"/>
      <c r="E172" s="364"/>
      <c r="F172" s="364"/>
      <c r="G172" s="364"/>
      <c r="H172" s="365"/>
    </row>
    <row r="173" spans="1:8" ht="50.1" customHeight="1" x14ac:dyDescent="0.2">
      <c r="A173" s="352" t="s">
        <v>125</v>
      </c>
      <c r="B173" s="353"/>
      <c r="C173"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73" s="77">
        <f>F173*1.2</f>
        <v>5788.8</v>
      </c>
      <c r="E173" s="78">
        <f>F173*1.1</f>
        <v>5306.4000000000005</v>
      </c>
      <c r="F173" s="78">
        <v>4824</v>
      </c>
      <c r="G173" s="78">
        <f>F173*0.75</f>
        <v>3618</v>
      </c>
      <c r="H173" s="79">
        <f>F173*0.5</f>
        <v>2412</v>
      </c>
    </row>
    <row r="174" spans="1:8" ht="50.1" customHeight="1" x14ac:dyDescent="0.2">
      <c r="A174" s="352" t="s">
        <v>126</v>
      </c>
      <c r="B174" s="353"/>
      <c r="C174" s="73" t="str">
        <f>"Интернет-площадка 2gis.ru на основе Cправочника организаций "&amp;$C$2&amp;""</f>
        <v>Интернет-площадка 2gis.ru на основе Cправочника организаций "2ГИС.ОРЕНБУРГ"</v>
      </c>
      <c r="D174" s="354">
        <v>3600</v>
      </c>
      <c r="E174" s="355"/>
      <c r="F174" s="355"/>
      <c r="G174" s="355"/>
      <c r="H174" s="356"/>
    </row>
    <row r="175" spans="1:8" ht="50.1" customHeight="1" x14ac:dyDescent="0.2">
      <c r="A175" s="352" t="s">
        <v>127</v>
      </c>
      <c r="B175" s="353"/>
      <c r="C175" s="73"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5" s="354">
        <v>2400</v>
      </c>
      <c r="E175" s="355"/>
      <c r="F175" s="355"/>
      <c r="G175" s="355"/>
      <c r="H175" s="356"/>
    </row>
    <row r="176" spans="1:8" ht="50.1" customHeight="1" x14ac:dyDescent="0.2">
      <c r="A176" s="352" t="s">
        <v>128</v>
      </c>
      <c r="B176" s="353"/>
      <c r="C17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(мобильная версия 2ГИС 4.0 и выше)</v>
      </c>
      <c r="D176" s="77">
        <f>F176*1.2</f>
        <v>8208</v>
      </c>
      <c r="E176" s="78">
        <f>F176*1.1</f>
        <v>7524.0000000000009</v>
      </c>
      <c r="F176" s="78">
        <v>6840</v>
      </c>
      <c r="G176" s="78">
        <f>F176*0.75</f>
        <v>5130</v>
      </c>
      <c r="H176" s="79">
        <f>F176*0.5</f>
        <v>3420</v>
      </c>
    </row>
    <row r="177" spans="1:8" ht="50.1" customHeight="1" x14ac:dyDescent="0.2">
      <c r="A177" s="352" t="s">
        <v>199</v>
      </c>
      <c r="B177" s="353"/>
      <c r="C177" s="73" t="str">
        <f>"Интернет-площадка 2gis.ru на основе Cправочника организаций "&amp;$C$2&amp;""</f>
        <v>Интернет-площадка 2gis.ru на основе Cправочника организаций "2ГИС.ОРЕНБУРГ"</v>
      </c>
      <c r="D177" s="354">
        <v>5040</v>
      </c>
      <c r="E177" s="355"/>
      <c r="F177" s="355"/>
      <c r="G177" s="355"/>
      <c r="H177" s="356"/>
    </row>
    <row r="178" spans="1:8" ht="50.1" customHeight="1" x14ac:dyDescent="0.2">
      <c r="A178" s="352" t="s">
        <v>130</v>
      </c>
      <c r="B178" s="353"/>
      <c r="C178" s="73" t="str">
        <f>"Электронный справочник на основе Справочника организаций "&amp;$C$2&amp;" (версия для ПК)"</f>
        <v>Электронный справочник на основе Справочника организаций "2ГИС.ОРЕНБУРГ" (версия для ПК)</v>
      </c>
      <c r="D178" s="354">
        <v>3360</v>
      </c>
      <c r="E178" s="355"/>
      <c r="F178" s="355"/>
      <c r="G178" s="355"/>
      <c r="H178" s="356"/>
    </row>
    <row r="179" spans="1:8" s="16" customFormat="1" ht="126" customHeight="1" thickBot="1" x14ac:dyDescent="0.25">
      <c r="A179" s="352" t="s">
        <v>131</v>
      </c>
      <c r="B179" s="353"/>
      <c r="C179" s="121" t="str">
        <f>C174</f>
        <v>Интернет-площадка 2gis.ru на основе Cправочника организаций "2ГИС.ОРЕНБУРГ"</v>
      </c>
      <c r="D179" s="354">
        <v>4824</v>
      </c>
      <c r="E179" s="355"/>
      <c r="F179" s="355"/>
      <c r="G179" s="355"/>
      <c r="H179" s="356"/>
    </row>
    <row r="180" spans="1:8" ht="50.1" customHeight="1" thickBot="1" x14ac:dyDescent="0.25">
      <c r="A180" s="362" t="s">
        <v>200</v>
      </c>
      <c r="B180" s="363"/>
      <c r="C180" s="21"/>
      <c r="D180" s="364"/>
      <c r="E180" s="364"/>
      <c r="F180" s="364"/>
      <c r="G180" s="364"/>
      <c r="H180" s="365"/>
    </row>
    <row r="181" spans="1:8" s="20" customFormat="1" ht="30" customHeight="1" thickBot="1" x14ac:dyDescent="0.25">
      <c r="A181" s="506"/>
      <c r="B181" s="507"/>
      <c r="C181" s="623"/>
      <c r="D181" s="507"/>
      <c r="E181" s="507"/>
      <c r="F181" s="507"/>
      <c r="G181" s="507"/>
      <c r="H181" s="508"/>
    </row>
    <row r="182" spans="1:8" s="16" customFormat="1" ht="185.25" customHeight="1" thickBot="1" x14ac:dyDescent="0.25">
      <c r="A182" s="352" t="s">
        <v>201</v>
      </c>
      <c r="B182" s="353"/>
      <c r="C182"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"2ГИС.ОРЕНБУРГ" (версия для ПК); Интернет-площадка 2gis.ru на основе Cправочника организаций "2ГИС.ОРЕНБУРГ"; Электронный справочник на основе Справочника организаций "2ГИС.ОРЕНБУРГ" (мобильная версия 2ГИС 4.0 и выше)</v>
      </c>
      <c r="D182" s="382">
        <v>18612</v>
      </c>
      <c r="E182" s="383"/>
      <c r="F182" s="383"/>
      <c r="G182" s="383"/>
      <c r="H182" s="384"/>
    </row>
    <row r="183" spans="1:8" s="16" customFormat="1" ht="83.25" customHeight="1" thickBot="1" x14ac:dyDescent="0.25">
      <c r="A183" s="352" t="s">
        <v>202</v>
      </c>
      <c r="B183" s="353"/>
      <c r="C183" s="367"/>
      <c r="D183" s="382">
        <v>18612</v>
      </c>
      <c r="E183" s="383"/>
      <c r="F183" s="383"/>
      <c r="G183" s="383"/>
      <c r="H183" s="384"/>
    </row>
    <row r="184" spans="1:8" ht="21.75" thickBot="1" x14ac:dyDescent="0.25">
      <c r="A184" s="518"/>
      <c r="B184" s="519"/>
      <c r="C184" s="56"/>
      <c r="D184" s="520"/>
      <c r="E184" s="520"/>
      <c r="F184" s="520"/>
      <c r="G184" s="520"/>
      <c r="H184" s="521"/>
    </row>
    <row r="186" spans="1:8" ht="21" x14ac:dyDescent="0.2">
      <c r="A186" s="85"/>
      <c r="B186" s="86" t="s">
        <v>133</v>
      </c>
      <c r="C186" s="349" t="s">
        <v>615</v>
      </c>
      <c r="D186" s="349"/>
      <c r="E186" s="87"/>
      <c r="F186" s="87"/>
      <c r="G186" s="87"/>
      <c r="H186" s="87"/>
    </row>
    <row r="187" spans="1:8" ht="21" x14ac:dyDescent="0.2">
      <c r="A187" s="85"/>
      <c r="B187" s="87"/>
      <c r="C187" s="348" t="s">
        <v>616</v>
      </c>
      <c r="D187" s="348"/>
      <c r="E187" s="87"/>
      <c r="F187" s="87"/>
      <c r="G187" s="87"/>
      <c r="H187" s="87"/>
    </row>
    <row r="188" spans="1:8" ht="21" x14ac:dyDescent="0.2">
      <c r="A188" s="85"/>
      <c r="B188" s="87"/>
      <c r="C188" s="348" t="s">
        <v>617</v>
      </c>
      <c r="D188" s="348"/>
      <c r="E188" s="87"/>
      <c r="F188" s="87"/>
      <c r="G188" s="87"/>
      <c r="H188" s="87"/>
    </row>
    <row r="189" spans="1:8" ht="21" x14ac:dyDescent="0.2">
      <c r="C189" s="348"/>
      <c r="D189" s="348"/>
      <c r="E189" s="87"/>
      <c r="F189" s="87"/>
      <c r="G189" s="87"/>
      <c r="H189" s="82"/>
    </row>
    <row r="190" spans="1:8" ht="26.25" customHeight="1" x14ac:dyDescent="0.2">
      <c r="A190" s="347" t="str">
        <f>Абакан_юр!A174</f>
        <v>По соглашению сторон в качестве валюты платежа могут выступать украинские гривны, в этом случае курс следующий: 1 руб. = 0,4395 гривен</v>
      </c>
      <c r="B190" s="347"/>
      <c r="C190" s="347"/>
      <c r="D190" s="89"/>
      <c r="E190" s="89"/>
      <c r="F190" s="90"/>
      <c r="G190" s="351"/>
      <c r="H190" s="351"/>
    </row>
    <row r="191" spans="1:8" ht="26.25" customHeight="1" x14ac:dyDescent="0.2">
      <c r="A191" s="347" t="str">
        <f>Абакан_юр!A175</f>
        <v>По соглашению сторон в качестве валюты платежа могут выступать дирхамы ОАЭ, в этом случае курс следующий: 1 руб. = 0,0414 дирхам</v>
      </c>
      <c r="B191" s="347"/>
      <c r="C191" s="347"/>
      <c r="D191" s="89"/>
      <c r="E191" s="89"/>
      <c r="F191" s="90"/>
      <c r="G191" s="92"/>
      <c r="H191" s="92"/>
    </row>
    <row r="192" spans="1:8" ht="26.25" customHeight="1" x14ac:dyDescent="0.2">
      <c r="A192" s="347" t="str">
        <f>Абакан_юр!A176</f>
        <v>По соглашению сторон в качестве валюты платежа могут выступать доллары США, в этом случае курс следующий: 1 руб. = 0,0113 доллара</v>
      </c>
      <c r="B192" s="347"/>
      <c r="C192" s="347"/>
      <c r="D192" s="89"/>
      <c r="E192" s="89"/>
      <c r="F192" s="90"/>
      <c r="G192" s="92"/>
      <c r="H192" s="92"/>
    </row>
    <row r="193" spans="1:8" ht="26.25" customHeight="1" x14ac:dyDescent="0.2">
      <c r="A193" s="347" t="str">
        <f>Абакан_юр!A177</f>
        <v>По соглашению сторон в качестве валюты платежа могут выступать евро, в этом случае курс следующий: 1 руб. = 0,0104 евро</v>
      </c>
      <c r="B193" s="347"/>
      <c r="C193" s="347"/>
      <c r="D193" s="89"/>
      <c r="E193" s="90"/>
      <c r="F193" s="90"/>
      <c r="G193" s="92"/>
      <c r="H193" s="92"/>
    </row>
    <row r="194" spans="1:8" ht="26.25" customHeight="1" x14ac:dyDescent="0.2">
      <c r="A194" s="347" t="str">
        <f>Абакан_юр!A178</f>
        <v>По соглашению сторон в качестве валюты платежа могут выступать чешские кроны, в этом случае курс следующий: 1 руб. = 0,2610 крона</v>
      </c>
      <c r="B194" s="347"/>
      <c r="C194" s="347"/>
      <c r="D194" s="89"/>
      <c r="E194" s="90"/>
      <c r="F194" s="90"/>
      <c r="G194" s="92"/>
      <c r="H194" s="92"/>
    </row>
    <row r="195" spans="1:8" ht="26.25" customHeight="1" x14ac:dyDescent="0.2">
      <c r="A195" s="347" t="str">
        <f>Абакан_юр!A179</f>
        <v>По соглашению сторон в качестве валюты платежа могут выступать киргизские сомы, в этом случае курс следующий: 1 руб. = 1,0094 сом</v>
      </c>
      <c r="B195" s="347"/>
      <c r="C195" s="347"/>
      <c r="D195" s="89"/>
      <c r="E195" s="89"/>
      <c r="F195" s="90"/>
      <c r="G195" s="92"/>
      <c r="H195" s="92"/>
    </row>
    <row r="196" spans="1:8" ht="26.25" customHeight="1" x14ac:dyDescent="0.2">
      <c r="A196"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6" s="347"/>
      <c r="C196" s="347"/>
      <c r="D196" s="89"/>
      <c r="E196" s="89"/>
      <c r="F196" s="90"/>
      <c r="G196" s="92"/>
      <c r="H196" s="92"/>
    </row>
    <row r="197" spans="1:8" ht="26.25" x14ac:dyDescent="0.2">
      <c r="A197" s="93"/>
      <c r="B197" s="93"/>
      <c r="C197" s="94"/>
      <c r="D197" s="95"/>
      <c r="E197" s="95"/>
      <c r="F197" s="96"/>
      <c r="G197" s="97"/>
      <c r="H197" s="97"/>
    </row>
    <row r="198" spans="1:8" ht="21" x14ac:dyDescent="0.2">
      <c r="A198" s="339" t="s">
        <v>144</v>
      </c>
      <c r="B198" s="339"/>
      <c r="C198" s="339"/>
      <c r="D198" s="339"/>
      <c r="E198" s="339"/>
      <c r="F198" s="339"/>
      <c r="G198" s="339"/>
      <c r="H198" s="339"/>
    </row>
    <row r="199" spans="1:8" ht="21" x14ac:dyDescent="0.2">
      <c r="A199" s="339" t="s">
        <v>145</v>
      </c>
      <c r="B199" s="339"/>
      <c r="C199" s="339"/>
      <c r="D199" s="339"/>
      <c r="E199" s="339"/>
      <c r="F199" s="339"/>
      <c r="G199" s="339"/>
      <c r="H199" s="339"/>
    </row>
    <row r="200" spans="1:8" ht="26.25" x14ac:dyDescent="0.2">
      <c r="A200" s="93"/>
      <c r="B200" s="93"/>
      <c r="C200" s="94"/>
      <c r="D200" s="95"/>
      <c r="E200" s="95"/>
      <c r="F200" s="96"/>
      <c r="G200" s="97"/>
      <c r="H200" s="97"/>
    </row>
    <row r="201" spans="1:8" ht="50.1" customHeight="1" thickBot="1" x14ac:dyDescent="0.25">
      <c r="A201" s="340" t="s">
        <v>146</v>
      </c>
      <c r="B201" s="340"/>
      <c r="C201" s="340"/>
      <c r="D201" s="340"/>
      <c r="E201" s="340"/>
      <c r="F201" s="99"/>
      <c r="G201" s="91"/>
      <c r="H201" s="100"/>
    </row>
    <row r="202" spans="1:8" ht="50.1" customHeight="1" thickBot="1" x14ac:dyDescent="0.25">
      <c r="A202" s="341" t="s">
        <v>147</v>
      </c>
      <c r="B202" s="342"/>
      <c r="C202" s="342"/>
      <c r="D202" s="342"/>
      <c r="E202" s="343"/>
      <c r="F202" s="101"/>
      <c r="H202" s="102"/>
    </row>
    <row r="203" spans="1:8" ht="100.5" customHeight="1" thickBot="1" x14ac:dyDescent="0.25">
      <c r="A203" s="538" t="s">
        <v>148</v>
      </c>
      <c r="B203" s="539"/>
      <c r="C203" s="103" t="s">
        <v>149</v>
      </c>
      <c r="D203" s="621" t="s">
        <v>150</v>
      </c>
      <c r="E203" s="622"/>
      <c r="F203" s="104"/>
      <c r="G203" s="104"/>
      <c r="H203" s="104"/>
    </row>
    <row r="204" spans="1:8" ht="95.25" customHeight="1" x14ac:dyDescent="0.2">
      <c r="A204" s="333" t="s">
        <v>151</v>
      </c>
      <c r="B204" s="334"/>
      <c r="C204" s="105" t="s">
        <v>152</v>
      </c>
      <c r="D204" s="335" t="s">
        <v>153</v>
      </c>
      <c r="E204" s="336"/>
      <c r="F204" s="104"/>
      <c r="G204" s="104"/>
      <c r="H204" s="104"/>
    </row>
    <row r="205" spans="1:8" ht="94.5" customHeight="1" x14ac:dyDescent="0.2">
      <c r="A205" s="337" t="s">
        <v>154</v>
      </c>
      <c r="B205" s="338"/>
      <c r="C205" s="106" t="s">
        <v>155</v>
      </c>
      <c r="D205" s="331" t="s">
        <v>156</v>
      </c>
      <c r="E205" s="332"/>
      <c r="F205" s="104"/>
      <c r="G205" s="104"/>
      <c r="H205" s="104"/>
    </row>
    <row r="206" spans="1:8" ht="108" customHeight="1" thickBot="1" x14ac:dyDescent="0.25">
      <c r="A206" s="495" t="s">
        <v>157</v>
      </c>
      <c r="B206" s="496"/>
      <c r="C206" s="125" t="s">
        <v>158</v>
      </c>
      <c r="D206" s="497" t="s">
        <v>156</v>
      </c>
      <c r="E206" s="498"/>
      <c r="F206" s="104"/>
      <c r="G206" s="104"/>
      <c r="H206" s="104"/>
    </row>
    <row r="207" spans="1:8" s="82" customFormat="1" ht="102.75" customHeight="1" thickBot="1" x14ac:dyDescent="0.25">
      <c r="A207" s="495" t="s">
        <v>160</v>
      </c>
      <c r="B207" s="496"/>
      <c r="C207" s="247" t="s">
        <v>161</v>
      </c>
      <c r="D207" s="496" t="s">
        <v>156</v>
      </c>
      <c r="E207" s="707"/>
      <c r="F207" s="101"/>
      <c r="G207" s="101"/>
      <c r="H207" s="101"/>
    </row>
    <row r="208" spans="1:8" s="98" customFormat="1" ht="222.75" customHeight="1" thickBot="1" x14ac:dyDescent="0.25">
      <c r="A208" s="495" t="s">
        <v>162</v>
      </c>
      <c r="B208" s="496"/>
      <c r="C208" s="125" t="s">
        <v>163</v>
      </c>
      <c r="D208" s="497" t="s">
        <v>156</v>
      </c>
      <c r="E208" s="498"/>
      <c r="F208" s="96"/>
      <c r="G208" s="97"/>
      <c r="H208" s="97"/>
    </row>
    <row r="209" spans="1:8" ht="23.25" x14ac:dyDescent="0.2">
      <c r="A209" s="329" t="s">
        <v>164</v>
      </c>
      <c r="B209" s="329"/>
      <c r="C209" s="329"/>
      <c r="D209" s="329"/>
      <c r="E209" s="329"/>
      <c r="F209" s="329"/>
      <c r="G209" s="329"/>
      <c r="H209" s="329"/>
    </row>
    <row r="210" spans="1:8" ht="23.25" x14ac:dyDescent="0.2">
      <c r="A210" s="329" t="s">
        <v>165</v>
      </c>
      <c r="B210" s="329"/>
      <c r="C210" s="329"/>
      <c r="D210" s="329"/>
      <c r="E210" s="329"/>
      <c r="F210" s="329"/>
      <c r="G210" s="329"/>
      <c r="H210" s="329"/>
    </row>
    <row r="211" spans="1:8" ht="186" customHeight="1" x14ac:dyDescent="0.2">
      <c r="A211"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1" s="339"/>
      <c r="C211" s="339"/>
      <c r="D211" s="339"/>
      <c r="E211" s="339"/>
      <c r="F211" s="339"/>
      <c r="G211" s="339"/>
      <c r="H211" s="339"/>
    </row>
    <row r="212" spans="1:8" ht="71.25" customHeight="1" x14ac:dyDescent="0.2">
      <c r="A212" s="339" t="s">
        <v>167</v>
      </c>
      <c r="B212" s="339"/>
      <c r="C212" s="339"/>
      <c r="D212" s="339"/>
      <c r="E212" s="339"/>
      <c r="F212" s="339"/>
      <c r="G212" s="339"/>
      <c r="H212" s="339"/>
    </row>
    <row r="213" spans="1:8" ht="23.25" x14ac:dyDescent="0.2">
      <c r="A213" s="329" t="s">
        <v>168</v>
      </c>
      <c r="B213" s="329"/>
      <c r="C213" s="329"/>
      <c r="D213" s="329"/>
      <c r="E213" s="329"/>
      <c r="F213" s="329"/>
      <c r="G213" s="329"/>
      <c r="H213" s="329"/>
    </row>
    <row r="214" spans="1:8" s="109" customFormat="1" ht="114.75" customHeight="1" x14ac:dyDescent="0.2">
      <c r="A214" s="339" t="s">
        <v>169</v>
      </c>
      <c r="B214" s="339"/>
      <c r="C214" s="339"/>
      <c r="D214" s="339"/>
      <c r="E214" s="339"/>
      <c r="F214" s="339"/>
      <c r="G214" s="339"/>
      <c r="H214" s="339"/>
    </row>
  </sheetData>
  <sheetProtection selectLockedCells="1" selectUnlockedCells="1"/>
  <mergeCells count="351">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6"/>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C97"/>
    <mergeCell ref="D97:H97"/>
    <mergeCell ref="C98:C100"/>
    <mergeCell ref="D98:H98"/>
    <mergeCell ref="D99:H99"/>
    <mergeCell ref="D100:H100"/>
    <mergeCell ref="A93:B93"/>
    <mergeCell ref="D93:H93"/>
    <mergeCell ref="A94:B94"/>
    <mergeCell ref="D94:H94"/>
    <mergeCell ref="A95:B95"/>
    <mergeCell ref="D95:H95"/>
    <mergeCell ref="A101:B101"/>
    <mergeCell ref="C101:C109"/>
    <mergeCell ref="D101:H101"/>
    <mergeCell ref="A102:B102"/>
    <mergeCell ref="D102:H102"/>
    <mergeCell ref="A103:B103"/>
    <mergeCell ref="D103:H103"/>
    <mergeCell ref="A104:B104"/>
    <mergeCell ref="D104:H104"/>
    <mergeCell ref="A105:B105"/>
    <mergeCell ref="A109:B109"/>
    <mergeCell ref="D109:H109"/>
    <mergeCell ref="A110:B110"/>
    <mergeCell ref="D110:H110"/>
    <mergeCell ref="A111:B111"/>
    <mergeCell ref="D111:H111"/>
    <mergeCell ref="D105:H105"/>
    <mergeCell ref="A106:B106"/>
    <mergeCell ref="D106:H106"/>
    <mergeCell ref="A107:B107"/>
    <mergeCell ref="D107:H107"/>
    <mergeCell ref="A108:B108"/>
    <mergeCell ref="D108:H108"/>
    <mergeCell ref="A112:B112"/>
    <mergeCell ref="D112:H112"/>
    <mergeCell ref="A113:B113"/>
    <mergeCell ref="C113:C130"/>
    <mergeCell ref="D113:H113"/>
    <mergeCell ref="A114:B114"/>
    <mergeCell ref="D114:H114"/>
    <mergeCell ref="A115:B115"/>
    <mergeCell ref="D115:H115"/>
    <mergeCell ref="A116:B116"/>
    <mergeCell ref="A120:B120"/>
    <mergeCell ref="D120:H120"/>
    <mergeCell ref="A121:B121"/>
    <mergeCell ref="D121:H121"/>
    <mergeCell ref="A122:B122"/>
    <mergeCell ref="D122:H122"/>
    <mergeCell ref="D116:H116"/>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D169:H169"/>
    <mergeCell ref="A170:B170"/>
    <mergeCell ref="D170:H170"/>
    <mergeCell ref="A171:B171"/>
    <mergeCell ref="D171:H171"/>
    <mergeCell ref="A172:B172"/>
    <mergeCell ref="D172:H172"/>
    <mergeCell ref="A165:B165"/>
    <mergeCell ref="D165:H165"/>
    <mergeCell ref="A166:B166"/>
    <mergeCell ref="D166:H166"/>
    <mergeCell ref="A167:B167"/>
    <mergeCell ref="C167:C171"/>
    <mergeCell ref="D167:H167"/>
    <mergeCell ref="A168:B168"/>
    <mergeCell ref="D168:H168"/>
    <mergeCell ref="A169:B169"/>
    <mergeCell ref="A177:B177"/>
    <mergeCell ref="D177:H177"/>
    <mergeCell ref="A178:B178"/>
    <mergeCell ref="D178:H178"/>
    <mergeCell ref="A179:B179"/>
    <mergeCell ref="D179:H179"/>
    <mergeCell ref="A173:B173"/>
    <mergeCell ref="A174:B174"/>
    <mergeCell ref="D174:H174"/>
    <mergeCell ref="A175:B175"/>
    <mergeCell ref="D175:H175"/>
    <mergeCell ref="A176:B176"/>
    <mergeCell ref="A180:B180"/>
    <mergeCell ref="D180:H180"/>
    <mergeCell ref="A181:C181"/>
    <mergeCell ref="D181:H181"/>
    <mergeCell ref="A182:B182"/>
    <mergeCell ref="C182:C183"/>
    <mergeCell ref="D182:H182"/>
    <mergeCell ref="A183:B183"/>
    <mergeCell ref="D183:H183"/>
    <mergeCell ref="A190:C190"/>
    <mergeCell ref="G190:H190"/>
    <mergeCell ref="A191:C191"/>
    <mergeCell ref="A192:C192"/>
    <mergeCell ref="A193:C193"/>
    <mergeCell ref="A194:C194"/>
    <mergeCell ref="A184:B184"/>
    <mergeCell ref="D184:H184"/>
    <mergeCell ref="C186:D186"/>
    <mergeCell ref="C187:D187"/>
    <mergeCell ref="C188:D188"/>
    <mergeCell ref="C189:D189"/>
    <mergeCell ref="A203:B203"/>
    <mergeCell ref="D203:E203"/>
    <mergeCell ref="A204:B204"/>
    <mergeCell ref="D204:E204"/>
    <mergeCell ref="A205:B205"/>
    <mergeCell ref="D205:E205"/>
    <mergeCell ref="A195:C195"/>
    <mergeCell ref="A196:C196"/>
    <mergeCell ref="A198:H198"/>
    <mergeCell ref="A199:H199"/>
    <mergeCell ref="A201:E201"/>
    <mergeCell ref="A202:E202"/>
    <mergeCell ref="A209:H209"/>
    <mergeCell ref="A210:H210"/>
    <mergeCell ref="A211:H211"/>
    <mergeCell ref="A212:H212"/>
    <mergeCell ref="A213:H213"/>
    <mergeCell ref="A214:E214"/>
    <mergeCell ref="F214:H214"/>
    <mergeCell ref="A206:B206"/>
    <mergeCell ref="D206:E206"/>
    <mergeCell ref="A207:B207"/>
    <mergeCell ref="D207:E207"/>
    <mergeCell ref="A208:B208"/>
    <mergeCell ref="D208:E20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D200"/>
  <sheetViews>
    <sheetView view="pageBreakPreview" zoomScale="40" zoomScaleNormal="60" zoomScaleSheetLayoutView="40" workbookViewId="0">
      <pane ySplit="4" topLeftCell="A51"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4" width="90.7109375" style="82" customWidth="1"/>
    <col min="5" max="16384" width="9.140625" style="84"/>
  </cols>
  <sheetData>
    <row r="1" spans="1:4" s="4" customFormat="1" ht="50.1" customHeight="1" x14ac:dyDescent="0.2">
      <c r="A1" s="1"/>
      <c r="B1" s="2"/>
      <c r="C1" s="3" t="s">
        <v>0</v>
      </c>
      <c r="D1" s="96"/>
    </row>
    <row r="2" spans="1:4" s="10" customFormat="1" ht="50.1" customHeight="1" x14ac:dyDescent="0.2">
      <c r="A2" s="5" t="str">
        <f>Абакан_юр!A2</f>
        <v>Введен в действие с "01" апреля 2024 г.</v>
      </c>
      <c r="B2" s="6" t="s">
        <v>2</v>
      </c>
      <c r="C2" s="7" t="s">
        <v>618</v>
      </c>
      <c r="D2" s="186"/>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219" t="s">
        <v>8</v>
      </c>
    </row>
    <row r="5" spans="1:4" s="23" customFormat="1" ht="50.1" customHeight="1" thickBot="1" x14ac:dyDescent="0.25">
      <c r="A5" s="362" t="s">
        <v>9</v>
      </c>
      <c r="B5" s="363"/>
      <c r="C5" s="21"/>
      <c r="D5" s="22"/>
    </row>
    <row r="6" spans="1:4" s="137" customFormat="1" ht="24.95" customHeight="1" thickBot="1" x14ac:dyDescent="0.25">
      <c r="A6" s="160"/>
      <c r="B6" s="161"/>
      <c r="C6" s="162"/>
      <c r="D6" s="220"/>
    </row>
    <row r="7" spans="1:4"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7" s="382">
        <v>5334</v>
      </c>
    </row>
    <row r="8" spans="1:4" s="16" customFormat="1" ht="132" customHeight="1" x14ac:dyDescent="0.2">
      <c r="A8" s="462"/>
      <c r="B8" s="456"/>
      <c r="C8" s="456"/>
      <c r="D8" s="354"/>
    </row>
    <row r="9" spans="1:4"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 s="354"/>
    </row>
    <row r="10" spans="1:4"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0" s="374"/>
    </row>
    <row r="11" spans="1:4" s="16" customFormat="1" ht="24.95" customHeight="1" thickBot="1" x14ac:dyDescent="0.25">
      <c r="A11" s="28"/>
      <c r="B11" s="29"/>
      <c r="C11" s="30"/>
      <c r="D11" s="287"/>
    </row>
    <row r="12" spans="1:4"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2" s="457">
        <v>6084</v>
      </c>
    </row>
    <row r="13" spans="1:4" s="16" customFormat="1" ht="132" customHeight="1" x14ac:dyDescent="0.2">
      <c r="A13" s="452"/>
      <c r="B13" s="456"/>
      <c r="C13" s="456"/>
      <c r="D13" s="361"/>
    </row>
    <row r="14" spans="1:4"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4" s="361"/>
    </row>
    <row r="15" spans="1:4"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5" s="361"/>
    </row>
    <row r="16" spans="1:4"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 s="482"/>
    </row>
    <row r="17" spans="1:4" s="16" customFormat="1" ht="24.95" customHeight="1" thickBot="1" x14ac:dyDescent="0.25">
      <c r="A17" s="28"/>
      <c r="B17" s="34"/>
      <c r="C17" s="30"/>
      <c r="D17" s="35"/>
    </row>
    <row r="18" spans="1:4" s="16" customFormat="1" ht="112.5" customHeight="1" x14ac:dyDescent="0.2">
      <c r="A18" s="438" t="s">
        <v>17</v>
      </c>
      <c r="B18" s="37" t="s">
        <v>18</v>
      </c>
      <c r="C18" s="38"/>
      <c r="D18" s="465">
        <v>828</v>
      </c>
    </row>
    <row r="19" spans="1:4" s="16" customFormat="1" ht="50.1" customHeight="1" x14ac:dyDescent="0.2">
      <c r="A19" s="439"/>
      <c r="B19" s="39" t="s">
        <v>19</v>
      </c>
      <c r="C19" s="474" t="str">
        <f>"Электронный справочник "&amp;$C$2&amp;" (версия для ПК)"</f>
        <v>Электронный справочник "2ГИС.ПЕНЗА" (версия для ПК)</v>
      </c>
      <c r="D19" s="468"/>
    </row>
    <row r="20" spans="1:4" s="16" customFormat="1" ht="40.5" customHeight="1" x14ac:dyDescent="0.2">
      <c r="A20" s="439"/>
      <c r="B20" s="39" t="s">
        <v>20</v>
      </c>
      <c r="C20" s="456"/>
      <c r="D20" s="468"/>
    </row>
    <row r="21" spans="1:4"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21" s="471"/>
    </row>
    <row r="22" spans="1:4" s="16" customFormat="1" ht="24.95" customHeight="1" thickBot="1" x14ac:dyDescent="0.25">
      <c r="A22" s="40"/>
      <c r="B22" s="41"/>
      <c r="C22" s="42"/>
      <c r="D22" s="288"/>
    </row>
    <row r="23" spans="1:4"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23" s="527">
        <v>84</v>
      </c>
    </row>
    <row r="24" spans="1:4" s="16" customFormat="1" ht="94.5" customHeight="1" x14ac:dyDescent="0.2">
      <c r="A24" s="439"/>
      <c r="B24" s="476"/>
      <c r="C24" s="478"/>
      <c r="D24" s="480"/>
    </row>
    <row r="25" spans="1:4"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25" s="531"/>
    </row>
    <row r="26" spans="1:4" s="16" customFormat="1" ht="24.95" customHeight="1" thickBot="1" x14ac:dyDescent="0.25">
      <c r="A26" s="40"/>
      <c r="B26" s="29"/>
      <c r="C26" s="30"/>
      <c r="D26" s="289"/>
    </row>
    <row r="27" spans="1:4"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7" s="382">
        <v>7476</v>
      </c>
    </row>
    <row r="28" spans="1:4" s="16" customFormat="1" ht="99.95" customHeight="1" x14ac:dyDescent="0.2">
      <c r="A28" s="439"/>
      <c r="B28" s="456"/>
      <c r="C28" s="456"/>
      <c r="D28" s="354"/>
    </row>
    <row r="29" spans="1:4"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29" s="354"/>
    </row>
    <row r="30" spans="1:4"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0" s="374"/>
    </row>
    <row r="31" spans="1:4" s="16" customFormat="1" ht="24.95" customHeight="1" thickBot="1" x14ac:dyDescent="0.25">
      <c r="A31" s="40"/>
      <c r="B31" s="29"/>
      <c r="C31" s="30"/>
      <c r="D31" s="287"/>
    </row>
    <row r="32" spans="1:4"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2" s="457">
        <v>8520</v>
      </c>
    </row>
    <row r="33" spans="1:4" s="16" customFormat="1" ht="99.95" customHeight="1" x14ac:dyDescent="0.2">
      <c r="A33" s="439"/>
      <c r="B33" s="456"/>
      <c r="C33" s="456"/>
      <c r="D33" s="361"/>
    </row>
    <row r="34" spans="1:4"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34" s="361"/>
    </row>
    <row r="35" spans="1:4"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5" s="361"/>
    </row>
    <row r="36" spans="1:4"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36" s="482"/>
    </row>
    <row r="37" spans="1:4" s="16" customFormat="1" ht="24.95" customHeight="1" thickBot="1" x14ac:dyDescent="0.25">
      <c r="A37" s="52"/>
      <c r="B37" s="34"/>
      <c r="C37" s="30"/>
      <c r="D37" s="35"/>
    </row>
    <row r="38" spans="1:4" s="16" customFormat="1" ht="125.1" customHeight="1" x14ac:dyDescent="0.2">
      <c r="A38" s="438" t="s">
        <v>28</v>
      </c>
      <c r="B38" s="37" t="s">
        <v>29</v>
      </c>
      <c r="C38" s="38"/>
      <c r="D38" s="465">
        <v>1200</v>
      </c>
    </row>
    <row r="39" spans="1:4" s="16" customFormat="1" ht="50.1" customHeight="1" x14ac:dyDescent="0.2">
      <c r="A39" s="439"/>
      <c r="B39" s="39" t="s">
        <v>19</v>
      </c>
      <c r="C39" s="474" t="str">
        <f>"Электронный справочник "&amp;$C$2&amp;" (версия для ПК)"</f>
        <v>Электронный справочник "2ГИС.ПЕНЗА" (версия для ПК)</v>
      </c>
      <c r="D39" s="468"/>
    </row>
    <row r="40" spans="1:4" s="16" customFormat="1" ht="50.1" customHeight="1" x14ac:dyDescent="0.2">
      <c r="A40" s="439"/>
      <c r="B40" s="39" t="s">
        <v>20</v>
      </c>
      <c r="C40" s="456"/>
      <c r="D40" s="468"/>
    </row>
    <row r="41" spans="1:4"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"2ГИС.ПЕНЗА"; Электронный справочник "2ГИС.ПЕНЗА" (мобильная версия 2ГИС 4.0 и выше)</v>
      </c>
      <c r="D41" s="471"/>
    </row>
    <row r="42" spans="1:4" s="16" customFormat="1" ht="24.95" customHeight="1" thickBot="1" x14ac:dyDescent="0.25">
      <c r="A42" s="40"/>
      <c r="B42" s="41"/>
      <c r="C42" s="42"/>
      <c r="D42" s="287"/>
    </row>
    <row r="43" spans="1:4"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v>
      </c>
      <c r="D43" s="465">
        <v>120</v>
      </c>
    </row>
    <row r="44" spans="1:4" s="16" customFormat="1" ht="69.75" customHeight="1" x14ac:dyDescent="0.2">
      <c r="A44" s="439"/>
      <c r="B44" s="476"/>
      <c r="C44" s="478"/>
      <c r="D44" s="468"/>
    </row>
    <row r="45" spans="1:4"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5" s="468"/>
    </row>
    <row r="46" spans="1:4"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46" s="471"/>
    </row>
    <row r="47" spans="1:4" ht="21.75" thickBot="1" x14ac:dyDescent="0.25">
      <c r="A47" s="160"/>
      <c r="B47" s="161"/>
      <c r="C47" s="162"/>
      <c r="D47" s="220"/>
    </row>
    <row r="48" spans="1:4"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48" s="382">
        <v>6402</v>
      </c>
    </row>
    <row r="49" spans="1:4" s="16" customFormat="1" ht="132" customHeight="1" x14ac:dyDescent="0.2">
      <c r="A49" s="462"/>
      <c r="B49" s="456"/>
      <c r="C49" s="456"/>
      <c r="D49" s="354"/>
    </row>
    <row r="50" spans="1:4" s="16" customFormat="1" ht="9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0" s="354"/>
    </row>
    <row r="51" spans="1:4" s="16" customFormat="1" ht="9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1" s="379"/>
    </row>
    <row r="52" spans="1:4"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2" s="374"/>
    </row>
    <row r="53" spans="1:4" s="16" customFormat="1" ht="24.95" customHeight="1" thickBot="1" x14ac:dyDescent="0.25">
      <c r="A53" s="28"/>
      <c r="B53" s="29"/>
      <c r="C53" s="30"/>
      <c r="D53" s="221"/>
    </row>
    <row r="54" spans="1:4"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4" s="457">
        <v>7302</v>
      </c>
    </row>
    <row r="55" spans="1:4" s="16" customFormat="1" ht="132" customHeight="1" x14ac:dyDescent="0.2">
      <c r="A55" s="452"/>
      <c r="B55" s="456"/>
      <c r="C55" s="456"/>
      <c r="D55" s="361"/>
    </row>
    <row r="56" spans="1:4" s="16" customFormat="1" ht="97.5"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56" s="361"/>
    </row>
    <row r="57" spans="1:4"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7" s="361"/>
    </row>
    <row r="58" spans="1:4"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58" s="482"/>
    </row>
    <row r="59" spans="1:4" s="16" customFormat="1" ht="24.95" customHeight="1" thickBot="1" x14ac:dyDescent="0.25">
      <c r="A59" s="40"/>
      <c r="B59" s="41"/>
      <c r="C59" s="42"/>
      <c r="D59" s="222"/>
    </row>
    <row r="60" spans="1:4"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60" s="527">
        <v>84</v>
      </c>
    </row>
    <row r="61" spans="1:4" s="16" customFormat="1" ht="94.5" customHeight="1" x14ac:dyDescent="0.2">
      <c r="A61" s="439"/>
      <c r="B61" s="476"/>
      <c r="C61" s="478"/>
      <c r="D61" s="480"/>
    </row>
    <row r="62" spans="1:4"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62" s="531"/>
    </row>
    <row r="63" spans="1:4" s="16" customFormat="1" ht="24.95" customHeight="1" thickBot="1" x14ac:dyDescent="0.25">
      <c r="A63" s="40"/>
      <c r="B63" s="59"/>
      <c r="C63" s="60"/>
      <c r="D63" s="224"/>
    </row>
    <row r="64" spans="1:4" s="16" customFormat="1" ht="50.1" customHeight="1" thickBot="1" x14ac:dyDescent="0.25">
      <c r="A64" s="411" t="s">
        <v>38</v>
      </c>
      <c r="B64" s="412"/>
      <c r="C64" s="412"/>
      <c r="D64" s="225" t="str">
        <f>"от "&amp;MIN(D65:D84)&amp;" до "&amp;MAX(D65:D84)</f>
        <v>от 978 до 19560</v>
      </c>
    </row>
    <row r="65" spans="1:4" s="16" customFormat="1" ht="37.5" customHeight="1" outlineLevel="1" x14ac:dyDescent="0.2">
      <c r="A65" s="429" t="s">
        <v>39</v>
      </c>
      <c r="B65" s="430"/>
      <c r="C65" s="431"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65" s="226">
        <v>978</v>
      </c>
    </row>
    <row r="66" spans="1:4" s="16" customFormat="1" ht="37.5" customHeight="1" outlineLevel="1" x14ac:dyDescent="0.2">
      <c r="A66" s="419" t="s">
        <v>40</v>
      </c>
      <c r="B66" s="420"/>
      <c r="C66" s="431"/>
      <c r="D66" s="227">
        <v>1956</v>
      </c>
    </row>
    <row r="67" spans="1:4" s="16" customFormat="1" ht="37.5" customHeight="1" outlineLevel="1" x14ac:dyDescent="0.2">
      <c r="A67" s="419" t="s">
        <v>41</v>
      </c>
      <c r="B67" s="420"/>
      <c r="C67" s="431"/>
      <c r="D67" s="227">
        <v>2934</v>
      </c>
    </row>
    <row r="68" spans="1:4" s="16" customFormat="1" ht="37.5" customHeight="1" outlineLevel="1" x14ac:dyDescent="0.2">
      <c r="A68" s="419" t="s">
        <v>42</v>
      </c>
      <c r="B68" s="420"/>
      <c r="C68" s="431"/>
      <c r="D68" s="227">
        <v>3912</v>
      </c>
    </row>
    <row r="69" spans="1:4" s="16" customFormat="1" ht="37.5" customHeight="1" outlineLevel="1" x14ac:dyDescent="0.2">
      <c r="A69" s="419" t="s">
        <v>43</v>
      </c>
      <c r="B69" s="420"/>
      <c r="C69" s="431"/>
      <c r="D69" s="227">
        <v>4890</v>
      </c>
    </row>
    <row r="70" spans="1:4" s="16" customFormat="1" ht="37.5" customHeight="1" outlineLevel="1" x14ac:dyDescent="0.2">
      <c r="A70" s="419" t="s">
        <v>44</v>
      </c>
      <c r="B70" s="420"/>
      <c r="C70" s="431"/>
      <c r="D70" s="227">
        <v>5868</v>
      </c>
    </row>
    <row r="71" spans="1:4" s="16" customFormat="1" ht="37.5" customHeight="1" outlineLevel="1" x14ac:dyDescent="0.2">
      <c r="A71" s="419" t="s">
        <v>45</v>
      </c>
      <c r="B71" s="420"/>
      <c r="C71" s="431"/>
      <c r="D71" s="227">
        <v>6846</v>
      </c>
    </row>
    <row r="72" spans="1:4" s="16" customFormat="1" ht="37.5" customHeight="1" outlineLevel="1" x14ac:dyDescent="0.2">
      <c r="A72" s="419" t="s">
        <v>46</v>
      </c>
      <c r="B72" s="420"/>
      <c r="C72" s="431"/>
      <c r="D72" s="227">
        <v>7824</v>
      </c>
    </row>
    <row r="73" spans="1:4" s="16" customFormat="1" ht="37.5" customHeight="1" outlineLevel="1" x14ac:dyDescent="0.2">
      <c r="A73" s="419" t="s">
        <v>47</v>
      </c>
      <c r="B73" s="420"/>
      <c r="C73" s="431"/>
      <c r="D73" s="227">
        <v>8802</v>
      </c>
    </row>
    <row r="74" spans="1:4" s="16" customFormat="1" ht="37.5" customHeight="1" outlineLevel="1" x14ac:dyDescent="0.2">
      <c r="A74" s="419" t="s">
        <v>48</v>
      </c>
      <c r="B74" s="420"/>
      <c r="C74" s="431"/>
      <c r="D74" s="227">
        <v>9780</v>
      </c>
    </row>
    <row r="75" spans="1:4" s="16" customFormat="1" ht="37.5" customHeight="1" outlineLevel="1" x14ac:dyDescent="0.2">
      <c r="A75" s="419" t="s">
        <v>49</v>
      </c>
      <c r="B75" s="420"/>
      <c r="C75" s="431"/>
      <c r="D75" s="227">
        <v>10758</v>
      </c>
    </row>
    <row r="76" spans="1:4" s="16" customFormat="1" ht="37.5" customHeight="1" outlineLevel="1" x14ac:dyDescent="0.2">
      <c r="A76" s="419" t="s">
        <v>50</v>
      </c>
      <c r="B76" s="420"/>
      <c r="C76" s="431"/>
      <c r="D76" s="227">
        <v>11736</v>
      </c>
    </row>
    <row r="77" spans="1:4" s="16" customFormat="1" ht="37.5" customHeight="1" outlineLevel="1" x14ac:dyDescent="0.2">
      <c r="A77" s="419" t="s">
        <v>51</v>
      </c>
      <c r="B77" s="420"/>
      <c r="C77" s="431"/>
      <c r="D77" s="227">
        <v>12714</v>
      </c>
    </row>
    <row r="78" spans="1:4" s="16" customFormat="1" ht="37.5" customHeight="1" outlineLevel="1" x14ac:dyDescent="0.2">
      <c r="A78" s="419" t="s">
        <v>52</v>
      </c>
      <c r="B78" s="420"/>
      <c r="C78" s="431"/>
      <c r="D78" s="227">
        <v>13692</v>
      </c>
    </row>
    <row r="79" spans="1:4" s="16" customFormat="1" ht="37.5" customHeight="1" outlineLevel="1" x14ac:dyDescent="0.2">
      <c r="A79" s="419" t="s">
        <v>53</v>
      </c>
      <c r="B79" s="420"/>
      <c r="C79" s="431"/>
      <c r="D79" s="227">
        <v>14670</v>
      </c>
    </row>
    <row r="80" spans="1:4" s="16" customFormat="1" ht="37.5" customHeight="1" outlineLevel="1" x14ac:dyDescent="0.2">
      <c r="A80" s="419" t="s">
        <v>54</v>
      </c>
      <c r="B80" s="420"/>
      <c r="C80" s="431"/>
      <c r="D80" s="227">
        <v>15648</v>
      </c>
    </row>
    <row r="81" spans="1:4" s="16" customFormat="1" ht="37.5" customHeight="1" outlineLevel="1" x14ac:dyDescent="0.2">
      <c r="A81" s="419" t="s">
        <v>55</v>
      </c>
      <c r="B81" s="420"/>
      <c r="C81" s="431"/>
      <c r="D81" s="227">
        <v>16626</v>
      </c>
    </row>
    <row r="82" spans="1:4" s="16" customFormat="1" ht="37.5" customHeight="1" outlineLevel="1" x14ac:dyDescent="0.2">
      <c r="A82" s="419" t="s">
        <v>56</v>
      </c>
      <c r="B82" s="420"/>
      <c r="C82" s="431"/>
      <c r="D82" s="227">
        <v>17604</v>
      </c>
    </row>
    <row r="83" spans="1:4" s="16" customFormat="1" ht="37.5" customHeight="1" outlineLevel="1" x14ac:dyDescent="0.2">
      <c r="A83" s="419" t="s">
        <v>57</v>
      </c>
      <c r="B83" s="420"/>
      <c r="C83" s="431"/>
      <c r="D83" s="227">
        <v>18582</v>
      </c>
    </row>
    <row r="84" spans="1:4" s="16" customFormat="1" ht="37.5" customHeight="1" outlineLevel="1" thickBot="1" x14ac:dyDescent="0.25">
      <c r="A84" s="419" t="s">
        <v>58</v>
      </c>
      <c r="B84" s="420"/>
      <c r="C84" s="431"/>
      <c r="D84" s="227">
        <v>19560</v>
      </c>
    </row>
    <row r="85" spans="1:4" s="16" customFormat="1" ht="50.1" customHeight="1" thickBot="1" x14ac:dyDescent="0.25">
      <c r="A85" s="411" t="s">
        <v>59</v>
      </c>
      <c r="B85" s="412"/>
      <c r="C85" s="412"/>
      <c r="D85" s="225" t="str">
        <f>"от "&amp;MIN(D86:D95)&amp;" до "&amp;MAX(D86:D95)</f>
        <v>от 180 до 3132</v>
      </c>
    </row>
    <row r="86" spans="1:4" s="16" customFormat="1" ht="156" customHeight="1" x14ac:dyDescent="0.2">
      <c r="A86" s="65" t="s">
        <v>60</v>
      </c>
      <c r="B86" s="66" t="s">
        <v>13</v>
      </c>
      <c r="C86" s="6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86" s="238">
        <v>630</v>
      </c>
    </row>
    <row r="87" spans="1:4" s="16" customFormat="1" ht="37.5" customHeight="1" x14ac:dyDescent="0.2">
      <c r="A87" s="624" t="s">
        <v>61</v>
      </c>
      <c r="B87" s="381"/>
      <c r="C87" s="426"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87" s="238">
        <v>396</v>
      </c>
    </row>
    <row r="88" spans="1:4" s="16" customFormat="1" ht="37.5" customHeight="1" x14ac:dyDescent="0.2">
      <c r="A88" s="624" t="s">
        <v>62</v>
      </c>
      <c r="B88" s="381"/>
      <c r="C88" s="427"/>
      <c r="D88" s="238">
        <v>3132</v>
      </c>
    </row>
    <row r="89" spans="1:4" s="16" customFormat="1" ht="37.5" customHeight="1" x14ac:dyDescent="0.2">
      <c r="A89" s="624" t="s">
        <v>63</v>
      </c>
      <c r="B89" s="381"/>
      <c r="C89" s="427"/>
      <c r="D89" s="227">
        <v>888</v>
      </c>
    </row>
    <row r="90" spans="1:4" s="16" customFormat="1" ht="37.5" customHeight="1" x14ac:dyDescent="0.2">
      <c r="A90" s="352" t="s">
        <v>64</v>
      </c>
      <c r="B90" s="353"/>
      <c r="C90" s="427"/>
      <c r="D90" s="227">
        <v>1890</v>
      </c>
    </row>
    <row r="91" spans="1:4" s="16" customFormat="1" ht="37.5" customHeight="1" x14ac:dyDescent="0.2">
      <c r="A91" s="624" t="s">
        <v>65</v>
      </c>
      <c r="B91" s="381"/>
      <c r="C91" s="427"/>
      <c r="D91" s="238">
        <v>180</v>
      </c>
    </row>
    <row r="92" spans="1:4" s="16" customFormat="1" ht="37.5" customHeight="1" x14ac:dyDescent="0.2">
      <c r="A92" s="624" t="s">
        <v>66</v>
      </c>
      <c r="B92" s="381"/>
      <c r="C92" s="427"/>
      <c r="D92" s="238">
        <v>180</v>
      </c>
    </row>
    <row r="93" spans="1:4" s="16" customFormat="1" ht="37.5" customHeight="1" x14ac:dyDescent="0.2">
      <c r="A93" s="624" t="s">
        <v>67</v>
      </c>
      <c r="B93" s="381"/>
      <c r="C93" s="427"/>
      <c r="D93" s="238">
        <v>360</v>
      </c>
    </row>
    <row r="94" spans="1:4" s="16" customFormat="1" ht="37.5" customHeight="1" x14ac:dyDescent="0.2">
      <c r="A94" s="624" t="s">
        <v>68</v>
      </c>
      <c r="B94" s="381"/>
      <c r="C94" s="427"/>
      <c r="D94" s="238">
        <v>540</v>
      </c>
    </row>
    <row r="95" spans="1:4" s="16" customFormat="1" ht="37.5" customHeight="1" thickBot="1" x14ac:dyDescent="0.25">
      <c r="A95" s="524" t="s">
        <v>69</v>
      </c>
      <c r="B95" s="664"/>
      <c r="C95" s="428"/>
      <c r="D95" s="290">
        <v>3132</v>
      </c>
    </row>
    <row r="96" spans="1:4" s="16" customFormat="1" ht="117.75" customHeight="1" thickBot="1" x14ac:dyDescent="0.25">
      <c r="A96" s="524" t="s">
        <v>71</v>
      </c>
      <c r="B96" s="525"/>
      <c r="C96" s="2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96" s="292">
        <v>30</v>
      </c>
    </row>
    <row r="97" spans="1:4" s="23" customFormat="1" ht="50.1" customHeight="1" thickBot="1" x14ac:dyDescent="0.25">
      <c r="A97" s="362" t="s">
        <v>72</v>
      </c>
      <c r="B97" s="363"/>
      <c r="C97" s="21"/>
      <c r="D97" s="22" t="str">
        <f>"от "&amp;MIN(D99,D119:D135)&amp;" до "&amp;MAX(D99,D119:D135)</f>
        <v>от 636 до 7272</v>
      </c>
    </row>
    <row r="98" spans="1:4" s="16" customFormat="1" ht="24.95" customHeight="1" thickBot="1" x14ac:dyDescent="0.25">
      <c r="A98" s="133"/>
      <c r="B98" s="192"/>
      <c r="C98" s="60"/>
      <c r="D98" s="212"/>
    </row>
    <row r="99" spans="1:4" s="16" customFormat="1" ht="64.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"2ГИС.ПЕНЗА" (версия для ПК); Интернет-площадка 2gis.kz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http://api.2gis.kz/</v>
      </c>
      <c r="D99" s="231">
        <v>6720</v>
      </c>
    </row>
    <row r="100" spans="1:4" s="16" customFormat="1" ht="64.5" customHeight="1" thickBot="1" x14ac:dyDescent="0.25">
      <c r="A100" s="393" t="s">
        <v>74</v>
      </c>
      <c r="B100" s="394"/>
      <c r="C100" s="405"/>
      <c r="D100" s="293" t="s">
        <v>75</v>
      </c>
    </row>
    <row r="101" spans="1:4" s="16" customFormat="1" ht="64.5" customHeight="1" x14ac:dyDescent="0.2">
      <c r="A101" s="385" t="s">
        <v>76</v>
      </c>
      <c r="B101" s="386"/>
      <c r="C101" s="405"/>
      <c r="D101" s="227">
        <f>D99/4</f>
        <v>1680</v>
      </c>
    </row>
    <row r="102" spans="1:4" s="16" customFormat="1" ht="64.5" customHeight="1" x14ac:dyDescent="0.2">
      <c r="A102" s="385" t="s">
        <v>77</v>
      </c>
      <c r="B102" s="386"/>
      <c r="C102" s="405"/>
      <c r="D102" s="227">
        <f>D99/5</f>
        <v>1344</v>
      </c>
    </row>
    <row r="103" spans="1:4" s="16" customFormat="1" ht="64.5" customHeight="1" x14ac:dyDescent="0.2">
      <c r="A103" s="385" t="s">
        <v>78</v>
      </c>
      <c r="B103" s="386"/>
      <c r="C103" s="405"/>
      <c r="D103" s="227">
        <f>D99/6</f>
        <v>1120</v>
      </c>
    </row>
    <row r="104" spans="1:4" s="16" customFormat="1" ht="64.5" customHeight="1" x14ac:dyDescent="0.2">
      <c r="A104" s="385" t="s">
        <v>79</v>
      </c>
      <c r="B104" s="386"/>
      <c r="C104" s="405"/>
      <c r="D104" s="227">
        <f>D99/7</f>
        <v>960</v>
      </c>
    </row>
    <row r="105" spans="1:4" s="16" customFormat="1" ht="64.5" customHeight="1" x14ac:dyDescent="0.2">
      <c r="A105" s="385" t="s">
        <v>80</v>
      </c>
      <c r="B105" s="386"/>
      <c r="C105" s="405"/>
      <c r="D105" s="227">
        <f>D99/8</f>
        <v>840</v>
      </c>
    </row>
    <row r="106" spans="1:4" s="16" customFormat="1" ht="64.5" customHeight="1" x14ac:dyDescent="0.2">
      <c r="A106" s="385" t="s">
        <v>81</v>
      </c>
      <c r="B106" s="386"/>
      <c r="C106" s="405"/>
      <c r="D106" s="227">
        <f>D99/9</f>
        <v>746.66666666666663</v>
      </c>
    </row>
    <row r="107" spans="1:4" s="16" customFormat="1" ht="64.5" customHeight="1" thickBot="1" x14ac:dyDescent="0.25">
      <c r="A107" s="385" t="s">
        <v>82</v>
      </c>
      <c r="B107" s="386"/>
      <c r="C107" s="405"/>
      <c r="D107" s="227">
        <f>D99/10</f>
        <v>672</v>
      </c>
    </row>
    <row r="108" spans="1:4" s="16" customFormat="1" ht="64.5" customHeight="1" thickBot="1" x14ac:dyDescent="0.25">
      <c r="A108" s="389" t="s">
        <v>83</v>
      </c>
      <c r="B108" s="390"/>
      <c r="C108" s="405"/>
      <c r="D108" s="231">
        <v>10080</v>
      </c>
    </row>
    <row r="109" spans="1:4" s="16" customFormat="1" ht="64.5" customHeight="1" thickBot="1" x14ac:dyDescent="0.25">
      <c r="A109" s="393" t="s">
        <v>74</v>
      </c>
      <c r="B109" s="394"/>
      <c r="C109" s="405"/>
      <c r="D109" s="293" t="s">
        <v>75</v>
      </c>
    </row>
    <row r="110" spans="1:4" s="16" customFormat="1" ht="64.5" customHeight="1" x14ac:dyDescent="0.2">
      <c r="A110" s="385" t="s">
        <v>76</v>
      </c>
      <c r="B110" s="386"/>
      <c r="C110" s="405"/>
      <c r="D110" s="227">
        <v>2520</v>
      </c>
    </row>
    <row r="111" spans="1:4" s="16" customFormat="1" ht="64.5" customHeight="1" x14ac:dyDescent="0.2">
      <c r="A111" s="385" t="s">
        <v>77</v>
      </c>
      <c r="B111" s="386"/>
      <c r="C111" s="405"/>
      <c r="D111" s="227">
        <v>2016</v>
      </c>
    </row>
    <row r="112" spans="1:4" s="16" customFormat="1" ht="64.5" customHeight="1" x14ac:dyDescent="0.2">
      <c r="A112" s="385" t="s">
        <v>78</v>
      </c>
      <c r="B112" s="386"/>
      <c r="C112" s="405"/>
      <c r="D112" s="227">
        <v>1680</v>
      </c>
    </row>
    <row r="113" spans="1:4" s="16" customFormat="1" ht="64.5" customHeight="1" x14ac:dyDescent="0.2">
      <c r="A113" s="385" t="s">
        <v>79</v>
      </c>
      <c r="B113" s="386"/>
      <c r="C113" s="405"/>
      <c r="D113" s="227">
        <v>1440</v>
      </c>
    </row>
    <row r="114" spans="1:4" s="16" customFormat="1" ht="64.5" customHeight="1" x14ac:dyDescent="0.2">
      <c r="A114" s="385" t="s">
        <v>80</v>
      </c>
      <c r="B114" s="386"/>
      <c r="C114" s="405"/>
      <c r="D114" s="227">
        <v>1260</v>
      </c>
    </row>
    <row r="115" spans="1:4" s="16" customFormat="1" ht="64.5" customHeight="1" x14ac:dyDescent="0.2">
      <c r="A115" s="385" t="s">
        <v>81</v>
      </c>
      <c r="B115" s="386"/>
      <c r="C115" s="405"/>
      <c r="D115" s="227">
        <v>1120</v>
      </c>
    </row>
    <row r="116" spans="1:4" s="16" customFormat="1" ht="64.5" customHeight="1" thickBot="1" x14ac:dyDescent="0.25">
      <c r="A116" s="385" t="s">
        <v>82</v>
      </c>
      <c r="B116" s="386"/>
      <c r="C116" s="406"/>
      <c r="D116" s="227">
        <v>1008</v>
      </c>
    </row>
    <row r="117" spans="1:4"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17" s="236">
        <v>12000</v>
      </c>
    </row>
    <row r="118" spans="1:4" s="16" customFormat="1" ht="24.95" customHeight="1" thickBot="1" x14ac:dyDescent="0.25">
      <c r="A118" s="133"/>
      <c r="B118" s="192"/>
      <c r="C118" s="60"/>
      <c r="D118" s="212"/>
    </row>
    <row r="119" spans="1:4" s="16" customFormat="1" ht="50.1" customHeight="1" x14ac:dyDescent="0.2">
      <c r="A119" s="352" t="s">
        <v>85</v>
      </c>
      <c r="B119" s="353"/>
      <c r="C119" s="118" t="str">
        <f>"Интернет-площадка 2gis.ru на основе Cправочника организаций "&amp;$C$2&amp;""</f>
        <v>Интернет-площадка 2gis.ru на основе Cправочника организаций "2ГИС.ПЕНЗА"</v>
      </c>
      <c r="D119" s="294">
        <v>4212</v>
      </c>
    </row>
    <row r="120" spans="1:4" s="16" customFormat="1" ht="50.1" customHeight="1" x14ac:dyDescent="0.2">
      <c r="A120" s="352" t="s">
        <v>86</v>
      </c>
      <c r="B120" s="353"/>
      <c r="C120"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0" s="294">
        <v>1656</v>
      </c>
    </row>
    <row r="121" spans="1:4" s="16" customFormat="1" ht="50.1" customHeight="1" x14ac:dyDescent="0.2">
      <c r="A121" s="352" t="s">
        <v>87</v>
      </c>
      <c r="B121" s="353"/>
      <c r="C121"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1" s="294">
        <v>3780</v>
      </c>
    </row>
    <row r="122" spans="1:4" s="16" customFormat="1" ht="50.1" customHeight="1" x14ac:dyDescent="0.2">
      <c r="A122" s="352" t="s">
        <v>88</v>
      </c>
      <c r="B122" s="353"/>
      <c r="C122" s="74" t="str">
        <f>"Интернет-площадка 2gis.ru на основе Cправочника организаций "&amp;$C$2&amp;""</f>
        <v>Интернет-площадка 2gis.ru на основе Cправочника организаций "2ГИС.ПЕНЗА"</v>
      </c>
      <c r="D122" s="294">
        <v>5220</v>
      </c>
    </row>
    <row r="123" spans="1:4" s="16" customFormat="1" ht="50.1" customHeight="1" x14ac:dyDescent="0.2">
      <c r="A123" s="352" t="s">
        <v>89</v>
      </c>
      <c r="B123" s="353"/>
      <c r="C123" s="74" t="str">
        <f>"Интернет-площадка 2gis.ru на основе Cправочника организаций "&amp;$C$2&amp;""</f>
        <v>Интернет-площадка 2gis.ru на основе Cправочника организаций "2ГИС.ПЕНЗА"</v>
      </c>
      <c r="D123" s="294">
        <v>6264</v>
      </c>
    </row>
    <row r="124" spans="1:4" s="16" customFormat="1" ht="50.1" customHeight="1" x14ac:dyDescent="0.2">
      <c r="A124" s="352" t="s">
        <v>90</v>
      </c>
      <c r="B124" s="353"/>
      <c r="C124"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4" s="294">
        <v>1890</v>
      </c>
    </row>
    <row r="125" spans="1:4" s="16" customFormat="1" ht="50.1" customHeight="1" x14ac:dyDescent="0.2">
      <c r="A125" s="352" t="s">
        <v>91</v>
      </c>
      <c r="B125" s="353"/>
      <c r="C125"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5" s="294">
        <v>3600</v>
      </c>
    </row>
    <row r="126" spans="1:4" s="16" customFormat="1" ht="50.1" customHeight="1" x14ac:dyDescent="0.2">
      <c r="A126" s="352" t="s">
        <v>92</v>
      </c>
      <c r="B126" s="353"/>
      <c r="C126"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26" s="294">
        <v>4488</v>
      </c>
    </row>
    <row r="127" spans="1:4" s="16" customFormat="1" ht="50.1" customHeight="1" x14ac:dyDescent="0.2">
      <c r="A127" s="352" t="s">
        <v>93</v>
      </c>
      <c r="B127" s="353"/>
      <c r="C127" s="74" t="str">
        <f>C159</f>
        <v>электронный справочник на основе Справочника организаций "2ГИС.ПЕНЗА" (мобильная версия 2ГИС 4.0 и выше)</v>
      </c>
      <c r="D127" s="294">
        <v>5544</v>
      </c>
    </row>
    <row r="128" spans="1:4" s="16" customFormat="1" ht="50.1" customHeight="1" x14ac:dyDescent="0.2">
      <c r="A128" s="377" t="s">
        <v>94</v>
      </c>
      <c r="B128" s="378"/>
      <c r="C128" s="74" t="s">
        <v>95</v>
      </c>
      <c r="D128" s="294">
        <v>636</v>
      </c>
    </row>
    <row r="129" spans="1:4" s="16" customFormat="1" ht="50.1" customHeight="1" x14ac:dyDescent="0.2">
      <c r="A129" s="352" t="s">
        <v>96</v>
      </c>
      <c r="B129" s="353"/>
      <c r="C12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29" s="294">
        <v>1860</v>
      </c>
    </row>
    <row r="130" spans="1:4" s="16" customFormat="1" ht="50.1" customHeight="1" x14ac:dyDescent="0.2">
      <c r="A130" s="352" t="s">
        <v>97</v>
      </c>
      <c r="B130" s="353"/>
      <c r="C130" s="74"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0" s="294">
        <v>1488</v>
      </c>
    </row>
    <row r="131" spans="1:4" s="16" customFormat="1" ht="50.1" customHeight="1" x14ac:dyDescent="0.2">
      <c r="A131" s="352" t="s">
        <v>98</v>
      </c>
      <c r="B131" s="353"/>
      <c r="C131" s="74"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1" s="294">
        <v>1230</v>
      </c>
    </row>
    <row r="132" spans="1:4" s="16" customFormat="1" ht="50.1" customHeight="1" x14ac:dyDescent="0.2">
      <c r="A132" s="352" t="s">
        <v>99</v>
      </c>
      <c r="B132" s="353"/>
      <c r="C132" s="74" t="str">
        <f t="shared" si="1"/>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2" s="294">
        <v>744</v>
      </c>
    </row>
    <row r="133" spans="1:4" s="16" customFormat="1" ht="50.1" customHeight="1" x14ac:dyDescent="0.2">
      <c r="A133" s="352" t="s">
        <v>100</v>
      </c>
      <c r="B133" s="353" t="s">
        <v>100</v>
      </c>
      <c r="C13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3" s="294">
        <v>7272</v>
      </c>
    </row>
    <row r="134" spans="1:4" s="16" customFormat="1" ht="50.1" customHeight="1" x14ac:dyDescent="0.2">
      <c r="A134" s="352" t="s">
        <v>101</v>
      </c>
      <c r="B134" s="353" t="s">
        <v>101</v>
      </c>
      <c r="C134"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34" s="294">
        <v>3000</v>
      </c>
    </row>
    <row r="135" spans="1:4" s="16" customFormat="1" ht="50.1" customHeight="1" thickBot="1" x14ac:dyDescent="0.25">
      <c r="A135" s="352" t="s">
        <v>102</v>
      </c>
      <c r="B135" s="353"/>
      <c r="C135"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35" s="294">
        <v>1770</v>
      </c>
    </row>
    <row r="136" spans="1:4"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6" s="294">
        <v>756</v>
      </c>
    </row>
    <row r="137" spans="1:4"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37" s="294">
        <v>100002</v>
      </c>
    </row>
    <row r="138" spans="1:4"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8" s="294">
        <v>9018</v>
      </c>
    </row>
    <row r="139" spans="1:4" s="16" customFormat="1" ht="96" customHeight="1" x14ac:dyDescent="0.2">
      <c r="A139" s="377" t="s">
        <v>105</v>
      </c>
      <c r="B139" s="378"/>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"2ГИС.ПЕНЗА"; Электронный справочник на основе Справочника организаций "2ГИС.ПЕНЗА" (мобильная версия); Интернет-площадки и Веб-приложения на основе Cправочника организаций "2ГИС.ПЕНЗА", http://api.2gis.ru/</v>
      </c>
      <c r="D139" s="294">
        <v>4212</v>
      </c>
    </row>
    <row r="140" spans="1:4" s="16" customFormat="1" ht="96" customHeight="1" x14ac:dyDescent="0.2">
      <c r="A140" s="377" t="s">
        <v>106</v>
      </c>
      <c r="B140" s="378"/>
      <c r="C14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40" s="294">
        <v>7200</v>
      </c>
    </row>
    <row r="141" spans="1:4" s="16" customFormat="1" ht="50.1" customHeight="1" x14ac:dyDescent="0.2">
      <c r="A141" s="377" t="s">
        <v>107</v>
      </c>
      <c r="B141" s="378"/>
      <c r="C141" s="74" t="str">
        <f>"Интернет-площадка 2gis.ru на основе Cправочника организаций "&amp;$C$2&amp;""</f>
        <v>Интернет-площадка 2gis.ru на основе Cправочника организаций "2ГИС.ПЕНЗА"</v>
      </c>
      <c r="D141" s="294">
        <v>6000</v>
      </c>
    </row>
    <row r="142" spans="1:4" s="16" customFormat="1" ht="50.1" customHeight="1" x14ac:dyDescent="0.2">
      <c r="A142" s="352" t="s">
        <v>108</v>
      </c>
      <c r="B142" s="353"/>
      <c r="C142"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2" s="294">
        <v>2400</v>
      </c>
    </row>
    <row r="143" spans="1:4" s="16" customFormat="1" ht="50.1" customHeight="1" x14ac:dyDescent="0.2">
      <c r="A143" s="352" t="s">
        <v>109</v>
      </c>
      <c r="B143" s="353"/>
      <c r="C143"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3" s="294">
        <v>5400</v>
      </c>
    </row>
    <row r="144" spans="1:4" s="16" customFormat="1" ht="50.1" customHeight="1" x14ac:dyDescent="0.2">
      <c r="A144" s="352" t="s">
        <v>110</v>
      </c>
      <c r="B144" s="353"/>
      <c r="C144" s="74" t="str">
        <f>"Интернет-площадка 2gis.ru на основе Cправочника организаций "&amp;$C$2&amp;""</f>
        <v>Интернет-площадка 2gis.ru на основе Cправочника организаций "2ГИС.ПЕНЗА"</v>
      </c>
      <c r="D144" s="294">
        <v>7320</v>
      </c>
    </row>
    <row r="145" spans="1:4" s="16" customFormat="1" ht="50.1" customHeight="1" x14ac:dyDescent="0.2">
      <c r="A145" s="352" t="s">
        <v>111</v>
      </c>
      <c r="B145" s="353"/>
      <c r="C145" s="74" t="str">
        <f>"Интернет-площадка 2gis.ru на основе Cправочника организаций "&amp;$C$2&amp;""</f>
        <v>Интернет-площадка 2gis.ru на основе Cправочника организаций "2ГИС.ПЕНЗА"</v>
      </c>
      <c r="D145" s="294">
        <v>8784</v>
      </c>
    </row>
    <row r="146" spans="1:4" s="16" customFormat="1" ht="50.1" customHeight="1" x14ac:dyDescent="0.2">
      <c r="A146" s="352" t="s">
        <v>112</v>
      </c>
      <c r="B146" s="353"/>
      <c r="C146"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6" s="294">
        <v>2760</v>
      </c>
    </row>
    <row r="147" spans="1:4" s="16" customFormat="1" ht="50.1" customHeight="1" x14ac:dyDescent="0.2">
      <c r="A147" s="352" t="s">
        <v>113</v>
      </c>
      <c r="B147" s="353"/>
      <c r="C147"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7" s="294">
        <v>5040</v>
      </c>
    </row>
    <row r="148" spans="1:4" s="16" customFormat="1" ht="50.1" customHeight="1" x14ac:dyDescent="0.2">
      <c r="A148" s="377" t="s">
        <v>114</v>
      </c>
      <c r="B148" s="378"/>
      <c r="C148"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48" s="294">
        <v>6360</v>
      </c>
    </row>
    <row r="149" spans="1:4" s="16" customFormat="1" ht="50.1" customHeight="1" x14ac:dyDescent="0.2">
      <c r="A149" s="352" t="s">
        <v>115</v>
      </c>
      <c r="B149" s="353"/>
      <c r="C149" s="74" t="s">
        <v>95</v>
      </c>
      <c r="D149" s="294">
        <v>960</v>
      </c>
    </row>
    <row r="150" spans="1:4" s="16" customFormat="1" ht="84.75" customHeight="1" x14ac:dyDescent="0.2">
      <c r="A150" s="352" t="s">
        <v>116</v>
      </c>
      <c r="B150" s="353"/>
      <c r="C15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"2ГИС.ПЕНЗА" (мобильная версия 2ГИС 4.0 и выше); Интернет-площадка 2gis.ru на основе Cправочника организаций "2ГИС.ПЕНЗА"</v>
      </c>
      <c r="D150" s="294">
        <v>10200</v>
      </c>
    </row>
    <row r="151" spans="1:4" s="16" customFormat="1" ht="50.1" customHeight="1" thickBot="1" x14ac:dyDescent="0.25">
      <c r="A151" s="377" t="s">
        <v>117</v>
      </c>
      <c r="B151" s="378"/>
      <c r="C151"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51" s="294">
        <v>2520</v>
      </c>
    </row>
    <row r="152" spans="1:4" s="16" customFormat="1" ht="36" customHeight="1" thickBot="1" x14ac:dyDescent="0.25">
      <c r="A152" s="362" t="s">
        <v>118</v>
      </c>
      <c r="B152" s="363"/>
      <c r="C152" s="362"/>
      <c r="D152" s="695"/>
    </row>
    <row r="153" spans="1:4"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"2ГИС.ПЕНЗА" (мобильная версия)</v>
      </c>
      <c r="D153" s="294">
        <v>4800</v>
      </c>
    </row>
    <row r="154" spans="1:4" s="16" customFormat="1" ht="50.1" customHeight="1" x14ac:dyDescent="0.2">
      <c r="A154" s="352" t="s">
        <v>120</v>
      </c>
      <c r="B154" s="353"/>
      <c r="C154" s="367"/>
      <c r="D154" s="294">
        <v>4800</v>
      </c>
    </row>
    <row r="155" spans="1:4" s="16" customFormat="1" ht="50.1" customHeight="1" x14ac:dyDescent="0.2">
      <c r="A155" s="369" t="s">
        <v>121</v>
      </c>
      <c r="B155" s="370"/>
      <c r="C155" s="367"/>
      <c r="D155" s="294">
        <v>3600</v>
      </c>
    </row>
    <row r="156" spans="1:4" s="16" customFormat="1" ht="50.1" customHeight="1" x14ac:dyDescent="0.2">
      <c r="A156" s="369" t="s">
        <v>122</v>
      </c>
      <c r="B156" s="370"/>
      <c r="C156" s="367"/>
      <c r="D156" s="294">
        <v>360</v>
      </c>
    </row>
    <row r="157" spans="1:4" s="16" customFormat="1" ht="50.1" customHeight="1" thickBot="1" x14ac:dyDescent="0.25">
      <c r="A157" s="369" t="s">
        <v>123</v>
      </c>
      <c r="B157" s="370"/>
      <c r="C157" s="368"/>
      <c r="D157" s="294">
        <v>1260</v>
      </c>
    </row>
    <row r="158" spans="1:4" s="16" customFormat="1" ht="50.1" customHeight="1" thickBot="1" x14ac:dyDescent="0.25">
      <c r="A158" s="362" t="s">
        <v>124</v>
      </c>
      <c r="B158" s="363"/>
      <c r="C158" s="21"/>
      <c r="D158" s="21"/>
    </row>
    <row r="159" spans="1:4" s="16" customFormat="1" ht="50.1" customHeight="1" x14ac:dyDescent="0.2">
      <c r="A159" s="352" t="s">
        <v>214</v>
      </c>
      <c r="B159" s="353"/>
      <c r="C15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59" s="294">
        <v>1944</v>
      </c>
    </row>
    <row r="160" spans="1:4" s="16" customFormat="1" ht="50.1" customHeight="1" x14ac:dyDescent="0.2">
      <c r="A160" s="352" t="s">
        <v>126</v>
      </c>
      <c r="B160" s="353"/>
      <c r="C160" s="74" t="str">
        <f>"Интернет-площадка 2gis.ru на основе Cправочника организаций "&amp;$C$2&amp;""</f>
        <v>Интернет-площадка 2gis.ru на основе Cправочника организаций "2ГИС.ПЕНЗА"</v>
      </c>
      <c r="D160" s="227">
        <v>1560</v>
      </c>
    </row>
    <row r="161" spans="1:4" s="16" customFormat="1" ht="50.1" customHeight="1" x14ac:dyDescent="0.2">
      <c r="A161" s="352" t="s">
        <v>127</v>
      </c>
      <c r="B161" s="353"/>
      <c r="C161"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1" s="294">
        <v>2124</v>
      </c>
    </row>
    <row r="162" spans="1:4" s="16" customFormat="1" ht="50.1" customHeight="1" x14ac:dyDescent="0.2">
      <c r="A162" s="352" t="s">
        <v>215</v>
      </c>
      <c r="B162" s="353"/>
      <c r="C162"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(мобильная версия 2ГИС 4.0 и выше)</v>
      </c>
      <c r="D162" s="227">
        <v>2760</v>
      </c>
    </row>
    <row r="163" spans="1:4" s="16" customFormat="1" ht="50.1" customHeight="1" x14ac:dyDescent="0.2">
      <c r="A163" s="352" t="s">
        <v>199</v>
      </c>
      <c r="B163" s="353"/>
      <c r="C163" s="74" t="str">
        <f>"Интернет-площадка 2gis.ru на основе Cправочника организаций "&amp;$C$2&amp;""</f>
        <v>Интернет-площадка 2gis.ru на основе Cправочника организаций "2ГИС.ПЕНЗА"</v>
      </c>
      <c r="D163" s="227">
        <v>2280</v>
      </c>
    </row>
    <row r="164" spans="1:4" s="16" customFormat="1" ht="50.1" customHeight="1" x14ac:dyDescent="0.2">
      <c r="A164" s="352" t="s">
        <v>130</v>
      </c>
      <c r="B164" s="353"/>
      <c r="C164" s="74" t="str">
        <f>"Электронный справочник на основе Справочника организаций"&amp;$C$2&amp;" (версия для ПК)"</f>
        <v>Электронный справочник на основе Справочника организаций"2ГИС.ПЕНЗА" (версия для ПК)</v>
      </c>
      <c r="D164" s="227">
        <v>3000</v>
      </c>
    </row>
    <row r="165" spans="1:4" s="16" customFormat="1" ht="126" customHeight="1" thickBot="1" x14ac:dyDescent="0.25">
      <c r="A165" s="352" t="s">
        <v>131</v>
      </c>
      <c r="B165" s="353"/>
      <c r="C165" s="121" t="str">
        <f>C160</f>
        <v>Интернет-площадка 2gis.ru на основе Cправочника организаций "2ГИС.ПЕНЗА"</v>
      </c>
      <c r="D165" s="294">
        <v>1944</v>
      </c>
    </row>
    <row r="166" spans="1:4" s="23" customFormat="1" ht="50.1" customHeight="1" thickBot="1" x14ac:dyDescent="0.25">
      <c r="A166" s="362" t="s">
        <v>200</v>
      </c>
      <c r="B166" s="363"/>
      <c r="C166" s="21"/>
      <c r="D166" s="22"/>
    </row>
    <row r="167" spans="1:4" s="20" customFormat="1" ht="30" customHeight="1" thickBot="1" x14ac:dyDescent="0.25">
      <c r="A167" s="506"/>
      <c r="B167" s="507"/>
      <c r="C167" s="623"/>
      <c r="D167" s="240"/>
    </row>
    <row r="168" spans="1:4"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"2ГИС.ПЕНЗА" (версия для ПК); Интернет-площадка 2gis.ru на основе Cправочника организаций "2ГИС.ПЕНЗА"; Электронный справочник на основе Справочника организаций "2ГИС.ПЕНЗА" (мобильная версия 2ГИС 4.0 и выше)</v>
      </c>
      <c r="D168" s="195">
        <v>7350</v>
      </c>
    </row>
    <row r="169" spans="1:4" s="16" customFormat="1" ht="83.25" customHeight="1" thickBot="1" x14ac:dyDescent="0.25">
      <c r="A169" s="352" t="s">
        <v>202</v>
      </c>
      <c r="B169" s="353"/>
      <c r="C169" s="367"/>
      <c r="D169" s="77">
        <v>7350</v>
      </c>
    </row>
    <row r="170" spans="1:4" s="16" customFormat="1" ht="21.75" thickBot="1" x14ac:dyDescent="0.25">
      <c r="A170" s="518"/>
      <c r="B170" s="519"/>
      <c r="C170" s="519"/>
      <c r="D170" s="645"/>
    </row>
    <row r="171" spans="1:4" ht="12.6" customHeight="1" x14ac:dyDescent="0.2"/>
    <row r="172" spans="1:4" s="87" customFormat="1" ht="24.95" customHeight="1" x14ac:dyDescent="0.2">
      <c r="A172" s="85"/>
      <c r="B172" s="86" t="s">
        <v>133</v>
      </c>
      <c r="C172" s="349" t="s">
        <v>619</v>
      </c>
      <c r="D172" s="349"/>
    </row>
    <row r="173" spans="1:4" s="87" customFormat="1" ht="24.95" customHeight="1" x14ac:dyDescent="0.2">
      <c r="A173" s="85"/>
      <c r="C173" s="541" t="s">
        <v>620</v>
      </c>
      <c r="D173" s="348"/>
    </row>
    <row r="174" spans="1:4" s="87" customFormat="1" ht="24.95" customHeight="1" x14ac:dyDescent="0.2">
      <c r="A174" s="85"/>
      <c r="C174" s="541" t="s">
        <v>621</v>
      </c>
      <c r="D174" s="348"/>
    </row>
    <row r="175" spans="1:4" s="82" customFormat="1" ht="12" customHeight="1" x14ac:dyDescent="0.2">
      <c r="A175" s="81"/>
      <c r="C175" s="348"/>
      <c r="D175" s="348"/>
    </row>
    <row r="176" spans="1:4" s="91" customFormat="1" ht="24.95" customHeight="1"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row>
    <row r="177" spans="1:4" s="91" customFormat="1" ht="24.95" customHeight="1"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row>
    <row r="178" spans="1:4" s="91" customFormat="1" ht="24.95" customHeight="1"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row>
    <row r="179" spans="1:4" s="91" customFormat="1" ht="24.95" customHeight="1"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row>
    <row r="180" spans="1:4" s="91" customFormat="1" ht="24.95" customHeight="1"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row>
    <row r="181" spans="1:4" s="91" customFormat="1" ht="24.95" customHeight="1"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row>
    <row r="182" spans="1:4" s="91" customFormat="1" ht="24.95" customHeight="1"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row>
    <row r="183" spans="1:4" s="98" customFormat="1" ht="12.6" customHeight="1" x14ac:dyDescent="0.2">
      <c r="A183" s="93"/>
      <c r="B183" s="93"/>
      <c r="C183" s="94"/>
      <c r="D183" s="95"/>
    </row>
    <row r="184" spans="1:4" ht="24.95" customHeight="1" x14ac:dyDescent="0.2">
      <c r="A184" s="339" t="s">
        <v>145</v>
      </c>
      <c r="B184" s="339"/>
      <c r="C184" s="339"/>
      <c r="D184" s="339"/>
    </row>
    <row r="185" spans="1:4" s="98" customFormat="1" ht="12" customHeight="1" x14ac:dyDescent="0.2">
      <c r="A185" s="93"/>
      <c r="B185" s="93"/>
      <c r="C185" s="94"/>
      <c r="D185" s="95"/>
    </row>
    <row r="186" spans="1:4" s="100" customFormat="1" ht="50.1" customHeight="1" thickBot="1" x14ac:dyDescent="0.25">
      <c r="A186" s="340" t="s">
        <v>146</v>
      </c>
      <c r="B186" s="340"/>
      <c r="C186" s="340"/>
      <c r="D186" s="340"/>
    </row>
    <row r="187" spans="1:4" s="102" customFormat="1" ht="50.1" customHeight="1" thickBot="1" x14ac:dyDescent="0.25">
      <c r="A187" s="341" t="s">
        <v>147</v>
      </c>
      <c r="B187" s="342"/>
      <c r="C187" s="342"/>
      <c r="D187" s="343"/>
    </row>
    <row r="188" spans="1:4" ht="50.1" customHeight="1" thickBot="1" x14ac:dyDescent="0.25">
      <c r="A188" s="538" t="s">
        <v>148</v>
      </c>
      <c r="B188" s="539"/>
      <c r="C188" s="103" t="s">
        <v>149</v>
      </c>
      <c r="D188" s="199" t="s">
        <v>150</v>
      </c>
    </row>
    <row r="189" spans="1:4" ht="99.95" customHeight="1" x14ac:dyDescent="0.2">
      <c r="A189" s="333" t="s">
        <v>151</v>
      </c>
      <c r="B189" s="334"/>
      <c r="C189" s="105" t="s">
        <v>152</v>
      </c>
      <c r="D189" s="156" t="s">
        <v>153</v>
      </c>
    </row>
    <row r="190" spans="1:4" ht="75" customHeight="1" x14ac:dyDescent="0.2">
      <c r="A190" s="337" t="s">
        <v>154</v>
      </c>
      <c r="B190" s="338"/>
      <c r="C190" s="106" t="s">
        <v>155</v>
      </c>
      <c r="D190" s="158" t="s">
        <v>156</v>
      </c>
    </row>
    <row r="191" spans="1:4" ht="138.75" customHeight="1" x14ac:dyDescent="0.2">
      <c r="A191" s="337" t="s">
        <v>157</v>
      </c>
      <c r="B191" s="338"/>
      <c r="C191" s="106" t="s">
        <v>158</v>
      </c>
      <c r="D191" s="158" t="s">
        <v>156</v>
      </c>
    </row>
    <row r="192" spans="1:4" s="82" customFormat="1" ht="102.75" customHeight="1" thickBot="1" x14ac:dyDescent="0.25">
      <c r="A192" s="495" t="s">
        <v>160</v>
      </c>
      <c r="B192" s="496"/>
      <c r="C192" s="247" t="s">
        <v>161</v>
      </c>
      <c r="D192" s="247" t="s">
        <v>156</v>
      </c>
    </row>
    <row r="193" spans="1:4" s="98" customFormat="1" ht="222.75" customHeight="1" thickBot="1" x14ac:dyDescent="0.25">
      <c r="A193" s="495" t="s">
        <v>162</v>
      </c>
      <c r="B193" s="496"/>
      <c r="C193" s="125" t="s">
        <v>163</v>
      </c>
      <c r="D193" s="125" t="s">
        <v>156</v>
      </c>
    </row>
    <row r="194" spans="1:4" ht="12" customHeight="1" x14ac:dyDescent="0.2"/>
    <row r="195" spans="1:4" ht="36.75" customHeight="1" x14ac:dyDescent="0.2">
      <c r="A195" s="329" t="s">
        <v>164</v>
      </c>
      <c r="B195" s="329"/>
      <c r="C195" s="329"/>
      <c r="D195" s="329"/>
    </row>
    <row r="196" spans="1:4" ht="36.75" customHeight="1" x14ac:dyDescent="0.2">
      <c r="A196" s="329" t="s">
        <v>165</v>
      </c>
      <c r="B196" s="329"/>
      <c r="C196" s="329"/>
      <c r="D196" s="329"/>
    </row>
    <row r="197" spans="1:4" ht="201.75" customHeight="1" x14ac:dyDescent="0.2">
      <c r="A197"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493"/>
      <c r="C197" s="493"/>
      <c r="D197" s="493"/>
    </row>
    <row r="198" spans="1:4" s="16" customFormat="1" ht="67.5" customHeight="1" x14ac:dyDescent="0.2">
      <c r="A198" s="339" t="s">
        <v>167</v>
      </c>
      <c r="B198" s="339"/>
      <c r="C198" s="339"/>
      <c r="D198" s="339"/>
    </row>
    <row r="199" spans="1:4" ht="23.25" x14ac:dyDescent="0.2">
      <c r="A199" s="329" t="s">
        <v>168</v>
      </c>
      <c r="B199" s="329"/>
      <c r="C199" s="329"/>
      <c r="D199" s="329"/>
    </row>
    <row r="200" spans="1:4" s="109" customFormat="1" ht="114.75" customHeight="1" x14ac:dyDescent="0.2">
      <c r="A200" s="339" t="s">
        <v>169</v>
      </c>
      <c r="B200" s="339"/>
      <c r="C200" s="339"/>
      <c r="D200" s="339"/>
    </row>
  </sheetData>
  <sheetProtection selectLockedCells="1" selectUnlockedCells="1"/>
  <mergeCells count="179">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91:B91"/>
    <mergeCell ref="A92:B92"/>
    <mergeCell ref="A93:B93"/>
    <mergeCell ref="A94:B94"/>
    <mergeCell ref="A95:B95"/>
    <mergeCell ref="A96:B96"/>
    <mergeCell ref="A81:B81"/>
    <mergeCell ref="A82:B82"/>
    <mergeCell ref="A83:B83"/>
    <mergeCell ref="A84:B84"/>
    <mergeCell ref="A85:C85"/>
    <mergeCell ref="A87:B87"/>
    <mergeCell ref="C87:C95"/>
    <mergeCell ref="A88:B88"/>
    <mergeCell ref="A89:B89"/>
    <mergeCell ref="A90:B90"/>
    <mergeCell ref="A97:B97"/>
    <mergeCell ref="A99:B99"/>
    <mergeCell ref="C99:C116"/>
    <mergeCell ref="A100:B100"/>
    <mergeCell ref="A101:B101"/>
    <mergeCell ref="A102:B102"/>
    <mergeCell ref="A103:B103"/>
    <mergeCell ref="A104:B104"/>
    <mergeCell ref="A105:B105"/>
    <mergeCell ref="A106:B106"/>
    <mergeCell ref="A113:B113"/>
    <mergeCell ref="A114:B114"/>
    <mergeCell ref="A115:B115"/>
    <mergeCell ref="A116:B116"/>
    <mergeCell ref="A117:B117"/>
    <mergeCell ref="A119:B119"/>
    <mergeCell ref="A107:B107"/>
    <mergeCell ref="A108:B108"/>
    <mergeCell ref="A109:B109"/>
    <mergeCell ref="A110:B110"/>
    <mergeCell ref="A111:B111"/>
    <mergeCell ref="A112:B112"/>
    <mergeCell ref="A126:B126"/>
    <mergeCell ref="A127:B127"/>
    <mergeCell ref="A128:B128"/>
    <mergeCell ref="A129:B129"/>
    <mergeCell ref="A130:B130"/>
    <mergeCell ref="A131:B131"/>
    <mergeCell ref="A120:B120"/>
    <mergeCell ref="A121:B121"/>
    <mergeCell ref="A122:B122"/>
    <mergeCell ref="A123:B123"/>
    <mergeCell ref="A124:B124"/>
    <mergeCell ref="A125:B125"/>
    <mergeCell ref="A138:B138"/>
    <mergeCell ref="A139:B139"/>
    <mergeCell ref="A140:B140"/>
    <mergeCell ref="A141:B141"/>
    <mergeCell ref="A142:B142"/>
    <mergeCell ref="A143:B143"/>
    <mergeCell ref="A132:B132"/>
    <mergeCell ref="A133:B133"/>
    <mergeCell ref="A134:B134"/>
    <mergeCell ref="A135:B135"/>
    <mergeCell ref="A136:B136"/>
    <mergeCell ref="A137:B137"/>
    <mergeCell ref="C152:D152"/>
    <mergeCell ref="A153:B153"/>
    <mergeCell ref="C153:C157"/>
    <mergeCell ref="A154:B154"/>
    <mergeCell ref="A155:B155"/>
    <mergeCell ref="A156:B156"/>
    <mergeCell ref="A157:B157"/>
    <mergeCell ref="A144:B144"/>
    <mergeCell ref="A145:B145"/>
    <mergeCell ref="A146:B146"/>
    <mergeCell ref="A147:B147"/>
    <mergeCell ref="A148:B148"/>
    <mergeCell ref="A149:B149"/>
    <mergeCell ref="A158:B158"/>
    <mergeCell ref="A159:B159"/>
    <mergeCell ref="A160:B160"/>
    <mergeCell ref="A161:B161"/>
    <mergeCell ref="A162:B162"/>
    <mergeCell ref="A163:B163"/>
    <mergeCell ref="A150:B150"/>
    <mergeCell ref="A151:B151"/>
    <mergeCell ref="A152:B152"/>
    <mergeCell ref="A170:D170"/>
    <mergeCell ref="C172:D172"/>
    <mergeCell ref="C173:D173"/>
    <mergeCell ref="C174:D174"/>
    <mergeCell ref="C175:D175"/>
    <mergeCell ref="A176:C176"/>
    <mergeCell ref="A164:B164"/>
    <mergeCell ref="A165:B165"/>
    <mergeCell ref="A166:B166"/>
    <mergeCell ref="A167:C167"/>
    <mergeCell ref="A168:B168"/>
    <mergeCell ref="C168:C169"/>
    <mergeCell ref="A169:B169"/>
    <mergeCell ref="A184:D184"/>
    <mergeCell ref="A186:D186"/>
    <mergeCell ref="A187:D187"/>
    <mergeCell ref="A188:B188"/>
    <mergeCell ref="A189:B189"/>
    <mergeCell ref="A190:B190"/>
    <mergeCell ref="A177:C177"/>
    <mergeCell ref="A178:C178"/>
    <mergeCell ref="A179:C179"/>
    <mergeCell ref="A180:C180"/>
    <mergeCell ref="A181:C181"/>
    <mergeCell ref="A182:C182"/>
    <mergeCell ref="A198:D198"/>
    <mergeCell ref="A199:D199"/>
    <mergeCell ref="A200:D200"/>
    <mergeCell ref="A191:B191"/>
    <mergeCell ref="A192:B192"/>
    <mergeCell ref="A193:B193"/>
    <mergeCell ref="A195:D195"/>
    <mergeCell ref="A196:D196"/>
    <mergeCell ref="A197:D197"/>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33"/>
  <sheetViews>
    <sheetView view="pageBreakPreview" zoomScale="40" zoomScaleNormal="60" zoomScaleSheetLayoutView="40" workbookViewId="0">
      <pane ySplit="3" topLeftCell="A105"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622</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295" t="s">
        <v>7</v>
      </c>
      <c r="D4" s="577"/>
      <c r="E4" s="577"/>
      <c r="F4" s="577"/>
      <c r="G4" s="577"/>
      <c r="H4" s="578"/>
    </row>
    <row r="5" spans="1:8" s="23" customFormat="1" ht="49.5" customHeight="1" thickBot="1" x14ac:dyDescent="0.25">
      <c r="A5" s="362" t="s">
        <v>9</v>
      </c>
      <c r="B5" s="363"/>
      <c r="C5" s="21"/>
      <c r="D5" s="21"/>
      <c r="E5" s="21"/>
      <c r="F5" s="21"/>
      <c r="G5" s="21"/>
      <c r="H5" s="22"/>
    </row>
    <row r="6" spans="1:8" s="16" customFormat="1" ht="32.25" customHeight="1" thickBot="1" x14ac:dyDescent="0.25">
      <c r="A6" s="283"/>
      <c r="B6" s="284"/>
      <c r="C6" s="284"/>
      <c r="D6" s="519" t="s">
        <v>234</v>
      </c>
      <c r="E6" s="519"/>
      <c r="F6" s="519"/>
      <c r="G6" s="519"/>
      <c r="H6" s="645"/>
    </row>
    <row r="7" spans="1:8" s="16" customFormat="1" ht="24.95" customHeight="1" thickBot="1" x14ac:dyDescent="0.25">
      <c r="A7" s="40"/>
      <c r="B7" s="59"/>
      <c r="C7" s="60"/>
      <c r="D7" s="265" t="s">
        <v>171</v>
      </c>
      <c r="E7" s="266" t="s">
        <v>172</v>
      </c>
      <c r="F7" s="267" t="s">
        <v>173</v>
      </c>
      <c r="G7" s="266" t="s">
        <v>174</v>
      </c>
      <c r="H7" s="268" t="s">
        <v>175</v>
      </c>
    </row>
    <row r="8" spans="1:8" s="16" customFormat="1" ht="48" customHeight="1" x14ac:dyDescent="0.2">
      <c r="A8" s="451" t="s">
        <v>10</v>
      </c>
      <c r="B8" s="475" t="s">
        <v>27</v>
      </c>
      <c r="C8" s="47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8" s="382">
        <f>F8*1.2</f>
        <v>13341.6</v>
      </c>
      <c r="E8" s="383">
        <f>F8*1.1</f>
        <v>12229.800000000001</v>
      </c>
      <c r="F8" s="383">
        <v>11118</v>
      </c>
      <c r="G8" s="383">
        <f>F8*0.75</f>
        <v>8338.5</v>
      </c>
      <c r="H8" s="384">
        <f>F8*0.5</f>
        <v>5559</v>
      </c>
    </row>
    <row r="9" spans="1:8" s="16" customFormat="1" ht="47.25" customHeight="1" x14ac:dyDescent="0.2">
      <c r="A9" s="452"/>
      <c r="B9" s="615"/>
      <c r="C9" s="616"/>
      <c r="D9" s="354"/>
      <c r="E9" s="355"/>
      <c r="F9" s="355"/>
      <c r="G9" s="355"/>
      <c r="H9" s="356"/>
    </row>
    <row r="10" spans="1:8" s="16" customFormat="1" ht="57.75" customHeight="1" x14ac:dyDescent="0.2">
      <c r="A10" s="452"/>
      <c r="B10" s="615"/>
      <c r="C10" s="616"/>
      <c r="D10" s="354"/>
      <c r="E10" s="355"/>
      <c r="F10" s="355"/>
      <c r="G10" s="355"/>
      <c r="H10" s="356"/>
    </row>
    <row r="11" spans="1:8" s="16" customFormat="1" ht="63" customHeight="1" x14ac:dyDescent="0.2">
      <c r="A11" s="452"/>
      <c r="B11" s="476"/>
      <c r="C11" s="478"/>
      <c r="D11" s="354"/>
      <c r="E11" s="355"/>
      <c r="F11" s="355"/>
      <c r="G11" s="355"/>
      <c r="H11" s="356"/>
    </row>
    <row r="12" spans="1:8" s="16" customFormat="1" ht="55.5" customHeight="1" x14ac:dyDescent="0.2">
      <c r="A12" s="452"/>
      <c r="B12" s="767" t="s">
        <v>12</v>
      </c>
      <c r="C12" s="76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 s="354"/>
      <c r="E12" s="355"/>
      <c r="F12" s="355"/>
      <c r="G12" s="355"/>
      <c r="H12" s="356"/>
    </row>
    <row r="13" spans="1:8" s="16" customFormat="1" ht="57.75" customHeight="1" x14ac:dyDescent="0.2">
      <c r="A13" s="452"/>
      <c r="B13" s="767"/>
      <c r="C13" s="768"/>
      <c r="D13" s="354"/>
      <c r="E13" s="355"/>
      <c r="F13" s="355"/>
      <c r="G13" s="355"/>
      <c r="H13" s="356"/>
    </row>
    <row r="14" spans="1:8" s="16" customFormat="1" ht="59.25" customHeight="1" x14ac:dyDescent="0.2">
      <c r="A14" s="452"/>
      <c r="B14" s="769" t="s">
        <v>13</v>
      </c>
      <c r="C14" s="77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 s="354"/>
      <c r="E14" s="355"/>
      <c r="F14" s="355"/>
      <c r="G14" s="355"/>
      <c r="H14" s="356"/>
    </row>
    <row r="15" spans="1:8" s="16" customFormat="1" ht="100.5" customHeight="1" thickBot="1" x14ac:dyDescent="0.25">
      <c r="A15" s="489"/>
      <c r="B15" s="770"/>
      <c r="C15" s="772"/>
      <c r="D15" s="379"/>
      <c r="E15" s="372"/>
      <c r="F15" s="372"/>
      <c r="G15" s="372"/>
      <c r="H15" s="373"/>
    </row>
    <row r="16" spans="1:8" s="16" customFormat="1" ht="24.95" customHeight="1" thickBot="1" x14ac:dyDescent="0.25">
      <c r="A16" s="52"/>
      <c r="B16" s="297"/>
      <c r="C16" s="42"/>
      <c r="D16" s="519" t="s">
        <v>234</v>
      </c>
      <c r="E16" s="519"/>
      <c r="F16" s="519"/>
      <c r="G16" s="519"/>
      <c r="H16" s="645"/>
    </row>
    <row r="17" spans="1:8" s="16" customFormat="1" ht="48" customHeight="1" x14ac:dyDescent="0.2">
      <c r="A17" s="438" t="s">
        <v>14</v>
      </c>
      <c r="B17" s="475" t="s">
        <v>27</v>
      </c>
      <c r="C17" s="47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7" s="611">
        <f>F17*1.2</f>
        <v>15609.599999999999</v>
      </c>
      <c r="E17" s="602">
        <f>F17*1.1</f>
        <v>14308.800000000001</v>
      </c>
      <c r="F17" s="602">
        <v>13008</v>
      </c>
      <c r="G17" s="602">
        <f>F17*0.75</f>
        <v>9756</v>
      </c>
      <c r="H17" s="605">
        <f>F17*0.5</f>
        <v>6504</v>
      </c>
    </row>
    <row r="18" spans="1:8" s="16" customFormat="1" ht="47.25" customHeight="1" x14ac:dyDescent="0.2">
      <c r="A18" s="439"/>
      <c r="B18" s="615"/>
      <c r="C18" s="616"/>
      <c r="D18" s="612"/>
      <c r="E18" s="603"/>
      <c r="F18" s="603"/>
      <c r="G18" s="603"/>
      <c r="H18" s="606"/>
    </row>
    <row r="19" spans="1:8" s="16" customFormat="1" ht="57.75" customHeight="1" x14ac:dyDescent="0.2">
      <c r="A19" s="439"/>
      <c r="B19" s="615"/>
      <c r="C19" s="616"/>
      <c r="D19" s="612"/>
      <c r="E19" s="603"/>
      <c r="F19" s="603"/>
      <c r="G19" s="603"/>
      <c r="H19" s="606"/>
    </row>
    <row r="20" spans="1:8" s="16" customFormat="1" ht="63" customHeight="1" x14ac:dyDescent="0.2">
      <c r="A20" s="439"/>
      <c r="B20" s="476"/>
      <c r="C20" s="478"/>
      <c r="D20" s="612"/>
      <c r="E20" s="603"/>
      <c r="F20" s="603"/>
      <c r="G20" s="603"/>
      <c r="H20" s="606"/>
    </row>
    <row r="21" spans="1:8" s="16" customFormat="1" ht="55.5" customHeight="1" x14ac:dyDescent="0.2">
      <c r="A21" s="439"/>
      <c r="B21" s="767" t="s">
        <v>12</v>
      </c>
      <c r="C21" s="76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1" s="612"/>
      <c r="E21" s="603"/>
      <c r="F21" s="603"/>
      <c r="G21" s="603"/>
      <c r="H21" s="606"/>
    </row>
    <row r="22" spans="1:8" s="16" customFormat="1" ht="57.75" customHeight="1" x14ac:dyDescent="0.2">
      <c r="A22" s="439"/>
      <c r="B22" s="767"/>
      <c r="C22" s="765"/>
      <c r="D22" s="612"/>
      <c r="E22" s="603"/>
      <c r="F22" s="603"/>
      <c r="G22" s="603"/>
      <c r="H22" s="606"/>
    </row>
    <row r="23" spans="1:8" s="16" customFormat="1" ht="87.75" customHeight="1" x14ac:dyDescent="0.2">
      <c r="A23" s="439"/>
      <c r="B23" s="766" t="s">
        <v>13</v>
      </c>
      <c r="C23" s="76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3" s="612"/>
      <c r="E23" s="603"/>
      <c r="F23" s="603"/>
      <c r="G23" s="603"/>
      <c r="H23" s="606"/>
    </row>
    <row r="24" spans="1:8" s="16" customFormat="1" ht="63" customHeight="1" x14ac:dyDescent="0.2">
      <c r="A24" s="439"/>
      <c r="B24" s="766"/>
      <c r="C24" s="765"/>
      <c r="D24" s="612"/>
      <c r="E24" s="603"/>
      <c r="F24" s="603"/>
      <c r="G24" s="603"/>
      <c r="H24" s="606"/>
    </row>
    <row r="25" spans="1:8" s="16" customFormat="1" ht="100.5" customHeight="1" thickBot="1" x14ac:dyDescent="0.25">
      <c r="A25" s="440"/>
      <c r="B25" s="47" t="s">
        <v>16</v>
      </c>
      <c r="C2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5" s="613"/>
      <c r="E25" s="604"/>
      <c r="F25" s="604"/>
      <c r="G25" s="604"/>
      <c r="H25" s="607"/>
    </row>
    <row r="26" spans="1:8" s="16" customFormat="1" ht="24.95" customHeight="1" thickBot="1" x14ac:dyDescent="0.25">
      <c r="A26" s="40"/>
      <c r="B26" s="170"/>
      <c r="C26" s="60"/>
      <c r="D26" s="35"/>
      <c r="E26" s="35"/>
      <c r="F26" s="35"/>
      <c r="G26" s="35"/>
      <c r="H26" s="36"/>
    </row>
    <row r="27" spans="1:8" s="16" customFormat="1" ht="112.5" customHeight="1" x14ac:dyDescent="0.2">
      <c r="A27" s="438" t="s">
        <v>17</v>
      </c>
      <c r="B27" s="37" t="s">
        <v>18</v>
      </c>
      <c r="C27" s="38"/>
      <c r="D27" s="466">
        <v>2790</v>
      </c>
      <c r="E27" s="466"/>
      <c r="F27" s="466"/>
      <c r="G27" s="466"/>
      <c r="H27" s="467"/>
    </row>
    <row r="28" spans="1:8" s="16" customFormat="1" ht="50.1" customHeight="1" x14ac:dyDescent="0.2">
      <c r="A28" s="439"/>
      <c r="B28" s="39" t="s">
        <v>19</v>
      </c>
      <c r="C28" s="474" t="str">
        <f>"Электронный справочник "&amp;$C$2&amp;" (версия для ПК)"</f>
        <v>Электронный справочник "2ГИС.ПЕРМЬ" (версия для ПК)</v>
      </c>
      <c r="D28" s="469"/>
      <c r="E28" s="469"/>
      <c r="F28" s="469"/>
      <c r="G28" s="469"/>
      <c r="H28" s="470"/>
    </row>
    <row r="29" spans="1:8" s="16" customFormat="1" ht="40.5" customHeight="1" x14ac:dyDescent="0.2">
      <c r="A29" s="439"/>
      <c r="B29" s="39" t="s">
        <v>20</v>
      </c>
      <c r="C29" s="456"/>
      <c r="D29" s="469"/>
      <c r="E29" s="469"/>
      <c r="F29" s="469"/>
      <c r="G29" s="469"/>
      <c r="H29" s="470"/>
    </row>
    <row r="30" spans="1:8" s="16" customFormat="1" ht="75" customHeight="1" thickBot="1" x14ac:dyDescent="0.25">
      <c r="A30" s="440"/>
      <c r="B30" s="39" t="s">
        <v>21</v>
      </c>
      <c r="C3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30" s="472"/>
      <c r="E30" s="472"/>
      <c r="F30" s="472"/>
      <c r="G30" s="472"/>
      <c r="H30" s="473"/>
    </row>
    <row r="31" spans="1:8" s="16" customFormat="1" ht="24.95" customHeight="1" thickBot="1" x14ac:dyDescent="0.25">
      <c r="A31" s="40"/>
      <c r="B31" s="41"/>
      <c r="C31" s="42"/>
      <c r="D31" s="519" t="s">
        <v>234</v>
      </c>
      <c r="E31" s="519"/>
      <c r="F31" s="519"/>
      <c r="G31" s="519"/>
      <c r="H31" s="645"/>
    </row>
    <row r="32" spans="1:8" s="16" customFormat="1" ht="50.1" customHeight="1" x14ac:dyDescent="0.2">
      <c r="A32" s="438" t="s">
        <v>22</v>
      </c>
      <c r="B32" s="475" t="s">
        <v>23</v>
      </c>
      <c r="C32"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32" s="445">
        <v>270</v>
      </c>
      <c r="E32" s="445"/>
      <c r="F32" s="445"/>
      <c r="G32" s="445"/>
      <c r="H32" s="446"/>
    </row>
    <row r="33" spans="1:8" s="16" customFormat="1" ht="94.5" customHeight="1" x14ac:dyDescent="0.2">
      <c r="A33" s="439"/>
      <c r="B33" s="476"/>
      <c r="C33" s="478"/>
      <c r="D33" s="447"/>
      <c r="E33" s="447"/>
      <c r="F33" s="447"/>
      <c r="G33" s="447"/>
      <c r="H33" s="448"/>
    </row>
    <row r="34" spans="1:8" s="16" customFormat="1" ht="163.5" customHeight="1" thickBot="1" x14ac:dyDescent="0.25">
      <c r="A34" s="440"/>
      <c r="B34" s="43" t="s">
        <v>13</v>
      </c>
      <c r="C3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4" s="449"/>
      <c r="E34" s="449"/>
      <c r="F34" s="449"/>
      <c r="G34" s="449"/>
      <c r="H34" s="450"/>
    </row>
    <row r="35" spans="1:8" s="16" customFormat="1" ht="24.95" customHeight="1" thickBot="1" x14ac:dyDescent="0.25">
      <c r="A35" s="40"/>
      <c r="B35" s="29"/>
      <c r="C35" s="30"/>
      <c r="D35" s="519" t="s">
        <v>234</v>
      </c>
      <c r="E35" s="519"/>
      <c r="F35" s="519"/>
      <c r="G35" s="519"/>
      <c r="H35" s="645"/>
    </row>
    <row r="36" spans="1:8" s="16" customFormat="1" ht="50.1" customHeight="1" x14ac:dyDescent="0.2">
      <c r="A36" s="438" t="s">
        <v>623</v>
      </c>
      <c r="B36" s="455" t="s">
        <v>27</v>
      </c>
      <c r="C36" s="47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6" s="457">
        <f>F36*1.2</f>
        <v>29361.599999999999</v>
      </c>
      <c r="E36" s="383">
        <f>F36*1.1</f>
        <v>26914.800000000003</v>
      </c>
      <c r="F36" s="383">
        <v>24468</v>
      </c>
      <c r="G36" s="383">
        <f>F36*0.75</f>
        <v>18351</v>
      </c>
      <c r="H36" s="384">
        <f>F36*0.5</f>
        <v>12234</v>
      </c>
    </row>
    <row r="37" spans="1:8" s="16" customFormat="1" ht="99.95" customHeight="1" x14ac:dyDescent="0.2">
      <c r="A37" s="439"/>
      <c r="B37" s="456"/>
      <c r="C37" s="476"/>
      <c r="D37" s="361"/>
      <c r="E37" s="355"/>
      <c r="F37" s="355"/>
      <c r="G37" s="355"/>
      <c r="H37" s="356"/>
    </row>
    <row r="38" spans="1:8" s="16" customFormat="1" ht="99.95" customHeight="1" x14ac:dyDescent="0.2">
      <c r="A38" s="439"/>
      <c r="B38" s="45" t="s">
        <v>12</v>
      </c>
      <c r="C3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38" s="361"/>
      <c r="E38" s="355"/>
      <c r="F38" s="355"/>
      <c r="G38" s="355"/>
      <c r="H38" s="356"/>
    </row>
    <row r="39" spans="1:8" s="16" customFormat="1" ht="156.75" customHeight="1" thickBot="1" x14ac:dyDescent="0.25">
      <c r="A39" s="440"/>
      <c r="B39" s="47" t="s">
        <v>13</v>
      </c>
      <c r="C3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39" s="482"/>
      <c r="E39" s="375"/>
      <c r="F39" s="375"/>
      <c r="G39" s="375"/>
      <c r="H39" s="376"/>
    </row>
    <row r="40" spans="1:8" s="16" customFormat="1" ht="24.95" customHeight="1" thickBot="1" x14ac:dyDescent="0.25">
      <c r="A40" s="40"/>
      <c r="B40" s="29"/>
      <c r="C40" s="30"/>
      <c r="D40" s="519" t="s">
        <v>234</v>
      </c>
      <c r="E40" s="519"/>
      <c r="F40" s="519"/>
      <c r="G40" s="519"/>
      <c r="H40" s="645"/>
    </row>
    <row r="41" spans="1:8" s="16" customFormat="1" ht="50.1" customHeight="1" x14ac:dyDescent="0.2">
      <c r="A41" s="438" t="s">
        <v>624</v>
      </c>
      <c r="B41" s="455" t="s">
        <v>27</v>
      </c>
      <c r="C4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1" s="383">
        <f>F41*1.2</f>
        <v>34344</v>
      </c>
      <c r="E41" s="383">
        <f>F41*1.1</f>
        <v>31482.000000000004</v>
      </c>
      <c r="F41" s="383">
        <v>28620</v>
      </c>
      <c r="G41" s="383">
        <f>F41*0.75</f>
        <v>21465</v>
      </c>
      <c r="H41" s="384">
        <f>F41*0.5</f>
        <v>14310</v>
      </c>
    </row>
    <row r="42" spans="1:8" s="16" customFormat="1" ht="99.95" customHeight="1" x14ac:dyDescent="0.2">
      <c r="A42" s="439"/>
      <c r="B42" s="456"/>
      <c r="C42" s="456"/>
      <c r="D42" s="355"/>
      <c r="E42" s="355"/>
      <c r="F42" s="355"/>
      <c r="G42" s="355"/>
      <c r="H42" s="356"/>
    </row>
    <row r="43" spans="1:8" s="16" customFormat="1" ht="99.95" customHeight="1" x14ac:dyDescent="0.2">
      <c r="A43" s="439"/>
      <c r="B43" s="24" t="s">
        <v>12</v>
      </c>
      <c r="C4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43" s="355"/>
      <c r="E43" s="355"/>
      <c r="F43" s="355"/>
      <c r="G43" s="355"/>
      <c r="H43" s="356"/>
    </row>
    <row r="44" spans="1:8" s="16" customFormat="1" ht="156.75" customHeight="1" x14ac:dyDescent="0.2">
      <c r="A44" s="439"/>
      <c r="B44" s="31" t="s">
        <v>13</v>
      </c>
      <c r="C4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4" s="355"/>
      <c r="E44" s="355"/>
      <c r="F44" s="355"/>
      <c r="G44" s="355"/>
      <c r="H44" s="356"/>
    </row>
    <row r="45" spans="1:8" s="16" customFormat="1" ht="92.25" customHeight="1" thickBot="1" x14ac:dyDescent="0.25">
      <c r="A45" s="440"/>
      <c r="B45" s="26" t="s">
        <v>16</v>
      </c>
      <c r="C4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45" s="375"/>
      <c r="E45" s="375"/>
      <c r="F45" s="375"/>
      <c r="G45" s="375"/>
      <c r="H45" s="376"/>
    </row>
    <row r="46" spans="1:8" s="16" customFormat="1" ht="24.95" customHeight="1" thickBot="1" x14ac:dyDescent="0.25">
      <c r="A46" s="52"/>
      <c r="B46" s="34"/>
      <c r="C46" s="30"/>
      <c r="D46" s="35"/>
      <c r="E46" s="35"/>
      <c r="F46" s="35"/>
      <c r="G46" s="35"/>
      <c r="H46" s="36"/>
    </row>
    <row r="47" spans="1:8" s="16" customFormat="1" ht="125.1" customHeight="1" x14ac:dyDescent="0.2">
      <c r="A47" s="438" t="s">
        <v>625</v>
      </c>
      <c r="B47" s="37" t="s">
        <v>29</v>
      </c>
      <c r="C47" s="38"/>
      <c r="D47" s="465">
        <v>6240</v>
      </c>
      <c r="E47" s="466"/>
      <c r="F47" s="466"/>
      <c r="G47" s="466"/>
      <c r="H47" s="467"/>
    </row>
    <row r="48" spans="1:8" s="16" customFormat="1" ht="50.1" customHeight="1" x14ac:dyDescent="0.2">
      <c r="A48" s="439"/>
      <c r="B48" s="39" t="s">
        <v>19</v>
      </c>
      <c r="C48" s="474" t="str">
        <f>"Электронный справочник "&amp;$C$2&amp;" (версия для ПК)"</f>
        <v>Электронный справочник "2ГИС.ПЕРМЬ" (версия для ПК)</v>
      </c>
      <c r="D48" s="468"/>
      <c r="E48" s="469"/>
      <c r="F48" s="469"/>
      <c r="G48" s="469"/>
      <c r="H48" s="470"/>
    </row>
    <row r="49" spans="1:8" s="16" customFormat="1" ht="50.1" customHeight="1" x14ac:dyDescent="0.2">
      <c r="A49" s="439"/>
      <c r="B49" s="39" t="s">
        <v>20</v>
      </c>
      <c r="C49" s="456"/>
      <c r="D49" s="468"/>
      <c r="E49" s="469"/>
      <c r="F49" s="469"/>
      <c r="G49" s="469"/>
      <c r="H49" s="470"/>
    </row>
    <row r="50" spans="1:8" s="16" customFormat="1" ht="75" customHeight="1" thickBot="1" x14ac:dyDescent="0.25">
      <c r="A50" s="440"/>
      <c r="B50" s="39" t="s">
        <v>21</v>
      </c>
      <c r="C5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"2ГИС.ПЕРМЬ"; Электронный справочник "2ГИС.ПЕРМЬ" (мобильная версия 2ГИС 4.0 и выше)</v>
      </c>
      <c r="D50" s="471"/>
      <c r="E50" s="472"/>
      <c r="F50" s="472"/>
      <c r="G50" s="472"/>
      <c r="H50" s="473"/>
    </row>
    <row r="51" spans="1:8" s="16" customFormat="1" ht="24.95" customHeight="1" thickBot="1" x14ac:dyDescent="0.25">
      <c r="A51" s="40"/>
      <c r="B51" s="41"/>
      <c r="C51" s="42"/>
      <c r="D51" s="519" t="s">
        <v>234</v>
      </c>
      <c r="E51" s="519"/>
      <c r="F51" s="519"/>
      <c r="G51" s="519"/>
      <c r="H51" s="645"/>
    </row>
    <row r="52" spans="1:8" s="16" customFormat="1" ht="50.1" customHeight="1" x14ac:dyDescent="0.2">
      <c r="A52" s="438" t="s">
        <v>626</v>
      </c>
      <c r="B52" s="475" t="s">
        <v>23</v>
      </c>
      <c r="C52"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v>
      </c>
      <c r="D52" s="445">
        <v>600</v>
      </c>
      <c r="E52" s="445"/>
      <c r="F52" s="445"/>
      <c r="G52" s="445"/>
      <c r="H52" s="446"/>
    </row>
    <row r="53" spans="1:8" s="16" customFormat="1" ht="69.75" customHeight="1" x14ac:dyDescent="0.2">
      <c r="A53" s="439"/>
      <c r="B53" s="476"/>
      <c r="C53" s="478"/>
      <c r="D53" s="447"/>
      <c r="E53" s="447"/>
      <c r="F53" s="447"/>
      <c r="G53" s="447"/>
      <c r="H53" s="448"/>
    </row>
    <row r="54" spans="1:8" s="16" customFormat="1" ht="155.25" customHeight="1" x14ac:dyDescent="0.2">
      <c r="A54" s="439"/>
      <c r="B54" s="45" t="s">
        <v>13</v>
      </c>
      <c r="C5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4" s="447"/>
      <c r="E54" s="447"/>
      <c r="F54" s="447"/>
      <c r="G54" s="447"/>
      <c r="H54" s="448"/>
    </row>
    <row r="55" spans="1:8" s="16" customFormat="1" ht="168.75" customHeight="1" thickBot="1" x14ac:dyDescent="0.25">
      <c r="A55" s="440"/>
      <c r="B55" s="47" t="s">
        <v>13</v>
      </c>
      <c r="C5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55" s="449"/>
      <c r="E55" s="449"/>
      <c r="F55" s="449"/>
      <c r="G55" s="449"/>
      <c r="H55" s="450"/>
    </row>
    <row r="56" spans="1:8" s="16" customFormat="1" ht="24.95" customHeight="1" thickBot="1" x14ac:dyDescent="0.25">
      <c r="A56" s="40"/>
      <c r="B56" s="41"/>
      <c r="C56" s="42"/>
      <c r="D56" s="435"/>
      <c r="E56" s="436"/>
      <c r="F56" s="436"/>
      <c r="G56" s="436"/>
      <c r="H56" s="437"/>
    </row>
    <row r="57" spans="1:8" s="16" customFormat="1" ht="48" customHeight="1" x14ac:dyDescent="0.2">
      <c r="A57" s="461" t="s">
        <v>31</v>
      </c>
      <c r="B57" s="455" t="s">
        <v>27</v>
      </c>
      <c r="C5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7" s="382">
        <f>F57*1.2</f>
        <v>16012.8</v>
      </c>
      <c r="E57" s="383">
        <f>F57*1.1</f>
        <v>14678.400000000001</v>
      </c>
      <c r="F57" s="383">
        <v>13344</v>
      </c>
      <c r="G57" s="383">
        <f>F57*0.75</f>
        <v>10008</v>
      </c>
      <c r="H57" s="384">
        <f>F57*0.5</f>
        <v>6672</v>
      </c>
    </row>
    <row r="58" spans="1:8" s="16" customFormat="1" ht="132" customHeight="1" x14ac:dyDescent="0.2">
      <c r="A58" s="462"/>
      <c r="B58" s="456"/>
      <c r="C58" s="456"/>
      <c r="D58" s="354"/>
      <c r="E58" s="355"/>
      <c r="F58" s="355"/>
      <c r="G58" s="355"/>
      <c r="H58" s="356"/>
    </row>
    <row r="59" spans="1:8" s="16" customFormat="1" ht="127.5" customHeight="1" x14ac:dyDescent="0.2">
      <c r="A59" s="462"/>
      <c r="B59" s="24" t="s">
        <v>12</v>
      </c>
      <c r="C5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59" s="354"/>
      <c r="E59" s="355"/>
      <c r="F59" s="355"/>
      <c r="G59" s="355"/>
      <c r="H59" s="356"/>
    </row>
    <row r="60" spans="1:8" s="16" customFormat="1" ht="127.5" customHeight="1" thickBot="1" x14ac:dyDescent="0.25">
      <c r="A60" s="463"/>
      <c r="B60" s="54" t="s">
        <v>33</v>
      </c>
      <c r="C6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0" s="379"/>
      <c r="E60" s="372"/>
      <c r="F60" s="372"/>
      <c r="G60" s="372"/>
      <c r="H60" s="373"/>
    </row>
    <row r="61" spans="1:8" s="16" customFormat="1" ht="166.5" customHeight="1" thickBot="1" x14ac:dyDescent="0.25">
      <c r="A61" s="464"/>
      <c r="B61" s="26" t="s">
        <v>13</v>
      </c>
      <c r="C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1" s="374"/>
      <c r="E61" s="375"/>
      <c r="F61" s="375"/>
      <c r="G61" s="375"/>
      <c r="H61" s="376"/>
    </row>
    <row r="62" spans="1:8" s="16" customFormat="1" ht="24.95" customHeight="1" thickBot="1" x14ac:dyDescent="0.25">
      <c r="A62" s="28"/>
      <c r="B62" s="29"/>
      <c r="C62" s="30"/>
      <c r="D62" s="458"/>
      <c r="E62" s="459"/>
      <c r="F62" s="459"/>
      <c r="G62" s="459"/>
      <c r="H62" s="460"/>
    </row>
    <row r="63" spans="1:8" s="16" customFormat="1" ht="48" customHeight="1" x14ac:dyDescent="0.2">
      <c r="A63" s="451" t="s">
        <v>35</v>
      </c>
      <c r="B63" s="455" t="s">
        <v>27</v>
      </c>
      <c r="C6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3" s="457">
        <f>F63*1.2</f>
        <v>18734.399999999998</v>
      </c>
      <c r="E63" s="383">
        <f>F63*1.1</f>
        <v>17173.2</v>
      </c>
      <c r="F63" s="383">
        <v>15612</v>
      </c>
      <c r="G63" s="383">
        <f>F63*0.75</f>
        <v>11709</v>
      </c>
      <c r="H63" s="384">
        <f>F63*0.5</f>
        <v>7806</v>
      </c>
    </row>
    <row r="64" spans="1:8" s="16" customFormat="1" ht="132" customHeight="1" x14ac:dyDescent="0.2">
      <c r="A64" s="452"/>
      <c r="B64" s="456"/>
      <c r="C64" s="456"/>
      <c r="D64" s="361"/>
      <c r="E64" s="355"/>
      <c r="F64" s="355"/>
      <c r="G64" s="355"/>
      <c r="H64" s="356"/>
    </row>
    <row r="65" spans="1:8" s="16" customFormat="1" ht="138.94999999999999" customHeight="1" x14ac:dyDescent="0.2">
      <c r="A65" s="452"/>
      <c r="B65" s="24" t="s">
        <v>12</v>
      </c>
      <c r="C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5" s="361"/>
      <c r="E65" s="355"/>
      <c r="F65" s="355"/>
      <c r="G65" s="355"/>
      <c r="H65" s="356"/>
    </row>
    <row r="66" spans="1:8" s="16" customFormat="1" ht="166.5" customHeight="1" x14ac:dyDescent="0.2">
      <c r="A66" s="452"/>
      <c r="B66" s="31" t="s">
        <v>13</v>
      </c>
      <c r="C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6" s="361"/>
      <c r="E66" s="355"/>
      <c r="F66" s="355"/>
      <c r="G66" s="355"/>
      <c r="H66" s="356"/>
    </row>
    <row r="67" spans="1:8" s="16" customFormat="1" ht="92.25" customHeight="1" thickBot="1" x14ac:dyDescent="0.25">
      <c r="A67" s="489"/>
      <c r="B67" s="26" t="s">
        <v>36</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67" s="482"/>
      <c r="E67" s="375"/>
      <c r="F67" s="375"/>
      <c r="G67" s="375"/>
      <c r="H67" s="376"/>
    </row>
    <row r="68" spans="1:8" s="16" customFormat="1" ht="24.95" customHeight="1" thickBot="1" x14ac:dyDescent="0.25">
      <c r="A68" s="40"/>
      <c r="B68" s="41"/>
      <c r="C68" s="42"/>
      <c r="D68" s="486"/>
      <c r="E68" s="487"/>
      <c r="F68" s="487"/>
      <c r="G68" s="487"/>
      <c r="H68" s="488"/>
    </row>
    <row r="69" spans="1:8" s="16" customFormat="1" ht="50.1" customHeight="1" x14ac:dyDescent="0.2">
      <c r="A69" s="438" t="s">
        <v>37</v>
      </c>
      <c r="B69" s="475" t="s">
        <v>23</v>
      </c>
      <c r="C6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69" s="527">
        <v>270</v>
      </c>
      <c r="E69" s="528"/>
      <c r="F69" s="528"/>
      <c r="G69" s="528"/>
      <c r="H69" s="529"/>
    </row>
    <row r="70" spans="1:8" s="16" customFormat="1" ht="94.5" customHeight="1" x14ac:dyDescent="0.2">
      <c r="A70" s="439"/>
      <c r="B70" s="476"/>
      <c r="C70" s="478"/>
      <c r="D70" s="480"/>
      <c r="E70" s="447"/>
      <c r="F70" s="447"/>
      <c r="G70" s="447"/>
      <c r="H70" s="530"/>
    </row>
    <row r="71" spans="1:8" s="16" customFormat="1" ht="163.5" customHeight="1" thickBot="1" x14ac:dyDescent="0.25">
      <c r="A71" s="440"/>
      <c r="B71" s="43" t="s">
        <v>13</v>
      </c>
      <c r="C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71" s="531"/>
      <c r="E71" s="532"/>
      <c r="F71" s="532"/>
      <c r="G71" s="532"/>
      <c r="H71" s="533"/>
    </row>
    <row r="72" spans="1:8" s="16" customFormat="1" ht="24.95" customHeight="1" thickBot="1" x14ac:dyDescent="0.25">
      <c r="A72" s="40"/>
      <c r="B72" s="59"/>
      <c r="C72" s="60"/>
      <c r="D72" s="519" t="s">
        <v>234</v>
      </c>
      <c r="E72" s="519"/>
      <c r="F72" s="519"/>
      <c r="G72" s="519"/>
      <c r="H72" s="645"/>
    </row>
    <row r="73" spans="1:8" s="16" customFormat="1" ht="50.1" customHeight="1" thickBot="1" x14ac:dyDescent="0.25">
      <c r="A73" s="411" t="s">
        <v>38</v>
      </c>
      <c r="B73" s="412"/>
      <c r="C73" s="412"/>
      <c r="D73" s="421" t="str">
        <f>"от "&amp;MIN(D74:D103)&amp;" до "&amp;MAX(D74:D103)</f>
        <v>от 2460 до 73800</v>
      </c>
      <c r="E73" s="422"/>
      <c r="F73" s="422"/>
      <c r="G73" s="422"/>
      <c r="H73" s="423"/>
    </row>
    <row r="74" spans="1:8" s="16" customFormat="1" ht="37.5" customHeight="1" outlineLevel="1" x14ac:dyDescent="0.2">
      <c r="A74" s="429" t="s">
        <v>39</v>
      </c>
      <c r="B74" s="430"/>
      <c r="C74" s="747"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74" s="382">
        <v>2460</v>
      </c>
      <c r="E74" s="383"/>
      <c r="F74" s="383"/>
      <c r="G74" s="383"/>
      <c r="H74" s="384"/>
    </row>
    <row r="75" spans="1:8" s="16" customFormat="1" ht="37.5" customHeight="1" outlineLevel="1" x14ac:dyDescent="0.2">
      <c r="A75" s="419" t="s">
        <v>40</v>
      </c>
      <c r="B75" s="420"/>
      <c r="C75" s="748"/>
      <c r="D75" s="354">
        <v>4920</v>
      </c>
      <c r="E75" s="355"/>
      <c r="F75" s="355"/>
      <c r="G75" s="355"/>
      <c r="H75" s="356"/>
    </row>
    <row r="76" spans="1:8" s="16" customFormat="1" ht="37.5" customHeight="1" outlineLevel="1" x14ac:dyDescent="0.2">
      <c r="A76" s="419" t="s">
        <v>41</v>
      </c>
      <c r="B76" s="420"/>
      <c r="C76" s="748"/>
      <c r="D76" s="354">
        <v>7380</v>
      </c>
      <c r="E76" s="355"/>
      <c r="F76" s="355"/>
      <c r="G76" s="355"/>
      <c r="H76" s="356"/>
    </row>
    <row r="77" spans="1:8" s="16" customFormat="1" ht="37.5" customHeight="1" outlineLevel="1" x14ac:dyDescent="0.2">
      <c r="A77" s="419" t="s">
        <v>42</v>
      </c>
      <c r="B77" s="420"/>
      <c r="C77" s="748"/>
      <c r="D77" s="354">
        <v>9840</v>
      </c>
      <c r="E77" s="355"/>
      <c r="F77" s="355"/>
      <c r="G77" s="355"/>
      <c r="H77" s="356"/>
    </row>
    <row r="78" spans="1:8" s="16" customFormat="1" ht="37.5" customHeight="1" outlineLevel="1" x14ac:dyDescent="0.2">
      <c r="A78" s="419" t="s">
        <v>43</v>
      </c>
      <c r="B78" s="420"/>
      <c r="C78" s="748"/>
      <c r="D78" s="354">
        <v>12300</v>
      </c>
      <c r="E78" s="355"/>
      <c r="F78" s="355"/>
      <c r="G78" s="355"/>
      <c r="H78" s="356"/>
    </row>
    <row r="79" spans="1:8" s="16" customFormat="1" ht="37.5" customHeight="1" outlineLevel="1" x14ac:dyDescent="0.2">
      <c r="A79" s="419" t="s">
        <v>44</v>
      </c>
      <c r="B79" s="420"/>
      <c r="C79" s="748"/>
      <c r="D79" s="354">
        <v>14760</v>
      </c>
      <c r="E79" s="355"/>
      <c r="F79" s="355"/>
      <c r="G79" s="355"/>
      <c r="H79" s="356"/>
    </row>
    <row r="80" spans="1:8" s="16" customFormat="1" ht="37.5" customHeight="1" outlineLevel="1" x14ac:dyDescent="0.2">
      <c r="A80" s="419" t="s">
        <v>45</v>
      </c>
      <c r="B80" s="420"/>
      <c r="C80" s="748"/>
      <c r="D80" s="354">
        <v>17220</v>
      </c>
      <c r="E80" s="355"/>
      <c r="F80" s="355"/>
      <c r="G80" s="355"/>
      <c r="H80" s="356"/>
    </row>
    <row r="81" spans="1:8" s="16" customFormat="1" ht="37.5" customHeight="1" outlineLevel="1" x14ac:dyDescent="0.2">
      <c r="A81" s="419" t="s">
        <v>46</v>
      </c>
      <c r="B81" s="420"/>
      <c r="C81" s="748"/>
      <c r="D81" s="354">
        <v>19680</v>
      </c>
      <c r="E81" s="355"/>
      <c r="F81" s="355"/>
      <c r="G81" s="355"/>
      <c r="H81" s="356"/>
    </row>
    <row r="82" spans="1:8" s="16" customFormat="1" ht="37.5" customHeight="1" outlineLevel="1" x14ac:dyDescent="0.2">
      <c r="A82" s="419" t="s">
        <v>47</v>
      </c>
      <c r="B82" s="420"/>
      <c r="C82" s="748"/>
      <c r="D82" s="354">
        <v>22140</v>
      </c>
      <c r="E82" s="355"/>
      <c r="F82" s="355"/>
      <c r="G82" s="355"/>
      <c r="H82" s="356"/>
    </row>
    <row r="83" spans="1:8" s="16" customFormat="1" ht="37.5" customHeight="1" outlineLevel="1" x14ac:dyDescent="0.2">
      <c r="A83" s="419" t="s">
        <v>48</v>
      </c>
      <c r="B83" s="420"/>
      <c r="C83" s="748"/>
      <c r="D83" s="354">
        <v>24600</v>
      </c>
      <c r="E83" s="355"/>
      <c r="F83" s="355"/>
      <c r="G83" s="355"/>
      <c r="H83" s="356"/>
    </row>
    <row r="84" spans="1:8" s="16" customFormat="1" ht="37.5" customHeight="1" outlineLevel="1" x14ac:dyDescent="0.2">
      <c r="A84" s="419" t="s">
        <v>49</v>
      </c>
      <c r="B84" s="420"/>
      <c r="C84" s="748"/>
      <c r="D84" s="354">
        <v>27060</v>
      </c>
      <c r="E84" s="355"/>
      <c r="F84" s="355"/>
      <c r="G84" s="355"/>
      <c r="H84" s="356"/>
    </row>
    <row r="85" spans="1:8" s="16" customFormat="1" ht="37.5" customHeight="1" outlineLevel="1" x14ac:dyDescent="0.2">
      <c r="A85" s="419" t="s">
        <v>50</v>
      </c>
      <c r="B85" s="420"/>
      <c r="C85" s="748"/>
      <c r="D85" s="354">
        <v>29520</v>
      </c>
      <c r="E85" s="355"/>
      <c r="F85" s="355"/>
      <c r="G85" s="355"/>
      <c r="H85" s="356"/>
    </row>
    <row r="86" spans="1:8" s="16" customFormat="1" ht="37.5" customHeight="1" outlineLevel="1" x14ac:dyDescent="0.2">
      <c r="A86" s="419" t="s">
        <v>51</v>
      </c>
      <c r="B86" s="420"/>
      <c r="C86" s="748"/>
      <c r="D86" s="354">
        <v>31980</v>
      </c>
      <c r="E86" s="355"/>
      <c r="F86" s="355"/>
      <c r="G86" s="355"/>
      <c r="H86" s="356"/>
    </row>
    <row r="87" spans="1:8" s="16" customFormat="1" ht="37.5" customHeight="1" outlineLevel="1" x14ac:dyDescent="0.2">
      <c r="A87" s="419" t="s">
        <v>52</v>
      </c>
      <c r="B87" s="420"/>
      <c r="C87" s="748"/>
      <c r="D87" s="354">
        <v>34440</v>
      </c>
      <c r="E87" s="355"/>
      <c r="F87" s="355"/>
      <c r="G87" s="355"/>
      <c r="H87" s="356"/>
    </row>
    <row r="88" spans="1:8" s="16" customFormat="1" ht="37.5" customHeight="1" outlineLevel="1" x14ac:dyDescent="0.2">
      <c r="A88" s="419" t="s">
        <v>53</v>
      </c>
      <c r="B88" s="420"/>
      <c r="C88" s="748"/>
      <c r="D88" s="354">
        <v>36900</v>
      </c>
      <c r="E88" s="355"/>
      <c r="F88" s="355"/>
      <c r="G88" s="355"/>
      <c r="H88" s="356"/>
    </row>
    <row r="89" spans="1:8" s="16" customFormat="1" ht="37.5" customHeight="1" outlineLevel="1" x14ac:dyDescent="0.2">
      <c r="A89" s="419" t="s">
        <v>54</v>
      </c>
      <c r="B89" s="420"/>
      <c r="C89" s="748"/>
      <c r="D89" s="354">
        <v>39360</v>
      </c>
      <c r="E89" s="355"/>
      <c r="F89" s="355"/>
      <c r="G89" s="355"/>
      <c r="H89" s="356"/>
    </row>
    <row r="90" spans="1:8" s="16" customFormat="1" ht="37.5" customHeight="1" outlineLevel="1" x14ac:dyDescent="0.2">
      <c r="A90" s="419" t="s">
        <v>55</v>
      </c>
      <c r="B90" s="420"/>
      <c r="C90" s="748"/>
      <c r="D90" s="354">
        <v>41820</v>
      </c>
      <c r="E90" s="355"/>
      <c r="F90" s="355"/>
      <c r="G90" s="355"/>
      <c r="H90" s="356"/>
    </row>
    <row r="91" spans="1:8" s="16" customFormat="1" ht="37.5" customHeight="1" outlineLevel="1" x14ac:dyDescent="0.2">
      <c r="A91" s="419" t="s">
        <v>56</v>
      </c>
      <c r="B91" s="420"/>
      <c r="C91" s="748"/>
      <c r="D91" s="354">
        <v>44280</v>
      </c>
      <c r="E91" s="355"/>
      <c r="F91" s="355"/>
      <c r="G91" s="355"/>
      <c r="H91" s="356"/>
    </row>
    <row r="92" spans="1:8" s="16" customFormat="1" ht="37.5" customHeight="1" outlineLevel="1" x14ac:dyDescent="0.2">
      <c r="A92" s="419" t="s">
        <v>57</v>
      </c>
      <c r="B92" s="420"/>
      <c r="C92" s="748"/>
      <c r="D92" s="354">
        <v>46740</v>
      </c>
      <c r="E92" s="355"/>
      <c r="F92" s="355"/>
      <c r="G92" s="355"/>
      <c r="H92" s="356"/>
    </row>
    <row r="93" spans="1:8" s="16" customFormat="1" ht="37.5" customHeight="1" outlineLevel="1" x14ac:dyDescent="0.2">
      <c r="A93" s="419" t="s">
        <v>58</v>
      </c>
      <c r="B93" s="420"/>
      <c r="C93" s="748"/>
      <c r="D93" s="354">
        <v>49200</v>
      </c>
      <c r="E93" s="355"/>
      <c r="F93" s="355"/>
      <c r="G93" s="355"/>
      <c r="H93" s="356"/>
    </row>
    <row r="94" spans="1:8" s="16" customFormat="1" ht="37.5" customHeight="1" outlineLevel="1" x14ac:dyDescent="0.2">
      <c r="A94" s="419" t="s">
        <v>181</v>
      </c>
      <c r="B94" s="420"/>
      <c r="C94" s="748"/>
      <c r="D94" s="517">
        <v>51660</v>
      </c>
      <c r="E94" s="398"/>
      <c r="F94" s="398"/>
      <c r="G94" s="398"/>
      <c r="H94" s="399"/>
    </row>
    <row r="95" spans="1:8" s="16" customFormat="1" ht="37.5" customHeight="1" outlineLevel="1" x14ac:dyDescent="0.2">
      <c r="A95" s="419" t="s">
        <v>182</v>
      </c>
      <c r="B95" s="420"/>
      <c r="C95" s="748"/>
      <c r="D95" s="517">
        <v>54120</v>
      </c>
      <c r="E95" s="398"/>
      <c r="F95" s="398"/>
      <c r="G95" s="398"/>
      <c r="H95" s="399"/>
    </row>
    <row r="96" spans="1:8" s="16" customFormat="1" ht="37.5" customHeight="1" outlineLevel="1" x14ac:dyDescent="0.2">
      <c r="A96" s="419" t="s">
        <v>183</v>
      </c>
      <c r="B96" s="420"/>
      <c r="C96" s="748"/>
      <c r="D96" s="517">
        <v>56580</v>
      </c>
      <c r="E96" s="398"/>
      <c r="F96" s="398"/>
      <c r="G96" s="398"/>
      <c r="H96" s="399"/>
    </row>
    <row r="97" spans="1:8" s="16" customFormat="1" ht="37.5" customHeight="1" outlineLevel="1" x14ac:dyDescent="0.2">
      <c r="A97" s="419" t="s">
        <v>184</v>
      </c>
      <c r="B97" s="420"/>
      <c r="C97" s="748"/>
      <c r="D97" s="517">
        <v>59040</v>
      </c>
      <c r="E97" s="398"/>
      <c r="F97" s="398"/>
      <c r="G97" s="398"/>
      <c r="H97" s="399"/>
    </row>
    <row r="98" spans="1:8" s="16" customFormat="1" ht="37.5" customHeight="1" outlineLevel="1" x14ac:dyDescent="0.2">
      <c r="A98" s="419" t="s">
        <v>185</v>
      </c>
      <c r="B98" s="420"/>
      <c r="C98" s="748"/>
      <c r="D98" s="517">
        <v>61500</v>
      </c>
      <c r="E98" s="398"/>
      <c r="F98" s="398"/>
      <c r="G98" s="398"/>
      <c r="H98" s="399"/>
    </row>
    <row r="99" spans="1:8" s="16" customFormat="1" ht="37.5" customHeight="1" outlineLevel="1" x14ac:dyDescent="0.2">
      <c r="A99" s="419" t="s">
        <v>186</v>
      </c>
      <c r="B99" s="420"/>
      <c r="C99" s="748"/>
      <c r="D99" s="517">
        <v>63960</v>
      </c>
      <c r="E99" s="398"/>
      <c r="F99" s="398"/>
      <c r="G99" s="398"/>
      <c r="H99" s="399"/>
    </row>
    <row r="100" spans="1:8" s="16" customFormat="1" ht="37.5" customHeight="1" outlineLevel="1" x14ac:dyDescent="0.2">
      <c r="A100" s="419" t="s">
        <v>187</v>
      </c>
      <c r="B100" s="420"/>
      <c r="C100" s="748"/>
      <c r="D100" s="517">
        <v>66420</v>
      </c>
      <c r="E100" s="398"/>
      <c r="F100" s="398"/>
      <c r="G100" s="398"/>
      <c r="H100" s="399"/>
    </row>
    <row r="101" spans="1:8" s="16" customFormat="1" ht="37.5" customHeight="1" outlineLevel="1" x14ac:dyDescent="0.2">
      <c r="A101" s="419" t="s">
        <v>188</v>
      </c>
      <c r="B101" s="420"/>
      <c r="C101" s="748"/>
      <c r="D101" s="517">
        <v>68880</v>
      </c>
      <c r="E101" s="398"/>
      <c r="F101" s="398"/>
      <c r="G101" s="398"/>
      <c r="H101" s="399"/>
    </row>
    <row r="102" spans="1:8" s="16" customFormat="1" ht="37.5" customHeight="1" outlineLevel="1" x14ac:dyDescent="0.2">
      <c r="A102" s="419" t="s">
        <v>189</v>
      </c>
      <c r="B102" s="420"/>
      <c r="C102" s="748"/>
      <c r="D102" s="517">
        <v>71340</v>
      </c>
      <c r="E102" s="398"/>
      <c r="F102" s="398"/>
      <c r="G102" s="398"/>
      <c r="H102" s="399"/>
    </row>
    <row r="103" spans="1:8" s="16" customFormat="1" ht="37.5" customHeight="1" outlineLevel="1" x14ac:dyDescent="0.2">
      <c r="A103" s="419" t="s">
        <v>190</v>
      </c>
      <c r="B103" s="420"/>
      <c r="C103" s="748"/>
      <c r="D103" s="517">
        <v>73800</v>
      </c>
      <c r="E103" s="398"/>
      <c r="F103" s="398"/>
      <c r="G103" s="398"/>
      <c r="H103" s="399"/>
    </row>
    <row r="104" spans="1:8" s="16" customFormat="1" ht="37.5" customHeight="1" outlineLevel="1" x14ac:dyDescent="0.2">
      <c r="A104" s="419" t="s">
        <v>191</v>
      </c>
      <c r="B104" s="420"/>
      <c r="C104" s="748"/>
      <c r="D104" s="517">
        <v>76260</v>
      </c>
      <c r="E104" s="398"/>
      <c r="F104" s="398"/>
      <c r="G104" s="398"/>
      <c r="H104" s="399"/>
    </row>
    <row r="105" spans="1:8" s="16" customFormat="1" ht="37.5" customHeight="1" outlineLevel="1" x14ac:dyDescent="0.2">
      <c r="A105" s="419" t="s">
        <v>192</v>
      </c>
      <c r="B105" s="420"/>
      <c r="C105" s="748"/>
      <c r="D105" s="517">
        <v>78720</v>
      </c>
      <c r="E105" s="398"/>
      <c r="F105" s="398"/>
      <c r="G105" s="398"/>
      <c r="H105" s="399"/>
    </row>
    <row r="106" spans="1:8" s="16" customFormat="1" ht="37.5" customHeight="1" outlineLevel="1" x14ac:dyDescent="0.2">
      <c r="A106" s="419" t="s">
        <v>193</v>
      </c>
      <c r="B106" s="420"/>
      <c r="C106" s="748"/>
      <c r="D106" s="517">
        <v>81180</v>
      </c>
      <c r="E106" s="398"/>
      <c r="F106" s="398"/>
      <c r="G106" s="398"/>
      <c r="H106" s="399"/>
    </row>
    <row r="107" spans="1:8" s="16" customFormat="1" ht="37.5" customHeight="1" outlineLevel="1" x14ac:dyDescent="0.2">
      <c r="A107" s="419" t="s">
        <v>194</v>
      </c>
      <c r="B107" s="420"/>
      <c r="C107" s="748"/>
      <c r="D107" s="517">
        <v>83640</v>
      </c>
      <c r="E107" s="398"/>
      <c r="F107" s="398"/>
      <c r="G107" s="398"/>
      <c r="H107" s="399"/>
    </row>
    <row r="108" spans="1:8" s="16" customFormat="1" ht="37.5" customHeight="1" outlineLevel="1" x14ac:dyDescent="0.2">
      <c r="A108" s="419" t="s">
        <v>195</v>
      </c>
      <c r="B108" s="420"/>
      <c r="C108" s="748"/>
      <c r="D108" s="517">
        <v>86100</v>
      </c>
      <c r="E108" s="398"/>
      <c r="F108" s="398"/>
      <c r="G108" s="398"/>
      <c r="H108" s="399"/>
    </row>
    <row r="109" spans="1:8" s="16" customFormat="1" ht="37.5" customHeight="1" outlineLevel="1" x14ac:dyDescent="0.2">
      <c r="A109" s="419" t="s">
        <v>235</v>
      </c>
      <c r="B109" s="420"/>
      <c r="C109" s="748"/>
      <c r="D109" s="517">
        <v>88560</v>
      </c>
      <c r="E109" s="398"/>
      <c r="F109" s="398"/>
      <c r="G109" s="398"/>
      <c r="H109" s="399"/>
    </row>
    <row r="110" spans="1:8" s="16" customFormat="1" ht="37.5" customHeight="1" outlineLevel="1" x14ac:dyDescent="0.2">
      <c r="A110" s="419" t="s">
        <v>236</v>
      </c>
      <c r="B110" s="420"/>
      <c r="C110" s="748"/>
      <c r="D110" s="517">
        <v>91020</v>
      </c>
      <c r="E110" s="398"/>
      <c r="F110" s="398"/>
      <c r="G110" s="398"/>
      <c r="H110" s="399"/>
    </row>
    <row r="111" spans="1:8" s="16" customFormat="1" ht="37.5" customHeight="1" outlineLevel="1" x14ac:dyDescent="0.2">
      <c r="A111" s="419" t="s">
        <v>237</v>
      </c>
      <c r="B111" s="420"/>
      <c r="C111" s="748"/>
      <c r="D111" s="517">
        <v>93480</v>
      </c>
      <c r="E111" s="398"/>
      <c r="F111" s="398"/>
      <c r="G111" s="398"/>
      <c r="H111" s="399"/>
    </row>
    <row r="112" spans="1:8" s="16" customFormat="1" ht="37.5" customHeight="1" outlineLevel="1" x14ac:dyDescent="0.2">
      <c r="A112" s="419" t="s">
        <v>238</v>
      </c>
      <c r="B112" s="420"/>
      <c r="C112" s="748"/>
      <c r="D112" s="517">
        <v>95940</v>
      </c>
      <c r="E112" s="398"/>
      <c r="F112" s="398"/>
      <c r="G112" s="398"/>
      <c r="H112" s="399"/>
    </row>
    <row r="113" spans="1:8" s="16" customFormat="1" ht="37.5" customHeight="1" outlineLevel="1" x14ac:dyDescent="0.2">
      <c r="A113" s="419" t="s">
        <v>239</v>
      </c>
      <c r="B113" s="420"/>
      <c r="C113" s="748"/>
      <c r="D113" s="517">
        <v>98400</v>
      </c>
      <c r="E113" s="398"/>
      <c r="F113" s="398"/>
      <c r="G113" s="398"/>
      <c r="H113" s="399"/>
    </row>
    <row r="114" spans="1:8" s="16" customFormat="1" ht="37.5" customHeight="1" outlineLevel="1" x14ac:dyDescent="0.2">
      <c r="A114" s="419" t="s">
        <v>359</v>
      </c>
      <c r="B114" s="420"/>
      <c r="C114" s="748"/>
      <c r="D114" s="517">
        <v>100860</v>
      </c>
      <c r="E114" s="398"/>
      <c r="F114" s="398"/>
      <c r="G114" s="398"/>
      <c r="H114" s="399"/>
    </row>
    <row r="115" spans="1:8" s="16" customFormat="1" ht="37.5" customHeight="1" outlineLevel="1" x14ac:dyDescent="0.2">
      <c r="A115" s="419" t="s">
        <v>360</v>
      </c>
      <c r="B115" s="420"/>
      <c r="C115" s="748"/>
      <c r="D115" s="517">
        <v>103320</v>
      </c>
      <c r="E115" s="398"/>
      <c r="F115" s="398"/>
      <c r="G115" s="398"/>
      <c r="H115" s="399"/>
    </row>
    <row r="116" spans="1:8" s="16" customFormat="1" ht="37.5" customHeight="1" outlineLevel="1" x14ac:dyDescent="0.2">
      <c r="A116" s="419" t="s">
        <v>361</v>
      </c>
      <c r="B116" s="420"/>
      <c r="C116" s="748"/>
      <c r="D116" s="517">
        <v>105780</v>
      </c>
      <c r="E116" s="398"/>
      <c r="F116" s="398"/>
      <c r="G116" s="398"/>
      <c r="H116" s="399"/>
    </row>
    <row r="117" spans="1:8" s="16" customFormat="1" ht="37.5" customHeight="1" outlineLevel="1" x14ac:dyDescent="0.2">
      <c r="A117" s="419" t="s">
        <v>362</v>
      </c>
      <c r="B117" s="420"/>
      <c r="C117" s="748"/>
      <c r="D117" s="517">
        <v>108240</v>
      </c>
      <c r="E117" s="398"/>
      <c r="F117" s="398"/>
      <c r="G117" s="398"/>
      <c r="H117" s="399"/>
    </row>
    <row r="118" spans="1:8" s="16" customFormat="1" ht="37.5" customHeight="1" outlineLevel="1" x14ac:dyDescent="0.2">
      <c r="A118" s="419" t="s">
        <v>363</v>
      </c>
      <c r="B118" s="420"/>
      <c r="C118" s="748"/>
      <c r="D118" s="517">
        <v>110700</v>
      </c>
      <c r="E118" s="398"/>
      <c r="F118" s="398"/>
      <c r="G118" s="398"/>
      <c r="H118" s="399"/>
    </row>
    <row r="119" spans="1:8" s="16" customFormat="1" ht="37.5" customHeight="1" outlineLevel="1" x14ac:dyDescent="0.2">
      <c r="A119" s="419" t="s">
        <v>364</v>
      </c>
      <c r="B119" s="420"/>
      <c r="C119" s="748"/>
      <c r="D119" s="517">
        <v>113160</v>
      </c>
      <c r="E119" s="398"/>
      <c r="F119" s="398"/>
      <c r="G119" s="398"/>
      <c r="H119" s="399"/>
    </row>
    <row r="120" spans="1:8" s="16" customFormat="1" ht="37.5" customHeight="1" outlineLevel="1" x14ac:dyDescent="0.2">
      <c r="A120" s="419" t="s">
        <v>365</v>
      </c>
      <c r="B120" s="420"/>
      <c r="C120" s="748"/>
      <c r="D120" s="517">
        <v>115620</v>
      </c>
      <c r="E120" s="398"/>
      <c r="F120" s="398"/>
      <c r="G120" s="398"/>
      <c r="H120" s="399"/>
    </row>
    <row r="121" spans="1:8" s="16" customFormat="1" ht="37.5" customHeight="1" outlineLevel="1" x14ac:dyDescent="0.2">
      <c r="A121" s="419" t="s">
        <v>366</v>
      </c>
      <c r="B121" s="420"/>
      <c r="C121" s="748"/>
      <c r="D121" s="517">
        <v>118080</v>
      </c>
      <c r="E121" s="398"/>
      <c r="F121" s="398"/>
      <c r="G121" s="398"/>
      <c r="H121" s="399"/>
    </row>
    <row r="122" spans="1:8" s="16" customFormat="1" ht="37.5" customHeight="1" outlineLevel="1" x14ac:dyDescent="0.2">
      <c r="A122" s="419" t="s">
        <v>367</v>
      </c>
      <c r="B122" s="420"/>
      <c r="C122" s="748"/>
      <c r="D122" s="517">
        <v>120540</v>
      </c>
      <c r="E122" s="398"/>
      <c r="F122" s="398"/>
      <c r="G122" s="398"/>
      <c r="H122" s="399"/>
    </row>
    <row r="123" spans="1:8" s="16" customFormat="1" ht="37.5" customHeight="1" outlineLevel="1" x14ac:dyDescent="0.2">
      <c r="A123" s="419" t="s">
        <v>368</v>
      </c>
      <c r="B123" s="420"/>
      <c r="C123" s="748"/>
      <c r="D123" s="517">
        <v>123000</v>
      </c>
      <c r="E123" s="398"/>
      <c r="F123" s="398"/>
      <c r="G123" s="398"/>
      <c r="H123" s="399"/>
    </row>
    <row r="124" spans="1:8" s="16" customFormat="1" ht="37.5" customHeight="1" outlineLevel="1" thickBot="1" x14ac:dyDescent="0.25">
      <c r="A124" s="419" t="s">
        <v>627</v>
      </c>
      <c r="B124" s="420"/>
      <c r="C124" s="749"/>
      <c r="D124" s="516">
        <f>832300*1.2</f>
        <v>998760</v>
      </c>
      <c r="E124" s="409"/>
      <c r="F124" s="409"/>
      <c r="G124" s="409"/>
      <c r="H124" s="410"/>
    </row>
    <row r="125" spans="1:8" s="16" customFormat="1" ht="24.95" customHeight="1" thickBot="1" x14ac:dyDescent="0.25">
      <c r="A125" s="40"/>
      <c r="B125" s="170"/>
      <c r="C125" s="60"/>
      <c r="D125" s="591" t="s">
        <v>240</v>
      </c>
      <c r="E125" s="591"/>
      <c r="F125" s="591"/>
      <c r="G125" s="591"/>
      <c r="H125" s="614"/>
    </row>
    <row r="126" spans="1:8" s="16" customFormat="1" ht="24.95" customHeight="1" thickBot="1" x14ac:dyDescent="0.25">
      <c r="A126" s="171"/>
      <c r="B126" s="55"/>
      <c r="C126" s="56"/>
      <c r="D126" s="172" t="s">
        <v>171</v>
      </c>
      <c r="E126" s="173" t="s">
        <v>172</v>
      </c>
      <c r="F126" s="174" t="s">
        <v>173</v>
      </c>
      <c r="G126" s="173" t="s">
        <v>174</v>
      </c>
      <c r="H126" s="175" t="s">
        <v>175</v>
      </c>
    </row>
    <row r="127" spans="1:8" s="16" customFormat="1" ht="48" customHeight="1" x14ac:dyDescent="0.2">
      <c r="A127" s="461" t="s">
        <v>241</v>
      </c>
      <c r="B127" s="455" t="s">
        <v>27</v>
      </c>
      <c r="C1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7" s="382">
        <f>F127*1.2</f>
        <v>13341.6</v>
      </c>
      <c r="E127" s="383">
        <f>F127*1.1</f>
        <v>12229.800000000001</v>
      </c>
      <c r="F127" s="383">
        <v>11118</v>
      </c>
      <c r="G127" s="383">
        <f>F127*0.75</f>
        <v>8338.5</v>
      </c>
      <c r="H127" s="384">
        <f>F127*0.5</f>
        <v>5559</v>
      </c>
    </row>
    <row r="128" spans="1:8" s="16" customFormat="1" ht="132" customHeight="1" x14ac:dyDescent="0.2">
      <c r="A128" s="462"/>
      <c r="B128" s="456"/>
      <c r="C128" s="456"/>
      <c r="D128" s="354"/>
      <c r="E128" s="355"/>
      <c r="F128" s="355"/>
      <c r="G128" s="355"/>
      <c r="H128" s="356"/>
    </row>
    <row r="129" spans="1:8" s="16" customFormat="1" ht="97.5" customHeight="1" x14ac:dyDescent="0.2">
      <c r="A129" s="462"/>
      <c r="B129" s="24" t="s">
        <v>12</v>
      </c>
      <c r="C12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29" s="354"/>
      <c r="E129" s="355"/>
      <c r="F129" s="355"/>
      <c r="G129" s="355"/>
      <c r="H129" s="356"/>
    </row>
    <row r="130" spans="1:8" s="16" customFormat="1" ht="166.5" customHeight="1" thickBot="1" x14ac:dyDescent="0.25">
      <c r="A130" s="464"/>
      <c r="B130" s="26" t="s">
        <v>13</v>
      </c>
      <c r="C13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0" s="374"/>
      <c r="E130" s="375"/>
      <c r="F130" s="375"/>
      <c r="G130" s="375"/>
      <c r="H130" s="376"/>
    </row>
    <row r="131" spans="1:8" s="16" customFormat="1" ht="24.95" customHeight="1" thickBot="1" x14ac:dyDescent="0.25">
      <c r="A131" s="28"/>
      <c r="B131" s="29"/>
      <c r="C131" s="30"/>
      <c r="D131" s="519"/>
      <c r="E131" s="519"/>
      <c r="F131" s="519"/>
      <c r="G131" s="519"/>
      <c r="H131" s="645"/>
    </row>
    <row r="132" spans="1:8" s="16" customFormat="1" ht="48" customHeight="1" x14ac:dyDescent="0.2">
      <c r="A132" s="451" t="s">
        <v>242</v>
      </c>
      <c r="B132" s="455" t="s">
        <v>27</v>
      </c>
      <c r="C1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2" s="457">
        <f>F132*1.2</f>
        <v>15609.599999999999</v>
      </c>
      <c r="E132" s="383">
        <f>F132*1.1</f>
        <v>14308.800000000001</v>
      </c>
      <c r="F132" s="383">
        <v>13008</v>
      </c>
      <c r="G132" s="383">
        <f>F132*0.75</f>
        <v>9756</v>
      </c>
      <c r="H132" s="384">
        <f>F132*0.5</f>
        <v>6504</v>
      </c>
    </row>
    <row r="133" spans="1:8" s="16" customFormat="1" ht="132" customHeight="1" x14ac:dyDescent="0.2">
      <c r="A133" s="452"/>
      <c r="B133" s="456"/>
      <c r="C133" s="456"/>
      <c r="D133" s="361"/>
      <c r="E133" s="355"/>
      <c r="F133" s="355"/>
      <c r="G133" s="355"/>
      <c r="H133" s="356"/>
    </row>
    <row r="134" spans="1:8" s="16" customFormat="1" ht="97.5" customHeight="1" x14ac:dyDescent="0.2">
      <c r="A134" s="452"/>
      <c r="B134" s="24" t="s">
        <v>12</v>
      </c>
      <c r="C134"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4" s="361"/>
      <c r="E134" s="355"/>
      <c r="F134" s="355"/>
      <c r="G134" s="355"/>
      <c r="H134" s="356"/>
    </row>
    <row r="135" spans="1:8" s="16" customFormat="1" ht="166.5" customHeight="1" x14ac:dyDescent="0.2">
      <c r="A135" s="452"/>
      <c r="B135" s="31" t="s">
        <v>13</v>
      </c>
      <c r="C13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5" s="361"/>
      <c r="E135" s="355"/>
      <c r="F135" s="355"/>
      <c r="G135" s="355"/>
      <c r="H135" s="356"/>
    </row>
    <row r="136" spans="1:8" s="16" customFormat="1" ht="92.25" customHeight="1" thickBot="1" x14ac:dyDescent="0.25">
      <c r="A136" s="489"/>
      <c r="B136" s="26" t="s">
        <v>16</v>
      </c>
      <c r="C13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36" s="482"/>
      <c r="E136" s="375"/>
      <c r="F136" s="375"/>
      <c r="G136" s="375"/>
      <c r="H136" s="376"/>
    </row>
    <row r="137" spans="1:8" s="16" customFormat="1" ht="24.95" customHeight="1" thickBot="1" x14ac:dyDescent="0.25">
      <c r="A137" s="40"/>
      <c r="B137" s="41"/>
      <c r="C137" s="42"/>
      <c r="D137" s="519"/>
      <c r="E137" s="519"/>
      <c r="F137" s="519"/>
      <c r="G137" s="519"/>
      <c r="H137" s="645"/>
    </row>
    <row r="138" spans="1:8" s="16" customFormat="1" ht="50.1" customHeight="1" x14ac:dyDescent="0.2">
      <c r="A138" s="438" t="s">
        <v>243</v>
      </c>
      <c r="B138" s="475" t="s">
        <v>23</v>
      </c>
      <c r="C138"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138" s="527">
        <v>270</v>
      </c>
      <c r="E138" s="528"/>
      <c r="F138" s="528"/>
      <c r="G138" s="528"/>
      <c r="H138" s="529"/>
    </row>
    <row r="139" spans="1:8" s="16" customFormat="1" ht="94.5" customHeight="1" x14ac:dyDescent="0.2">
      <c r="A139" s="439"/>
      <c r="B139" s="476"/>
      <c r="C139" s="478"/>
      <c r="D139" s="480"/>
      <c r="E139" s="447"/>
      <c r="F139" s="447"/>
      <c r="G139" s="447"/>
      <c r="H139" s="530"/>
    </row>
    <row r="140" spans="1:8" s="16" customFormat="1" ht="163.5" customHeight="1" thickBot="1" x14ac:dyDescent="0.25">
      <c r="A140" s="440"/>
      <c r="B140" s="43" t="s">
        <v>13</v>
      </c>
      <c r="C14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40" s="531"/>
      <c r="E140" s="532"/>
      <c r="F140" s="532"/>
      <c r="G140" s="532"/>
      <c r="H140" s="533"/>
    </row>
    <row r="141" spans="1:8" s="16" customFormat="1" ht="24.95" customHeight="1" thickBot="1" x14ac:dyDescent="0.25">
      <c r="A141" s="40"/>
      <c r="B141" s="59"/>
      <c r="C141" s="60"/>
      <c r="D141" s="591" t="s">
        <v>240</v>
      </c>
      <c r="E141" s="591"/>
      <c r="F141" s="591"/>
      <c r="G141" s="591"/>
      <c r="H141" s="614"/>
    </row>
    <row r="142" spans="1:8" s="16" customFormat="1" ht="50.1" customHeight="1" thickBot="1" x14ac:dyDescent="0.25">
      <c r="A142" s="411" t="s">
        <v>38</v>
      </c>
      <c r="B142" s="412"/>
      <c r="C142" s="412"/>
      <c r="D142" s="642" t="str">
        <f>"от "&amp;MIN(D143:D161)&amp;" до "&amp;MAX(D143:D161)</f>
        <v>от 2460 до 46740</v>
      </c>
      <c r="E142" s="643"/>
      <c r="F142" s="643"/>
      <c r="G142" s="643"/>
      <c r="H142" s="644"/>
    </row>
    <row r="143" spans="1:8" s="16" customFormat="1" ht="37.5" customHeight="1" outlineLevel="1" x14ac:dyDescent="0.2">
      <c r="A143" s="429" t="s">
        <v>244</v>
      </c>
      <c r="B143" s="598"/>
      <c r="C143" s="673"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43" s="382">
        <v>2460</v>
      </c>
      <c r="E143" s="383"/>
      <c r="F143" s="383"/>
      <c r="G143" s="383"/>
      <c r="H143" s="384"/>
    </row>
    <row r="144" spans="1:8" s="16" customFormat="1" ht="37.5" customHeight="1" outlineLevel="1" x14ac:dyDescent="0.2">
      <c r="A144" s="688" t="s">
        <v>245</v>
      </c>
      <c r="B144" s="693"/>
      <c r="C144" s="674"/>
      <c r="D144" s="432">
        <v>4920</v>
      </c>
      <c r="E144" s="433"/>
      <c r="F144" s="433"/>
      <c r="G144" s="433"/>
      <c r="H144" s="434"/>
    </row>
    <row r="145" spans="1:8" s="16" customFormat="1" ht="37.5" customHeight="1" outlineLevel="1" x14ac:dyDescent="0.2">
      <c r="A145" s="688" t="s">
        <v>246</v>
      </c>
      <c r="B145" s="693"/>
      <c r="C145" s="674"/>
      <c r="D145" s="432">
        <v>7380</v>
      </c>
      <c r="E145" s="433"/>
      <c r="F145" s="433"/>
      <c r="G145" s="433"/>
      <c r="H145" s="434"/>
    </row>
    <row r="146" spans="1:8" s="16" customFormat="1" ht="37.5" customHeight="1" outlineLevel="1" x14ac:dyDescent="0.2">
      <c r="A146" s="688" t="s">
        <v>247</v>
      </c>
      <c r="B146" s="693"/>
      <c r="C146" s="674"/>
      <c r="D146" s="432">
        <v>9840</v>
      </c>
      <c r="E146" s="433"/>
      <c r="F146" s="433"/>
      <c r="G146" s="433"/>
      <c r="H146" s="434"/>
    </row>
    <row r="147" spans="1:8" s="16" customFormat="1" ht="37.5" customHeight="1" outlineLevel="1" x14ac:dyDescent="0.2">
      <c r="A147" s="688" t="s">
        <v>248</v>
      </c>
      <c r="B147" s="693"/>
      <c r="C147" s="674"/>
      <c r="D147" s="432">
        <v>12300</v>
      </c>
      <c r="E147" s="433"/>
      <c r="F147" s="433"/>
      <c r="G147" s="433"/>
      <c r="H147" s="434"/>
    </row>
    <row r="148" spans="1:8" s="16" customFormat="1" ht="37.5" customHeight="1" outlineLevel="1" x14ac:dyDescent="0.2">
      <c r="A148" s="688" t="s">
        <v>249</v>
      </c>
      <c r="B148" s="693"/>
      <c r="C148" s="674"/>
      <c r="D148" s="432">
        <v>14760</v>
      </c>
      <c r="E148" s="433"/>
      <c r="F148" s="433"/>
      <c r="G148" s="433"/>
      <c r="H148" s="434"/>
    </row>
    <row r="149" spans="1:8" s="16" customFormat="1" ht="37.5" customHeight="1" outlineLevel="1" x14ac:dyDescent="0.2">
      <c r="A149" s="688" t="s">
        <v>250</v>
      </c>
      <c r="B149" s="693"/>
      <c r="C149" s="674"/>
      <c r="D149" s="432">
        <v>17220</v>
      </c>
      <c r="E149" s="433"/>
      <c r="F149" s="433"/>
      <c r="G149" s="433"/>
      <c r="H149" s="434"/>
    </row>
    <row r="150" spans="1:8" s="16" customFormat="1" ht="37.5" customHeight="1" outlineLevel="1" x14ac:dyDescent="0.2">
      <c r="A150" s="688" t="s">
        <v>251</v>
      </c>
      <c r="B150" s="693"/>
      <c r="C150" s="674"/>
      <c r="D150" s="432">
        <v>19680</v>
      </c>
      <c r="E150" s="433"/>
      <c r="F150" s="433"/>
      <c r="G150" s="433"/>
      <c r="H150" s="434"/>
    </row>
    <row r="151" spans="1:8" s="16" customFormat="1" ht="37.5" customHeight="1" outlineLevel="1" x14ac:dyDescent="0.2">
      <c r="A151" s="688" t="s">
        <v>252</v>
      </c>
      <c r="B151" s="693"/>
      <c r="C151" s="674"/>
      <c r="D151" s="432">
        <v>22140</v>
      </c>
      <c r="E151" s="433"/>
      <c r="F151" s="433"/>
      <c r="G151" s="433"/>
      <c r="H151" s="434"/>
    </row>
    <row r="152" spans="1:8" s="16" customFormat="1" ht="37.5" customHeight="1" outlineLevel="1" x14ac:dyDescent="0.2">
      <c r="A152" s="688" t="s">
        <v>253</v>
      </c>
      <c r="B152" s="693"/>
      <c r="C152" s="674"/>
      <c r="D152" s="432">
        <v>24600</v>
      </c>
      <c r="E152" s="433"/>
      <c r="F152" s="433"/>
      <c r="G152" s="433"/>
      <c r="H152" s="434"/>
    </row>
    <row r="153" spans="1:8" s="16" customFormat="1" ht="37.5" customHeight="1" outlineLevel="1" x14ac:dyDescent="0.2">
      <c r="A153" s="688" t="s">
        <v>254</v>
      </c>
      <c r="B153" s="693"/>
      <c r="C153" s="674"/>
      <c r="D153" s="432">
        <v>27060</v>
      </c>
      <c r="E153" s="433"/>
      <c r="F153" s="433"/>
      <c r="G153" s="433"/>
      <c r="H153" s="434"/>
    </row>
    <row r="154" spans="1:8" s="16" customFormat="1" ht="37.5" customHeight="1" outlineLevel="1" x14ac:dyDescent="0.2">
      <c r="A154" s="688" t="s">
        <v>255</v>
      </c>
      <c r="B154" s="693"/>
      <c r="C154" s="674"/>
      <c r="D154" s="432">
        <v>29520</v>
      </c>
      <c r="E154" s="433"/>
      <c r="F154" s="433"/>
      <c r="G154" s="433"/>
      <c r="H154" s="434"/>
    </row>
    <row r="155" spans="1:8" s="16" customFormat="1" ht="37.5" customHeight="1" outlineLevel="1" x14ac:dyDescent="0.2">
      <c r="A155" s="688" t="s">
        <v>256</v>
      </c>
      <c r="B155" s="693"/>
      <c r="C155" s="674"/>
      <c r="D155" s="432">
        <v>31980</v>
      </c>
      <c r="E155" s="433"/>
      <c r="F155" s="433"/>
      <c r="G155" s="433"/>
      <c r="H155" s="434"/>
    </row>
    <row r="156" spans="1:8" s="16" customFormat="1" ht="37.5" customHeight="1" outlineLevel="1" x14ac:dyDescent="0.2">
      <c r="A156" s="688" t="s">
        <v>257</v>
      </c>
      <c r="B156" s="693"/>
      <c r="C156" s="674"/>
      <c r="D156" s="432">
        <v>34440</v>
      </c>
      <c r="E156" s="433"/>
      <c r="F156" s="433"/>
      <c r="G156" s="433"/>
      <c r="H156" s="434"/>
    </row>
    <row r="157" spans="1:8" s="16" customFormat="1" ht="37.5" customHeight="1" outlineLevel="1" x14ac:dyDescent="0.2">
      <c r="A157" s="688" t="s">
        <v>258</v>
      </c>
      <c r="B157" s="693"/>
      <c r="C157" s="674"/>
      <c r="D157" s="432">
        <v>36900</v>
      </c>
      <c r="E157" s="433"/>
      <c r="F157" s="433"/>
      <c r="G157" s="433"/>
      <c r="H157" s="434"/>
    </row>
    <row r="158" spans="1:8" s="16" customFormat="1" ht="37.5" customHeight="1" outlineLevel="1" x14ac:dyDescent="0.2">
      <c r="A158" s="688" t="s">
        <v>259</v>
      </c>
      <c r="B158" s="693"/>
      <c r="C158" s="674"/>
      <c r="D158" s="432">
        <v>39360</v>
      </c>
      <c r="E158" s="433"/>
      <c r="F158" s="433"/>
      <c r="G158" s="433"/>
      <c r="H158" s="434"/>
    </row>
    <row r="159" spans="1:8" s="16" customFormat="1" ht="37.5" customHeight="1" outlineLevel="1" x14ac:dyDescent="0.2">
      <c r="A159" s="688" t="s">
        <v>260</v>
      </c>
      <c r="B159" s="693"/>
      <c r="C159" s="674"/>
      <c r="D159" s="432">
        <v>41820</v>
      </c>
      <c r="E159" s="433"/>
      <c r="F159" s="433"/>
      <c r="G159" s="433"/>
      <c r="H159" s="434"/>
    </row>
    <row r="160" spans="1:8" s="16" customFormat="1" ht="37.5" customHeight="1" outlineLevel="1" x14ac:dyDescent="0.2">
      <c r="A160" s="688" t="s">
        <v>261</v>
      </c>
      <c r="B160" s="693"/>
      <c r="C160" s="674"/>
      <c r="D160" s="432">
        <v>44280</v>
      </c>
      <c r="E160" s="433"/>
      <c r="F160" s="433"/>
      <c r="G160" s="433"/>
      <c r="H160" s="434"/>
    </row>
    <row r="161" spans="1:8" s="16" customFormat="1" ht="37.5" customHeight="1" outlineLevel="1" x14ac:dyDescent="0.2">
      <c r="A161" s="688" t="s">
        <v>262</v>
      </c>
      <c r="B161" s="693"/>
      <c r="C161" s="674"/>
      <c r="D161" s="432">
        <v>46740</v>
      </c>
      <c r="E161" s="433"/>
      <c r="F161" s="433"/>
      <c r="G161" s="433"/>
      <c r="H161" s="434"/>
    </row>
    <row r="162" spans="1:8" s="16" customFormat="1" ht="37.5" customHeight="1" outlineLevel="1" x14ac:dyDescent="0.2">
      <c r="A162" s="419" t="s">
        <v>263</v>
      </c>
      <c r="B162" s="586"/>
      <c r="C162" s="674"/>
      <c r="D162" s="432">
        <v>49200</v>
      </c>
      <c r="E162" s="433"/>
      <c r="F162" s="433"/>
      <c r="G162" s="433"/>
      <c r="H162" s="434"/>
    </row>
    <row r="163" spans="1:8" s="16" customFormat="1" ht="37.5" customHeight="1" outlineLevel="1" x14ac:dyDescent="0.2">
      <c r="A163" s="419" t="s">
        <v>264</v>
      </c>
      <c r="B163" s="420"/>
      <c r="C163" s="674"/>
      <c r="D163" s="432">
        <v>51660</v>
      </c>
      <c r="E163" s="433"/>
      <c r="F163" s="433"/>
      <c r="G163" s="433"/>
      <c r="H163" s="434"/>
    </row>
    <row r="164" spans="1:8" s="16" customFormat="1" ht="37.5" customHeight="1" outlineLevel="1" x14ac:dyDescent="0.2">
      <c r="A164" s="419" t="s">
        <v>265</v>
      </c>
      <c r="B164" s="420"/>
      <c r="C164" s="674"/>
      <c r="D164" s="432">
        <v>54120</v>
      </c>
      <c r="E164" s="433"/>
      <c r="F164" s="433"/>
      <c r="G164" s="433"/>
      <c r="H164" s="434"/>
    </row>
    <row r="165" spans="1:8" s="16" customFormat="1" ht="37.5" customHeight="1" outlineLevel="1" x14ac:dyDescent="0.2">
      <c r="A165" s="419" t="s">
        <v>266</v>
      </c>
      <c r="B165" s="420"/>
      <c r="C165" s="674"/>
      <c r="D165" s="432">
        <v>56580</v>
      </c>
      <c r="E165" s="433"/>
      <c r="F165" s="433"/>
      <c r="G165" s="433"/>
      <c r="H165" s="434"/>
    </row>
    <row r="166" spans="1:8" s="16" customFormat="1" ht="37.5" customHeight="1" outlineLevel="1" x14ac:dyDescent="0.2">
      <c r="A166" s="419" t="s">
        <v>267</v>
      </c>
      <c r="B166" s="420"/>
      <c r="C166" s="674"/>
      <c r="D166" s="432">
        <v>59040</v>
      </c>
      <c r="E166" s="433"/>
      <c r="F166" s="433"/>
      <c r="G166" s="433"/>
      <c r="H166" s="434"/>
    </row>
    <row r="167" spans="1:8" s="16" customFormat="1" ht="37.5" customHeight="1" outlineLevel="1" x14ac:dyDescent="0.2">
      <c r="A167" s="419" t="s">
        <v>268</v>
      </c>
      <c r="B167" s="420"/>
      <c r="C167" s="674"/>
      <c r="D167" s="432">
        <v>61500</v>
      </c>
      <c r="E167" s="433"/>
      <c r="F167" s="433"/>
      <c r="G167" s="433"/>
      <c r="H167" s="434"/>
    </row>
    <row r="168" spans="1:8" s="16" customFormat="1" ht="37.5" customHeight="1" outlineLevel="1" x14ac:dyDescent="0.2">
      <c r="A168" s="419" t="s">
        <v>269</v>
      </c>
      <c r="B168" s="420"/>
      <c r="C168" s="674"/>
      <c r="D168" s="432">
        <v>63960</v>
      </c>
      <c r="E168" s="433"/>
      <c r="F168" s="433"/>
      <c r="G168" s="433"/>
      <c r="H168" s="434"/>
    </row>
    <row r="169" spans="1:8" s="16" customFormat="1" ht="37.5" customHeight="1" outlineLevel="1" x14ac:dyDescent="0.2">
      <c r="A169" s="419" t="s">
        <v>270</v>
      </c>
      <c r="B169" s="420"/>
      <c r="C169" s="674"/>
      <c r="D169" s="432">
        <v>66420</v>
      </c>
      <c r="E169" s="433"/>
      <c r="F169" s="433"/>
      <c r="G169" s="433"/>
      <c r="H169" s="434"/>
    </row>
    <row r="170" spans="1:8" s="16" customFormat="1" ht="37.5" customHeight="1" outlineLevel="1" x14ac:dyDescent="0.2">
      <c r="A170" s="419" t="s">
        <v>271</v>
      </c>
      <c r="B170" s="420"/>
      <c r="C170" s="674"/>
      <c r="D170" s="432">
        <v>68880</v>
      </c>
      <c r="E170" s="433"/>
      <c r="F170" s="433"/>
      <c r="G170" s="433"/>
      <c r="H170" s="434"/>
    </row>
    <row r="171" spans="1:8" s="16" customFormat="1" ht="37.5" customHeight="1" outlineLevel="1" x14ac:dyDescent="0.2">
      <c r="A171" s="419" t="s">
        <v>272</v>
      </c>
      <c r="B171" s="420"/>
      <c r="C171" s="674"/>
      <c r="D171" s="432">
        <v>71340</v>
      </c>
      <c r="E171" s="433"/>
      <c r="F171" s="433"/>
      <c r="G171" s="433"/>
      <c r="H171" s="434"/>
    </row>
    <row r="172" spans="1:8" s="16" customFormat="1" ht="37.5" customHeight="1" outlineLevel="1" x14ac:dyDescent="0.2">
      <c r="A172" s="419" t="s">
        <v>273</v>
      </c>
      <c r="B172" s="420"/>
      <c r="C172" s="674"/>
      <c r="D172" s="432">
        <v>73800</v>
      </c>
      <c r="E172" s="433"/>
      <c r="F172" s="433"/>
      <c r="G172" s="433"/>
      <c r="H172" s="434"/>
    </row>
    <row r="173" spans="1:8" s="16" customFormat="1" ht="37.5" customHeight="1" outlineLevel="1" x14ac:dyDescent="0.2">
      <c r="A173" s="419" t="s">
        <v>274</v>
      </c>
      <c r="B173" s="420"/>
      <c r="C173" s="674"/>
      <c r="D173" s="432">
        <v>76260</v>
      </c>
      <c r="E173" s="433"/>
      <c r="F173" s="433"/>
      <c r="G173" s="433"/>
      <c r="H173" s="434"/>
    </row>
    <row r="174" spans="1:8" s="16" customFormat="1" ht="37.5" customHeight="1" outlineLevel="1" x14ac:dyDescent="0.2">
      <c r="A174" s="419" t="s">
        <v>275</v>
      </c>
      <c r="B174" s="420"/>
      <c r="C174" s="674"/>
      <c r="D174" s="432">
        <v>78720</v>
      </c>
      <c r="E174" s="433"/>
      <c r="F174" s="433"/>
      <c r="G174" s="433"/>
      <c r="H174" s="434"/>
    </row>
    <row r="175" spans="1:8" s="16" customFormat="1" ht="37.5" customHeight="1" outlineLevel="1" x14ac:dyDescent="0.2">
      <c r="A175" s="419" t="s">
        <v>276</v>
      </c>
      <c r="B175" s="420"/>
      <c r="C175" s="674"/>
      <c r="D175" s="432">
        <v>81180</v>
      </c>
      <c r="E175" s="433"/>
      <c r="F175" s="433"/>
      <c r="G175" s="433"/>
      <c r="H175" s="434"/>
    </row>
    <row r="176" spans="1:8" s="16" customFormat="1" ht="37.5" customHeight="1" outlineLevel="1" x14ac:dyDescent="0.2">
      <c r="A176" s="419" t="s">
        <v>277</v>
      </c>
      <c r="B176" s="420"/>
      <c r="C176" s="674"/>
      <c r="D176" s="432">
        <v>83640</v>
      </c>
      <c r="E176" s="433"/>
      <c r="F176" s="433"/>
      <c r="G176" s="433"/>
      <c r="H176" s="434"/>
    </row>
    <row r="177" spans="1:8" s="16" customFormat="1" ht="37.5" customHeight="1" outlineLevel="1" x14ac:dyDescent="0.2">
      <c r="A177" s="419" t="s">
        <v>278</v>
      </c>
      <c r="B177" s="420"/>
      <c r="C177" s="674"/>
      <c r="D177" s="432">
        <v>86100</v>
      </c>
      <c r="E177" s="433"/>
      <c r="F177" s="433"/>
      <c r="G177" s="433"/>
      <c r="H177" s="434"/>
    </row>
    <row r="178" spans="1:8" s="16" customFormat="1" ht="37.5" customHeight="1" outlineLevel="1" x14ac:dyDescent="0.2">
      <c r="A178" s="419" t="s">
        <v>279</v>
      </c>
      <c r="B178" s="420"/>
      <c r="C178" s="674"/>
      <c r="D178" s="432">
        <v>88560</v>
      </c>
      <c r="E178" s="433"/>
      <c r="F178" s="433"/>
      <c r="G178" s="433"/>
      <c r="H178" s="434"/>
    </row>
    <row r="179" spans="1:8" s="16" customFormat="1" ht="37.5" customHeight="1" outlineLevel="1" x14ac:dyDescent="0.2">
      <c r="A179" s="419" t="s">
        <v>280</v>
      </c>
      <c r="B179" s="420"/>
      <c r="C179" s="674"/>
      <c r="D179" s="432">
        <v>91020</v>
      </c>
      <c r="E179" s="433"/>
      <c r="F179" s="433"/>
      <c r="G179" s="433"/>
      <c r="H179" s="434"/>
    </row>
    <row r="180" spans="1:8" s="16" customFormat="1" ht="37.5" customHeight="1" outlineLevel="1" x14ac:dyDescent="0.2">
      <c r="A180" s="419" t="s">
        <v>281</v>
      </c>
      <c r="B180" s="420"/>
      <c r="C180" s="674"/>
      <c r="D180" s="432">
        <v>93480</v>
      </c>
      <c r="E180" s="433"/>
      <c r="F180" s="433"/>
      <c r="G180" s="433"/>
      <c r="H180" s="434"/>
    </row>
    <row r="181" spans="1:8" s="16" customFormat="1" ht="37.5" customHeight="1" outlineLevel="1" x14ac:dyDescent="0.2">
      <c r="A181" s="419" t="s">
        <v>282</v>
      </c>
      <c r="B181" s="420"/>
      <c r="C181" s="674"/>
      <c r="D181" s="432">
        <v>95940</v>
      </c>
      <c r="E181" s="433"/>
      <c r="F181" s="433"/>
      <c r="G181" s="433"/>
      <c r="H181" s="434"/>
    </row>
    <row r="182" spans="1:8" s="16" customFormat="1" ht="37.5" customHeight="1" outlineLevel="1" x14ac:dyDescent="0.2">
      <c r="A182" s="419" t="s">
        <v>283</v>
      </c>
      <c r="B182" s="420"/>
      <c r="C182" s="674"/>
      <c r="D182" s="432">
        <v>98400</v>
      </c>
      <c r="E182" s="433"/>
      <c r="F182" s="433"/>
      <c r="G182" s="433"/>
      <c r="H182" s="434"/>
    </row>
    <row r="183" spans="1:8" s="16" customFormat="1" ht="37.5" customHeight="1" outlineLevel="1" x14ac:dyDescent="0.2">
      <c r="A183" s="419" t="s">
        <v>419</v>
      </c>
      <c r="B183" s="420"/>
      <c r="C183" s="674"/>
      <c r="D183" s="432">
        <v>100860</v>
      </c>
      <c r="E183" s="433"/>
      <c r="F183" s="433"/>
      <c r="G183" s="433"/>
      <c r="H183" s="434"/>
    </row>
    <row r="184" spans="1:8" s="16" customFormat="1" ht="37.5" customHeight="1" outlineLevel="1" x14ac:dyDescent="0.2">
      <c r="A184" s="419" t="s">
        <v>420</v>
      </c>
      <c r="B184" s="420"/>
      <c r="C184" s="674"/>
      <c r="D184" s="432">
        <v>103320</v>
      </c>
      <c r="E184" s="433"/>
      <c r="F184" s="433"/>
      <c r="G184" s="433"/>
      <c r="H184" s="434"/>
    </row>
    <row r="185" spans="1:8" s="16" customFormat="1" ht="37.5" customHeight="1" outlineLevel="1" x14ac:dyDescent="0.2">
      <c r="A185" s="419" t="s">
        <v>421</v>
      </c>
      <c r="B185" s="420"/>
      <c r="C185" s="674"/>
      <c r="D185" s="432">
        <v>105780</v>
      </c>
      <c r="E185" s="433"/>
      <c r="F185" s="433"/>
      <c r="G185" s="433"/>
      <c r="H185" s="434"/>
    </row>
    <row r="186" spans="1:8" s="16" customFormat="1" ht="37.5" customHeight="1" outlineLevel="1" x14ac:dyDescent="0.2">
      <c r="A186" s="419" t="s">
        <v>422</v>
      </c>
      <c r="B186" s="420"/>
      <c r="C186" s="674"/>
      <c r="D186" s="432">
        <v>108240</v>
      </c>
      <c r="E186" s="433"/>
      <c r="F186" s="433"/>
      <c r="G186" s="433"/>
      <c r="H186" s="434"/>
    </row>
    <row r="187" spans="1:8" s="16" customFormat="1" ht="37.5" customHeight="1" outlineLevel="1" x14ac:dyDescent="0.2">
      <c r="A187" s="419" t="s">
        <v>423</v>
      </c>
      <c r="B187" s="420"/>
      <c r="C187" s="674"/>
      <c r="D187" s="432">
        <v>110700</v>
      </c>
      <c r="E187" s="433"/>
      <c r="F187" s="433"/>
      <c r="G187" s="433"/>
      <c r="H187" s="434"/>
    </row>
    <row r="188" spans="1:8" s="16" customFormat="1" ht="37.5" customHeight="1" outlineLevel="1" x14ac:dyDescent="0.2">
      <c r="A188" s="419" t="s">
        <v>424</v>
      </c>
      <c r="B188" s="420"/>
      <c r="C188" s="674"/>
      <c r="D188" s="432">
        <v>113160</v>
      </c>
      <c r="E188" s="433"/>
      <c r="F188" s="433"/>
      <c r="G188" s="433"/>
      <c r="H188" s="434"/>
    </row>
    <row r="189" spans="1:8" s="16" customFormat="1" ht="37.5" customHeight="1" outlineLevel="1" x14ac:dyDescent="0.2">
      <c r="A189" s="419" t="s">
        <v>425</v>
      </c>
      <c r="B189" s="420"/>
      <c r="C189" s="674"/>
      <c r="D189" s="432">
        <v>115620</v>
      </c>
      <c r="E189" s="433"/>
      <c r="F189" s="433"/>
      <c r="G189" s="433"/>
      <c r="H189" s="434"/>
    </row>
    <row r="190" spans="1:8" s="16" customFormat="1" ht="37.5" customHeight="1" outlineLevel="1" x14ac:dyDescent="0.2">
      <c r="A190" s="419" t="s">
        <v>426</v>
      </c>
      <c r="B190" s="420"/>
      <c r="C190" s="674"/>
      <c r="D190" s="432">
        <v>118080</v>
      </c>
      <c r="E190" s="433"/>
      <c r="F190" s="433"/>
      <c r="G190" s="433"/>
      <c r="H190" s="434"/>
    </row>
    <row r="191" spans="1:8" s="16" customFormat="1" ht="37.5" customHeight="1" outlineLevel="1" x14ac:dyDescent="0.2">
      <c r="A191" s="419" t="s">
        <v>427</v>
      </c>
      <c r="B191" s="420"/>
      <c r="C191" s="674"/>
      <c r="D191" s="432">
        <v>120540</v>
      </c>
      <c r="E191" s="433"/>
      <c r="F191" s="433"/>
      <c r="G191" s="433"/>
      <c r="H191" s="434"/>
    </row>
    <row r="192" spans="1:8" s="16" customFormat="1" ht="37.5" customHeight="1" outlineLevel="1" thickBot="1" x14ac:dyDescent="0.25">
      <c r="A192" s="419" t="s">
        <v>428</v>
      </c>
      <c r="B192" s="420"/>
      <c r="C192" s="675"/>
      <c r="D192" s="613">
        <v>123000</v>
      </c>
      <c r="E192" s="604"/>
      <c r="F192" s="604"/>
      <c r="G192" s="604"/>
      <c r="H192" s="607"/>
    </row>
    <row r="193" spans="1:8" s="16" customFormat="1" ht="50.1" customHeight="1" thickBot="1" x14ac:dyDescent="0.25">
      <c r="A193" s="411" t="s">
        <v>59</v>
      </c>
      <c r="B193" s="412"/>
      <c r="C193" s="412"/>
      <c r="D193" s="421" t="str">
        <f>"от "&amp;MIN(D194:D203)&amp;" до "&amp;MAX(D194:D203)</f>
        <v>от 420 до 12990</v>
      </c>
      <c r="E193" s="422"/>
      <c r="F193" s="422"/>
      <c r="G193" s="422"/>
      <c r="H193" s="423"/>
    </row>
    <row r="194" spans="1:8" s="16" customFormat="1" ht="156.75" customHeight="1" x14ac:dyDescent="0.2">
      <c r="A194" s="190" t="s">
        <v>342</v>
      </c>
      <c r="B194" s="66" t="s">
        <v>197</v>
      </c>
      <c r="C194" s="30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194" s="511">
        <v>1800</v>
      </c>
      <c r="E194" s="512"/>
      <c r="F194" s="512"/>
      <c r="G194" s="512"/>
      <c r="H194" s="513"/>
    </row>
    <row r="195" spans="1:8" s="16" customFormat="1" ht="37.5" customHeight="1" x14ac:dyDescent="0.2">
      <c r="A195" s="352" t="s">
        <v>61</v>
      </c>
      <c r="B195" s="353"/>
      <c r="C195" s="426"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195" s="517">
        <v>1290</v>
      </c>
      <c r="E195" s="398"/>
      <c r="F195" s="398"/>
      <c r="G195" s="398"/>
      <c r="H195" s="399"/>
    </row>
    <row r="196" spans="1:8" s="16" customFormat="1" ht="37.5" customHeight="1" x14ac:dyDescent="0.2">
      <c r="A196" s="352" t="s">
        <v>62</v>
      </c>
      <c r="B196" s="353"/>
      <c r="C196" s="427"/>
      <c r="D196" s="517">
        <v>12990</v>
      </c>
      <c r="E196" s="398"/>
      <c r="F196" s="398"/>
      <c r="G196" s="398"/>
      <c r="H196" s="399"/>
    </row>
    <row r="197" spans="1:8" s="16" customFormat="1" ht="37.5" customHeight="1" x14ac:dyDescent="0.2">
      <c r="A197" s="352" t="s">
        <v>63</v>
      </c>
      <c r="B197" s="353"/>
      <c r="C197" s="427"/>
      <c r="D197" s="517">
        <v>2790</v>
      </c>
      <c r="E197" s="398"/>
      <c r="F197" s="398"/>
      <c r="G197" s="398"/>
      <c r="H197" s="399"/>
    </row>
    <row r="198" spans="1:8" s="16" customFormat="1" ht="37.5" customHeight="1" x14ac:dyDescent="0.2">
      <c r="A198" s="352" t="s">
        <v>64</v>
      </c>
      <c r="B198" s="353"/>
      <c r="C198" s="427"/>
      <c r="D198" s="517">
        <v>7590</v>
      </c>
      <c r="E198" s="398"/>
      <c r="F198" s="398"/>
      <c r="G198" s="398"/>
      <c r="H198" s="399"/>
    </row>
    <row r="199" spans="1:8" s="16" customFormat="1" ht="37.5" customHeight="1" x14ac:dyDescent="0.2">
      <c r="A199" s="352" t="s">
        <v>65</v>
      </c>
      <c r="B199" s="353"/>
      <c r="C199" s="427"/>
      <c r="D199" s="517">
        <v>420</v>
      </c>
      <c r="E199" s="398"/>
      <c r="F199" s="398"/>
      <c r="G199" s="398"/>
      <c r="H199" s="399"/>
    </row>
    <row r="200" spans="1:8" s="16" customFormat="1" ht="37.5" customHeight="1" x14ac:dyDescent="0.2">
      <c r="A200" s="352" t="s">
        <v>66</v>
      </c>
      <c r="B200" s="353"/>
      <c r="C200" s="427"/>
      <c r="D200" s="517">
        <v>420</v>
      </c>
      <c r="E200" s="398"/>
      <c r="F200" s="398"/>
      <c r="G200" s="398"/>
      <c r="H200" s="399"/>
    </row>
    <row r="201" spans="1:8" s="16" customFormat="1" ht="37.5" customHeight="1" x14ac:dyDescent="0.2">
      <c r="A201" s="352" t="s">
        <v>67</v>
      </c>
      <c r="B201" s="353"/>
      <c r="C201" s="427"/>
      <c r="D201" s="517">
        <v>840</v>
      </c>
      <c r="E201" s="398"/>
      <c r="F201" s="398"/>
      <c r="G201" s="398"/>
      <c r="H201" s="399"/>
    </row>
    <row r="202" spans="1:8" s="16" customFormat="1" ht="37.5" customHeight="1" x14ac:dyDescent="0.2">
      <c r="A202" s="352" t="s">
        <v>68</v>
      </c>
      <c r="B202" s="353"/>
      <c r="C202" s="427"/>
      <c r="D202" s="517">
        <v>1260</v>
      </c>
      <c r="E202" s="398"/>
      <c r="F202" s="398"/>
      <c r="G202" s="398"/>
      <c r="H202" s="399"/>
    </row>
    <row r="203" spans="1:8" s="16" customFormat="1" ht="37.5" customHeight="1" thickBot="1" x14ac:dyDescent="0.25">
      <c r="A203" s="369" t="s">
        <v>69</v>
      </c>
      <c r="B203" s="370"/>
      <c r="C203" s="428"/>
      <c r="D203" s="516">
        <v>8490</v>
      </c>
      <c r="E203" s="409"/>
      <c r="F203" s="409"/>
      <c r="G203" s="409"/>
      <c r="H203" s="410"/>
    </row>
    <row r="204" spans="1:8" s="16" customFormat="1" ht="117.75" customHeight="1" thickBot="1" x14ac:dyDescent="0.25">
      <c r="A204" s="524" t="s">
        <v>71</v>
      </c>
      <c r="B204" s="525"/>
      <c r="C204"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04" s="375">
        <v>30</v>
      </c>
      <c r="E204" s="375"/>
      <c r="F204" s="375"/>
      <c r="G204" s="375"/>
      <c r="H204" s="376"/>
    </row>
    <row r="205" spans="1:8" s="23" customFormat="1" ht="50.1" customHeight="1" thickBot="1" x14ac:dyDescent="0.25">
      <c r="A205" s="362" t="s">
        <v>72</v>
      </c>
      <c r="B205" s="363"/>
      <c r="C205" s="21"/>
      <c r="D205" s="364" t="str">
        <f>"от "&amp;MIN(D207,D227:D241)&amp;" до "&amp;MAX(D207,D227:D241)</f>
        <v>от 540 до 29790</v>
      </c>
      <c r="E205" s="364"/>
      <c r="F205" s="364"/>
      <c r="G205" s="364"/>
      <c r="H205" s="365"/>
    </row>
    <row r="206" spans="1:8" s="16" customFormat="1" ht="24.95" customHeight="1" thickBot="1" x14ac:dyDescent="0.25">
      <c r="A206" s="518"/>
      <c r="B206" s="519"/>
      <c r="C206" s="60"/>
      <c r="D206" s="520"/>
      <c r="E206" s="520"/>
      <c r="F206" s="520"/>
      <c r="G206" s="520"/>
      <c r="H206" s="521"/>
    </row>
    <row r="207" spans="1:8" s="16" customFormat="1" ht="60.75" customHeight="1" thickBot="1" x14ac:dyDescent="0.25">
      <c r="A207" s="389" t="s">
        <v>73</v>
      </c>
      <c r="B207" s="390"/>
      <c r="C207"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"2ГИС.ПЕРМЬ" (версия для ПК); Интернет-площадка 2gis.kz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http://api.2gis.kz/</v>
      </c>
      <c r="D207" s="391">
        <v>15480</v>
      </c>
      <c r="E207" s="391"/>
      <c r="F207" s="391"/>
      <c r="G207" s="391"/>
      <c r="H207" s="392"/>
    </row>
    <row r="208" spans="1:8" s="16" customFormat="1" ht="60.75" customHeight="1" thickBot="1" x14ac:dyDescent="0.25">
      <c r="A208" s="393" t="s">
        <v>74</v>
      </c>
      <c r="B208" s="394"/>
      <c r="C208" s="405"/>
      <c r="D208" s="395" t="s">
        <v>75</v>
      </c>
      <c r="E208" s="396"/>
      <c r="F208" s="396"/>
      <c r="G208" s="396"/>
      <c r="H208" s="397"/>
    </row>
    <row r="209" spans="1:8" s="16" customFormat="1" ht="60.75" customHeight="1" x14ac:dyDescent="0.2">
      <c r="A209" s="385" t="s">
        <v>76</v>
      </c>
      <c r="B209" s="386"/>
      <c r="C209" s="405"/>
      <c r="D209" s="398">
        <f>D207/4</f>
        <v>3870</v>
      </c>
      <c r="E209" s="398"/>
      <c r="F209" s="398"/>
      <c r="G209" s="398"/>
      <c r="H209" s="399"/>
    </row>
    <row r="210" spans="1:8" s="16" customFormat="1" ht="60.75" customHeight="1" x14ac:dyDescent="0.2">
      <c r="A210" s="385" t="s">
        <v>77</v>
      </c>
      <c r="B210" s="386"/>
      <c r="C210" s="405"/>
      <c r="D210" s="398">
        <f>D207/5</f>
        <v>3096</v>
      </c>
      <c r="E210" s="398"/>
      <c r="F210" s="398"/>
      <c r="G210" s="398"/>
      <c r="H210" s="399"/>
    </row>
    <row r="211" spans="1:8" s="16" customFormat="1" ht="60.75" customHeight="1" x14ac:dyDescent="0.2">
      <c r="A211" s="385" t="s">
        <v>78</v>
      </c>
      <c r="B211" s="386"/>
      <c r="C211" s="405"/>
      <c r="D211" s="398">
        <f>D207/6</f>
        <v>2580</v>
      </c>
      <c r="E211" s="398"/>
      <c r="F211" s="398"/>
      <c r="G211" s="398"/>
      <c r="H211" s="399"/>
    </row>
    <row r="212" spans="1:8" s="16" customFormat="1" ht="60.75" customHeight="1" x14ac:dyDescent="0.2">
      <c r="A212" s="385" t="s">
        <v>79</v>
      </c>
      <c r="B212" s="386"/>
      <c r="C212" s="405"/>
      <c r="D212" s="398">
        <f>D207/7</f>
        <v>2211.4285714285716</v>
      </c>
      <c r="E212" s="398"/>
      <c r="F212" s="398"/>
      <c r="G212" s="398"/>
      <c r="H212" s="399"/>
    </row>
    <row r="213" spans="1:8" s="16" customFormat="1" ht="60.75" customHeight="1" x14ac:dyDescent="0.2">
      <c r="A213" s="385" t="s">
        <v>80</v>
      </c>
      <c r="B213" s="386"/>
      <c r="C213" s="405"/>
      <c r="D213" s="398">
        <f>D207/8</f>
        <v>1935</v>
      </c>
      <c r="E213" s="398"/>
      <c r="F213" s="398"/>
      <c r="G213" s="398"/>
      <c r="H213" s="399"/>
    </row>
    <row r="214" spans="1:8" s="16" customFormat="1" ht="60.75" customHeight="1" x14ac:dyDescent="0.2">
      <c r="A214" s="385" t="s">
        <v>81</v>
      </c>
      <c r="B214" s="386"/>
      <c r="C214" s="405"/>
      <c r="D214" s="398">
        <f>D207/9</f>
        <v>1720</v>
      </c>
      <c r="E214" s="398"/>
      <c r="F214" s="398"/>
      <c r="G214" s="398"/>
      <c r="H214" s="399"/>
    </row>
    <row r="215" spans="1:8" s="16" customFormat="1" ht="60.75" customHeight="1" x14ac:dyDescent="0.2">
      <c r="A215" s="385" t="s">
        <v>82</v>
      </c>
      <c r="B215" s="386"/>
      <c r="C215" s="405"/>
      <c r="D215" s="398">
        <f>D207/10</f>
        <v>1548</v>
      </c>
      <c r="E215" s="398"/>
      <c r="F215" s="398"/>
      <c r="G215" s="398"/>
      <c r="H215" s="399"/>
    </row>
    <row r="216" spans="1:8" s="16" customFormat="1" ht="60.75" customHeight="1" thickBot="1" x14ac:dyDescent="0.25">
      <c r="A216" s="389" t="s">
        <v>83</v>
      </c>
      <c r="B216" s="390"/>
      <c r="C216" s="405"/>
      <c r="D216" s="391">
        <v>23208</v>
      </c>
      <c r="E216" s="391"/>
      <c r="F216" s="391"/>
      <c r="G216" s="391"/>
      <c r="H216" s="392"/>
    </row>
    <row r="217" spans="1:8" s="16" customFormat="1" ht="60.75" customHeight="1" thickBot="1" x14ac:dyDescent="0.25">
      <c r="A217" s="393" t="s">
        <v>74</v>
      </c>
      <c r="B217" s="394"/>
      <c r="C217" s="405"/>
      <c r="D217" s="395" t="s">
        <v>75</v>
      </c>
      <c r="E217" s="396"/>
      <c r="F217" s="396"/>
      <c r="G217" s="396"/>
      <c r="H217" s="397"/>
    </row>
    <row r="218" spans="1:8" s="16" customFormat="1" ht="60.75" customHeight="1" x14ac:dyDescent="0.2">
      <c r="A218" s="385" t="s">
        <v>76</v>
      </c>
      <c r="B218" s="386"/>
      <c r="C218" s="405"/>
      <c r="D218" s="398">
        <v>5802</v>
      </c>
      <c r="E218" s="398"/>
      <c r="F218" s="398"/>
      <c r="G218" s="398"/>
      <c r="H218" s="399"/>
    </row>
    <row r="219" spans="1:8" s="16" customFormat="1" ht="60.75" customHeight="1" x14ac:dyDescent="0.2">
      <c r="A219" s="385" t="s">
        <v>77</v>
      </c>
      <c r="B219" s="386"/>
      <c r="C219" s="405"/>
      <c r="D219" s="398">
        <v>4641.5999999999995</v>
      </c>
      <c r="E219" s="398"/>
      <c r="F219" s="398"/>
      <c r="G219" s="398"/>
      <c r="H219" s="399"/>
    </row>
    <row r="220" spans="1:8" s="16" customFormat="1" ht="60.75" customHeight="1" x14ac:dyDescent="0.2">
      <c r="A220" s="385" t="s">
        <v>78</v>
      </c>
      <c r="B220" s="386"/>
      <c r="C220" s="405"/>
      <c r="D220" s="398">
        <v>3868</v>
      </c>
      <c r="E220" s="398"/>
      <c r="F220" s="398"/>
      <c r="G220" s="398"/>
      <c r="H220" s="399"/>
    </row>
    <row r="221" spans="1:8" s="16" customFormat="1" ht="60.75" customHeight="1" x14ac:dyDescent="0.2">
      <c r="A221" s="385" t="s">
        <v>79</v>
      </c>
      <c r="B221" s="386"/>
      <c r="C221" s="405"/>
      <c r="D221" s="398">
        <v>3315.4285714285711</v>
      </c>
      <c r="E221" s="398"/>
      <c r="F221" s="398"/>
      <c r="G221" s="398"/>
      <c r="H221" s="399"/>
    </row>
    <row r="222" spans="1:8" s="16" customFormat="1" ht="60.75" customHeight="1" x14ac:dyDescent="0.2">
      <c r="A222" s="385" t="s">
        <v>80</v>
      </c>
      <c r="B222" s="386"/>
      <c r="C222" s="405"/>
      <c r="D222" s="398">
        <v>2901</v>
      </c>
      <c r="E222" s="398"/>
      <c r="F222" s="398"/>
      <c r="G222" s="398"/>
      <c r="H222" s="399"/>
    </row>
    <row r="223" spans="1:8" s="16" customFormat="1" ht="60.75" customHeight="1" x14ac:dyDescent="0.2">
      <c r="A223" s="385" t="s">
        <v>81</v>
      </c>
      <c r="B223" s="386"/>
      <c r="C223" s="405"/>
      <c r="D223" s="398">
        <v>2578.6666666666665</v>
      </c>
      <c r="E223" s="398"/>
      <c r="F223" s="398"/>
      <c r="G223" s="398"/>
      <c r="H223" s="399"/>
    </row>
    <row r="224" spans="1:8" s="16" customFormat="1" ht="60.75" customHeight="1" thickBot="1" x14ac:dyDescent="0.25">
      <c r="A224" s="385" t="s">
        <v>82</v>
      </c>
      <c r="B224" s="386"/>
      <c r="C224" s="406"/>
      <c r="D224" s="398">
        <v>2320.7999999999997</v>
      </c>
      <c r="E224" s="398"/>
      <c r="F224" s="398"/>
      <c r="G224" s="398"/>
      <c r="H224" s="399"/>
    </row>
    <row r="225" spans="1:8" s="16" customFormat="1" ht="62.45" customHeight="1" thickBot="1" x14ac:dyDescent="0.25">
      <c r="A225" s="380" t="s">
        <v>84</v>
      </c>
      <c r="B225" s="381"/>
      <c r="C22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25" s="361">
        <v>20004</v>
      </c>
      <c r="E225" s="355"/>
      <c r="F225" s="355"/>
      <c r="G225" s="355"/>
      <c r="H225" s="356"/>
    </row>
    <row r="226" spans="1:8" s="16" customFormat="1" ht="24.95" customHeight="1" thickBot="1" x14ac:dyDescent="0.25">
      <c r="A226" s="518"/>
      <c r="B226" s="519"/>
      <c r="C226" s="56"/>
      <c r="D226" s="520"/>
      <c r="E226" s="520"/>
      <c r="F226" s="520"/>
      <c r="G226" s="520"/>
      <c r="H226" s="521"/>
    </row>
    <row r="227" spans="1:8" s="16" customFormat="1" ht="50.1" customHeight="1" x14ac:dyDescent="0.2">
      <c r="A227" s="352" t="s">
        <v>85</v>
      </c>
      <c r="B227" s="353"/>
      <c r="C227" s="118" t="str">
        <f>"Интернет-площадка 2gis.ru на основе Cправочника организаций "&amp;$C$2&amp;""</f>
        <v>Интернет-площадка 2gis.ru на основе Cправочника организаций "2ГИС.ПЕРМЬ"</v>
      </c>
      <c r="D227" s="361">
        <v>17790</v>
      </c>
      <c r="E227" s="355"/>
      <c r="F227" s="355"/>
      <c r="G227" s="355"/>
      <c r="H227" s="356"/>
    </row>
    <row r="228" spans="1:8" s="16" customFormat="1" ht="50.1" customHeight="1" x14ac:dyDescent="0.2">
      <c r="A228" s="352" t="s">
        <v>86</v>
      </c>
      <c r="B228" s="353"/>
      <c r="C228" s="74"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8" s="361">
        <v>8490</v>
      </c>
      <c r="E228" s="355"/>
      <c r="F228" s="355"/>
      <c r="G228" s="355"/>
      <c r="H228" s="356"/>
    </row>
    <row r="229" spans="1:8" s="16" customFormat="1" ht="50.1" customHeight="1" x14ac:dyDescent="0.2">
      <c r="A229" s="352" t="s">
        <v>87</v>
      </c>
      <c r="B229" s="353"/>
      <c r="C229" s="74"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29" s="361">
        <v>24690</v>
      </c>
      <c r="E229" s="355"/>
      <c r="F229" s="355"/>
      <c r="G229" s="355"/>
      <c r="H229" s="356"/>
    </row>
    <row r="230" spans="1:8" s="16" customFormat="1" ht="50.1" customHeight="1" x14ac:dyDescent="0.2">
      <c r="A230" s="352" t="s">
        <v>88</v>
      </c>
      <c r="B230" s="353"/>
      <c r="C230" s="74" t="str">
        <f>"Интернет-площадка 2gis.ru на основе Cправочника организаций "&amp;$C$2&amp;""</f>
        <v>Интернет-площадка 2gis.ru на основе Cправочника организаций "2ГИС.ПЕРМЬ"</v>
      </c>
      <c r="D230" s="361">
        <v>13590</v>
      </c>
      <c r="E230" s="355"/>
      <c r="F230" s="355"/>
      <c r="G230" s="355"/>
      <c r="H230" s="356"/>
    </row>
    <row r="231" spans="1:8" s="16" customFormat="1" ht="50.1" customHeight="1" x14ac:dyDescent="0.2">
      <c r="A231" s="352" t="s">
        <v>89</v>
      </c>
      <c r="B231" s="353"/>
      <c r="C231" s="74" t="str">
        <f>"Интернет-площадка 2gis.ru на основе Cправочника организаций "&amp;$C$2&amp;""</f>
        <v>Интернет-площадка 2gis.ru на основе Cправочника организаций "2ГИС.ПЕРМЬ"</v>
      </c>
      <c r="D231" s="361">
        <v>16308</v>
      </c>
      <c r="E231" s="355"/>
      <c r="F231" s="355"/>
      <c r="G231" s="355"/>
      <c r="H231" s="356"/>
    </row>
    <row r="232" spans="1:8" s="16" customFormat="1" ht="50.1" customHeight="1" x14ac:dyDescent="0.2">
      <c r="A232" s="352" t="s">
        <v>90</v>
      </c>
      <c r="B232" s="353"/>
      <c r="C232" s="74"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2" s="361">
        <v>15990</v>
      </c>
      <c r="E232" s="355"/>
      <c r="F232" s="355"/>
      <c r="G232" s="355"/>
      <c r="H232" s="356"/>
    </row>
    <row r="233" spans="1:8" s="16" customFormat="1" ht="50.1" customHeight="1" x14ac:dyDescent="0.2">
      <c r="A233" s="352" t="s">
        <v>91</v>
      </c>
      <c r="B233" s="353"/>
      <c r="C233" s="74"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3" s="361">
        <v>14790</v>
      </c>
      <c r="E233" s="355"/>
      <c r="F233" s="355"/>
      <c r="G233" s="355"/>
      <c r="H233" s="356"/>
    </row>
    <row r="234" spans="1:8" s="16" customFormat="1" ht="50.1" customHeight="1" x14ac:dyDescent="0.2">
      <c r="A234" s="352" t="s">
        <v>92</v>
      </c>
      <c r="B234" s="353"/>
      <c r="C234" s="74"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34" s="361">
        <v>29790</v>
      </c>
      <c r="E234" s="355"/>
      <c r="F234" s="355"/>
      <c r="G234" s="355"/>
      <c r="H234" s="356"/>
    </row>
    <row r="235" spans="1:8" s="16" customFormat="1" ht="50.1" customHeight="1" x14ac:dyDescent="0.2">
      <c r="A235" s="352" t="s">
        <v>93</v>
      </c>
      <c r="B235" s="353"/>
      <c r="C235" s="74" t="str">
        <f>C268</f>
        <v>электронный справочник на основе Справочника организаций "2ГИС.ПЕРМЬ" (мобильная версия 2ГИС 4.0 и выше)</v>
      </c>
      <c r="D235" s="361">
        <v>18000</v>
      </c>
      <c r="E235" s="355"/>
      <c r="F235" s="355"/>
      <c r="G235" s="355"/>
      <c r="H235" s="356"/>
    </row>
    <row r="236" spans="1:8" s="16" customFormat="1" ht="50.1" customHeight="1" x14ac:dyDescent="0.2">
      <c r="A236" s="352" t="s">
        <v>94</v>
      </c>
      <c r="B236" s="353"/>
      <c r="C236" s="74" t="s">
        <v>95</v>
      </c>
      <c r="D236" s="361">
        <v>540</v>
      </c>
      <c r="E236" s="355"/>
      <c r="F236" s="355"/>
      <c r="G236" s="355"/>
      <c r="H236" s="356"/>
    </row>
    <row r="237" spans="1:8" s="16" customFormat="1" ht="85.5" customHeight="1" x14ac:dyDescent="0.2">
      <c r="A237" s="352" t="s">
        <v>96</v>
      </c>
      <c r="B237" s="353"/>
      <c r="C23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7" s="361">
        <v>10290</v>
      </c>
      <c r="E237" s="355"/>
      <c r="F237" s="355"/>
      <c r="G237" s="355"/>
      <c r="H237" s="356"/>
    </row>
    <row r="238" spans="1:8" s="16" customFormat="1" ht="85.5" customHeight="1" x14ac:dyDescent="0.2">
      <c r="A238" s="352" t="s">
        <v>97</v>
      </c>
      <c r="B238" s="353"/>
      <c r="C238" s="74" t="str">
        <f t="shared" ref="C238:C24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8" s="361">
        <v>8232</v>
      </c>
      <c r="E238" s="355"/>
      <c r="F238" s="355"/>
      <c r="G238" s="355"/>
      <c r="H238" s="356"/>
    </row>
    <row r="239" spans="1:8" s="16" customFormat="1" ht="85.5" customHeight="1" x14ac:dyDescent="0.2">
      <c r="A239" s="352" t="s">
        <v>98</v>
      </c>
      <c r="B239" s="353"/>
      <c r="C239" s="74"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39" s="361">
        <v>8190</v>
      </c>
      <c r="E239" s="355"/>
      <c r="F239" s="355"/>
      <c r="G239" s="355"/>
      <c r="H239" s="356"/>
    </row>
    <row r="240" spans="1:8" s="16" customFormat="1" ht="85.5" customHeight="1" x14ac:dyDescent="0.2">
      <c r="A240" s="352" t="s">
        <v>99</v>
      </c>
      <c r="B240" s="353"/>
      <c r="C240" s="74" t="str">
        <f t="shared" si="0"/>
        <v>электронный справочник на основе Справочника организаций "2ГИС.ПЕРМЬ" (мобильная версия 2ГИС 4.0 и выше); Интернет-площадка 2gis.ru на основе Cправочника организаций "2ГИС.ПЕРМЬ"</v>
      </c>
      <c r="D240" s="361">
        <v>4116</v>
      </c>
      <c r="E240" s="355"/>
      <c r="F240" s="355"/>
      <c r="G240" s="355"/>
      <c r="H240" s="356"/>
    </row>
    <row r="241" spans="1:8" s="16" customFormat="1" ht="50.1" customHeight="1" thickBot="1" x14ac:dyDescent="0.25">
      <c r="A241" s="352" t="s">
        <v>102</v>
      </c>
      <c r="B241" s="353"/>
      <c r="C241" s="74"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41" s="361">
        <v>12690</v>
      </c>
      <c r="E241" s="355"/>
      <c r="F241" s="355"/>
      <c r="G241" s="355"/>
      <c r="H241" s="356"/>
    </row>
    <row r="242" spans="1:8" s="16" customFormat="1" ht="102" customHeight="1" thickBot="1" x14ac:dyDescent="0.25">
      <c r="A242" s="352" t="s">
        <v>16</v>
      </c>
      <c r="B242" s="353"/>
      <c r="C242"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42" s="361">
        <v>1800</v>
      </c>
      <c r="E242" s="355"/>
      <c r="F242" s="355"/>
      <c r="G242" s="355"/>
      <c r="H242" s="356"/>
    </row>
    <row r="243" spans="1:8" s="16" customFormat="1" ht="102" customHeight="1" thickBot="1" x14ac:dyDescent="0.25">
      <c r="A243" s="352" t="s">
        <v>103</v>
      </c>
      <c r="B243" s="353"/>
      <c r="C24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43" s="361">
        <v>100002</v>
      </c>
      <c r="E243" s="355"/>
      <c r="F243" s="355"/>
      <c r="G243" s="355"/>
      <c r="H243" s="356"/>
    </row>
    <row r="244" spans="1:8" s="16" customFormat="1" ht="126" customHeight="1" x14ac:dyDescent="0.2">
      <c r="A244" s="352" t="s">
        <v>104</v>
      </c>
      <c r="B244" s="353"/>
      <c r="C244"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"2ГИС.ПЕРМЬ" (версия для ПК); 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44" s="361">
        <v>12300</v>
      </c>
      <c r="E244" s="355"/>
      <c r="F244" s="355"/>
      <c r="G244" s="355"/>
      <c r="H244" s="356"/>
    </row>
    <row r="245" spans="1:8" s="16" customFormat="1" ht="96" customHeight="1" x14ac:dyDescent="0.2">
      <c r="A245" s="377" t="s">
        <v>105</v>
      </c>
      <c r="B245" s="378"/>
      <c r="C24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Интернет-площадки и Веб-приложения на основе Cправочника организаций "2ГИС.ПЕРМЬ", http://api.2gis.ru/</v>
      </c>
      <c r="D245" s="361">
        <v>10005</v>
      </c>
      <c r="E245" s="355"/>
      <c r="F245" s="355"/>
      <c r="G245" s="355"/>
      <c r="H245" s="356"/>
    </row>
    <row r="246" spans="1:8" s="16" customFormat="1" ht="96" customHeight="1" x14ac:dyDescent="0.2">
      <c r="A246" s="377" t="s">
        <v>106</v>
      </c>
      <c r="B246" s="378"/>
      <c r="C24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6" s="361">
        <v>10002</v>
      </c>
      <c r="E246" s="355"/>
      <c r="F246" s="355"/>
      <c r="G246" s="355"/>
      <c r="H246" s="356"/>
    </row>
    <row r="247" spans="1:8" s="16" customFormat="1" ht="96" customHeight="1" x14ac:dyDescent="0.2">
      <c r="A247" s="352" t="s">
        <v>100</v>
      </c>
      <c r="B247" s="353" t="s">
        <v>100</v>
      </c>
      <c r="C247"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7" s="361">
        <v>10008</v>
      </c>
      <c r="E247" s="355"/>
      <c r="F247" s="355"/>
      <c r="G247" s="355"/>
      <c r="H247" s="356"/>
    </row>
    <row r="248" spans="1:8" s="16" customFormat="1" ht="96" customHeight="1" x14ac:dyDescent="0.2">
      <c r="A248" s="352" t="s">
        <v>101</v>
      </c>
      <c r="B248" s="353" t="s">
        <v>101</v>
      </c>
      <c r="C248"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48" s="361">
        <v>8004</v>
      </c>
      <c r="E248" s="355"/>
      <c r="F248" s="355"/>
      <c r="G248" s="355"/>
      <c r="H248" s="356"/>
    </row>
    <row r="249" spans="1:8" s="16" customFormat="1" ht="50.1" customHeight="1" x14ac:dyDescent="0.2">
      <c r="A249" s="352" t="s">
        <v>107</v>
      </c>
      <c r="B249" s="353"/>
      <c r="C249" s="74" t="str">
        <f>"Интернет-площадка 2gis.ru на основе Cправочника организаций "&amp;$C$2&amp;""</f>
        <v>Интернет-площадка 2gis.ru на основе Cправочника организаций "2ГИС.ПЕРМЬ"</v>
      </c>
      <c r="D249" s="361">
        <v>39240</v>
      </c>
      <c r="E249" s="355"/>
      <c r="F249" s="355"/>
      <c r="G249" s="355"/>
      <c r="H249" s="356"/>
    </row>
    <row r="250" spans="1:8" s="16" customFormat="1" ht="50.1" customHeight="1" x14ac:dyDescent="0.2">
      <c r="A250" s="352" t="s">
        <v>108</v>
      </c>
      <c r="B250" s="353"/>
      <c r="C250" s="74" t="str">
        <f t="shared" ref="C250:C258" si="1">"Электронный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50" s="361">
        <v>18720</v>
      </c>
      <c r="E250" s="355"/>
      <c r="F250" s="355"/>
      <c r="G250" s="355"/>
      <c r="H250" s="356"/>
    </row>
    <row r="251" spans="1:8" s="16" customFormat="1" ht="50.1" customHeight="1" x14ac:dyDescent="0.2">
      <c r="A251" s="352" t="s">
        <v>109</v>
      </c>
      <c r="B251" s="353"/>
      <c r="C251" s="74" t="str">
        <f t="shared" si="1"/>
        <v>Электронный справочник на основе Справочника организаций "2ГИС.ПЕРМЬ" (версия для ПК)</v>
      </c>
      <c r="D251" s="361">
        <v>54360</v>
      </c>
      <c r="E251" s="355"/>
      <c r="F251" s="355"/>
      <c r="G251" s="355"/>
      <c r="H251" s="356"/>
    </row>
    <row r="252" spans="1:8" s="16" customFormat="1" ht="50.1" customHeight="1" x14ac:dyDescent="0.2">
      <c r="A252" s="352" t="s">
        <v>110</v>
      </c>
      <c r="B252" s="353"/>
      <c r="C252" s="74" t="str">
        <f>"Интернет-площадка 2gis.ru на основе Cправочника организаций "&amp;$C$2&amp;""</f>
        <v>Интернет-площадка 2gis.ru на основе Cправочника организаций "2ГИС.ПЕРМЬ"</v>
      </c>
      <c r="D252" s="361">
        <v>30000</v>
      </c>
      <c r="E252" s="355"/>
      <c r="F252" s="355"/>
      <c r="G252" s="355"/>
      <c r="H252" s="356"/>
    </row>
    <row r="253" spans="1:8" s="16" customFormat="1" ht="50.1" customHeight="1" x14ac:dyDescent="0.2">
      <c r="A253" s="352" t="s">
        <v>111</v>
      </c>
      <c r="B253" s="353"/>
      <c r="C253" s="74" t="str">
        <f>"Интернет-площадка 2gis.ru на основе Cправочника организаций "&amp;$C$2&amp;""</f>
        <v>Интернет-площадка 2gis.ru на основе Cправочника организаций "2ГИС.ПЕРМЬ"</v>
      </c>
      <c r="D253" s="361">
        <v>36000</v>
      </c>
      <c r="E253" s="355"/>
      <c r="F253" s="355"/>
      <c r="G253" s="355"/>
      <c r="H253" s="356"/>
    </row>
    <row r="254" spans="1:8" s="16" customFormat="1" ht="50.1" customHeight="1" x14ac:dyDescent="0.2">
      <c r="A254" s="352" t="s">
        <v>112</v>
      </c>
      <c r="B254" s="353"/>
      <c r="C254" s="74" t="str">
        <f t="shared" si="1"/>
        <v>Электронный справочник на основе Справочника организаций "2ГИС.ПЕРМЬ" (версия для ПК)</v>
      </c>
      <c r="D254" s="361">
        <v>35280</v>
      </c>
      <c r="E254" s="355"/>
      <c r="F254" s="355"/>
      <c r="G254" s="355"/>
      <c r="H254" s="356"/>
    </row>
    <row r="255" spans="1:8" s="16" customFormat="1" ht="50.1" customHeight="1" x14ac:dyDescent="0.2">
      <c r="A255" s="352" t="s">
        <v>113</v>
      </c>
      <c r="B255" s="353"/>
      <c r="C255" s="74" t="str">
        <f t="shared" si="1"/>
        <v>Электронный справочник на основе Справочника организаций "2ГИС.ПЕРМЬ" (версия для ПК)</v>
      </c>
      <c r="D255" s="361">
        <v>32640</v>
      </c>
      <c r="E255" s="355"/>
      <c r="F255" s="355"/>
      <c r="G255" s="355"/>
      <c r="H255" s="356"/>
    </row>
    <row r="256" spans="1:8" s="16" customFormat="1" ht="50.1" customHeight="1" x14ac:dyDescent="0.2">
      <c r="A256" s="352" t="s">
        <v>114</v>
      </c>
      <c r="B256" s="353"/>
      <c r="C256" s="74" t="str">
        <f t="shared" si="1"/>
        <v>Электронный справочник на основе Справочника организаций "2ГИС.ПЕРМЬ" (версия для ПК)</v>
      </c>
      <c r="D256" s="361">
        <v>65640</v>
      </c>
      <c r="E256" s="355"/>
      <c r="F256" s="355"/>
      <c r="G256" s="355"/>
      <c r="H256" s="356"/>
    </row>
    <row r="257" spans="1:8" s="16" customFormat="1" ht="50.1" customHeight="1" x14ac:dyDescent="0.2">
      <c r="A257" s="352" t="s">
        <v>115</v>
      </c>
      <c r="B257" s="353"/>
      <c r="C257" s="74" t="s">
        <v>95</v>
      </c>
      <c r="D257" s="361">
        <v>1200</v>
      </c>
      <c r="E257" s="355"/>
      <c r="F257" s="355"/>
      <c r="G257" s="355"/>
      <c r="H257" s="356"/>
    </row>
    <row r="258" spans="1:8" s="16" customFormat="1" ht="50.1" customHeight="1" thickBot="1" x14ac:dyDescent="0.25">
      <c r="A258" s="352" t="s">
        <v>117</v>
      </c>
      <c r="B258" s="353"/>
      <c r="C258" s="74" t="str">
        <f t="shared" si="1"/>
        <v>Электронный справочник на основе Справочника организаций "2ГИС.ПЕРМЬ" (версия для ПК)</v>
      </c>
      <c r="D258" s="361">
        <v>27960</v>
      </c>
      <c r="E258" s="355"/>
      <c r="F258" s="355"/>
      <c r="G258" s="355"/>
      <c r="H258" s="356"/>
    </row>
    <row r="259" spans="1:8" s="23" customFormat="1" ht="50.1" customHeight="1" thickBot="1" x14ac:dyDescent="0.25">
      <c r="A259" s="362" t="s">
        <v>118</v>
      </c>
      <c r="B259" s="363"/>
      <c r="C259" s="21"/>
      <c r="D259" s="364"/>
      <c r="E259" s="364"/>
      <c r="F259" s="364"/>
      <c r="G259" s="364"/>
      <c r="H259" s="365"/>
    </row>
    <row r="260" spans="1:8" s="16" customFormat="1" ht="50.1" customHeight="1" x14ac:dyDescent="0.2">
      <c r="A260" s="352" t="s">
        <v>119</v>
      </c>
      <c r="B260" s="353"/>
      <c r="C2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60" s="382">
        <v>10008</v>
      </c>
      <c r="E260" s="383"/>
      <c r="F260" s="383"/>
      <c r="G260" s="383"/>
      <c r="H260" s="384"/>
    </row>
    <row r="261" spans="1:8" s="16" customFormat="1" ht="50.1" customHeight="1" x14ac:dyDescent="0.2">
      <c r="A261" s="352" t="s">
        <v>120</v>
      </c>
      <c r="B261" s="353"/>
      <c r="C261" s="367"/>
      <c r="D261" s="354">
        <v>10008</v>
      </c>
      <c r="E261" s="355"/>
      <c r="F261" s="355"/>
      <c r="G261" s="355"/>
      <c r="H261" s="356"/>
    </row>
    <row r="262" spans="1:8" s="16" customFormat="1" ht="50.1" customHeight="1" x14ac:dyDescent="0.2">
      <c r="A262" s="369" t="s">
        <v>121</v>
      </c>
      <c r="B262" s="370"/>
      <c r="C262" s="367"/>
      <c r="D262" s="517">
        <v>3000</v>
      </c>
      <c r="E262" s="398"/>
      <c r="F262" s="398"/>
      <c r="G262" s="398"/>
      <c r="H262" s="399"/>
    </row>
    <row r="263" spans="1:8" s="16" customFormat="1" ht="50.1" customHeight="1" x14ac:dyDescent="0.2">
      <c r="A263" s="369" t="s">
        <v>122</v>
      </c>
      <c r="B263" s="370"/>
      <c r="C263" s="367"/>
      <c r="D263" s="517">
        <v>300</v>
      </c>
      <c r="E263" s="398"/>
      <c r="F263" s="398"/>
      <c r="G263" s="398"/>
      <c r="H263" s="399"/>
    </row>
    <row r="264" spans="1:8" s="16" customFormat="1" ht="50.1" customHeight="1" thickBot="1" x14ac:dyDescent="0.25">
      <c r="A264" s="369" t="s">
        <v>123</v>
      </c>
      <c r="B264" s="370"/>
      <c r="C264" s="368"/>
      <c r="D264" s="471">
        <v>1050</v>
      </c>
      <c r="E264" s="472"/>
      <c r="F264" s="472"/>
      <c r="G264" s="472"/>
      <c r="H264" s="473"/>
    </row>
    <row r="265" spans="1:8" s="20" customFormat="1" ht="50.1" customHeight="1" thickBot="1" x14ac:dyDescent="0.25">
      <c r="A265" s="654" t="s">
        <v>5</v>
      </c>
      <c r="B265" s="655"/>
      <c r="C265" s="301" t="s">
        <v>7</v>
      </c>
      <c r="D265" s="654"/>
      <c r="E265" s="577"/>
      <c r="F265" s="577"/>
      <c r="G265" s="577"/>
      <c r="H265" s="578"/>
    </row>
    <row r="266" spans="1:8" s="16" customFormat="1" ht="93" customHeight="1" thickBot="1" x14ac:dyDescent="0.25">
      <c r="A266" s="680" t="s">
        <v>628</v>
      </c>
      <c r="B266" s="681"/>
      <c r="C266" s="180" t="str">
        <f>"Электронный справочник на основе Справочника организаций "&amp;$C$2&amp;" (мобильная версия)"</f>
        <v>Электронный справочник на основе Справочника организаций "2ГИС.ПЕРМЬ" (мобильная версия)</v>
      </c>
      <c r="D266" s="432">
        <v>40</v>
      </c>
      <c r="E266" s="433"/>
      <c r="F266" s="433"/>
      <c r="G266" s="433"/>
      <c r="H266" s="434"/>
    </row>
    <row r="267" spans="1:8" s="16" customFormat="1" ht="50.1" customHeight="1" thickBot="1" x14ac:dyDescent="0.25">
      <c r="A267" s="362" t="s">
        <v>124</v>
      </c>
      <c r="B267" s="363"/>
      <c r="C267" s="21"/>
      <c r="D267" s="627"/>
      <c r="E267" s="627"/>
      <c r="F267" s="627"/>
      <c r="G267" s="627"/>
      <c r="H267" s="628"/>
    </row>
    <row r="268" spans="1:8" s="16" customFormat="1" ht="50.1" customHeight="1" x14ac:dyDescent="0.2">
      <c r="A268" s="352" t="s">
        <v>214</v>
      </c>
      <c r="B268" s="353"/>
      <c r="C26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68" s="361">
        <v>9690</v>
      </c>
      <c r="E268" s="355"/>
      <c r="F268" s="355"/>
      <c r="G268" s="355"/>
      <c r="H268" s="356"/>
    </row>
    <row r="269" spans="1:8" s="16" customFormat="1" ht="50.1" customHeight="1" x14ac:dyDescent="0.2">
      <c r="A269" s="352" t="s">
        <v>126</v>
      </c>
      <c r="B269" s="353"/>
      <c r="C269" s="74" t="str">
        <f>"Интернет-площадка 2gis.ru на основе Cправочника организаций "&amp;$C$2&amp;""</f>
        <v>Интернет-площадка 2gis.ru на основе Cправочника организаций "2ГИС.ПЕРМЬ"</v>
      </c>
      <c r="D269" s="361">
        <v>11190</v>
      </c>
      <c r="E269" s="355"/>
      <c r="F269" s="355"/>
      <c r="G269" s="355"/>
      <c r="H269" s="356"/>
    </row>
    <row r="270" spans="1:8" s="16" customFormat="1" ht="50.1" customHeight="1" x14ac:dyDescent="0.2">
      <c r="A270" s="352" t="s">
        <v>127</v>
      </c>
      <c r="B270" s="353"/>
      <c r="C270" s="74"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70" s="361">
        <v>7290</v>
      </c>
      <c r="E270" s="355"/>
      <c r="F270" s="355"/>
      <c r="G270" s="355"/>
      <c r="H270" s="356"/>
    </row>
    <row r="271" spans="1:8" s="16" customFormat="1" ht="50.1" customHeight="1" x14ac:dyDescent="0.2">
      <c r="A271" s="352" t="s">
        <v>215</v>
      </c>
      <c r="B271" s="353"/>
      <c r="C271"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"2ГИС.ПЕРМЬ" (мобильная версия 2ГИС 4.0 и выше)</v>
      </c>
      <c r="D271" s="361">
        <v>21360</v>
      </c>
      <c r="E271" s="355"/>
      <c r="F271" s="355"/>
      <c r="G271" s="355"/>
      <c r="H271" s="356"/>
    </row>
    <row r="272" spans="1:8" s="16" customFormat="1" ht="50.1" customHeight="1" x14ac:dyDescent="0.2">
      <c r="A272" s="352" t="s">
        <v>199</v>
      </c>
      <c r="B272" s="353"/>
      <c r="C272" s="74" t="str">
        <f>"Интернет-площадка 2gis.ru на основе Cправочника организаций "&amp;$C$2&amp;""</f>
        <v>Интернет-площадка 2gis.ru на основе Cправочника организаций "2ГИС.ПЕРМЬ"</v>
      </c>
      <c r="D272" s="361">
        <v>24720</v>
      </c>
      <c r="E272" s="355"/>
      <c r="F272" s="355"/>
      <c r="G272" s="355"/>
      <c r="H272" s="356"/>
    </row>
    <row r="273" spans="1:8" s="16" customFormat="1" ht="50.1" customHeight="1" thickBot="1" x14ac:dyDescent="0.25">
      <c r="A273" s="352" t="s">
        <v>130</v>
      </c>
      <c r="B273" s="353"/>
      <c r="C273" s="74" t="str">
        <f>"Электронный справочник на основе Справочника организаций "&amp;$C$2&amp;" (версия для ПК)"</f>
        <v>Электронный справочник на основе Справочника организаций "2ГИС.ПЕРМЬ" (версия для ПК)</v>
      </c>
      <c r="D273" s="371">
        <v>16080</v>
      </c>
      <c r="E273" s="372"/>
      <c r="F273" s="372"/>
      <c r="G273" s="372"/>
      <c r="H273" s="373"/>
    </row>
    <row r="274" spans="1:8" s="16" customFormat="1" ht="126" customHeight="1" thickBot="1" x14ac:dyDescent="0.25">
      <c r="A274" s="352" t="s">
        <v>131</v>
      </c>
      <c r="B274" s="353"/>
      <c r="C274" s="121" t="str">
        <f>C269</f>
        <v>Интернет-площадка 2gis.ru на основе Cправочника организаций "2ГИС.ПЕРМЬ"</v>
      </c>
      <c r="D274" s="762">
        <v>11190</v>
      </c>
      <c r="E274" s="763"/>
      <c r="F274" s="763"/>
      <c r="G274" s="763"/>
      <c r="H274" s="764"/>
    </row>
    <row r="275" spans="1:8" s="16" customFormat="1" ht="126" customHeight="1" thickBot="1" x14ac:dyDescent="0.25">
      <c r="A275" s="352" t="s">
        <v>132</v>
      </c>
      <c r="B275" s="353"/>
      <c r="C27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"2ГИС.ПЕРМЬ"; электронный справочник на основе Справочника организаций "2ГИС.ПЕРМЬ" (мобильная версия 2ГИС 4.0 и выше)</v>
      </c>
      <c r="D275" s="762">
        <v>7272</v>
      </c>
      <c r="E275" s="763"/>
      <c r="F275" s="763"/>
      <c r="G275" s="763"/>
      <c r="H275" s="764"/>
    </row>
    <row r="276" spans="1:8" s="23" customFormat="1" ht="50.1" customHeight="1" thickBot="1" x14ac:dyDescent="0.25">
      <c r="A276" s="518"/>
      <c r="B276" s="519"/>
      <c r="C276" s="60"/>
      <c r="D276" s="520"/>
      <c r="E276" s="520"/>
      <c r="F276" s="520"/>
      <c r="G276" s="520"/>
      <c r="H276" s="521"/>
    </row>
    <row r="277" spans="1:8" s="20" customFormat="1" ht="26.25" x14ac:dyDescent="0.2">
      <c r="A277" s="81"/>
      <c r="B277" s="82"/>
      <c r="C277" s="83"/>
      <c r="D277" s="82"/>
      <c r="E277" s="82"/>
      <c r="F277" s="82"/>
      <c r="G277" s="82"/>
      <c r="H277" s="84"/>
    </row>
    <row r="278" spans="1:8" s="16" customFormat="1" ht="21" x14ac:dyDescent="0.2">
      <c r="A278" s="85"/>
      <c r="B278" s="86" t="s">
        <v>133</v>
      </c>
      <c r="C278" s="349" t="s">
        <v>220</v>
      </c>
      <c r="D278" s="349"/>
      <c r="E278" s="87"/>
      <c r="F278" s="87"/>
      <c r="G278" s="87"/>
      <c r="H278" s="87"/>
    </row>
    <row r="279" spans="1:8" s="16" customFormat="1" ht="21" x14ac:dyDescent="0.2">
      <c r="A279" s="85"/>
      <c r="B279" s="87"/>
      <c r="C279" s="348" t="s">
        <v>221</v>
      </c>
      <c r="D279" s="348"/>
      <c r="E279" s="87"/>
      <c r="F279" s="87"/>
      <c r="G279" s="87"/>
      <c r="H279" s="87"/>
    </row>
    <row r="280" spans="1:8" s="16" customFormat="1" ht="21" x14ac:dyDescent="0.2">
      <c r="A280" s="85"/>
      <c r="B280" s="87"/>
      <c r="C280" s="349" t="s">
        <v>222</v>
      </c>
      <c r="D280" s="348"/>
      <c r="E280" s="87"/>
      <c r="F280" s="87"/>
      <c r="G280" s="87"/>
      <c r="H280" s="87"/>
    </row>
    <row r="281" spans="1:8" s="16" customFormat="1" ht="26.25" x14ac:dyDescent="0.2">
      <c r="A281" s="93"/>
      <c r="B281" s="93"/>
      <c r="C281" s="348"/>
      <c r="D281" s="348"/>
      <c r="E281" s="95"/>
      <c r="F281" s="96"/>
      <c r="G281" s="97"/>
      <c r="H281" s="97"/>
    </row>
    <row r="282" spans="1:8" s="16" customFormat="1" ht="26.25" x14ac:dyDescent="0.2">
      <c r="A282" s="347" t="str">
        <f>Абакан_юр!A174</f>
        <v>По соглашению сторон в качестве валюты платежа могут выступать украинские гривны, в этом случае курс следующий: 1 руб. = 0,4395 гривен</v>
      </c>
      <c r="B282" s="347"/>
      <c r="C282" s="347"/>
      <c r="D282" s="89"/>
      <c r="E282" s="89"/>
      <c r="F282" s="90"/>
      <c r="G282" s="351"/>
      <c r="H282" s="351"/>
    </row>
    <row r="283" spans="1:8" s="16" customFormat="1" ht="26.25" x14ac:dyDescent="0.2">
      <c r="A283" s="347" t="str">
        <f>Абакан_юр!A175</f>
        <v>По соглашению сторон в качестве валюты платежа могут выступать дирхамы ОАЭ, в этом случае курс следующий: 1 руб. = 0,0414 дирхам</v>
      </c>
      <c r="B283" s="347"/>
      <c r="C283" s="347"/>
      <c r="D283" s="89"/>
      <c r="E283" s="89"/>
      <c r="F283" s="90"/>
      <c r="G283" s="92"/>
      <c r="H283" s="92"/>
    </row>
    <row r="284" spans="1:8" ht="12.6" customHeight="1" x14ac:dyDescent="0.2">
      <c r="A284" s="347" t="str">
        <f>Абакан_юр!A176</f>
        <v>По соглашению сторон в качестве валюты платежа могут выступать доллары США, в этом случае курс следующий: 1 руб. = 0,0113 доллара</v>
      </c>
      <c r="B284" s="347"/>
      <c r="C284" s="347"/>
      <c r="D284" s="89"/>
      <c r="E284" s="89"/>
      <c r="F284" s="90"/>
      <c r="G284" s="92"/>
      <c r="H284" s="92"/>
    </row>
    <row r="285" spans="1:8" s="87" customFormat="1" ht="24.95" customHeight="1" x14ac:dyDescent="0.2">
      <c r="A285" s="347" t="str">
        <f>Абакан_юр!A177</f>
        <v>По соглашению сторон в качестве валюты платежа могут выступать евро, в этом случае курс следующий: 1 руб. = 0,0104 евро</v>
      </c>
      <c r="B285" s="347"/>
      <c r="C285" s="347"/>
      <c r="D285" s="89"/>
      <c r="E285" s="90"/>
      <c r="F285" s="90"/>
      <c r="G285" s="92"/>
      <c r="H285" s="92"/>
    </row>
    <row r="286" spans="1:8" s="87" customFormat="1" ht="24.95" customHeight="1" x14ac:dyDescent="0.2">
      <c r="A286" s="347" t="str">
        <f>Абакан_юр!A178</f>
        <v>По соглашению сторон в качестве валюты платежа могут выступать чешские кроны, в этом случае курс следующий: 1 руб. = 0,2610 крона</v>
      </c>
      <c r="B286" s="347"/>
      <c r="C286" s="347"/>
      <c r="D286" s="89"/>
      <c r="E286" s="90"/>
      <c r="F286" s="90"/>
      <c r="G286" s="92"/>
      <c r="H286" s="92"/>
    </row>
    <row r="287" spans="1:8" s="87" customFormat="1" ht="24.95" customHeight="1" x14ac:dyDescent="0.2">
      <c r="A287" s="347" t="str">
        <f>Абакан_юр!A179</f>
        <v>По соглашению сторон в качестве валюты платежа могут выступать киргизские сомы, в этом случае курс следующий: 1 руб. = 1,0094 сом</v>
      </c>
      <c r="B287" s="347"/>
      <c r="C287" s="347"/>
      <c r="D287" s="89"/>
      <c r="E287" s="89"/>
      <c r="F287" s="90"/>
      <c r="G287" s="92"/>
      <c r="H287" s="92"/>
    </row>
    <row r="288" spans="1:8" s="98" customFormat="1" ht="12" customHeight="1" x14ac:dyDescent="0.2">
      <c r="A288" s="347" t="str">
        <f>Абакан_юр!A180</f>
        <v>По соглашению сторон в качестве валюты платежа могут выступать казахстанские тенге, в этом случае курс следующий: 1 руб. = 5,0667 тенге</v>
      </c>
      <c r="B288" s="347"/>
      <c r="C288" s="347"/>
      <c r="D288" s="89"/>
      <c r="E288" s="89"/>
      <c r="F288" s="90"/>
      <c r="G288" s="92"/>
      <c r="H288" s="92"/>
    </row>
    <row r="289" spans="1:8" s="91" customFormat="1" ht="24.95" customHeight="1" x14ac:dyDescent="0.2">
      <c r="A289" s="93"/>
      <c r="B289" s="93"/>
      <c r="C289" s="94"/>
      <c r="D289" s="95"/>
      <c r="E289" s="95"/>
      <c r="F289" s="96"/>
      <c r="G289" s="97"/>
      <c r="H289" s="97"/>
    </row>
    <row r="290" spans="1:8" s="91" customFormat="1" ht="24.95" customHeight="1" x14ac:dyDescent="0.2">
      <c r="A290" s="339" t="s">
        <v>144</v>
      </c>
      <c r="B290" s="339"/>
      <c r="C290" s="339"/>
      <c r="D290" s="339"/>
      <c r="E290" s="339"/>
      <c r="F290" s="339"/>
      <c r="G290" s="339"/>
      <c r="H290" s="339"/>
    </row>
    <row r="291" spans="1:8" s="91" customFormat="1" ht="24.95" customHeight="1" x14ac:dyDescent="0.2">
      <c r="A291" s="339" t="s">
        <v>145</v>
      </c>
      <c r="B291" s="339"/>
      <c r="C291" s="339"/>
      <c r="D291" s="339"/>
      <c r="E291" s="339"/>
      <c r="F291" s="339"/>
      <c r="G291" s="339"/>
      <c r="H291" s="339"/>
    </row>
    <row r="292" spans="1:8" s="91" customFormat="1" ht="24.95" customHeight="1" x14ac:dyDescent="0.2">
      <c r="A292" s="347" t="s">
        <v>482</v>
      </c>
      <c r="B292" s="347"/>
      <c r="C292" s="347"/>
      <c r="D292" s="347"/>
      <c r="E292" s="347"/>
      <c r="F292" s="347"/>
      <c r="G292" s="347"/>
      <c r="H292" s="347"/>
    </row>
    <row r="293" spans="1:8" s="91" customFormat="1" ht="24.95" customHeight="1" thickBot="1" x14ac:dyDescent="0.25">
      <c r="A293" s="340" t="s">
        <v>146</v>
      </c>
      <c r="B293" s="340"/>
      <c r="C293" s="340"/>
      <c r="D293" s="340"/>
      <c r="E293" s="340"/>
      <c r="F293" s="99"/>
      <c r="H293" s="100"/>
    </row>
    <row r="294" spans="1:8" s="91" customFormat="1" ht="24.95" customHeight="1" thickBot="1" x14ac:dyDescent="0.25">
      <c r="A294" s="341" t="s">
        <v>147</v>
      </c>
      <c r="B294" s="342"/>
      <c r="C294" s="342"/>
      <c r="D294" s="342"/>
      <c r="E294" s="343"/>
      <c r="F294" s="101"/>
      <c r="G294" s="82"/>
      <c r="H294" s="102"/>
    </row>
    <row r="295" spans="1:8" s="91" customFormat="1" ht="24.95" customHeight="1" thickBot="1" x14ac:dyDescent="0.25">
      <c r="A295" s="538" t="s">
        <v>148</v>
      </c>
      <c r="B295" s="539"/>
      <c r="C295" s="103" t="s">
        <v>149</v>
      </c>
      <c r="D295" s="621" t="s">
        <v>150</v>
      </c>
      <c r="E295" s="758"/>
      <c r="F295" s="622"/>
      <c r="G295" s="84"/>
      <c r="H295" s="84"/>
    </row>
    <row r="296" spans="1:8" s="98" customFormat="1" ht="12" customHeight="1" x14ac:dyDescent="0.2">
      <c r="A296" s="333" t="s">
        <v>207</v>
      </c>
      <c r="B296" s="334"/>
      <c r="C296" s="335" t="s">
        <v>208</v>
      </c>
      <c r="D296" s="759">
        <v>2190</v>
      </c>
      <c r="E296" s="760"/>
      <c r="F296" s="761"/>
      <c r="G296" s="84"/>
      <c r="H296" s="84"/>
    </row>
    <row r="297" spans="1:8" ht="24.95" customHeight="1" x14ac:dyDescent="0.2">
      <c r="A297" s="337" t="s">
        <v>209</v>
      </c>
      <c r="B297" s="338"/>
      <c r="C297" s="331"/>
      <c r="D297" s="755">
        <v>1590</v>
      </c>
      <c r="E297" s="756"/>
      <c r="F297" s="757"/>
      <c r="G297" s="84"/>
    </row>
    <row r="298" spans="1:8" ht="24.95" customHeight="1" x14ac:dyDescent="0.2">
      <c r="A298" s="337" t="s">
        <v>210</v>
      </c>
      <c r="B298" s="338"/>
      <c r="C298" s="331"/>
      <c r="D298" s="755">
        <v>1440</v>
      </c>
      <c r="E298" s="756"/>
      <c r="F298" s="757"/>
      <c r="G298" s="84"/>
    </row>
    <row r="299" spans="1:8" s="82" customFormat="1" ht="38.25" customHeight="1" x14ac:dyDescent="0.2">
      <c r="A299" s="337" t="s">
        <v>211</v>
      </c>
      <c r="B299" s="338"/>
      <c r="C299" s="331"/>
      <c r="D299" s="755">
        <v>1290</v>
      </c>
      <c r="E299" s="756"/>
      <c r="F299" s="757"/>
      <c r="G299" s="84"/>
      <c r="H299" s="84"/>
    </row>
    <row r="300" spans="1:8" s="100" customFormat="1" ht="50.1" customHeight="1" x14ac:dyDescent="0.2">
      <c r="A300" s="337" t="s">
        <v>151</v>
      </c>
      <c r="B300" s="338"/>
      <c r="C300" s="106" t="s">
        <v>152</v>
      </c>
      <c r="D300" s="648" t="s">
        <v>153</v>
      </c>
      <c r="E300" s="753"/>
      <c r="F300" s="649"/>
      <c r="G300" s="84"/>
      <c r="H300" s="84"/>
    </row>
    <row r="301" spans="1:8" s="102" customFormat="1" ht="50.1" customHeight="1" x14ac:dyDescent="0.2">
      <c r="A301" s="337" t="s">
        <v>154</v>
      </c>
      <c r="B301" s="338"/>
      <c r="C301" s="106" t="s">
        <v>155</v>
      </c>
      <c r="D301" s="648" t="s">
        <v>156</v>
      </c>
      <c r="E301" s="753"/>
      <c r="F301" s="649"/>
      <c r="G301" s="84"/>
      <c r="H301" s="84"/>
    </row>
    <row r="302" spans="1:8" ht="99" customHeight="1" thickBot="1" x14ac:dyDescent="0.25">
      <c r="A302" s="495" t="s">
        <v>157</v>
      </c>
      <c r="B302" s="496"/>
      <c r="C302" s="125" t="s">
        <v>158</v>
      </c>
      <c r="D302" s="619" t="s">
        <v>156</v>
      </c>
      <c r="E302" s="754"/>
      <c r="F302" s="620"/>
      <c r="G302" s="84"/>
    </row>
    <row r="303" spans="1:8" ht="50.1" customHeight="1" thickBot="1" x14ac:dyDescent="0.25">
      <c r="A303" s="495" t="s">
        <v>160</v>
      </c>
      <c r="B303" s="496"/>
      <c r="C303" s="247" t="s">
        <v>161</v>
      </c>
      <c r="D303" s="750" t="s">
        <v>156</v>
      </c>
      <c r="E303" s="751"/>
      <c r="F303" s="752"/>
      <c r="H303" s="82"/>
    </row>
    <row r="304" spans="1:8" ht="50.1" customHeight="1" thickBot="1" x14ac:dyDescent="0.25">
      <c r="A304" s="495" t="s">
        <v>162</v>
      </c>
      <c r="B304" s="496"/>
      <c r="C304" s="125" t="s">
        <v>163</v>
      </c>
      <c r="D304" s="750" t="s">
        <v>156</v>
      </c>
      <c r="E304" s="751"/>
      <c r="F304" s="752"/>
      <c r="G304" s="98"/>
      <c r="H304" s="98"/>
    </row>
    <row r="305" spans="1:8" ht="50.1" customHeight="1" x14ac:dyDescent="0.2">
      <c r="A305" s="329" t="s">
        <v>164</v>
      </c>
      <c r="B305" s="329"/>
      <c r="C305" s="329"/>
      <c r="D305" s="329"/>
      <c r="E305" s="329"/>
      <c r="F305" s="329"/>
      <c r="G305" s="329"/>
      <c r="H305" s="329"/>
    </row>
    <row r="306" spans="1:8" ht="50.1" customHeight="1" x14ac:dyDescent="0.2">
      <c r="A306" s="329" t="s">
        <v>165</v>
      </c>
      <c r="B306" s="329"/>
      <c r="C306" s="329"/>
      <c r="D306" s="329"/>
      <c r="E306" s="329"/>
      <c r="F306" s="329"/>
      <c r="G306" s="329"/>
      <c r="H306" s="329"/>
    </row>
    <row r="307" spans="1:8" ht="99.95" customHeight="1" x14ac:dyDescent="0.2">
      <c r="A307"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07" s="493"/>
      <c r="C307" s="493"/>
      <c r="D307" s="493"/>
      <c r="E307" s="493"/>
      <c r="F307" s="493"/>
      <c r="G307" s="493"/>
      <c r="H307" s="493"/>
    </row>
    <row r="308" spans="1:8" ht="75" customHeight="1" x14ac:dyDescent="0.2">
      <c r="A308" s="339" t="s">
        <v>167</v>
      </c>
      <c r="B308" s="339"/>
      <c r="C308" s="339"/>
      <c r="D308" s="339"/>
      <c r="E308" s="339"/>
      <c r="F308" s="339"/>
      <c r="G308" s="339"/>
      <c r="H308" s="339"/>
    </row>
    <row r="309" spans="1:8" ht="174.95" customHeight="1" x14ac:dyDescent="0.2">
      <c r="A309" s="329" t="s">
        <v>168</v>
      </c>
      <c r="B309" s="329"/>
      <c r="C309" s="329"/>
      <c r="D309" s="329"/>
      <c r="E309" s="329"/>
      <c r="F309" s="329"/>
      <c r="G309" s="329"/>
      <c r="H309" s="329"/>
    </row>
    <row r="310" spans="1:8" s="82" customFormat="1" ht="102.75" customHeight="1" x14ac:dyDescent="0.2">
      <c r="A310" s="81"/>
      <c r="C310" s="83"/>
      <c r="H310" s="84"/>
    </row>
    <row r="311" spans="1:8" s="82" customFormat="1" ht="125.25" customHeight="1" x14ac:dyDescent="0.2">
      <c r="A311" s="639" t="s">
        <v>287</v>
      </c>
      <c r="B311" s="639"/>
      <c r="C311" s="639"/>
      <c r="D311" s="639"/>
      <c r="E311" s="639"/>
      <c r="F311" s="639"/>
      <c r="G311" s="639"/>
      <c r="H311" s="639"/>
    </row>
    <row r="312" spans="1:8" ht="25.5" x14ac:dyDescent="0.35">
      <c r="A312" s="637" t="s">
        <v>288</v>
      </c>
      <c r="B312" s="638"/>
      <c r="C312" s="176" t="s">
        <v>289</v>
      </c>
    </row>
    <row r="313" spans="1:8" ht="25.5" x14ac:dyDescent="0.35">
      <c r="A313" s="635" t="s">
        <v>290</v>
      </c>
      <c r="B313" s="636"/>
      <c r="C313" s="177">
        <v>1</v>
      </c>
    </row>
    <row r="314" spans="1:8" ht="25.5" x14ac:dyDescent="0.35">
      <c r="A314" s="635">
        <v>2</v>
      </c>
      <c r="B314" s="636"/>
      <c r="C314" s="177">
        <v>1.1000000000000001</v>
      </c>
    </row>
    <row r="315" spans="1:8" ht="25.5" x14ac:dyDescent="0.35">
      <c r="A315" s="635">
        <v>3</v>
      </c>
      <c r="B315" s="636"/>
      <c r="C315" s="177">
        <v>1.2</v>
      </c>
    </row>
    <row r="316" spans="1:8" ht="25.5" x14ac:dyDescent="0.35">
      <c r="A316" s="635" t="s">
        <v>291</v>
      </c>
      <c r="B316" s="636"/>
      <c r="C316" s="177">
        <v>1.25</v>
      </c>
    </row>
    <row r="317" spans="1:8" ht="25.5" x14ac:dyDescent="0.35">
      <c r="A317" s="635" t="s">
        <v>292</v>
      </c>
      <c r="B317" s="636"/>
      <c r="C317" s="177">
        <v>1.3</v>
      </c>
    </row>
    <row r="318" spans="1:8" ht="25.5" x14ac:dyDescent="0.35">
      <c r="A318" s="635" t="s">
        <v>293</v>
      </c>
      <c r="B318" s="636"/>
      <c r="C318" s="177">
        <v>1.35</v>
      </c>
    </row>
    <row r="319" spans="1:8" ht="25.5" x14ac:dyDescent="0.35">
      <c r="A319" s="635" t="s">
        <v>294</v>
      </c>
      <c r="B319" s="636"/>
      <c r="C319" s="177">
        <v>1.4</v>
      </c>
    </row>
    <row r="320" spans="1:8" ht="25.5" x14ac:dyDescent="0.35">
      <c r="A320" s="635" t="s">
        <v>295</v>
      </c>
      <c r="B320" s="636"/>
      <c r="C320" s="177">
        <v>1.45</v>
      </c>
    </row>
    <row r="321" spans="1:8" ht="25.5" x14ac:dyDescent="0.35">
      <c r="A321" s="635" t="s">
        <v>296</v>
      </c>
      <c r="B321" s="636"/>
      <c r="C321" s="177">
        <v>1.5</v>
      </c>
    </row>
    <row r="322" spans="1:8" ht="25.5" x14ac:dyDescent="0.35">
      <c r="A322" s="635" t="s">
        <v>297</v>
      </c>
      <c r="B322" s="636"/>
      <c r="C322" s="177">
        <v>2</v>
      </c>
    </row>
    <row r="323" spans="1:8" ht="23.25" x14ac:dyDescent="0.2">
      <c r="A323" s="329" t="s">
        <v>298</v>
      </c>
      <c r="B323" s="329"/>
      <c r="C323" s="329"/>
      <c r="D323" s="329"/>
      <c r="E323" s="329"/>
      <c r="F323" s="329"/>
      <c r="G323" s="329"/>
      <c r="H323" s="329"/>
    </row>
    <row r="326" spans="1:8" s="109" customFormat="1" ht="114.75" customHeight="1" x14ac:dyDescent="0.2">
      <c r="A326" s="339" t="s">
        <v>483</v>
      </c>
      <c r="B326" s="339"/>
      <c r="C326" s="339"/>
      <c r="D326" s="339"/>
      <c r="E326" s="339"/>
      <c r="F326" s="339"/>
      <c r="G326" s="339"/>
      <c r="H326" s="339"/>
    </row>
    <row r="333" spans="1:8" s="109" customFormat="1" ht="114.75" customHeight="1" x14ac:dyDescent="0.2">
      <c r="A333" s="81"/>
      <c r="B333" s="82"/>
      <c r="C333" s="83"/>
      <c r="D333" s="82"/>
      <c r="E333" s="82"/>
      <c r="F333" s="82"/>
      <c r="G333" s="82"/>
      <c r="H333" s="84"/>
    </row>
  </sheetData>
  <sheetProtection selectLockedCells="1" selectUnlockedCells="1"/>
  <mergeCells count="548">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 ref="D16:H16"/>
    <mergeCell ref="A17:A25"/>
    <mergeCell ref="B17:B20"/>
    <mergeCell ref="C17:C20"/>
    <mergeCell ref="D17:D25"/>
    <mergeCell ref="E17:E25"/>
    <mergeCell ref="F17:F25"/>
    <mergeCell ref="G17:G25"/>
    <mergeCell ref="H17:H25"/>
    <mergeCell ref="B21:B22"/>
    <mergeCell ref="D31:H31"/>
    <mergeCell ref="A32:A34"/>
    <mergeCell ref="B32:B33"/>
    <mergeCell ref="C32:C33"/>
    <mergeCell ref="D32:H34"/>
    <mergeCell ref="D35:H35"/>
    <mergeCell ref="C21:C22"/>
    <mergeCell ref="B23:B24"/>
    <mergeCell ref="C23:C24"/>
    <mergeCell ref="A27:A30"/>
    <mergeCell ref="D27:H30"/>
    <mergeCell ref="C28:C29"/>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H41:H45"/>
    <mergeCell ref="A47:A50"/>
    <mergeCell ref="D47:H50"/>
    <mergeCell ref="C48:C49"/>
    <mergeCell ref="D51:H51"/>
    <mergeCell ref="A52:A55"/>
    <mergeCell ref="B52:B53"/>
    <mergeCell ref="C52:C53"/>
    <mergeCell ref="D52:H55"/>
    <mergeCell ref="D56:H56"/>
    <mergeCell ref="A57:A61"/>
    <mergeCell ref="B57:B58"/>
    <mergeCell ref="C57:C58"/>
    <mergeCell ref="D57:D61"/>
    <mergeCell ref="E57:E61"/>
    <mergeCell ref="F57:F61"/>
    <mergeCell ref="G57:G61"/>
    <mergeCell ref="H57:H61"/>
    <mergeCell ref="D68:H68"/>
    <mergeCell ref="A69:A71"/>
    <mergeCell ref="B69:B70"/>
    <mergeCell ref="C69:C70"/>
    <mergeCell ref="D69:H71"/>
    <mergeCell ref="D72:H72"/>
    <mergeCell ref="D62:H62"/>
    <mergeCell ref="A63:A67"/>
    <mergeCell ref="B63:B64"/>
    <mergeCell ref="C63:C64"/>
    <mergeCell ref="D63:D67"/>
    <mergeCell ref="E63:E67"/>
    <mergeCell ref="F63:F67"/>
    <mergeCell ref="G63:G67"/>
    <mergeCell ref="H63:H67"/>
    <mergeCell ref="D77:H77"/>
    <mergeCell ref="A78:B78"/>
    <mergeCell ref="D78:H78"/>
    <mergeCell ref="A79:B79"/>
    <mergeCell ref="D79:H79"/>
    <mergeCell ref="A80:B80"/>
    <mergeCell ref="D80:H80"/>
    <mergeCell ref="A73:C73"/>
    <mergeCell ref="D73:H73"/>
    <mergeCell ref="A74:B74"/>
    <mergeCell ref="C74:C124"/>
    <mergeCell ref="D74:H74"/>
    <mergeCell ref="A75:B75"/>
    <mergeCell ref="D75:H75"/>
    <mergeCell ref="A76:B76"/>
    <mergeCell ref="D76:H76"/>
    <mergeCell ref="A77:B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3:B123"/>
    <mergeCell ref="D123:H123"/>
    <mergeCell ref="A124:B124"/>
    <mergeCell ref="D124:H124"/>
    <mergeCell ref="D125:H125"/>
    <mergeCell ref="A127:A130"/>
    <mergeCell ref="B127:B128"/>
    <mergeCell ref="C127:C128"/>
    <mergeCell ref="D127:D130"/>
    <mergeCell ref="E127:E130"/>
    <mergeCell ref="G132:G136"/>
    <mergeCell ref="H132:H136"/>
    <mergeCell ref="D137:H137"/>
    <mergeCell ref="A138:A140"/>
    <mergeCell ref="B138:B139"/>
    <mergeCell ref="C138:C139"/>
    <mergeCell ref="D138:H140"/>
    <mergeCell ref="F127:F130"/>
    <mergeCell ref="G127:G130"/>
    <mergeCell ref="H127:H130"/>
    <mergeCell ref="D131:H131"/>
    <mergeCell ref="A132:A136"/>
    <mergeCell ref="B132:B133"/>
    <mergeCell ref="C132:C133"/>
    <mergeCell ref="D132:D136"/>
    <mergeCell ref="E132:E136"/>
    <mergeCell ref="F132:F136"/>
    <mergeCell ref="D141:H141"/>
    <mergeCell ref="A142:C142"/>
    <mergeCell ref="D142:H142"/>
    <mergeCell ref="A143:B143"/>
    <mergeCell ref="C143:C192"/>
    <mergeCell ref="D143:H143"/>
    <mergeCell ref="A144:B144"/>
    <mergeCell ref="D144:H144"/>
    <mergeCell ref="A145:B145"/>
    <mergeCell ref="D145:H145"/>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3:B173"/>
    <mergeCell ref="D173:H173"/>
    <mergeCell ref="A174:B174"/>
    <mergeCell ref="D174:H174"/>
    <mergeCell ref="A175:B175"/>
    <mergeCell ref="D175:H175"/>
    <mergeCell ref="A170:B170"/>
    <mergeCell ref="D170:H170"/>
    <mergeCell ref="A171:B171"/>
    <mergeCell ref="D171:H171"/>
    <mergeCell ref="A172:B172"/>
    <mergeCell ref="D172:H172"/>
    <mergeCell ref="A179:B179"/>
    <mergeCell ref="D179:H179"/>
    <mergeCell ref="A180:B180"/>
    <mergeCell ref="D180:H180"/>
    <mergeCell ref="A181:B181"/>
    <mergeCell ref="D181:H181"/>
    <mergeCell ref="A176:B176"/>
    <mergeCell ref="D176:H176"/>
    <mergeCell ref="A177:B177"/>
    <mergeCell ref="D177:H177"/>
    <mergeCell ref="A178:B178"/>
    <mergeCell ref="D178:H178"/>
    <mergeCell ref="A185:B185"/>
    <mergeCell ref="D185:H185"/>
    <mergeCell ref="A186:B186"/>
    <mergeCell ref="D186:H186"/>
    <mergeCell ref="A187:B187"/>
    <mergeCell ref="D187:H187"/>
    <mergeCell ref="A182:B182"/>
    <mergeCell ref="D182:H182"/>
    <mergeCell ref="A183:B183"/>
    <mergeCell ref="D183:H183"/>
    <mergeCell ref="A184:B184"/>
    <mergeCell ref="D184:H184"/>
    <mergeCell ref="A191:B191"/>
    <mergeCell ref="D191:H191"/>
    <mergeCell ref="A192:B192"/>
    <mergeCell ref="D192:H192"/>
    <mergeCell ref="A193:C193"/>
    <mergeCell ref="D193:H193"/>
    <mergeCell ref="A188:B188"/>
    <mergeCell ref="D188:H188"/>
    <mergeCell ref="A189:B189"/>
    <mergeCell ref="D189:H189"/>
    <mergeCell ref="A190:B190"/>
    <mergeCell ref="D190:H190"/>
    <mergeCell ref="D194:H194"/>
    <mergeCell ref="A195:B195"/>
    <mergeCell ref="C195:C203"/>
    <mergeCell ref="D195:H195"/>
    <mergeCell ref="A196:B196"/>
    <mergeCell ref="D196:H196"/>
    <mergeCell ref="A197:B197"/>
    <mergeCell ref="D197:H197"/>
    <mergeCell ref="A198:B198"/>
    <mergeCell ref="D198:H198"/>
    <mergeCell ref="A202:B202"/>
    <mergeCell ref="D202:H202"/>
    <mergeCell ref="A203:B203"/>
    <mergeCell ref="D203:H203"/>
    <mergeCell ref="A204:B204"/>
    <mergeCell ref="D204:H204"/>
    <mergeCell ref="A199:B199"/>
    <mergeCell ref="D199:H199"/>
    <mergeCell ref="A200:B200"/>
    <mergeCell ref="D200:H200"/>
    <mergeCell ref="A201:B201"/>
    <mergeCell ref="D201:H201"/>
    <mergeCell ref="A205:B205"/>
    <mergeCell ref="D205:H205"/>
    <mergeCell ref="A206:B206"/>
    <mergeCell ref="D206:H206"/>
    <mergeCell ref="A207:B207"/>
    <mergeCell ref="C207:C224"/>
    <mergeCell ref="D207:H207"/>
    <mergeCell ref="A208:B208"/>
    <mergeCell ref="D208:H208"/>
    <mergeCell ref="A209:B209"/>
    <mergeCell ref="A213:B213"/>
    <mergeCell ref="D213:H213"/>
    <mergeCell ref="A214:B214"/>
    <mergeCell ref="D214:H214"/>
    <mergeCell ref="A215:B215"/>
    <mergeCell ref="D215:H215"/>
    <mergeCell ref="D209:H209"/>
    <mergeCell ref="A210:B210"/>
    <mergeCell ref="D210:H210"/>
    <mergeCell ref="A211:B211"/>
    <mergeCell ref="D211:H211"/>
    <mergeCell ref="A212:B212"/>
    <mergeCell ref="D212:H212"/>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55:B255"/>
    <mergeCell ref="D255:H255"/>
    <mergeCell ref="A256:B256"/>
    <mergeCell ref="D256:H256"/>
    <mergeCell ref="A257:B257"/>
    <mergeCell ref="D257:H257"/>
    <mergeCell ref="A252:B252"/>
    <mergeCell ref="D252:H252"/>
    <mergeCell ref="A253:B253"/>
    <mergeCell ref="D253:H253"/>
    <mergeCell ref="A254:B254"/>
    <mergeCell ref="D254:H254"/>
    <mergeCell ref="D262:H262"/>
    <mergeCell ref="A263:B263"/>
    <mergeCell ref="D263:H263"/>
    <mergeCell ref="A264:B264"/>
    <mergeCell ref="D264:H264"/>
    <mergeCell ref="A265:B265"/>
    <mergeCell ref="D265:H265"/>
    <mergeCell ref="A258:B258"/>
    <mergeCell ref="D258:H258"/>
    <mergeCell ref="A259:B259"/>
    <mergeCell ref="D259:H259"/>
    <mergeCell ref="A260:B260"/>
    <mergeCell ref="C260:C264"/>
    <mergeCell ref="D260:H260"/>
    <mergeCell ref="A261:B261"/>
    <mergeCell ref="D261:H261"/>
    <mergeCell ref="A262:B262"/>
    <mergeCell ref="A269:B269"/>
    <mergeCell ref="D269:H269"/>
    <mergeCell ref="A270:B270"/>
    <mergeCell ref="D270:H270"/>
    <mergeCell ref="A271:B271"/>
    <mergeCell ref="D271:H271"/>
    <mergeCell ref="A266:B266"/>
    <mergeCell ref="D266:H266"/>
    <mergeCell ref="A267:B267"/>
    <mergeCell ref="D267:H267"/>
    <mergeCell ref="A268:B268"/>
    <mergeCell ref="D268:H268"/>
    <mergeCell ref="A275:B275"/>
    <mergeCell ref="D275:H275"/>
    <mergeCell ref="A276:B276"/>
    <mergeCell ref="D276:H276"/>
    <mergeCell ref="C278:D278"/>
    <mergeCell ref="C279:D279"/>
    <mergeCell ref="A272:B272"/>
    <mergeCell ref="D272:H272"/>
    <mergeCell ref="A273:B273"/>
    <mergeCell ref="D273:H273"/>
    <mergeCell ref="A274:B274"/>
    <mergeCell ref="D274:H274"/>
    <mergeCell ref="A285:C285"/>
    <mergeCell ref="A286:C286"/>
    <mergeCell ref="A287:C287"/>
    <mergeCell ref="A288:C288"/>
    <mergeCell ref="A290:H290"/>
    <mergeCell ref="A291:H291"/>
    <mergeCell ref="C280:D280"/>
    <mergeCell ref="C281:D281"/>
    <mergeCell ref="A282:C282"/>
    <mergeCell ref="G282:H282"/>
    <mergeCell ref="A283:C283"/>
    <mergeCell ref="A284:C284"/>
    <mergeCell ref="A292:H292"/>
    <mergeCell ref="A293:E293"/>
    <mergeCell ref="A294:E294"/>
    <mergeCell ref="A295:B295"/>
    <mergeCell ref="D295:F295"/>
    <mergeCell ref="A296:B296"/>
    <mergeCell ref="C296:C299"/>
    <mergeCell ref="D296:F296"/>
    <mergeCell ref="A297:B297"/>
    <mergeCell ref="D297:F297"/>
    <mergeCell ref="A301:B301"/>
    <mergeCell ref="D301:F301"/>
    <mergeCell ref="A302:B302"/>
    <mergeCell ref="D302:F302"/>
    <mergeCell ref="A303:B303"/>
    <mergeCell ref="D303:F303"/>
    <mergeCell ref="A298:B298"/>
    <mergeCell ref="D298:F298"/>
    <mergeCell ref="A299:B299"/>
    <mergeCell ref="D299:F299"/>
    <mergeCell ref="A300:B300"/>
    <mergeCell ref="D300:F300"/>
    <mergeCell ref="A309:H309"/>
    <mergeCell ref="A311:H311"/>
    <mergeCell ref="A312:B312"/>
    <mergeCell ref="A313:B313"/>
    <mergeCell ref="A314:B314"/>
    <mergeCell ref="A315:B315"/>
    <mergeCell ref="A304:B304"/>
    <mergeCell ref="D304:F304"/>
    <mergeCell ref="A305:H305"/>
    <mergeCell ref="A306:H306"/>
    <mergeCell ref="A307:H307"/>
    <mergeCell ref="A308:H308"/>
    <mergeCell ref="A322:B322"/>
    <mergeCell ref="A323:H323"/>
    <mergeCell ref="A326:E326"/>
    <mergeCell ref="F326:H326"/>
    <mergeCell ref="A316:B316"/>
    <mergeCell ref="A317:B317"/>
    <mergeCell ref="A318:B318"/>
    <mergeCell ref="A319:B319"/>
    <mergeCell ref="A320:B320"/>
    <mergeCell ref="A321:B32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3"/>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629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7" s="382">
        <f>F7*1.2</f>
        <v>7920</v>
      </c>
      <c r="E7" s="383">
        <f>F7*1.1</f>
        <v>7260.0000000000009</v>
      </c>
      <c r="F7" s="383">
        <v>6600</v>
      </c>
      <c r="G7" s="383">
        <f>F7*0.75</f>
        <v>4950</v>
      </c>
      <c r="H7" s="384">
        <f>F7*0.5</f>
        <v>3300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2" s="457">
        <f>F12*1.2</f>
        <v>8880.0047999999988</v>
      </c>
      <c r="E12" s="383">
        <f>F12*1.1</f>
        <v>8140.0044000000007</v>
      </c>
      <c r="F12" s="383">
        <v>7400.0039999999999</v>
      </c>
      <c r="G12" s="383">
        <f>F12*0.75</f>
        <v>5550.0029999999997</v>
      </c>
      <c r="H12" s="384">
        <f>F12*0.5</f>
        <v>3700.002</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1134</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"2ГИС.ПЕТРОЗАВОДСК"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23" s="527">
        <v>240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7" s="382">
        <f>F27*1.2</f>
        <v>11088</v>
      </c>
      <c r="E27" s="383">
        <f>F27*1.1</f>
        <v>10164</v>
      </c>
      <c r="F27" s="383">
        <v>9240</v>
      </c>
      <c r="G27" s="383">
        <f>F27*0.75</f>
        <v>6930</v>
      </c>
      <c r="H27" s="384">
        <f>F27*0.5</f>
        <v>4620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2" s="457">
        <f>F32*1.2</f>
        <v>12441.6</v>
      </c>
      <c r="E32" s="383">
        <f>F32*1.1</f>
        <v>11404.800000000001</v>
      </c>
      <c r="F32" s="383">
        <v>10368</v>
      </c>
      <c r="G32" s="383">
        <f>F32*0.75</f>
        <v>7776</v>
      </c>
      <c r="H32" s="384">
        <f>F32*0.5</f>
        <v>5184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1680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"2ГИС.ПЕТРОЗАВОДСК"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"2ГИС.ПЕТРОЗАВОДСК"; Электронный справочник "2ГИС.ПЕТРОЗАВОДСК"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v>
      </c>
      <c r="D43" s="465">
        <v>336</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48" s="382">
        <f>F48*1.2</f>
        <v>9504</v>
      </c>
      <c r="E48" s="383">
        <f>F48*1.1</f>
        <v>8712</v>
      </c>
      <c r="F48" s="383">
        <v>7920</v>
      </c>
      <c r="G48" s="383">
        <f>F48*0.75</f>
        <v>5940</v>
      </c>
      <c r="H48" s="384">
        <f>F48*0.5</f>
        <v>3960</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4" s="457">
        <f>F54*1.2</f>
        <v>10656</v>
      </c>
      <c r="E54" s="383">
        <f>F54*1.1</f>
        <v>9768</v>
      </c>
      <c r="F54" s="383">
        <v>8880</v>
      </c>
      <c r="G54" s="383">
        <f>F54*0.75</f>
        <v>6660</v>
      </c>
      <c r="H54" s="384">
        <f>F54*0.5</f>
        <v>4440</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60" s="527">
        <v>240</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840 до 8820</v>
      </c>
      <c r="E64" s="422"/>
      <c r="F64" s="422"/>
      <c r="G64" s="422"/>
      <c r="H64" s="423"/>
    </row>
    <row r="65" spans="1:8" ht="37.5" customHeight="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65" s="432">
        <v>840</v>
      </c>
      <c r="E65" s="433"/>
      <c r="F65" s="433"/>
      <c r="G65" s="433"/>
      <c r="H65" s="434"/>
    </row>
    <row r="66" spans="1:8" ht="37.5" customHeight="1" x14ac:dyDescent="0.2">
      <c r="A66" s="419" t="s">
        <v>40</v>
      </c>
      <c r="B66" s="420"/>
      <c r="C66" s="431"/>
      <c r="D66" s="354">
        <v>1260</v>
      </c>
      <c r="E66" s="355"/>
      <c r="F66" s="355"/>
      <c r="G66" s="355"/>
      <c r="H66" s="356"/>
    </row>
    <row r="67" spans="1:8" ht="37.5" customHeight="1" x14ac:dyDescent="0.2">
      <c r="A67" s="419" t="s">
        <v>41</v>
      </c>
      <c r="B67" s="420"/>
      <c r="C67" s="431"/>
      <c r="D67" s="354">
        <v>1680</v>
      </c>
      <c r="E67" s="355"/>
      <c r="F67" s="355"/>
      <c r="G67" s="355"/>
      <c r="H67" s="356"/>
    </row>
    <row r="68" spans="1:8" ht="37.5" customHeight="1" x14ac:dyDescent="0.2">
      <c r="A68" s="419" t="s">
        <v>42</v>
      </c>
      <c r="B68" s="420"/>
      <c r="C68" s="431"/>
      <c r="D68" s="354">
        <v>2100</v>
      </c>
      <c r="E68" s="355"/>
      <c r="F68" s="355"/>
      <c r="G68" s="355"/>
      <c r="H68" s="356"/>
    </row>
    <row r="69" spans="1:8" ht="37.5" customHeight="1" x14ac:dyDescent="0.2">
      <c r="A69" s="419" t="s">
        <v>43</v>
      </c>
      <c r="B69" s="420"/>
      <c r="C69" s="431"/>
      <c r="D69" s="354">
        <v>2520</v>
      </c>
      <c r="E69" s="355"/>
      <c r="F69" s="355"/>
      <c r="G69" s="355"/>
      <c r="H69" s="356"/>
    </row>
    <row r="70" spans="1:8" ht="37.5" customHeight="1" x14ac:dyDescent="0.2">
      <c r="A70" s="419" t="s">
        <v>44</v>
      </c>
      <c r="B70" s="420"/>
      <c r="C70" s="431"/>
      <c r="D70" s="354">
        <v>2940</v>
      </c>
      <c r="E70" s="355"/>
      <c r="F70" s="355"/>
      <c r="G70" s="355"/>
      <c r="H70" s="356"/>
    </row>
    <row r="71" spans="1:8" ht="37.5" customHeight="1" x14ac:dyDescent="0.2">
      <c r="A71" s="419" t="s">
        <v>45</v>
      </c>
      <c r="B71" s="420"/>
      <c r="C71" s="431"/>
      <c r="D71" s="354">
        <v>3360</v>
      </c>
      <c r="E71" s="355"/>
      <c r="F71" s="355"/>
      <c r="G71" s="355"/>
      <c r="H71" s="356"/>
    </row>
    <row r="72" spans="1:8" ht="37.5" customHeight="1" x14ac:dyDescent="0.2">
      <c r="A72" s="419" t="s">
        <v>46</v>
      </c>
      <c r="B72" s="420"/>
      <c r="C72" s="431"/>
      <c r="D72" s="354">
        <v>3780</v>
      </c>
      <c r="E72" s="355"/>
      <c r="F72" s="355"/>
      <c r="G72" s="355"/>
      <c r="H72" s="356"/>
    </row>
    <row r="73" spans="1:8" ht="37.5" customHeight="1" x14ac:dyDescent="0.2">
      <c r="A73" s="419" t="s">
        <v>47</v>
      </c>
      <c r="B73" s="420"/>
      <c r="C73" s="431"/>
      <c r="D73" s="354">
        <v>4200</v>
      </c>
      <c r="E73" s="355"/>
      <c r="F73" s="355"/>
      <c r="G73" s="355"/>
      <c r="H73" s="356"/>
    </row>
    <row r="74" spans="1:8" ht="37.5" customHeight="1" x14ac:dyDescent="0.2">
      <c r="A74" s="419" t="s">
        <v>48</v>
      </c>
      <c r="B74" s="420"/>
      <c r="C74" s="431"/>
      <c r="D74" s="354">
        <v>4620</v>
      </c>
      <c r="E74" s="355"/>
      <c r="F74" s="355"/>
      <c r="G74" s="355"/>
      <c r="H74" s="356"/>
    </row>
    <row r="75" spans="1:8" ht="37.5" customHeight="1" x14ac:dyDescent="0.2">
      <c r="A75" s="419" t="s">
        <v>49</v>
      </c>
      <c r="B75" s="420"/>
      <c r="C75" s="431"/>
      <c r="D75" s="354">
        <v>5040</v>
      </c>
      <c r="E75" s="355"/>
      <c r="F75" s="355"/>
      <c r="G75" s="355"/>
      <c r="H75" s="356"/>
    </row>
    <row r="76" spans="1:8" ht="37.5" customHeight="1" x14ac:dyDescent="0.2">
      <c r="A76" s="419" t="s">
        <v>50</v>
      </c>
      <c r="B76" s="420"/>
      <c r="C76" s="431"/>
      <c r="D76" s="354">
        <v>5460</v>
      </c>
      <c r="E76" s="355"/>
      <c r="F76" s="355"/>
      <c r="G76" s="355"/>
      <c r="H76" s="356"/>
    </row>
    <row r="77" spans="1:8" ht="37.5" customHeight="1" x14ac:dyDescent="0.2">
      <c r="A77" s="419" t="s">
        <v>51</v>
      </c>
      <c r="B77" s="420"/>
      <c r="C77" s="431"/>
      <c r="D77" s="354">
        <v>5880</v>
      </c>
      <c r="E77" s="355"/>
      <c r="F77" s="355"/>
      <c r="G77" s="355"/>
      <c r="H77" s="356"/>
    </row>
    <row r="78" spans="1:8" ht="37.5" customHeight="1" x14ac:dyDescent="0.2">
      <c r="A78" s="419" t="s">
        <v>52</v>
      </c>
      <c r="B78" s="420"/>
      <c r="C78" s="431"/>
      <c r="D78" s="354">
        <v>6300</v>
      </c>
      <c r="E78" s="355"/>
      <c r="F78" s="355"/>
      <c r="G78" s="355"/>
      <c r="H78" s="356"/>
    </row>
    <row r="79" spans="1:8" ht="37.5" customHeight="1" x14ac:dyDescent="0.2">
      <c r="A79" s="419" t="s">
        <v>53</v>
      </c>
      <c r="B79" s="420"/>
      <c r="C79" s="431"/>
      <c r="D79" s="354">
        <v>6720</v>
      </c>
      <c r="E79" s="355"/>
      <c r="F79" s="355"/>
      <c r="G79" s="355"/>
      <c r="H79" s="356"/>
    </row>
    <row r="80" spans="1:8" ht="37.5" customHeight="1" x14ac:dyDescent="0.2">
      <c r="A80" s="419" t="s">
        <v>54</v>
      </c>
      <c r="B80" s="420"/>
      <c r="C80" s="431"/>
      <c r="D80" s="354">
        <v>7140</v>
      </c>
      <c r="E80" s="355"/>
      <c r="F80" s="355"/>
      <c r="G80" s="355"/>
      <c r="H80" s="356"/>
    </row>
    <row r="81" spans="1:8" ht="37.5" customHeight="1" x14ac:dyDescent="0.2">
      <c r="A81" s="419" t="s">
        <v>55</v>
      </c>
      <c r="B81" s="420"/>
      <c r="C81" s="431"/>
      <c r="D81" s="354">
        <v>7560</v>
      </c>
      <c r="E81" s="355"/>
      <c r="F81" s="355"/>
      <c r="G81" s="355"/>
      <c r="H81" s="356"/>
    </row>
    <row r="82" spans="1:8" ht="37.5" customHeight="1" x14ac:dyDescent="0.2">
      <c r="A82" s="419" t="s">
        <v>56</v>
      </c>
      <c r="B82" s="420"/>
      <c r="C82" s="431"/>
      <c r="D82" s="354">
        <v>7980</v>
      </c>
      <c r="E82" s="355"/>
      <c r="F82" s="355"/>
      <c r="G82" s="355"/>
      <c r="H82" s="356"/>
    </row>
    <row r="83" spans="1:8" ht="37.5" customHeight="1" x14ac:dyDescent="0.2">
      <c r="A83" s="419" t="s">
        <v>57</v>
      </c>
      <c r="B83" s="420"/>
      <c r="C83" s="431"/>
      <c r="D83" s="354">
        <v>8400</v>
      </c>
      <c r="E83" s="355"/>
      <c r="F83" s="355"/>
      <c r="G83" s="355"/>
      <c r="H83" s="356"/>
    </row>
    <row r="84" spans="1:8" ht="37.5" customHeight="1" thickBot="1" x14ac:dyDescent="0.25">
      <c r="A84" s="419" t="s">
        <v>58</v>
      </c>
      <c r="B84" s="420"/>
      <c r="C84" s="431"/>
      <c r="D84" s="354">
        <v>8820</v>
      </c>
      <c r="E84" s="355"/>
      <c r="F84" s="355"/>
      <c r="G84" s="355"/>
      <c r="H84" s="356"/>
    </row>
    <row r="85" spans="1:8" ht="50.1" customHeight="1" thickBot="1" x14ac:dyDescent="0.25">
      <c r="A85" s="629" t="s">
        <v>59</v>
      </c>
      <c r="B85" s="630"/>
      <c r="C85" s="630"/>
      <c r="D85" s="631" t="str">
        <f>"от "&amp;MIN(D86:D95)&amp;" до "&amp;MAX(D86:D95)</f>
        <v>от 300 до 5700</v>
      </c>
      <c r="E85" s="632"/>
      <c r="F85" s="632"/>
      <c r="G85" s="632"/>
      <c r="H85" s="633"/>
    </row>
    <row r="86" spans="1:8" ht="151.5" x14ac:dyDescent="0.2">
      <c r="A86" s="164" t="s">
        <v>60</v>
      </c>
      <c r="B86" s="165" t="s">
        <v>13</v>
      </c>
      <c r="C86" s="166"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86" s="383">
        <v>930</v>
      </c>
      <c r="E86" s="383"/>
      <c r="F86" s="383"/>
      <c r="G86" s="383"/>
      <c r="H86" s="384"/>
    </row>
    <row r="87" spans="1:8" ht="37.5" customHeight="1" x14ac:dyDescent="0.2">
      <c r="A87" s="624" t="s">
        <v>61</v>
      </c>
      <c r="B87" s="380"/>
      <c r="C87" s="634"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87" s="355">
        <v>420</v>
      </c>
      <c r="E87" s="355"/>
      <c r="F87" s="355"/>
      <c r="G87" s="355"/>
      <c r="H87" s="356"/>
    </row>
    <row r="88" spans="1:8" ht="37.5" customHeight="1" x14ac:dyDescent="0.2">
      <c r="A88" s="624" t="s">
        <v>62</v>
      </c>
      <c r="B88" s="380"/>
      <c r="C88" s="634"/>
      <c r="D88" s="355">
        <v>5700</v>
      </c>
      <c r="E88" s="355"/>
      <c r="F88" s="355"/>
      <c r="G88" s="355"/>
      <c r="H88" s="356"/>
    </row>
    <row r="89" spans="1:8" ht="37.5" customHeight="1" x14ac:dyDescent="0.2">
      <c r="A89" s="624" t="s">
        <v>63</v>
      </c>
      <c r="B89" s="380"/>
      <c r="C89" s="634"/>
      <c r="D89" s="355">
        <v>1140</v>
      </c>
      <c r="E89" s="355"/>
      <c r="F89" s="355"/>
      <c r="G89" s="355"/>
      <c r="H89" s="356"/>
    </row>
    <row r="90" spans="1:8" ht="37.5" customHeight="1" x14ac:dyDescent="0.2">
      <c r="A90" s="624" t="s">
        <v>64</v>
      </c>
      <c r="B90" s="380"/>
      <c r="C90" s="634"/>
      <c r="D90" s="355">
        <v>3420</v>
      </c>
      <c r="E90" s="355"/>
      <c r="F90" s="355"/>
      <c r="G90" s="355"/>
      <c r="H90" s="356"/>
    </row>
    <row r="91" spans="1:8" ht="37.5" customHeight="1" x14ac:dyDescent="0.2">
      <c r="A91" s="624" t="s">
        <v>65</v>
      </c>
      <c r="B91" s="380"/>
      <c r="C91" s="634"/>
      <c r="D91" s="355">
        <v>300</v>
      </c>
      <c r="E91" s="355"/>
      <c r="F91" s="355"/>
      <c r="G91" s="355"/>
      <c r="H91" s="356"/>
    </row>
    <row r="92" spans="1:8" ht="37.5" customHeight="1" x14ac:dyDescent="0.2">
      <c r="A92" s="624" t="s">
        <v>66</v>
      </c>
      <c r="B92" s="380"/>
      <c r="C92" s="634"/>
      <c r="D92" s="355">
        <v>300</v>
      </c>
      <c r="E92" s="355"/>
      <c r="F92" s="355"/>
      <c r="G92" s="355"/>
      <c r="H92" s="356"/>
    </row>
    <row r="93" spans="1:8" ht="37.5" customHeight="1" x14ac:dyDescent="0.2">
      <c r="A93" s="624" t="s">
        <v>67</v>
      </c>
      <c r="B93" s="380"/>
      <c r="C93" s="634"/>
      <c r="D93" s="355">
        <v>600</v>
      </c>
      <c r="E93" s="355"/>
      <c r="F93" s="355"/>
      <c r="G93" s="355"/>
      <c r="H93" s="356"/>
    </row>
    <row r="94" spans="1:8" ht="37.5" customHeight="1" x14ac:dyDescent="0.2">
      <c r="A94" s="624" t="s">
        <v>68</v>
      </c>
      <c r="B94" s="380"/>
      <c r="C94" s="634"/>
      <c r="D94" s="355">
        <v>900</v>
      </c>
      <c r="E94" s="355"/>
      <c r="F94" s="355"/>
      <c r="G94" s="355"/>
      <c r="H94" s="356"/>
    </row>
    <row r="95" spans="1:8" ht="37.5" customHeight="1" x14ac:dyDescent="0.2">
      <c r="A95" s="624" t="s">
        <v>69</v>
      </c>
      <c r="B95" s="380"/>
      <c r="C95" s="634"/>
      <c r="D95" s="355">
        <v>4020</v>
      </c>
      <c r="E95" s="355"/>
      <c r="F95" s="355"/>
      <c r="G95" s="355"/>
      <c r="H95" s="356"/>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96" s="375">
        <v>72</v>
      </c>
      <c r="E96" s="375"/>
      <c r="F96" s="375"/>
      <c r="G96" s="375"/>
      <c r="H96" s="376"/>
    </row>
    <row r="97" spans="1:8" ht="50.1" customHeight="1" thickBot="1" x14ac:dyDescent="0.25">
      <c r="A97" s="625" t="s">
        <v>72</v>
      </c>
      <c r="B97" s="626"/>
      <c r="C97" s="76"/>
      <c r="D97" s="627" t="str">
        <f>"от "&amp;MIN(D99,D119:H120,F159,D121:H135)&amp;" до "&amp;MAX(D99,D119:H120,F159,D121:H135)</f>
        <v>от 792 до 12000</v>
      </c>
      <c r="E97" s="627"/>
      <c r="F97" s="627"/>
      <c r="G97" s="627"/>
      <c r="H97" s="628"/>
    </row>
    <row r="98" spans="1:8" ht="21.75" thickBot="1" x14ac:dyDescent="0.25">
      <c r="A98" s="518"/>
      <c r="B98" s="519"/>
      <c r="C98" s="60"/>
      <c r="D98" s="520"/>
      <c r="E98" s="520"/>
      <c r="F98" s="520"/>
      <c r="G98" s="520"/>
      <c r="H98" s="521"/>
    </row>
    <row r="99" spans="1:8" ht="66.7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"2ГИС.ПЕТРОЗАВОДСК" (версия для ПК); Интернет-площадка 2gis.kz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http://api.2gis.kz/</v>
      </c>
      <c r="D99" s="391">
        <v>4200</v>
      </c>
      <c r="E99" s="391"/>
      <c r="F99" s="391"/>
      <c r="G99" s="391"/>
      <c r="H99" s="392"/>
    </row>
    <row r="100" spans="1:8" ht="66.75" customHeight="1" thickBot="1" x14ac:dyDescent="0.25">
      <c r="A100" s="393" t="s">
        <v>74</v>
      </c>
      <c r="B100" s="394"/>
      <c r="C100" s="405"/>
      <c r="D100" s="395" t="s">
        <v>75</v>
      </c>
      <c r="E100" s="396"/>
      <c r="F100" s="396"/>
      <c r="G100" s="396"/>
      <c r="H100" s="397"/>
    </row>
    <row r="101" spans="1:8" ht="66.75" customHeight="1" x14ac:dyDescent="0.2">
      <c r="A101" s="385" t="s">
        <v>76</v>
      </c>
      <c r="B101" s="386"/>
      <c r="C101" s="405"/>
      <c r="D101" s="398">
        <f>D99/4</f>
        <v>1050</v>
      </c>
      <c r="E101" s="398"/>
      <c r="F101" s="398"/>
      <c r="G101" s="398"/>
      <c r="H101" s="399"/>
    </row>
    <row r="102" spans="1:8" ht="66.75" customHeight="1" x14ac:dyDescent="0.2">
      <c r="A102" s="385" t="s">
        <v>77</v>
      </c>
      <c r="B102" s="386"/>
      <c r="C102" s="405"/>
      <c r="D102" s="398">
        <f>D99/5</f>
        <v>840</v>
      </c>
      <c r="E102" s="398"/>
      <c r="F102" s="398"/>
      <c r="G102" s="398"/>
      <c r="H102" s="399"/>
    </row>
    <row r="103" spans="1:8" ht="66.75" customHeight="1" x14ac:dyDescent="0.2">
      <c r="A103" s="385" t="s">
        <v>78</v>
      </c>
      <c r="B103" s="386"/>
      <c r="C103" s="405"/>
      <c r="D103" s="398">
        <f>D99/6</f>
        <v>700</v>
      </c>
      <c r="E103" s="398"/>
      <c r="F103" s="398"/>
      <c r="G103" s="398"/>
      <c r="H103" s="399"/>
    </row>
    <row r="104" spans="1:8" ht="66.75" customHeight="1" x14ac:dyDescent="0.2">
      <c r="A104" s="385" t="s">
        <v>79</v>
      </c>
      <c r="B104" s="386"/>
      <c r="C104" s="405"/>
      <c r="D104" s="398">
        <f>D99/7</f>
        <v>600</v>
      </c>
      <c r="E104" s="398"/>
      <c r="F104" s="398"/>
      <c r="G104" s="398"/>
      <c r="H104" s="399"/>
    </row>
    <row r="105" spans="1:8" ht="66.75" customHeight="1" x14ac:dyDescent="0.2">
      <c r="A105" s="385" t="s">
        <v>80</v>
      </c>
      <c r="B105" s="386"/>
      <c r="C105" s="405"/>
      <c r="D105" s="398">
        <f>D99/8</f>
        <v>525</v>
      </c>
      <c r="E105" s="398"/>
      <c r="F105" s="398"/>
      <c r="G105" s="398"/>
      <c r="H105" s="399"/>
    </row>
    <row r="106" spans="1:8" ht="66.75" customHeight="1" x14ac:dyDescent="0.2">
      <c r="A106" s="385" t="s">
        <v>81</v>
      </c>
      <c r="B106" s="386"/>
      <c r="C106" s="405"/>
      <c r="D106" s="398">
        <f>D99/9</f>
        <v>466.66666666666669</v>
      </c>
      <c r="E106" s="398"/>
      <c r="F106" s="398"/>
      <c r="G106" s="398"/>
      <c r="H106" s="399"/>
    </row>
    <row r="107" spans="1:8" ht="66.75" customHeight="1" x14ac:dyDescent="0.2">
      <c r="A107" s="385" t="s">
        <v>82</v>
      </c>
      <c r="B107" s="386"/>
      <c r="C107" s="405"/>
      <c r="D107" s="398">
        <f>D99/10</f>
        <v>420</v>
      </c>
      <c r="E107" s="398"/>
      <c r="F107" s="398"/>
      <c r="G107" s="398"/>
      <c r="H107" s="399"/>
    </row>
    <row r="108" spans="1:8" ht="66.75" customHeight="1" thickBot="1" x14ac:dyDescent="0.25">
      <c r="A108" s="389" t="s">
        <v>83</v>
      </c>
      <c r="B108" s="390"/>
      <c r="C108" s="405"/>
      <c r="D108" s="391">
        <v>6288</v>
      </c>
      <c r="E108" s="391"/>
      <c r="F108" s="391"/>
      <c r="G108" s="391"/>
      <c r="H108" s="392"/>
    </row>
    <row r="109" spans="1:8" ht="66.75" customHeight="1" thickBot="1" x14ac:dyDescent="0.25">
      <c r="A109" s="393" t="s">
        <v>74</v>
      </c>
      <c r="B109" s="394"/>
      <c r="C109" s="405"/>
      <c r="D109" s="395" t="s">
        <v>75</v>
      </c>
      <c r="E109" s="396"/>
      <c r="F109" s="396"/>
      <c r="G109" s="396"/>
      <c r="H109" s="397"/>
    </row>
    <row r="110" spans="1:8" ht="66.75" customHeight="1" x14ac:dyDescent="0.2">
      <c r="A110" s="385" t="s">
        <v>76</v>
      </c>
      <c r="B110" s="386"/>
      <c r="C110" s="405"/>
      <c r="D110" s="398">
        <v>1572</v>
      </c>
      <c r="E110" s="398"/>
      <c r="F110" s="398"/>
      <c r="G110" s="398"/>
      <c r="H110" s="399"/>
    </row>
    <row r="111" spans="1:8" ht="66.75" customHeight="1" x14ac:dyDescent="0.2">
      <c r="A111" s="385" t="s">
        <v>77</v>
      </c>
      <c r="B111" s="386"/>
      <c r="C111" s="405"/>
      <c r="D111" s="398">
        <v>1257.5999999999999</v>
      </c>
      <c r="E111" s="398"/>
      <c r="F111" s="398"/>
      <c r="G111" s="398"/>
      <c r="H111" s="399"/>
    </row>
    <row r="112" spans="1:8" ht="66.75" customHeight="1" x14ac:dyDescent="0.2">
      <c r="A112" s="385" t="s">
        <v>78</v>
      </c>
      <c r="B112" s="386"/>
      <c r="C112" s="405"/>
      <c r="D112" s="398">
        <v>1048</v>
      </c>
      <c r="E112" s="398"/>
      <c r="F112" s="398"/>
      <c r="G112" s="398"/>
      <c r="H112" s="399"/>
    </row>
    <row r="113" spans="1:8" ht="66.75" customHeight="1" x14ac:dyDescent="0.2">
      <c r="A113" s="385" t="s">
        <v>79</v>
      </c>
      <c r="B113" s="386"/>
      <c r="C113" s="405"/>
      <c r="D113" s="398">
        <v>898.28571428571422</v>
      </c>
      <c r="E113" s="398"/>
      <c r="F113" s="398"/>
      <c r="G113" s="398"/>
      <c r="H113" s="399"/>
    </row>
    <row r="114" spans="1:8" ht="66.75" customHeight="1" x14ac:dyDescent="0.2">
      <c r="A114" s="385" t="s">
        <v>80</v>
      </c>
      <c r="B114" s="386"/>
      <c r="C114" s="405"/>
      <c r="D114" s="398">
        <v>786</v>
      </c>
      <c r="E114" s="398"/>
      <c r="F114" s="398"/>
      <c r="G114" s="398"/>
      <c r="H114" s="399"/>
    </row>
    <row r="115" spans="1:8" ht="66.75" customHeight="1" x14ac:dyDescent="0.2">
      <c r="A115" s="385" t="s">
        <v>81</v>
      </c>
      <c r="B115" s="386"/>
      <c r="C115" s="405"/>
      <c r="D115" s="398">
        <v>698.66666666666663</v>
      </c>
      <c r="E115" s="398"/>
      <c r="F115" s="398"/>
      <c r="G115" s="398"/>
      <c r="H115" s="399"/>
    </row>
    <row r="116" spans="1:8" ht="66.75" customHeight="1" thickBot="1" x14ac:dyDescent="0.25">
      <c r="A116" s="385" t="s">
        <v>82</v>
      </c>
      <c r="B116" s="386"/>
      <c r="C116" s="406"/>
      <c r="D116" s="398">
        <v>628.79999999999995</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17" s="374">
        <v>5700</v>
      </c>
      <c r="E117" s="375"/>
      <c r="F117" s="375"/>
      <c r="G117" s="375"/>
      <c r="H117" s="376"/>
    </row>
    <row r="118" spans="1:8" ht="21.75" thickBot="1" x14ac:dyDescent="0.25">
      <c r="A118" s="518"/>
      <c r="B118" s="519"/>
      <c r="C118" s="56"/>
      <c r="D118" s="520"/>
      <c r="E118" s="520"/>
      <c r="F118" s="520"/>
      <c r="G118" s="520"/>
      <c r="H118" s="521"/>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"2ГИС.ПЕТРОЗАВОДСК"</v>
      </c>
      <c r="D119" s="382">
        <v>5040</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0" s="379">
        <v>3840</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1" s="354">
        <v>3780</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"2ГИС.ПЕТРОЗАВОДСК"</v>
      </c>
      <c r="D122" s="354">
        <v>5040</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"2ГИС.ПЕТРОЗАВОДСК"</v>
      </c>
      <c r="D123" s="354">
        <v>6048</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4" s="354">
        <v>2184</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5" s="354">
        <v>4488</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26" s="354">
        <v>1800</v>
      </c>
      <c r="E126" s="355"/>
      <c r="F126" s="355"/>
      <c r="G126" s="355"/>
      <c r="H126" s="356"/>
    </row>
    <row r="127" spans="1:8" ht="50.1" customHeight="1" x14ac:dyDescent="0.2">
      <c r="A127" s="352" t="s">
        <v>93</v>
      </c>
      <c r="B127" s="353"/>
      <c r="C127" s="74" t="str">
        <f>C159</f>
        <v>электронный справочник на основе Справочника организаций "2ГИС.ПЕТРОЗАВОДСК" (мобильная версия 2ГИС 4.0 и выше)</v>
      </c>
      <c r="D127" s="354">
        <v>5100</v>
      </c>
      <c r="E127" s="355"/>
      <c r="F127" s="355"/>
      <c r="G127" s="355"/>
      <c r="H127" s="356"/>
    </row>
    <row r="128" spans="1:8" ht="50.1" customHeight="1" x14ac:dyDescent="0.2">
      <c r="A128" s="352" t="s">
        <v>94</v>
      </c>
      <c r="B128" s="353"/>
      <c r="C128" s="73" t="s">
        <v>95</v>
      </c>
      <c r="D128" s="354">
        <v>1008</v>
      </c>
      <c r="E128" s="355"/>
      <c r="F128" s="355"/>
      <c r="G128" s="355"/>
      <c r="H128" s="356"/>
    </row>
    <row r="129" spans="1:8" ht="66.75"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29" s="354">
        <v>3000</v>
      </c>
      <c r="E129" s="355"/>
      <c r="F129" s="355"/>
      <c r="G129" s="355"/>
      <c r="H129" s="356"/>
    </row>
    <row r="130" spans="1:8" ht="66.75" customHeight="1" x14ac:dyDescent="0.2">
      <c r="A130" s="352" t="s">
        <v>97</v>
      </c>
      <c r="B130" s="353"/>
      <c r="C130" s="7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0" s="354">
        <v>1584</v>
      </c>
      <c r="E130" s="355"/>
      <c r="F130" s="355"/>
      <c r="G130" s="355"/>
      <c r="H130" s="356"/>
    </row>
    <row r="131" spans="1:8" ht="66.75" customHeight="1" x14ac:dyDescent="0.2">
      <c r="A131" s="352" t="s">
        <v>98</v>
      </c>
      <c r="B131" s="353"/>
      <c r="C131" s="73"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1" s="354">
        <v>1920</v>
      </c>
      <c r="E131" s="355"/>
      <c r="F131" s="355"/>
      <c r="G131" s="355"/>
      <c r="H131" s="356"/>
    </row>
    <row r="132" spans="1:8" ht="66.75" customHeight="1" x14ac:dyDescent="0.2">
      <c r="A132" s="352" t="s">
        <v>99</v>
      </c>
      <c r="B132" s="353"/>
      <c r="C132" s="73" t="str">
        <f t="shared" si="1"/>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2" s="354">
        <v>792</v>
      </c>
      <c r="E132" s="355"/>
      <c r="F132" s="355"/>
      <c r="G132" s="355"/>
      <c r="H132" s="356"/>
    </row>
    <row r="133" spans="1:8" ht="66.75"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3" s="354">
        <v>12000</v>
      </c>
      <c r="E133" s="355"/>
      <c r="F133" s="355"/>
      <c r="G133" s="355"/>
      <c r="H133" s="356"/>
    </row>
    <row r="134" spans="1:8" ht="66.75"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34" s="354">
        <v>3000</v>
      </c>
      <c r="E134" s="355"/>
      <c r="F134" s="355"/>
      <c r="G134" s="355"/>
      <c r="H134" s="356"/>
    </row>
    <row r="135" spans="1:8" ht="50.1" customHeight="1" thickBot="1" x14ac:dyDescent="0.25">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35" s="354">
        <v>960</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6" s="354">
        <v>930</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37" s="354">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8" s="354">
        <v>5760</v>
      </c>
      <c r="E138" s="355"/>
      <c r="F138" s="355"/>
      <c r="G138" s="355"/>
      <c r="H138" s="356"/>
    </row>
    <row r="139" spans="1:8" s="16" customFormat="1" ht="96" customHeight="1" x14ac:dyDescent="0.2">
      <c r="A139" s="377" t="s">
        <v>105</v>
      </c>
      <c r="B139" s="378"/>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Интернет-площадки и Веб-приложения на основе Cправочника организаций "2ГИС.ПЕТРОЗАВОДСК", http://api.2gis.ru/</v>
      </c>
      <c r="D139" s="354">
        <v>5010</v>
      </c>
      <c r="E139" s="355"/>
      <c r="F139" s="355"/>
      <c r="G139" s="355"/>
      <c r="H139" s="356"/>
    </row>
    <row r="140" spans="1:8" s="16" customFormat="1" ht="96" customHeight="1" x14ac:dyDescent="0.2">
      <c r="A140" s="377" t="s">
        <v>106</v>
      </c>
      <c r="B140" s="378"/>
      <c r="C14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40" s="354">
        <v>4500</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"2ГИС.ПЕТРОЗАВОДСК"</v>
      </c>
      <c r="D141" s="354">
        <v>7080</v>
      </c>
      <c r="E141" s="355"/>
      <c r="F141" s="355"/>
      <c r="G141" s="355"/>
      <c r="H141" s="356"/>
    </row>
    <row r="142" spans="1:8" ht="50.1" customHeight="1" x14ac:dyDescent="0.2">
      <c r="A142" s="352" t="s">
        <v>108</v>
      </c>
      <c r="B142" s="353"/>
      <c r="C142" s="7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42" s="354">
        <v>5400</v>
      </c>
      <c r="E142" s="355"/>
      <c r="F142" s="355"/>
      <c r="G142" s="355"/>
      <c r="H142" s="356"/>
    </row>
    <row r="143" spans="1:8" ht="50.1" customHeight="1" x14ac:dyDescent="0.2">
      <c r="A143" s="352" t="s">
        <v>109</v>
      </c>
      <c r="B143" s="353"/>
      <c r="C143" s="73" t="str">
        <f t="shared" si="2"/>
        <v>Электронный справочник на основе Справочника организаций "2ГИС.ПЕТРОЗАВОДСК" (версия для ПК)</v>
      </c>
      <c r="D143" s="354">
        <v>5400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"2ГИС.ПЕТРОЗАВОДСК"</v>
      </c>
      <c r="D144" s="354">
        <v>7080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"2ГИС.ПЕТРОЗАВОДСК"</v>
      </c>
      <c r="D145" s="354">
        <v>8496</v>
      </c>
      <c r="E145" s="355"/>
      <c r="F145" s="355"/>
      <c r="G145" s="355"/>
      <c r="H145" s="356"/>
    </row>
    <row r="146" spans="1:8" ht="50.1" customHeight="1" x14ac:dyDescent="0.2">
      <c r="A146" s="352" t="s">
        <v>112</v>
      </c>
      <c r="B146" s="353"/>
      <c r="C146" s="73" t="str">
        <f t="shared" si="2"/>
        <v>Электронный справочник на основе Справочника организаций "2ГИС.ПЕТРОЗАВОДСК" (версия для ПК)</v>
      </c>
      <c r="D146" s="354">
        <v>3120</v>
      </c>
      <c r="E146" s="355"/>
      <c r="F146" s="355"/>
      <c r="G146" s="355"/>
      <c r="H146" s="356"/>
    </row>
    <row r="147" spans="1:8" ht="50.1" customHeight="1" x14ac:dyDescent="0.2">
      <c r="A147" s="352" t="s">
        <v>113</v>
      </c>
      <c r="B147" s="353"/>
      <c r="C147" s="73" t="str">
        <f t="shared" si="2"/>
        <v>Электронный справочник на основе Справочника организаций "2ГИС.ПЕТРОЗАВОДСК" (версия для ПК)</v>
      </c>
      <c r="D147" s="354">
        <v>6360</v>
      </c>
      <c r="E147" s="355"/>
      <c r="F147" s="355"/>
      <c r="G147" s="355"/>
      <c r="H147" s="356"/>
    </row>
    <row r="148" spans="1:8" ht="50.1" customHeight="1" x14ac:dyDescent="0.2">
      <c r="A148" s="352" t="s">
        <v>114</v>
      </c>
      <c r="B148" s="353"/>
      <c r="C148" s="73" t="str">
        <f t="shared" si="2"/>
        <v>Электронный справочник на основе Справочника организаций "2ГИС.ПЕТРОЗАВОДСК" (версия для ПК)</v>
      </c>
      <c r="D148" s="354">
        <v>2520</v>
      </c>
      <c r="E148" s="355"/>
      <c r="F148" s="355"/>
      <c r="G148" s="355"/>
      <c r="H148" s="356"/>
    </row>
    <row r="149" spans="1:8" ht="50.1" customHeight="1" x14ac:dyDescent="0.2">
      <c r="A149" s="352" t="s">
        <v>115</v>
      </c>
      <c r="B149" s="353"/>
      <c r="C149" s="73" t="s">
        <v>95</v>
      </c>
      <c r="D149" s="354">
        <v>1440</v>
      </c>
      <c r="E149" s="355"/>
      <c r="F149" s="355"/>
      <c r="G149" s="355"/>
      <c r="H149" s="356"/>
    </row>
    <row r="150" spans="1:8" ht="70.5"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"2ГИС.ПЕТРОЗАВОДСК" (мобильная версия 2ГИС 4.0 и выше); Интернет-площадка 2gis.ru на основе Cправочника организаций "2ГИС.ПЕТРОЗАВОДСК"</v>
      </c>
      <c r="D150" s="354">
        <v>16800</v>
      </c>
      <c r="E150" s="355"/>
      <c r="F150" s="355"/>
      <c r="G150" s="355"/>
      <c r="H150" s="356"/>
    </row>
    <row r="151" spans="1:8" ht="50.1" customHeight="1" thickBot="1" x14ac:dyDescent="0.25">
      <c r="A151" s="352" t="s">
        <v>117</v>
      </c>
      <c r="B151" s="353"/>
      <c r="C151" s="73" t="str">
        <f t="shared" si="2"/>
        <v>Электронный справочник на основе Справочника организаций "2ГИС.ПЕТРОЗАВОДСК" (версия для ПК)</v>
      </c>
      <c r="D151" s="374">
        <v>1440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"2ГИС.ПЕТРОЗАВОДСК" (мобильная версия)</v>
      </c>
      <c r="D153" s="354">
        <v>2004</v>
      </c>
      <c r="E153" s="355"/>
      <c r="F153" s="355"/>
      <c r="G153" s="355"/>
      <c r="H153" s="356"/>
    </row>
    <row r="154" spans="1:8" s="16" customFormat="1" ht="50.1" customHeight="1" x14ac:dyDescent="0.2">
      <c r="A154" s="352" t="s">
        <v>120</v>
      </c>
      <c r="B154" s="353"/>
      <c r="C154" s="367"/>
      <c r="D154" s="354">
        <v>2004</v>
      </c>
      <c r="E154" s="355"/>
      <c r="F154" s="355"/>
      <c r="G154" s="355"/>
      <c r="H154" s="356"/>
    </row>
    <row r="155" spans="1:8" s="16" customFormat="1" ht="50.1" customHeight="1" x14ac:dyDescent="0.2">
      <c r="A155" s="369" t="s">
        <v>121</v>
      </c>
      <c r="B155" s="370"/>
      <c r="C155" s="367"/>
      <c r="D155" s="517">
        <v>1500</v>
      </c>
      <c r="E155" s="398"/>
      <c r="F155" s="398"/>
      <c r="G155" s="398"/>
      <c r="H155" s="398"/>
    </row>
    <row r="156" spans="1:8" s="16" customFormat="1" ht="50.1" customHeight="1" x14ac:dyDescent="0.2">
      <c r="A156" s="369" t="s">
        <v>122</v>
      </c>
      <c r="B156" s="370"/>
      <c r="C156" s="367"/>
      <c r="D156" s="517">
        <v>150</v>
      </c>
      <c r="E156" s="398"/>
      <c r="F156" s="398"/>
      <c r="G156" s="398"/>
      <c r="H156" s="398"/>
    </row>
    <row r="157" spans="1:8" s="16" customFormat="1" ht="50.1" customHeight="1" thickBot="1" x14ac:dyDescent="0.25">
      <c r="A157" s="369" t="s">
        <v>123</v>
      </c>
      <c r="B157" s="370"/>
      <c r="C157" s="368"/>
      <c r="D157" s="471">
        <v>510</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59" s="77">
        <f>F159*1.2</f>
        <v>2088</v>
      </c>
      <c r="E159" s="78">
        <f>F159*1.1</f>
        <v>1914.0000000000002</v>
      </c>
      <c r="F159" s="78">
        <v>1740</v>
      </c>
      <c r="G159" s="78">
        <f>F159*0.75</f>
        <v>1305</v>
      </c>
      <c r="H159" s="79">
        <f>F159*0.5</f>
        <v>870</v>
      </c>
    </row>
    <row r="160" spans="1:8"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"2ГИС.ПЕТРОЗАВОДСК"</v>
      </c>
      <c r="D160" s="354">
        <v>1620</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1" s="354">
        <v>1500</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(мобильная версия 2ГИС 4.0 и выше)</v>
      </c>
      <c r="D162" s="77">
        <f>F162*1.2</f>
        <v>3024</v>
      </c>
      <c r="E162" s="78">
        <f>F162*1.1</f>
        <v>2772</v>
      </c>
      <c r="F162" s="78">
        <v>2520</v>
      </c>
      <c r="G162" s="78">
        <f>F162*0.75</f>
        <v>1890</v>
      </c>
      <c r="H162" s="79">
        <f>F162*0.5</f>
        <v>1260</v>
      </c>
    </row>
    <row r="163" spans="1:8"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"2ГИС.ПЕТРОЗАВОДСК"</v>
      </c>
      <c r="D163" s="354">
        <v>2280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"2ГИС.ПЕТРОЗАВОДСК" (версия для ПК)</v>
      </c>
      <c r="D164" s="354">
        <v>2160</v>
      </c>
      <c r="E164" s="355"/>
      <c r="F164" s="355"/>
      <c r="G164" s="355"/>
      <c r="H164" s="356"/>
    </row>
    <row r="165" spans="1:8" s="16" customFormat="1" ht="126" customHeight="1" thickBot="1" x14ac:dyDescent="0.25">
      <c r="A165" s="352" t="s">
        <v>131</v>
      </c>
      <c r="B165" s="353"/>
      <c r="C165" s="121" t="str">
        <f>C160</f>
        <v>Интернет-площадка 2gis.ru на основе Cправочника организаций "2ГИС.ПЕТРОЗАВОДСК"</v>
      </c>
      <c r="D165" s="354">
        <v>1620</v>
      </c>
      <c r="E165" s="355"/>
      <c r="F165" s="355"/>
      <c r="G165" s="355"/>
      <c r="H165" s="356"/>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6"/>
      <c r="B167" s="507"/>
      <c r="C167" s="623"/>
      <c r="D167" s="507"/>
      <c r="E167" s="507"/>
      <c r="F167" s="507"/>
      <c r="G167" s="507"/>
      <c r="H167" s="508"/>
    </row>
    <row r="168" spans="1:8"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"2ГИС.ПЕТРОЗАВОДСК" (версия для ПК); Интернет-площадка 2gis.ru на основе Cправочника организаций "2ГИС.ПЕТРОЗАВОДСК"; Электронный справочник на основе Справочника организаций "2ГИС.ПЕТРОЗАВОДСК" (мобильная версия 2ГИС 4.0 и выше)</v>
      </c>
      <c r="D168" s="382">
        <v>5910</v>
      </c>
      <c r="E168" s="383"/>
      <c r="F168" s="383"/>
      <c r="G168" s="383"/>
      <c r="H168" s="384"/>
    </row>
    <row r="169" spans="1:8" s="16" customFormat="1" ht="83.25" customHeight="1" thickBot="1" x14ac:dyDescent="0.25">
      <c r="A169" s="352" t="s">
        <v>202</v>
      </c>
      <c r="B169" s="353"/>
      <c r="C169" s="367"/>
      <c r="D169" s="354">
        <v>5910</v>
      </c>
      <c r="E169" s="355"/>
      <c r="F169" s="355"/>
      <c r="G169" s="355"/>
      <c r="H169" s="356"/>
    </row>
    <row r="170" spans="1:8" ht="21.75" thickBot="1" x14ac:dyDescent="0.25">
      <c r="A170" s="518"/>
      <c r="B170" s="519"/>
      <c r="C170" s="60"/>
      <c r="D170" s="520"/>
      <c r="E170" s="520"/>
      <c r="F170" s="520"/>
      <c r="G170" s="520"/>
      <c r="H170" s="521"/>
    </row>
    <row r="172" spans="1:8" ht="21" x14ac:dyDescent="0.2">
      <c r="A172" s="85"/>
      <c r="B172" s="86" t="s">
        <v>133</v>
      </c>
      <c r="C172" s="349" t="s">
        <v>630</v>
      </c>
      <c r="D172" s="349"/>
      <c r="E172" s="87"/>
      <c r="F172" s="87"/>
      <c r="G172" s="87"/>
      <c r="H172" s="87"/>
    </row>
    <row r="173" spans="1:8" ht="21" x14ac:dyDescent="0.2">
      <c r="A173" s="85"/>
      <c r="B173" s="87"/>
      <c r="C173" s="348" t="s">
        <v>631</v>
      </c>
      <c r="D173" s="348"/>
      <c r="E173" s="87"/>
      <c r="F173" s="87"/>
      <c r="G173" s="87"/>
      <c r="H173" s="87"/>
    </row>
    <row r="174" spans="1:8" ht="21" x14ac:dyDescent="0.2">
      <c r="A174" s="85"/>
      <c r="B174" s="87"/>
      <c r="C174" s="348" t="s">
        <v>632</v>
      </c>
      <c r="D174" s="348"/>
      <c r="E174" s="87"/>
      <c r="F174" s="87"/>
      <c r="G174" s="87"/>
      <c r="H174" s="87"/>
    </row>
    <row r="175" spans="1:8" ht="21" x14ac:dyDescent="0.2">
      <c r="A175" s="85"/>
      <c r="B175" s="87"/>
      <c r="C175" s="122"/>
      <c r="D175" s="122"/>
      <c r="E175" s="87"/>
      <c r="F175" s="87"/>
      <c r="G175" s="87"/>
      <c r="H175" s="87"/>
    </row>
    <row r="176" spans="1:8" ht="21" customHeight="1" x14ac:dyDescent="0.2">
      <c r="A176" s="773" t="s">
        <v>633</v>
      </c>
      <c r="B176" s="773"/>
      <c r="C176" s="773"/>
      <c r="D176" s="773"/>
      <c r="E176" s="773"/>
      <c r="F176" s="773"/>
      <c r="G176" s="773"/>
      <c r="H176" s="773"/>
    </row>
    <row r="177" spans="1:8" ht="67.5" customHeight="1" x14ac:dyDescent="0.2">
      <c r="A177" s="773"/>
      <c r="B177" s="773"/>
      <c r="C177" s="773"/>
      <c r="D177" s="773"/>
      <c r="E177" s="773"/>
      <c r="F177" s="773"/>
      <c r="G177" s="773"/>
      <c r="H177" s="773"/>
    </row>
    <row r="178" spans="1:8" ht="26.25" customHeight="1" x14ac:dyDescent="0.2">
      <c r="A178" s="347" t="str">
        <f>Абакан_юр!A174</f>
        <v>По соглашению сторон в качестве валюты платежа могут выступать украинские гривны, в этом случае курс следующий: 1 руб. = 0,4395 гривен</v>
      </c>
      <c r="B178" s="347"/>
      <c r="C178" s="347"/>
      <c r="D178" s="89"/>
      <c r="E178" s="89"/>
      <c r="F178" s="90"/>
      <c r="G178" s="351"/>
      <c r="H178" s="351"/>
    </row>
    <row r="179" spans="1:8" ht="26.25" customHeight="1" x14ac:dyDescent="0.2">
      <c r="A179" s="347" t="str">
        <f>Абакан_юр!A175</f>
        <v>По соглашению сторон в качестве валюты платежа могут выступать дирхамы ОАЭ, в этом случае курс следующий: 1 руб. = 0,0414 дирхам</v>
      </c>
      <c r="B179" s="347"/>
      <c r="C179" s="347"/>
      <c r="D179" s="89"/>
      <c r="E179" s="89"/>
      <c r="F179" s="90"/>
      <c r="G179" s="92"/>
      <c r="H179" s="92"/>
    </row>
    <row r="180" spans="1:8" ht="26.25" customHeight="1" x14ac:dyDescent="0.2">
      <c r="A180" s="347" t="str">
        <f>Абакан_юр!A176</f>
        <v>По соглашению сторон в качестве валюты платежа могут выступать доллары США, в этом случае курс следующий: 1 руб. = 0,0113 доллара</v>
      </c>
      <c r="B180" s="347"/>
      <c r="C180" s="347"/>
      <c r="D180" s="89"/>
      <c r="E180" s="89"/>
      <c r="F180" s="90"/>
      <c r="G180" s="92"/>
      <c r="H180" s="92"/>
    </row>
    <row r="181" spans="1:8" ht="26.25" customHeight="1" x14ac:dyDescent="0.2">
      <c r="A181" s="347" t="str">
        <f>Абакан_юр!A177</f>
        <v>По соглашению сторон в качестве валюты платежа могут выступать евро, в этом случае курс следующий: 1 руб. = 0,0104 евро</v>
      </c>
      <c r="B181" s="347"/>
      <c r="C181" s="347"/>
      <c r="D181" s="89"/>
      <c r="E181" s="90"/>
      <c r="F181" s="90"/>
      <c r="G181" s="92"/>
      <c r="H181" s="92"/>
    </row>
    <row r="182" spans="1:8" ht="26.25" customHeight="1" x14ac:dyDescent="0.2">
      <c r="A182" s="347" t="str">
        <f>Абакан_юр!A178</f>
        <v>По соглашению сторон в качестве валюты платежа могут выступать чешские кроны, в этом случае курс следующий: 1 руб. = 0,2610 крона</v>
      </c>
      <c r="B182" s="347"/>
      <c r="C182" s="347"/>
      <c r="D182" s="89"/>
      <c r="E182" s="90"/>
      <c r="F182" s="90"/>
      <c r="G182" s="92"/>
      <c r="H182" s="92"/>
    </row>
    <row r="183" spans="1:8" ht="26.25" customHeight="1" x14ac:dyDescent="0.2">
      <c r="A183" s="347" t="str">
        <f>Абакан_юр!A179</f>
        <v>По соглашению сторон в качестве валюты платежа могут выступать киргизские сомы, в этом случае курс следующий: 1 руб. = 1,0094 сом</v>
      </c>
      <c r="B183" s="347"/>
      <c r="C183" s="347"/>
      <c r="D183" s="89"/>
      <c r="E183" s="89"/>
      <c r="F183" s="90"/>
      <c r="G183" s="92"/>
      <c r="H183" s="92"/>
    </row>
    <row r="184" spans="1:8" ht="26.25" customHeight="1" x14ac:dyDescent="0.2">
      <c r="A184"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4" s="347"/>
      <c r="C184" s="347"/>
      <c r="D184" s="89"/>
      <c r="E184" s="89"/>
      <c r="F184" s="90"/>
      <c r="G184" s="92"/>
      <c r="H184" s="92"/>
    </row>
    <row r="185" spans="1:8" ht="26.25" x14ac:dyDescent="0.2">
      <c r="A185" s="93"/>
      <c r="B185" s="93"/>
      <c r="C185" s="94"/>
      <c r="D185" s="95"/>
      <c r="E185" s="95"/>
      <c r="F185" s="96"/>
      <c r="G185" s="97"/>
      <c r="H185" s="97"/>
    </row>
    <row r="186" spans="1:8" ht="21" x14ac:dyDescent="0.2">
      <c r="A186" s="339" t="s">
        <v>144</v>
      </c>
      <c r="B186" s="339"/>
      <c r="C186" s="339"/>
      <c r="D186" s="339"/>
      <c r="E186" s="339"/>
      <c r="F186" s="339"/>
      <c r="G186" s="339"/>
      <c r="H186" s="339"/>
    </row>
    <row r="187" spans="1:8" ht="21" x14ac:dyDescent="0.2">
      <c r="A187" s="339" t="s">
        <v>145</v>
      </c>
      <c r="B187" s="339"/>
      <c r="C187" s="339"/>
      <c r="D187" s="339"/>
      <c r="E187" s="339"/>
      <c r="F187" s="339"/>
      <c r="G187" s="339"/>
      <c r="H187" s="339"/>
    </row>
    <row r="188" spans="1:8" ht="26.25" x14ac:dyDescent="0.2">
      <c r="A188" s="93"/>
      <c r="B188" s="93"/>
      <c r="C188" s="94"/>
      <c r="D188" s="95"/>
      <c r="E188" s="95"/>
      <c r="F188" s="96"/>
      <c r="G188" s="97"/>
      <c r="H188" s="97"/>
    </row>
    <row r="189" spans="1:8" ht="50.1" customHeight="1" thickBot="1" x14ac:dyDescent="0.25">
      <c r="A189" s="340" t="s">
        <v>146</v>
      </c>
      <c r="B189" s="340"/>
      <c r="C189" s="340"/>
      <c r="D189" s="340"/>
      <c r="E189" s="340"/>
      <c r="F189" s="99"/>
      <c r="G189" s="91"/>
      <c r="H189" s="100"/>
    </row>
    <row r="190" spans="1:8" ht="50.1" customHeight="1" thickBot="1" x14ac:dyDescent="0.25">
      <c r="A190" s="341" t="s">
        <v>147</v>
      </c>
      <c r="B190" s="342"/>
      <c r="C190" s="342"/>
      <c r="D190" s="342"/>
      <c r="E190" s="343"/>
      <c r="F190" s="101"/>
      <c r="H190" s="102"/>
    </row>
    <row r="191" spans="1:8" ht="88.5" customHeight="1" thickBot="1" x14ac:dyDescent="0.25">
      <c r="A191" s="538" t="s">
        <v>148</v>
      </c>
      <c r="B191" s="539"/>
      <c r="C191" s="103" t="s">
        <v>149</v>
      </c>
      <c r="D191" s="621" t="s">
        <v>150</v>
      </c>
      <c r="E191" s="622"/>
      <c r="F191" s="104"/>
      <c r="G191" s="104"/>
      <c r="H191" s="104"/>
    </row>
    <row r="192" spans="1:8" ht="129" customHeight="1" x14ac:dyDescent="0.2">
      <c r="A192" s="333" t="s">
        <v>151</v>
      </c>
      <c r="B192" s="334"/>
      <c r="C192" s="105" t="s">
        <v>152</v>
      </c>
      <c r="D192" s="335" t="s">
        <v>153</v>
      </c>
      <c r="E192" s="336"/>
      <c r="F192" s="104"/>
      <c r="G192" s="104"/>
      <c r="H192" s="104"/>
    </row>
    <row r="193" spans="1:8" ht="96" customHeight="1" x14ac:dyDescent="0.2">
      <c r="A193" s="337" t="s">
        <v>154</v>
      </c>
      <c r="B193" s="338"/>
      <c r="C193" s="106" t="s">
        <v>155</v>
      </c>
      <c r="D193" s="331" t="s">
        <v>156</v>
      </c>
      <c r="E193" s="332"/>
      <c r="F193" s="104"/>
      <c r="G193" s="104"/>
      <c r="H193" s="104"/>
    </row>
    <row r="194" spans="1:8" ht="126.75" customHeight="1" x14ac:dyDescent="0.2">
      <c r="A194" s="337" t="s">
        <v>157</v>
      </c>
      <c r="B194" s="338"/>
      <c r="C194" s="106" t="s">
        <v>158</v>
      </c>
      <c r="D194" s="331" t="s">
        <v>156</v>
      </c>
      <c r="E194" s="332"/>
      <c r="F194" s="104"/>
      <c r="G194" s="104"/>
      <c r="H194" s="104"/>
    </row>
    <row r="195" spans="1:8" s="82" customFormat="1" ht="102.75" customHeight="1" thickBot="1" x14ac:dyDescent="0.25">
      <c r="A195" s="495" t="s">
        <v>160</v>
      </c>
      <c r="B195" s="496"/>
      <c r="C195" s="247" t="s">
        <v>161</v>
      </c>
      <c r="D195" s="496" t="s">
        <v>156</v>
      </c>
      <c r="E195" s="707"/>
      <c r="F195" s="101"/>
      <c r="G195" s="101"/>
      <c r="H195" s="101"/>
    </row>
    <row r="196" spans="1:8" s="98" customFormat="1" ht="222.75" customHeight="1" thickBot="1" x14ac:dyDescent="0.25">
      <c r="A196" s="495" t="s">
        <v>162</v>
      </c>
      <c r="B196" s="496"/>
      <c r="C196" s="125" t="s">
        <v>163</v>
      </c>
      <c r="D196" s="497" t="s">
        <v>156</v>
      </c>
      <c r="E196" s="498"/>
      <c r="F196" s="96"/>
      <c r="G196" s="97"/>
      <c r="H196" s="97"/>
    </row>
    <row r="197" spans="1:8" ht="26.25" x14ac:dyDescent="0.2">
      <c r="A197" s="93"/>
      <c r="B197" s="93"/>
      <c r="C197" s="94"/>
      <c r="D197" s="95"/>
      <c r="E197" s="95"/>
      <c r="F197" s="96"/>
      <c r="G197" s="97"/>
      <c r="H197" s="97"/>
    </row>
    <row r="198" spans="1:8" ht="23.25" x14ac:dyDescent="0.2">
      <c r="A198" s="329" t="s">
        <v>164</v>
      </c>
      <c r="B198" s="329"/>
      <c r="C198" s="329"/>
      <c r="D198" s="329"/>
      <c r="E198" s="329"/>
      <c r="F198" s="329"/>
      <c r="G198" s="329"/>
      <c r="H198" s="329"/>
    </row>
    <row r="199" spans="1:8" ht="23.25" customHeight="1" x14ac:dyDescent="0.2">
      <c r="A199" s="329" t="s">
        <v>165</v>
      </c>
      <c r="B199" s="329"/>
      <c r="C199" s="329"/>
      <c r="D199" s="329"/>
      <c r="E199" s="329"/>
      <c r="F199" s="329"/>
      <c r="G199" s="329"/>
      <c r="H199" s="329"/>
    </row>
    <row r="200" spans="1:8" ht="188.25" customHeight="1" x14ac:dyDescent="0.2">
      <c r="A200"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339"/>
      <c r="C200" s="339"/>
      <c r="D200" s="339"/>
      <c r="E200" s="339"/>
      <c r="F200" s="339"/>
      <c r="G200" s="339"/>
      <c r="H200" s="339"/>
    </row>
    <row r="201" spans="1:8" ht="72" customHeight="1" x14ac:dyDescent="0.2">
      <c r="A201" s="339" t="s">
        <v>167</v>
      </c>
      <c r="B201" s="339"/>
      <c r="C201" s="339"/>
      <c r="D201" s="339"/>
      <c r="E201" s="339"/>
      <c r="F201" s="339"/>
      <c r="G201" s="339"/>
      <c r="H201" s="339"/>
    </row>
    <row r="202" spans="1:8" ht="23.25" x14ac:dyDescent="0.2">
      <c r="A202" s="329" t="s">
        <v>168</v>
      </c>
      <c r="B202" s="329"/>
      <c r="C202" s="329"/>
      <c r="D202" s="329"/>
      <c r="E202" s="329"/>
      <c r="F202" s="329"/>
      <c r="G202" s="329"/>
      <c r="H202" s="329"/>
    </row>
    <row r="203" spans="1:8" s="109" customFormat="1" ht="114.75" customHeight="1" x14ac:dyDescent="0.2">
      <c r="A203" s="339" t="s">
        <v>169</v>
      </c>
      <c r="B203" s="339"/>
      <c r="C203" s="339"/>
      <c r="D203" s="339"/>
      <c r="E203" s="339"/>
      <c r="F203" s="339"/>
      <c r="G203" s="339"/>
      <c r="H203" s="339"/>
    </row>
  </sheetData>
  <sheetProtection selectLockedCells="1" selectUnlockedCells="1"/>
  <mergeCells count="32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3:B163"/>
    <mergeCell ref="D163:H163"/>
    <mergeCell ref="A164:B164"/>
    <mergeCell ref="D164:H164"/>
    <mergeCell ref="A165:B165"/>
    <mergeCell ref="D165:H165"/>
    <mergeCell ref="A159:B159"/>
    <mergeCell ref="A160:B160"/>
    <mergeCell ref="D160:H160"/>
    <mergeCell ref="A161:B161"/>
    <mergeCell ref="D161:H161"/>
    <mergeCell ref="A162:B162"/>
    <mergeCell ref="A166:B166"/>
    <mergeCell ref="D166:H166"/>
    <mergeCell ref="A167:C167"/>
    <mergeCell ref="D167:H167"/>
    <mergeCell ref="A168:B168"/>
    <mergeCell ref="C168:C169"/>
    <mergeCell ref="D168:H168"/>
    <mergeCell ref="A169:B169"/>
    <mergeCell ref="D169:H169"/>
    <mergeCell ref="A178:C178"/>
    <mergeCell ref="G178:H178"/>
    <mergeCell ref="A179:C179"/>
    <mergeCell ref="A180:C180"/>
    <mergeCell ref="A181:C181"/>
    <mergeCell ref="A182:C182"/>
    <mergeCell ref="A170:B170"/>
    <mergeCell ref="D170:H170"/>
    <mergeCell ref="C172:D172"/>
    <mergeCell ref="C173:D173"/>
    <mergeCell ref="C174:D174"/>
    <mergeCell ref="A176:H177"/>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98:H198"/>
    <mergeCell ref="A199:H199"/>
    <mergeCell ref="A200:H200"/>
    <mergeCell ref="A201:H201"/>
    <mergeCell ref="A202:H202"/>
    <mergeCell ref="A203:E203"/>
    <mergeCell ref="F203:H203"/>
    <mergeCell ref="A194:B194"/>
    <mergeCell ref="D194:E194"/>
    <mergeCell ref="A195:B195"/>
    <mergeCell ref="D195:E195"/>
    <mergeCell ref="A196:B196"/>
    <mergeCell ref="D196:E19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634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ht="12.75"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7" s="536">
        <f>F7*1.2</f>
        <v>10044</v>
      </c>
      <c r="E7" s="536">
        <f>F7*1.1</f>
        <v>9207</v>
      </c>
      <c r="F7" s="536">
        <v>8370</v>
      </c>
      <c r="G7" s="536">
        <f>F7*0.75</f>
        <v>6277.5</v>
      </c>
      <c r="H7" s="467">
        <f>F7*0.5</f>
        <v>4185</v>
      </c>
    </row>
    <row r="8" spans="1:8" ht="126" customHeight="1" x14ac:dyDescent="0.2">
      <c r="A8" s="462"/>
      <c r="B8" s="456"/>
      <c r="C8" s="456"/>
      <c r="D8" s="537"/>
      <c r="E8" s="537"/>
      <c r="F8" s="537"/>
      <c r="G8" s="537"/>
      <c r="H8" s="470"/>
    </row>
    <row r="9" spans="1:8" ht="84.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 s="537"/>
      <c r="E9" s="537"/>
      <c r="F9" s="537"/>
      <c r="G9" s="537"/>
      <c r="H9" s="470"/>
    </row>
    <row r="10" spans="1:8" ht="84.7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0" s="610"/>
      <c r="E10" s="610"/>
      <c r="F10" s="610"/>
      <c r="G10" s="610"/>
      <c r="H10" s="473"/>
    </row>
    <row r="11" spans="1:8" ht="21.75" thickBot="1" x14ac:dyDescent="0.25">
      <c r="A11" s="28"/>
      <c r="B11" s="29"/>
      <c r="C11" s="30"/>
      <c r="D11" s="435"/>
      <c r="E11" s="436"/>
      <c r="F11" s="436"/>
      <c r="G11" s="436"/>
      <c r="H11" s="437"/>
    </row>
    <row r="12" spans="1:8" ht="12.75"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2" s="536">
        <f>F12*1.2</f>
        <v>11772</v>
      </c>
      <c r="E12" s="536">
        <f>F12*1.1</f>
        <v>10791</v>
      </c>
      <c r="F12" s="536">
        <v>9810</v>
      </c>
      <c r="G12" s="536">
        <f>F12*0.75</f>
        <v>7357.5</v>
      </c>
      <c r="H12" s="536">
        <f>F12*0.5</f>
        <v>4905</v>
      </c>
    </row>
    <row r="13" spans="1:8" ht="50.1" customHeight="1" x14ac:dyDescent="0.2">
      <c r="A13" s="452"/>
      <c r="B13" s="456"/>
      <c r="C13" s="456"/>
      <c r="D13" s="537"/>
      <c r="E13" s="537"/>
      <c r="F13" s="537"/>
      <c r="G13" s="537"/>
      <c r="H13" s="537"/>
    </row>
    <row r="14" spans="1:8" ht="50.1"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4" s="537"/>
      <c r="E14" s="537"/>
      <c r="F14" s="537"/>
      <c r="G14" s="537"/>
      <c r="H14" s="537"/>
    </row>
    <row r="15" spans="1:8" ht="84.7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5" s="537"/>
      <c r="E15" s="537"/>
      <c r="F15" s="537"/>
      <c r="G15" s="537"/>
      <c r="H15" s="537"/>
    </row>
    <row r="16" spans="1:8" ht="84.7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 s="610"/>
      <c r="E16" s="610"/>
      <c r="F16" s="610"/>
      <c r="G16" s="610"/>
      <c r="H16" s="610"/>
    </row>
    <row r="17" spans="1:8" ht="21.75" thickBot="1" x14ac:dyDescent="0.25">
      <c r="A17" s="28"/>
      <c r="B17" s="34"/>
      <c r="C17" s="30"/>
      <c r="D17" s="435"/>
      <c r="E17" s="436"/>
      <c r="F17" s="436"/>
      <c r="G17" s="436"/>
      <c r="H17" s="437"/>
    </row>
    <row r="18" spans="1:8" ht="63.75" customHeight="1" x14ac:dyDescent="0.2">
      <c r="A18" s="438" t="s">
        <v>17</v>
      </c>
      <c r="B18" s="37" t="s">
        <v>18</v>
      </c>
      <c r="C18" s="38"/>
      <c r="D18" s="479">
        <v>1974</v>
      </c>
      <c r="E18" s="445"/>
      <c r="F18" s="445"/>
      <c r="G18" s="445"/>
      <c r="H18" s="446"/>
    </row>
    <row r="19" spans="1:8" ht="21" x14ac:dyDescent="0.2">
      <c r="A19" s="439"/>
      <c r="B19" s="39" t="s">
        <v>19</v>
      </c>
      <c r="C19" s="474" t="str">
        <f>"Электронный справочник "&amp;$C$2&amp;" (версия для ПК)"</f>
        <v>Электронный справочник "2ГИС.ПЕТРОПАВЛОВСК-КАМЧАТСКИЙ" (версия для ПК)</v>
      </c>
      <c r="D19" s="480"/>
      <c r="E19" s="447"/>
      <c r="F19" s="447"/>
      <c r="G19" s="447"/>
      <c r="H19" s="448"/>
    </row>
    <row r="20" spans="1:8" ht="21" x14ac:dyDescent="0.2">
      <c r="A20" s="439"/>
      <c r="B20" s="39" t="s">
        <v>20</v>
      </c>
      <c r="C20" s="456"/>
      <c r="D20" s="480"/>
      <c r="E20" s="447"/>
      <c r="F20" s="447"/>
      <c r="G20" s="447"/>
      <c r="H20" s="448"/>
    </row>
    <row r="21" spans="1:8" ht="63.75"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21" s="481"/>
      <c r="E21" s="449"/>
      <c r="F21" s="449"/>
      <c r="G21" s="449"/>
      <c r="H21" s="450"/>
    </row>
    <row r="22" spans="1:8" ht="21.75" thickBot="1" x14ac:dyDescent="0.25">
      <c r="A22" s="40"/>
      <c r="B22" s="41"/>
      <c r="C22" s="42"/>
      <c r="D22" s="42"/>
      <c r="E22" s="42"/>
      <c r="F22" s="42"/>
      <c r="G22" s="42"/>
      <c r="H22" s="42"/>
    </row>
    <row r="23" spans="1:8" ht="12.75"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23" s="465">
        <v>222</v>
      </c>
      <c r="E23" s="466"/>
      <c r="F23" s="466"/>
      <c r="G23" s="466"/>
      <c r="H23" s="467"/>
    </row>
    <row r="24" spans="1:8" ht="12.75" customHeight="1" x14ac:dyDescent="0.2">
      <c r="A24" s="439"/>
      <c r="B24" s="476"/>
      <c r="C24" s="478"/>
      <c r="D24" s="468"/>
      <c r="E24" s="469"/>
      <c r="F24" s="469"/>
      <c r="G24" s="469"/>
      <c r="H24" s="470"/>
    </row>
    <row r="25" spans="1:8" ht="152.25"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25" s="471"/>
      <c r="E25" s="472"/>
      <c r="F25" s="472"/>
      <c r="G25" s="472"/>
      <c r="H25" s="473"/>
    </row>
    <row r="26" spans="1:8" ht="21.75" thickBot="1" x14ac:dyDescent="0.25">
      <c r="A26" s="40"/>
      <c r="B26" s="29"/>
      <c r="C26" s="30"/>
      <c r="D26" s="435"/>
      <c r="E26" s="436"/>
      <c r="F26" s="436"/>
      <c r="G26" s="436"/>
      <c r="H26" s="437"/>
    </row>
    <row r="27" spans="1:8" ht="12.75"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7" s="536">
        <f>F27*1.2</f>
        <v>14068.8</v>
      </c>
      <c r="E27" s="536">
        <f>F27*1.1</f>
        <v>12896.400000000001</v>
      </c>
      <c r="F27" s="536">
        <v>11724</v>
      </c>
      <c r="G27" s="536">
        <f>F27*0.75</f>
        <v>8793</v>
      </c>
      <c r="H27" s="467">
        <f>F27*0.5</f>
        <v>5862</v>
      </c>
    </row>
    <row r="28" spans="1:8" ht="50.1" customHeight="1" x14ac:dyDescent="0.2">
      <c r="A28" s="439"/>
      <c r="B28" s="456"/>
      <c r="C28" s="456"/>
      <c r="D28" s="537"/>
      <c r="E28" s="537"/>
      <c r="F28" s="537"/>
      <c r="G28" s="537"/>
      <c r="H28" s="470"/>
    </row>
    <row r="29" spans="1:8" ht="50.1"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29" s="537"/>
      <c r="E29" s="537"/>
      <c r="F29" s="537"/>
      <c r="G29" s="537"/>
      <c r="H29" s="470"/>
    </row>
    <row r="30" spans="1:8" ht="152.25"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0" s="610"/>
      <c r="E30" s="610"/>
      <c r="F30" s="610"/>
      <c r="G30" s="610"/>
      <c r="H30" s="473"/>
    </row>
    <row r="31" spans="1:8" ht="21.75" thickBot="1" x14ac:dyDescent="0.25">
      <c r="A31" s="40"/>
      <c r="B31" s="29"/>
      <c r="C31" s="30"/>
      <c r="D31" s="30"/>
      <c r="E31" s="30"/>
      <c r="F31" s="30"/>
      <c r="G31" s="30"/>
      <c r="H31" s="30"/>
    </row>
    <row r="32" spans="1:8" ht="12.75"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2" s="536">
        <f>F32*1.2</f>
        <v>16488</v>
      </c>
      <c r="E32" s="536">
        <f>F32*1.1</f>
        <v>15114.000000000002</v>
      </c>
      <c r="F32" s="536">
        <v>13740</v>
      </c>
      <c r="G32" s="536">
        <f>F32*0.75</f>
        <v>10305</v>
      </c>
      <c r="H32" s="536">
        <f>F32*0.5</f>
        <v>6870</v>
      </c>
    </row>
    <row r="33" spans="1:8" ht="42" customHeight="1" x14ac:dyDescent="0.2">
      <c r="A33" s="439"/>
      <c r="B33" s="456"/>
      <c r="C33" s="456"/>
      <c r="D33" s="537"/>
      <c r="E33" s="537"/>
      <c r="F33" s="537"/>
      <c r="G33" s="537"/>
      <c r="H33" s="537"/>
    </row>
    <row r="34" spans="1:8" ht="63"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34" s="537"/>
      <c r="E34" s="537"/>
      <c r="F34" s="537"/>
      <c r="G34" s="537"/>
      <c r="H34" s="537"/>
    </row>
    <row r="35" spans="1:8" ht="151.5"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5" s="537"/>
      <c r="E35" s="537"/>
      <c r="F35" s="537"/>
      <c r="G35" s="537"/>
      <c r="H35" s="537"/>
    </row>
    <row r="36" spans="1:8" ht="84.75"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36" s="537"/>
      <c r="E36" s="537"/>
      <c r="F36" s="537"/>
      <c r="G36" s="537"/>
      <c r="H36" s="537"/>
    </row>
    <row r="37" spans="1:8" ht="21.75" thickBot="1" x14ac:dyDescent="0.25">
      <c r="A37" s="52"/>
      <c r="B37" s="34"/>
      <c r="C37" s="30"/>
      <c r="D37" s="30"/>
      <c r="E37" s="30"/>
      <c r="F37" s="30"/>
      <c r="G37" s="30"/>
      <c r="H37" s="30"/>
    </row>
    <row r="38" spans="1:8" ht="105" x14ac:dyDescent="0.2">
      <c r="A38" s="438" t="s">
        <v>28</v>
      </c>
      <c r="B38" s="37" t="s">
        <v>29</v>
      </c>
      <c r="C38" s="38"/>
      <c r="D38" s="465">
        <v>2880</v>
      </c>
      <c r="E38" s="466"/>
      <c r="F38" s="466"/>
      <c r="G38" s="466"/>
      <c r="H38" s="467"/>
    </row>
    <row r="39" spans="1:8" ht="84.75" customHeight="1" x14ac:dyDescent="0.2">
      <c r="A39" s="439"/>
      <c r="B39" s="39" t="s">
        <v>19</v>
      </c>
      <c r="C39" s="474" t="str">
        <f>"Электронный справочник "&amp;$C$2&amp;" (версия для ПК)"</f>
        <v>Электронный справочник "2ГИС.ПЕТРОПАВЛОВСК-КАМЧАТСКИЙ" (версия для ПК)</v>
      </c>
      <c r="D39" s="468"/>
      <c r="E39" s="469"/>
      <c r="F39" s="469"/>
      <c r="G39" s="469"/>
      <c r="H39" s="470"/>
    </row>
    <row r="40" spans="1:8" ht="84.75" customHeight="1" x14ac:dyDescent="0.2">
      <c r="A40" s="439"/>
      <c r="B40" s="39" t="s">
        <v>20</v>
      </c>
      <c r="C40" s="456"/>
      <c r="D40" s="468"/>
      <c r="E40" s="469"/>
      <c r="F40" s="469"/>
      <c r="G40" s="469"/>
      <c r="H40" s="470"/>
    </row>
    <row r="41" spans="1:8" ht="63.75"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"2ГИС.ПЕТРОПАВЛОВСК-КАМЧАТСКИЙ"; Электронный справочник "2ГИС.ПЕТРОПАВЛОВСК-КАМЧАТСКИЙ" (мобильная версия 2ГИС 4.0 и выше)</v>
      </c>
      <c r="D41" s="471"/>
      <c r="E41" s="472"/>
      <c r="F41" s="472"/>
      <c r="G41" s="472"/>
      <c r="H41" s="473"/>
    </row>
    <row r="42" spans="1:8" ht="21.75" thickBot="1" x14ac:dyDescent="0.25">
      <c r="A42" s="40"/>
      <c r="B42" s="41"/>
      <c r="C42" s="42"/>
      <c r="D42" s="60"/>
      <c r="E42" s="60"/>
      <c r="F42" s="60"/>
      <c r="G42" s="60"/>
      <c r="H42" s="188"/>
    </row>
    <row r="43" spans="1:8" ht="63.75"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v>
      </c>
      <c r="D43" s="479">
        <v>312</v>
      </c>
      <c r="E43" s="445"/>
      <c r="F43" s="445"/>
      <c r="G43" s="445"/>
      <c r="H43" s="446"/>
    </row>
    <row r="44" spans="1:8" ht="12.75" customHeight="1" x14ac:dyDescent="0.2">
      <c r="A44" s="439"/>
      <c r="B44" s="476"/>
      <c r="C44" s="478"/>
      <c r="D44" s="480"/>
      <c r="E44" s="447"/>
      <c r="F44" s="447"/>
      <c r="G44" s="447"/>
      <c r="H44" s="448"/>
    </row>
    <row r="45" spans="1:8" ht="151.5"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5" s="480"/>
      <c r="E45" s="447"/>
      <c r="F45" s="447"/>
      <c r="G45" s="447"/>
      <c r="H45" s="448"/>
    </row>
    <row r="46" spans="1:8" ht="152.25"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46" s="481"/>
      <c r="E46" s="449"/>
      <c r="F46" s="449"/>
      <c r="G46" s="449"/>
      <c r="H46" s="450"/>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48" s="382">
        <f>F48*1.2</f>
        <v>12052.8</v>
      </c>
      <c r="E48" s="383">
        <f>F48*1.1</f>
        <v>11048.400000000001</v>
      </c>
      <c r="F48" s="383">
        <v>10044</v>
      </c>
      <c r="G48" s="383">
        <f>F48*0.75</f>
        <v>7533</v>
      </c>
      <c r="H48" s="384">
        <f>F48*0.5</f>
        <v>5022</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4" s="457">
        <f>F54*1.2</f>
        <v>14126.4</v>
      </c>
      <c r="E54" s="383">
        <f>F54*1.1</f>
        <v>12949.2</v>
      </c>
      <c r="F54" s="383">
        <v>11772</v>
      </c>
      <c r="G54" s="383">
        <f>F54*0.75</f>
        <v>8829</v>
      </c>
      <c r="H54" s="384">
        <f>F54*0.5</f>
        <v>5886</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60" s="527">
        <v>222</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2340 до 46800</v>
      </c>
      <c r="E64" s="422"/>
      <c r="F64" s="422"/>
      <c r="G64" s="422"/>
      <c r="H64" s="423"/>
    </row>
    <row r="65" spans="1:8" ht="37.5" customHeight="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65" s="432">
        <v>2340</v>
      </c>
      <c r="E65" s="433"/>
      <c r="F65" s="433"/>
      <c r="G65" s="433"/>
      <c r="H65" s="434"/>
    </row>
    <row r="66" spans="1:8" ht="37.5" customHeight="1" x14ac:dyDescent="0.2">
      <c r="A66" s="419" t="s">
        <v>40</v>
      </c>
      <c r="B66" s="420"/>
      <c r="C66" s="431"/>
      <c r="D66" s="354">
        <v>4680</v>
      </c>
      <c r="E66" s="355"/>
      <c r="F66" s="355"/>
      <c r="G66" s="355"/>
      <c r="H66" s="356"/>
    </row>
    <row r="67" spans="1:8" ht="37.5" customHeight="1" x14ac:dyDescent="0.2">
      <c r="A67" s="419" t="s">
        <v>41</v>
      </c>
      <c r="B67" s="420"/>
      <c r="C67" s="431"/>
      <c r="D67" s="354">
        <v>7020</v>
      </c>
      <c r="E67" s="355"/>
      <c r="F67" s="355"/>
      <c r="G67" s="355"/>
      <c r="H67" s="356"/>
    </row>
    <row r="68" spans="1:8" ht="37.5" customHeight="1" x14ac:dyDescent="0.2">
      <c r="A68" s="419" t="s">
        <v>42</v>
      </c>
      <c r="B68" s="420"/>
      <c r="C68" s="431"/>
      <c r="D68" s="354">
        <v>9360</v>
      </c>
      <c r="E68" s="355"/>
      <c r="F68" s="355"/>
      <c r="G68" s="355"/>
      <c r="H68" s="356"/>
    </row>
    <row r="69" spans="1:8" ht="37.5" customHeight="1" x14ac:dyDescent="0.2">
      <c r="A69" s="419" t="s">
        <v>43</v>
      </c>
      <c r="B69" s="420"/>
      <c r="C69" s="431"/>
      <c r="D69" s="354">
        <v>11700</v>
      </c>
      <c r="E69" s="355"/>
      <c r="F69" s="355"/>
      <c r="G69" s="355"/>
      <c r="H69" s="356"/>
    </row>
    <row r="70" spans="1:8" ht="37.5" customHeight="1" x14ac:dyDescent="0.2">
      <c r="A70" s="419" t="s">
        <v>44</v>
      </c>
      <c r="B70" s="420"/>
      <c r="C70" s="431"/>
      <c r="D70" s="354">
        <v>14040</v>
      </c>
      <c r="E70" s="355"/>
      <c r="F70" s="355"/>
      <c r="G70" s="355"/>
      <c r="H70" s="356"/>
    </row>
    <row r="71" spans="1:8" ht="37.5" customHeight="1" x14ac:dyDescent="0.2">
      <c r="A71" s="419" t="s">
        <v>45</v>
      </c>
      <c r="B71" s="420"/>
      <c r="C71" s="431"/>
      <c r="D71" s="354">
        <v>16380</v>
      </c>
      <c r="E71" s="355"/>
      <c r="F71" s="355"/>
      <c r="G71" s="355"/>
      <c r="H71" s="356"/>
    </row>
    <row r="72" spans="1:8" ht="37.5" customHeight="1" x14ac:dyDescent="0.2">
      <c r="A72" s="419" t="s">
        <v>46</v>
      </c>
      <c r="B72" s="420"/>
      <c r="C72" s="431"/>
      <c r="D72" s="354">
        <v>18720</v>
      </c>
      <c r="E72" s="355"/>
      <c r="F72" s="355"/>
      <c r="G72" s="355"/>
      <c r="H72" s="356"/>
    </row>
    <row r="73" spans="1:8" ht="37.5" customHeight="1" x14ac:dyDescent="0.2">
      <c r="A73" s="419" t="s">
        <v>47</v>
      </c>
      <c r="B73" s="420"/>
      <c r="C73" s="431"/>
      <c r="D73" s="354">
        <v>21060</v>
      </c>
      <c r="E73" s="355"/>
      <c r="F73" s="355"/>
      <c r="G73" s="355"/>
      <c r="H73" s="356"/>
    </row>
    <row r="74" spans="1:8" ht="37.5" customHeight="1" x14ac:dyDescent="0.2">
      <c r="A74" s="419" t="s">
        <v>48</v>
      </c>
      <c r="B74" s="420"/>
      <c r="C74" s="431"/>
      <c r="D74" s="354">
        <v>23400</v>
      </c>
      <c r="E74" s="355"/>
      <c r="F74" s="355"/>
      <c r="G74" s="355"/>
      <c r="H74" s="356"/>
    </row>
    <row r="75" spans="1:8" ht="37.5" customHeight="1" x14ac:dyDescent="0.2">
      <c r="A75" s="419" t="s">
        <v>49</v>
      </c>
      <c r="B75" s="420"/>
      <c r="C75" s="431"/>
      <c r="D75" s="354">
        <v>25740</v>
      </c>
      <c r="E75" s="355"/>
      <c r="F75" s="355"/>
      <c r="G75" s="355"/>
      <c r="H75" s="356"/>
    </row>
    <row r="76" spans="1:8" ht="37.5" customHeight="1" x14ac:dyDescent="0.2">
      <c r="A76" s="419" t="s">
        <v>50</v>
      </c>
      <c r="B76" s="420"/>
      <c r="C76" s="431"/>
      <c r="D76" s="354">
        <v>28080</v>
      </c>
      <c r="E76" s="355"/>
      <c r="F76" s="355"/>
      <c r="G76" s="355"/>
      <c r="H76" s="356"/>
    </row>
    <row r="77" spans="1:8" ht="37.5" customHeight="1" x14ac:dyDescent="0.2">
      <c r="A77" s="419" t="s">
        <v>51</v>
      </c>
      <c r="B77" s="420"/>
      <c r="C77" s="431"/>
      <c r="D77" s="354">
        <v>30420</v>
      </c>
      <c r="E77" s="355"/>
      <c r="F77" s="355"/>
      <c r="G77" s="355"/>
      <c r="H77" s="356"/>
    </row>
    <row r="78" spans="1:8" ht="37.5" customHeight="1" x14ac:dyDescent="0.2">
      <c r="A78" s="419" t="s">
        <v>52</v>
      </c>
      <c r="B78" s="420"/>
      <c r="C78" s="431"/>
      <c r="D78" s="354">
        <v>32760</v>
      </c>
      <c r="E78" s="355"/>
      <c r="F78" s="355"/>
      <c r="G78" s="355"/>
      <c r="H78" s="356"/>
    </row>
    <row r="79" spans="1:8" ht="37.5" customHeight="1" x14ac:dyDescent="0.2">
      <c r="A79" s="419" t="s">
        <v>53</v>
      </c>
      <c r="B79" s="420"/>
      <c r="C79" s="431"/>
      <c r="D79" s="354">
        <v>35100</v>
      </c>
      <c r="E79" s="355"/>
      <c r="F79" s="355"/>
      <c r="G79" s="355"/>
      <c r="H79" s="356"/>
    </row>
    <row r="80" spans="1:8" ht="37.5" customHeight="1" x14ac:dyDescent="0.2">
      <c r="A80" s="419" t="s">
        <v>54</v>
      </c>
      <c r="B80" s="420"/>
      <c r="C80" s="431"/>
      <c r="D80" s="354">
        <v>37440</v>
      </c>
      <c r="E80" s="355"/>
      <c r="F80" s="355"/>
      <c r="G80" s="355"/>
      <c r="H80" s="356"/>
    </row>
    <row r="81" spans="1:8" ht="37.5" customHeight="1" x14ac:dyDescent="0.2">
      <c r="A81" s="419" t="s">
        <v>55</v>
      </c>
      <c r="B81" s="420"/>
      <c r="C81" s="431"/>
      <c r="D81" s="354">
        <v>39780</v>
      </c>
      <c r="E81" s="355"/>
      <c r="F81" s="355"/>
      <c r="G81" s="355"/>
      <c r="H81" s="356"/>
    </row>
    <row r="82" spans="1:8" ht="37.5" customHeight="1" x14ac:dyDescent="0.2">
      <c r="A82" s="419" t="s">
        <v>56</v>
      </c>
      <c r="B82" s="420"/>
      <c r="C82" s="431"/>
      <c r="D82" s="354">
        <v>42120</v>
      </c>
      <c r="E82" s="355"/>
      <c r="F82" s="355"/>
      <c r="G82" s="355"/>
      <c r="H82" s="356"/>
    </row>
    <row r="83" spans="1:8" ht="37.5" customHeight="1" x14ac:dyDescent="0.2">
      <c r="A83" s="419" t="s">
        <v>57</v>
      </c>
      <c r="B83" s="420"/>
      <c r="C83" s="431"/>
      <c r="D83" s="354">
        <v>44460</v>
      </c>
      <c r="E83" s="355"/>
      <c r="F83" s="355"/>
      <c r="G83" s="355"/>
      <c r="H83" s="356"/>
    </row>
    <row r="84" spans="1:8" ht="37.5" customHeight="1" thickBot="1" x14ac:dyDescent="0.25">
      <c r="A84" s="419" t="s">
        <v>58</v>
      </c>
      <c r="B84" s="420"/>
      <c r="C84" s="431"/>
      <c r="D84" s="354">
        <v>46800</v>
      </c>
      <c r="E84" s="355"/>
      <c r="F84" s="355"/>
      <c r="G84" s="355"/>
      <c r="H84" s="356"/>
    </row>
    <row r="85" spans="1:8" ht="50.1" customHeight="1" thickBot="1" x14ac:dyDescent="0.25">
      <c r="A85" s="411" t="s">
        <v>59</v>
      </c>
      <c r="B85" s="412"/>
      <c r="C85" s="412"/>
      <c r="D85" s="421" t="str">
        <f>"от "&amp;MIN(D86:D95)&amp;" до "&amp;MAX(D86:D95)</f>
        <v>от 384 до 8280</v>
      </c>
      <c r="E85" s="422"/>
      <c r="F85" s="422"/>
      <c r="G85" s="422"/>
      <c r="H85" s="423"/>
    </row>
    <row r="86" spans="1:8" ht="151.5" x14ac:dyDescent="0.2">
      <c r="A86" s="190" t="s">
        <v>196</v>
      </c>
      <c r="B86" s="66" t="s">
        <v>197</v>
      </c>
      <c r="C86" s="11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86" s="424">
        <v>1410</v>
      </c>
      <c r="E86" s="424"/>
      <c r="F86" s="424"/>
      <c r="G86" s="424"/>
      <c r="H86" s="425"/>
    </row>
    <row r="87" spans="1:8" ht="37.5" customHeight="1" x14ac:dyDescent="0.2">
      <c r="A87" s="377" t="s">
        <v>61</v>
      </c>
      <c r="B87" s="418"/>
      <c r="C87" s="426"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87" s="398">
        <v>600</v>
      </c>
      <c r="E87" s="398"/>
      <c r="F87" s="398"/>
      <c r="G87" s="398"/>
      <c r="H87" s="399"/>
    </row>
    <row r="88" spans="1:8" ht="37.5" customHeight="1" x14ac:dyDescent="0.2">
      <c r="A88" s="377" t="s">
        <v>62</v>
      </c>
      <c r="B88" s="418"/>
      <c r="C88" s="427"/>
      <c r="D88" s="398">
        <v>8280</v>
      </c>
      <c r="E88" s="398"/>
      <c r="F88" s="398"/>
      <c r="G88" s="398"/>
      <c r="H88" s="399"/>
    </row>
    <row r="89" spans="1:8" ht="37.5" customHeight="1" x14ac:dyDescent="0.2">
      <c r="A89" s="377" t="s">
        <v>63</v>
      </c>
      <c r="B89" s="418"/>
      <c r="C89" s="427"/>
      <c r="D89" s="398">
        <v>1650</v>
      </c>
      <c r="E89" s="398"/>
      <c r="F89" s="398"/>
      <c r="G89" s="398"/>
      <c r="H89" s="399"/>
    </row>
    <row r="90" spans="1:8" ht="37.5" customHeight="1" x14ac:dyDescent="0.2">
      <c r="A90" s="352" t="s">
        <v>64</v>
      </c>
      <c r="B90" s="353"/>
      <c r="C90" s="427"/>
      <c r="D90" s="398">
        <v>4992</v>
      </c>
      <c r="E90" s="398"/>
      <c r="F90" s="398"/>
      <c r="G90" s="398"/>
      <c r="H90" s="399"/>
    </row>
    <row r="91" spans="1:8" ht="37.5" customHeight="1" x14ac:dyDescent="0.2">
      <c r="A91" s="377" t="s">
        <v>65</v>
      </c>
      <c r="B91" s="418"/>
      <c r="C91" s="427"/>
      <c r="D91" s="398">
        <v>384</v>
      </c>
      <c r="E91" s="398"/>
      <c r="F91" s="398"/>
      <c r="G91" s="398"/>
      <c r="H91" s="399"/>
    </row>
    <row r="92" spans="1:8" ht="37.5" customHeight="1" x14ac:dyDescent="0.2">
      <c r="A92" s="377" t="s">
        <v>66</v>
      </c>
      <c r="B92" s="418"/>
      <c r="C92" s="427"/>
      <c r="D92" s="398">
        <v>384</v>
      </c>
      <c r="E92" s="398"/>
      <c r="F92" s="398"/>
      <c r="G92" s="398"/>
      <c r="H92" s="399"/>
    </row>
    <row r="93" spans="1:8" ht="37.5" customHeight="1" x14ac:dyDescent="0.2">
      <c r="A93" s="377" t="s">
        <v>67</v>
      </c>
      <c r="B93" s="418"/>
      <c r="C93" s="427"/>
      <c r="D93" s="398">
        <v>768</v>
      </c>
      <c r="E93" s="398"/>
      <c r="F93" s="398"/>
      <c r="G93" s="398"/>
      <c r="H93" s="399"/>
    </row>
    <row r="94" spans="1:8" ht="37.5" customHeight="1" x14ac:dyDescent="0.2">
      <c r="A94" s="377" t="s">
        <v>68</v>
      </c>
      <c r="B94" s="418"/>
      <c r="C94" s="427"/>
      <c r="D94" s="398">
        <v>1152</v>
      </c>
      <c r="E94" s="398"/>
      <c r="F94" s="398"/>
      <c r="G94" s="398"/>
      <c r="H94" s="399"/>
    </row>
    <row r="95" spans="1:8" ht="37.5" customHeight="1" thickBot="1" x14ac:dyDescent="0.25">
      <c r="A95" s="407" t="s">
        <v>69</v>
      </c>
      <c r="B95" s="408"/>
      <c r="C95" s="428"/>
      <c r="D95" s="409">
        <v>5394</v>
      </c>
      <c r="E95" s="409"/>
      <c r="F95" s="409"/>
      <c r="G95" s="409"/>
      <c r="H95" s="410"/>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96" s="375">
        <v>60</v>
      </c>
      <c r="E96" s="375"/>
      <c r="F96" s="375"/>
      <c r="G96" s="375"/>
      <c r="H96" s="376"/>
    </row>
    <row r="97" spans="1:8" ht="50.1" customHeight="1" thickBot="1" x14ac:dyDescent="0.25">
      <c r="A97" s="362" t="s">
        <v>72</v>
      </c>
      <c r="B97" s="363"/>
      <c r="C97" s="21"/>
      <c r="D97" s="364" t="str">
        <f>"от "&amp;MIN(D99:H151)&amp;" до "&amp;MAX(D99,D119:H120,F159,D121:H135)</f>
        <v>от 0 до 14724</v>
      </c>
      <c r="E97" s="364"/>
      <c r="F97" s="364"/>
      <c r="G97" s="364"/>
      <c r="H97" s="365"/>
    </row>
    <row r="98" spans="1:8" ht="21.75" thickBot="1" x14ac:dyDescent="0.25">
      <c r="A98" s="518"/>
      <c r="B98" s="519"/>
      <c r="C98" s="60"/>
      <c r="D98" s="520"/>
      <c r="E98" s="520"/>
      <c r="F98" s="520"/>
      <c r="G98" s="520"/>
      <c r="H98" s="521"/>
    </row>
    <row r="99" spans="1:8" ht="70.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"2ГИС.ПЕТРОПАВЛОВСК-КАМЧАТСКИЙ" (версия для ПК); Интернет-площадка 2gis.kz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http://api.2gis.kz/</v>
      </c>
      <c r="D99" s="391">
        <v>11700</v>
      </c>
      <c r="E99" s="391"/>
      <c r="F99" s="391"/>
      <c r="G99" s="391"/>
      <c r="H99" s="392"/>
    </row>
    <row r="100" spans="1:8" ht="70.5" customHeight="1" thickBot="1" x14ac:dyDescent="0.25">
      <c r="A100" s="393" t="s">
        <v>74</v>
      </c>
      <c r="B100" s="394"/>
      <c r="C100" s="405"/>
      <c r="D100" s="395" t="s">
        <v>75</v>
      </c>
      <c r="E100" s="396"/>
      <c r="F100" s="396"/>
      <c r="G100" s="396"/>
      <c r="H100" s="397"/>
    </row>
    <row r="101" spans="1:8" ht="70.5" customHeight="1" x14ac:dyDescent="0.2">
      <c r="A101" s="385" t="s">
        <v>76</v>
      </c>
      <c r="B101" s="386"/>
      <c r="C101" s="405"/>
      <c r="D101" s="398">
        <f>D99/4</f>
        <v>2925</v>
      </c>
      <c r="E101" s="398"/>
      <c r="F101" s="398"/>
      <c r="G101" s="398"/>
      <c r="H101" s="399"/>
    </row>
    <row r="102" spans="1:8" ht="70.5" customHeight="1" x14ac:dyDescent="0.2">
      <c r="A102" s="385" t="s">
        <v>77</v>
      </c>
      <c r="B102" s="386"/>
      <c r="C102" s="405"/>
      <c r="D102" s="398">
        <f>D99/5</f>
        <v>2340</v>
      </c>
      <c r="E102" s="398"/>
      <c r="F102" s="398"/>
      <c r="G102" s="398"/>
      <c r="H102" s="399"/>
    </row>
    <row r="103" spans="1:8" ht="70.5" customHeight="1" x14ac:dyDescent="0.2">
      <c r="A103" s="385" t="s">
        <v>78</v>
      </c>
      <c r="B103" s="386"/>
      <c r="C103" s="405"/>
      <c r="D103" s="398">
        <f>D99/6</f>
        <v>1950</v>
      </c>
      <c r="E103" s="398"/>
      <c r="F103" s="398"/>
      <c r="G103" s="398"/>
      <c r="H103" s="399"/>
    </row>
    <row r="104" spans="1:8" ht="70.5" customHeight="1" x14ac:dyDescent="0.2">
      <c r="A104" s="385" t="s">
        <v>79</v>
      </c>
      <c r="B104" s="386"/>
      <c r="C104" s="405"/>
      <c r="D104" s="398">
        <f>D99/7</f>
        <v>1671.4285714285713</v>
      </c>
      <c r="E104" s="398"/>
      <c r="F104" s="398"/>
      <c r="G104" s="398"/>
      <c r="H104" s="399"/>
    </row>
    <row r="105" spans="1:8" ht="70.5" customHeight="1" x14ac:dyDescent="0.2">
      <c r="A105" s="385" t="s">
        <v>80</v>
      </c>
      <c r="B105" s="386"/>
      <c r="C105" s="405"/>
      <c r="D105" s="398">
        <f>D99/8</f>
        <v>1462.5</v>
      </c>
      <c r="E105" s="398"/>
      <c r="F105" s="398"/>
      <c r="G105" s="398"/>
      <c r="H105" s="399"/>
    </row>
    <row r="106" spans="1:8" ht="70.5" customHeight="1" x14ac:dyDescent="0.2">
      <c r="A106" s="385" t="s">
        <v>81</v>
      </c>
      <c r="B106" s="386"/>
      <c r="C106" s="405"/>
      <c r="D106" s="398">
        <f>D99/9</f>
        <v>1300</v>
      </c>
      <c r="E106" s="398"/>
      <c r="F106" s="398"/>
      <c r="G106" s="398"/>
      <c r="H106" s="399"/>
    </row>
    <row r="107" spans="1:8" ht="70.5" customHeight="1" x14ac:dyDescent="0.2">
      <c r="A107" s="385" t="s">
        <v>82</v>
      </c>
      <c r="B107" s="386"/>
      <c r="C107" s="405"/>
      <c r="D107" s="398">
        <f>D99/10</f>
        <v>1170</v>
      </c>
      <c r="E107" s="398"/>
      <c r="F107" s="398"/>
      <c r="G107" s="398"/>
      <c r="H107" s="399"/>
    </row>
    <row r="108" spans="1:8" ht="70.5" customHeight="1" thickBot="1" x14ac:dyDescent="0.25">
      <c r="A108" s="389" t="s">
        <v>83</v>
      </c>
      <c r="B108" s="390"/>
      <c r="C108" s="405"/>
      <c r="D108" s="391">
        <v>17544</v>
      </c>
      <c r="E108" s="391"/>
      <c r="F108" s="391"/>
      <c r="G108" s="391"/>
      <c r="H108" s="392"/>
    </row>
    <row r="109" spans="1:8" ht="70.5" customHeight="1" thickBot="1" x14ac:dyDescent="0.25">
      <c r="A109" s="393" t="s">
        <v>74</v>
      </c>
      <c r="B109" s="394"/>
      <c r="C109" s="405"/>
      <c r="D109" s="395" t="s">
        <v>75</v>
      </c>
      <c r="E109" s="396"/>
      <c r="F109" s="396"/>
      <c r="G109" s="396"/>
      <c r="H109" s="397"/>
    </row>
    <row r="110" spans="1:8" ht="70.5" customHeight="1" x14ac:dyDescent="0.2">
      <c r="A110" s="385" t="s">
        <v>76</v>
      </c>
      <c r="B110" s="386"/>
      <c r="C110" s="405"/>
      <c r="D110" s="398">
        <v>4386</v>
      </c>
      <c r="E110" s="398"/>
      <c r="F110" s="398"/>
      <c r="G110" s="398"/>
      <c r="H110" s="399"/>
    </row>
    <row r="111" spans="1:8" ht="70.5" customHeight="1" x14ac:dyDescent="0.2">
      <c r="A111" s="385" t="s">
        <v>77</v>
      </c>
      <c r="B111" s="386"/>
      <c r="C111" s="405"/>
      <c r="D111" s="398">
        <v>3508.7999999999997</v>
      </c>
      <c r="E111" s="398"/>
      <c r="F111" s="398"/>
      <c r="G111" s="398"/>
      <c r="H111" s="399"/>
    </row>
    <row r="112" spans="1:8" ht="70.5" customHeight="1" x14ac:dyDescent="0.2">
      <c r="A112" s="385" t="s">
        <v>78</v>
      </c>
      <c r="B112" s="386"/>
      <c r="C112" s="405"/>
      <c r="D112" s="398">
        <v>2923.9999999999995</v>
      </c>
      <c r="E112" s="398"/>
      <c r="F112" s="398"/>
      <c r="G112" s="398"/>
      <c r="H112" s="399"/>
    </row>
    <row r="113" spans="1:8" ht="70.5" customHeight="1" x14ac:dyDescent="0.2">
      <c r="A113" s="385" t="s">
        <v>79</v>
      </c>
      <c r="B113" s="386"/>
      <c r="C113" s="405"/>
      <c r="D113" s="398">
        <v>2506.2857142857142</v>
      </c>
      <c r="E113" s="398"/>
      <c r="F113" s="398"/>
      <c r="G113" s="398"/>
      <c r="H113" s="399"/>
    </row>
    <row r="114" spans="1:8" ht="70.5" customHeight="1" x14ac:dyDescent="0.2">
      <c r="A114" s="385" t="s">
        <v>80</v>
      </c>
      <c r="B114" s="386"/>
      <c r="C114" s="405"/>
      <c r="D114" s="398">
        <v>2193</v>
      </c>
      <c r="E114" s="398"/>
      <c r="F114" s="398"/>
      <c r="G114" s="398"/>
      <c r="H114" s="399"/>
    </row>
    <row r="115" spans="1:8" ht="70.5" customHeight="1" x14ac:dyDescent="0.2">
      <c r="A115" s="385" t="s">
        <v>81</v>
      </c>
      <c r="B115" s="386"/>
      <c r="C115" s="405"/>
      <c r="D115" s="398">
        <v>1949.333333333333</v>
      </c>
      <c r="E115" s="398"/>
      <c r="F115" s="398"/>
      <c r="G115" s="398"/>
      <c r="H115" s="399"/>
    </row>
    <row r="116" spans="1:8" ht="70.5" customHeight="1" thickBot="1" x14ac:dyDescent="0.25">
      <c r="A116" s="385" t="s">
        <v>82</v>
      </c>
      <c r="B116" s="386"/>
      <c r="C116" s="406"/>
      <c r="D116" s="398">
        <v>1754.3999999999999</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17" s="374">
        <v>10008</v>
      </c>
      <c r="E117" s="375"/>
      <c r="F117" s="375"/>
      <c r="G117" s="375"/>
      <c r="H117" s="376"/>
    </row>
    <row r="118" spans="1:8" ht="21.75" thickBot="1" x14ac:dyDescent="0.25">
      <c r="A118" s="518"/>
      <c r="B118" s="519"/>
      <c r="C118" s="56"/>
      <c r="D118" s="520"/>
      <c r="E118" s="520"/>
      <c r="F118" s="520"/>
      <c r="G118" s="520"/>
      <c r="H118" s="521"/>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19" s="382">
        <v>8628</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0" s="379">
        <v>10629</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1" s="379">
        <v>4806</v>
      </c>
      <c r="E121" s="372"/>
      <c r="F121" s="372"/>
      <c r="G121" s="372"/>
      <c r="H121" s="373"/>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2" s="379">
        <v>4806</v>
      </c>
      <c r="E122" s="372"/>
      <c r="F122" s="372"/>
      <c r="G122" s="372"/>
      <c r="H122" s="373"/>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23" s="379">
        <v>4329</v>
      </c>
      <c r="E123" s="372"/>
      <c r="F123" s="372"/>
      <c r="G123" s="372"/>
      <c r="H123" s="373"/>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4" s="354">
        <v>9231</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5" s="354">
        <v>9231</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26" s="354">
        <v>14586</v>
      </c>
      <c r="E126" s="355"/>
      <c r="F126" s="355"/>
      <c r="G126" s="355"/>
      <c r="H126" s="356"/>
    </row>
    <row r="127" spans="1:8" ht="50.1" customHeight="1" x14ac:dyDescent="0.2">
      <c r="A127" s="352" t="s">
        <v>93</v>
      </c>
      <c r="B127" s="353"/>
      <c r="C127" s="74" t="str">
        <f>C159</f>
        <v>электронный справочник на основе Справочника организаций "2ГИС.ПЕТРОПАВЛОВСК-КАМЧАТСКИЙ" (мобильная версия 2ГИС 4.0 и выше)</v>
      </c>
      <c r="D127" s="354">
        <v>5253</v>
      </c>
      <c r="E127" s="355"/>
      <c r="F127" s="355"/>
      <c r="G127" s="355"/>
      <c r="H127" s="356"/>
    </row>
    <row r="128" spans="1:8" ht="50.1" customHeight="1" x14ac:dyDescent="0.2">
      <c r="A128" s="352" t="s">
        <v>94</v>
      </c>
      <c r="B128" s="353"/>
      <c r="C128" s="73" t="s">
        <v>95</v>
      </c>
      <c r="D128" s="354">
        <v>624</v>
      </c>
      <c r="E128" s="355"/>
      <c r="F128" s="355"/>
      <c r="G128" s="355"/>
      <c r="H128" s="356"/>
    </row>
    <row r="129" spans="1:8" ht="71.25"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29" s="354">
        <v>3102</v>
      </c>
      <c r="E129" s="355"/>
      <c r="F129" s="355"/>
      <c r="G129" s="355"/>
      <c r="H129" s="356"/>
    </row>
    <row r="130" spans="1:8" ht="71.25" customHeight="1" x14ac:dyDescent="0.2">
      <c r="A130" s="352" t="s">
        <v>97</v>
      </c>
      <c r="B130" s="353"/>
      <c r="C130" s="73"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0" s="354">
        <v>2484</v>
      </c>
      <c r="E130" s="355"/>
      <c r="F130" s="355"/>
      <c r="G130" s="355"/>
      <c r="H130" s="356"/>
    </row>
    <row r="131" spans="1:8" ht="71.25" customHeight="1" x14ac:dyDescent="0.2">
      <c r="A131" s="352" t="s">
        <v>98</v>
      </c>
      <c r="B131" s="353"/>
      <c r="C131" s="73"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1" s="354">
        <v>2493</v>
      </c>
      <c r="E131" s="355"/>
      <c r="F131" s="355"/>
      <c r="G131" s="355"/>
      <c r="H131" s="356"/>
    </row>
    <row r="132" spans="1:8" ht="71.25" customHeight="1" x14ac:dyDescent="0.2">
      <c r="A132" s="352" t="s">
        <v>99</v>
      </c>
      <c r="B132" s="353"/>
      <c r="C132" s="73" t="str">
        <f t="shared" si="0"/>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2" s="354">
        <v>1242</v>
      </c>
      <c r="E132" s="355"/>
      <c r="F132" s="355"/>
      <c r="G132" s="355"/>
      <c r="H132" s="356"/>
    </row>
    <row r="133" spans="1:8" ht="71.25"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3" s="354">
        <v>14724</v>
      </c>
      <c r="E133" s="355"/>
      <c r="F133" s="355"/>
      <c r="G133" s="355"/>
      <c r="H133" s="356"/>
    </row>
    <row r="134" spans="1:8" ht="71.25"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34" s="354">
        <v>4002</v>
      </c>
      <c r="E134" s="355"/>
      <c r="F134" s="355"/>
      <c r="G134" s="355"/>
      <c r="H134" s="356"/>
    </row>
    <row r="135" spans="1:8" ht="50.1" customHeight="1" thickBot="1" x14ac:dyDescent="0.25">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35" s="354">
        <v>8487</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6" s="354">
        <v>1362</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37" s="354">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8" s="354">
        <v>5241</v>
      </c>
      <c r="E138" s="355"/>
      <c r="F138" s="355"/>
      <c r="G138" s="355"/>
      <c r="H138" s="356"/>
    </row>
    <row r="139" spans="1:8" s="16" customFormat="1" ht="96" customHeight="1" x14ac:dyDescent="0.2">
      <c r="A139" s="377" t="s">
        <v>105</v>
      </c>
      <c r="B139" s="378"/>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Интернет-площадки и Веб-приложения на основе Cправочника организаций "2ГИС.ПЕТРОПАВЛОВСК-КАМЧАТСКИЙ", http://api.2gis.ru/</v>
      </c>
      <c r="D139" s="354">
        <v>5160</v>
      </c>
      <c r="E139" s="355"/>
      <c r="F139" s="355"/>
      <c r="G139" s="355"/>
      <c r="H139" s="356"/>
    </row>
    <row r="140" spans="1:8" s="16" customFormat="1" ht="96" customHeight="1" x14ac:dyDescent="0.2">
      <c r="A140" s="377" t="s">
        <v>106</v>
      </c>
      <c r="B140" s="378"/>
      <c r="C14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40" s="354">
        <v>10002</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1" s="354">
        <v>12120</v>
      </c>
      <c r="E141" s="355"/>
      <c r="F141" s="355"/>
      <c r="G141" s="355"/>
      <c r="H141" s="356"/>
    </row>
    <row r="142" spans="1:8" ht="50.1" customHeight="1" x14ac:dyDescent="0.2">
      <c r="A142" s="352" t="s">
        <v>108</v>
      </c>
      <c r="B142" s="353"/>
      <c r="C142" s="73"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42" s="354">
        <v>0</v>
      </c>
      <c r="E142" s="355"/>
      <c r="F142" s="355"/>
      <c r="G142" s="355"/>
      <c r="H142" s="356"/>
    </row>
    <row r="143" spans="1:8" ht="50.1" customHeight="1" x14ac:dyDescent="0.2">
      <c r="A143" s="352" t="s">
        <v>109</v>
      </c>
      <c r="B143" s="353"/>
      <c r="C143" s="73" t="str">
        <f t="shared" si="1"/>
        <v>Электронный справочник на основе Справочника организаций "2ГИС.ПЕТРОПАВЛОВСК-КАМЧАТСКИЙ" (версия для ПК)</v>
      </c>
      <c r="D143" s="354">
        <v>15000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4" s="354">
        <v>6840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45" s="354">
        <v>6840</v>
      </c>
      <c r="E145" s="355"/>
      <c r="F145" s="355"/>
      <c r="G145" s="355"/>
      <c r="H145" s="356"/>
    </row>
    <row r="146" spans="1:8" ht="50.1" customHeight="1" x14ac:dyDescent="0.2">
      <c r="A146" s="352" t="s">
        <v>112</v>
      </c>
      <c r="B146" s="353"/>
      <c r="C146" s="73" t="str">
        <f t="shared" si="1"/>
        <v>Электронный справочник на основе Справочника организаций "2ГИС.ПЕТРОПАВЛОВСК-КАМЧАТСКИЙ" (версия для ПК)</v>
      </c>
      <c r="D146" s="354">
        <v>12960</v>
      </c>
      <c r="E146" s="355"/>
      <c r="F146" s="355"/>
      <c r="G146" s="355"/>
      <c r="H146" s="356"/>
    </row>
    <row r="147" spans="1:8" ht="50.1" customHeight="1" x14ac:dyDescent="0.2">
      <c r="A147" s="352" t="s">
        <v>113</v>
      </c>
      <c r="B147" s="353"/>
      <c r="C147" s="73" t="str">
        <f t="shared" si="1"/>
        <v>Электронный справочник на основе Справочника организаций "2ГИС.ПЕТРОПАВЛОВСК-КАМЧАТСКИЙ" (версия для ПК)</v>
      </c>
      <c r="D147" s="354">
        <v>12960</v>
      </c>
      <c r="E147" s="355"/>
      <c r="F147" s="355"/>
      <c r="G147" s="355"/>
      <c r="H147" s="356"/>
    </row>
    <row r="148" spans="1:8" ht="50.1" customHeight="1" x14ac:dyDescent="0.2">
      <c r="A148" s="352" t="s">
        <v>114</v>
      </c>
      <c r="B148" s="353"/>
      <c r="C148" s="73" t="str">
        <f t="shared" si="1"/>
        <v>Электронный справочник на основе Справочника организаций "2ГИС.ПЕТРОПАВЛОВСК-КАМЧАТСКИЙ" (версия для ПК)</v>
      </c>
      <c r="D148" s="354">
        <v>20520</v>
      </c>
      <c r="E148" s="355"/>
      <c r="F148" s="355"/>
      <c r="G148" s="355"/>
      <c r="H148" s="356"/>
    </row>
    <row r="149" spans="1:8" ht="50.1" customHeight="1" x14ac:dyDescent="0.2">
      <c r="A149" s="352" t="s">
        <v>115</v>
      </c>
      <c r="B149" s="353"/>
      <c r="C149" s="73" t="s">
        <v>95</v>
      </c>
      <c r="D149" s="354">
        <v>960</v>
      </c>
      <c r="E149" s="355"/>
      <c r="F149" s="355"/>
      <c r="G149" s="355"/>
      <c r="H149" s="356"/>
    </row>
    <row r="150" spans="1:8" ht="66"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"2ГИС.ПЕТРОПАВЛОВСК-КАМЧАТСКИЙ" (мобильная версия 2ГИС 4.0 и выше); Интернет-площадка 2gis.ru на основе Cправочника организаций "2ГИС.ПЕТРОПАВЛОВСК-КАМЧАТСКИЙ"</v>
      </c>
      <c r="D150" s="354">
        <v>20640</v>
      </c>
      <c r="E150" s="355"/>
      <c r="F150" s="355"/>
      <c r="G150" s="355"/>
      <c r="H150" s="356"/>
    </row>
    <row r="151" spans="1:8" ht="50.1" customHeight="1" thickBot="1" x14ac:dyDescent="0.25">
      <c r="A151" s="352" t="s">
        <v>117</v>
      </c>
      <c r="B151" s="353"/>
      <c r="C151" s="73" t="str">
        <f t="shared" si="1"/>
        <v>Электронный справочник на основе Справочника организаций "2ГИС.ПЕТРОПАВЛОВСК-КАМЧАТСКИЙ" (версия для ПК)</v>
      </c>
      <c r="D151" s="374">
        <v>12000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"2ГИС.ПЕТРОПАВЛОВСК-КАМЧАТСКИЙ" (мобильная версия)</v>
      </c>
      <c r="D153" s="354">
        <v>4002</v>
      </c>
      <c r="E153" s="355"/>
      <c r="F153" s="355"/>
      <c r="G153" s="355"/>
      <c r="H153" s="356"/>
    </row>
    <row r="154" spans="1:8" s="16" customFormat="1" ht="50.1" customHeight="1" x14ac:dyDescent="0.2">
      <c r="A154" s="352" t="s">
        <v>120</v>
      </c>
      <c r="B154" s="353"/>
      <c r="C154" s="367"/>
      <c r="D154" s="354">
        <v>4002</v>
      </c>
      <c r="E154" s="355"/>
      <c r="F154" s="355"/>
      <c r="G154" s="355"/>
      <c r="H154" s="356"/>
    </row>
    <row r="155" spans="1:8" s="16" customFormat="1" ht="50.1" customHeight="1" x14ac:dyDescent="0.2">
      <c r="A155" s="369" t="s">
        <v>121</v>
      </c>
      <c r="B155" s="370"/>
      <c r="C155" s="367"/>
      <c r="D155" s="517">
        <v>3000</v>
      </c>
      <c r="E155" s="398"/>
      <c r="F155" s="398"/>
      <c r="G155" s="398"/>
      <c r="H155" s="398"/>
    </row>
    <row r="156" spans="1:8" s="16" customFormat="1" ht="50.1" customHeight="1" x14ac:dyDescent="0.2">
      <c r="A156" s="369" t="s">
        <v>122</v>
      </c>
      <c r="B156" s="370"/>
      <c r="C156" s="367"/>
      <c r="D156" s="517">
        <v>300</v>
      </c>
      <c r="E156" s="398"/>
      <c r="F156" s="398"/>
      <c r="G156" s="398"/>
      <c r="H156" s="398"/>
    </row>
    <row r="157" spans="1:8" s="16" customFormat="1" ht="50.1" customHeight="1" thickBot="1" x14ac:dyDescent="0.25">
      <c r="A157" s="369" t="s">
        <v>123</v>
      </c>
      <c r="B157" s="370"/>
      <c r="C157" s="368"/>
      <c r="D157" s="471">
        <v>1050</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59" s="77">
        <f>F159*1.2</f>
        <v>5767.2</v>
      </c>
      <c r="E159" s="78">
        <f>F159*1.1</f>
        <v>5286.6</v>
      </c>
      <c r="F159" s="78">
        <v>4806</v>
      </c>
      <c r="G159" s="78">
        <f>F159*0.75</f>
        <v>3604.5</v>
      </c>
      <c r="H159" s="79">
        <f>F159*0.5</f>
        <v>2403</v>
      </c>
    </row>
    <row r="160" spans="1:8"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60" s="354">
        <v>4806</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1" s="354">
        <v>4329</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(мобильная версия 2ГИС 4.0 и выше)</v>
      </c>
      <c r="D162" s="77">
        <f>F162*1.2</f>
        <v>8208</v>
      </c>
      <c r="E162" s="78">
        <f>F162*1.1</f>
        <v>7524.0000000000009</v>
      </c>
      <c r="F162" s="78">
        <v>6840</v>
      </c>
      <c r="G162" s="78">
        <f>F162*0.75</f>
        <v>5130</v>
      </c>
      <c r="H162" s="79">
        <f>F162*0.5</f>
        <v>3420</v>
      </c>
    </row>
    <row r="163" spans="1:8"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"2ГИС.ПЕТРОПАВЛОВСК-КАМЧАТСКИЙ"</v>
      </c>
      <c r="D163" s="354">
        <v>6840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"2ГИС.ПЕТРОПАВЛОВСК-КАМЧАТСКИЙ" (версия для ПК)</v>
      </c>
      <c r="D164" s="354">
        <v>6120</v>
      </c>
      <c r="E164" s="355"/>
      <c r="F164" s="355"/>
      <c r="G164" s="355"/>
      <c r="H164" s="356"/>
    </row>
    <row r="165" spans="1:8" s="16" customFormat="1" ht="126" customHeight="1" thickBot="1" x14ac:dyDescent="0.25">
      <c r="A165" s="352" t="s">
        <v>131</v>
      </c>
      <c r="B165" s="353"/>
      <c r="C165" s="121" t="str">
        <f>C160</f>
        <v>Интернет-площадка 2gis.ru на основе Cправочника организаций "2ГИС.ПЕТРОПАВЛОВСК-КАМЧАТСКИЙ"</v>
      </c>
      <c r="D165" s="354">
        <v>7074</v>
      </c>
      <c r="E165" s="355"/>
      <c r="F165" s="355"/>
      <c r="G165" s="355"/>
      <c r="H165" s="356"/>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6"/>
      <c r="B167" s="507"/>
      <c r="C167" s="623"/>
      <c r="D167" s="507"/>
      <c r="E167" s="507"/>
      <c r="F167" s="507"/>
      <c r="G167" s="507"/>
      <c r="H167" s="508"/>
    </row>
    <row r="168" spans="1:8"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"2ГИС.ПЕТРОПАВЛОВСК-КАМЧАТСКИЙ" (версия для ПК); Интернет-площадка 2gis.ru на основе Cправочника организаций "2ГИС.ПЕТРОПАВЛОВСК-КАМЧАТСКИЙ"; Электронный справочник на основе Справочника организаций "2ГИС.ПЕТРОПАВЛОВСК-КАМЧАТСКИЙ" (мобильная версия 2ГИС 4.0 и выше)</v>
      </c>
      <c r="D168" s="382">
        <v>13470</v>
      </c>
      <c r="E168" s="383"/>
      <c r="F168" s="383"/>
      <c r="G168" s="383"/>
      <c r="H168" s="384"/>
    </row>
    <row r="169" spans="1:8" s="16" customFormat="1" ht="83.25" customHeight="1" thickBot="1" x14ac:dyDescent="0.25">
      <c r="A169" s="352" t="s">
        <v>202</v>
      </c>
      <c r="B169" s="353"/>
      <c r="C169" s="367"/>
      <c r="D169" s="354">
        <v>13470</v>
      </c>
      <c r="E169" s="355"/>
      <c r="F169" s="355"/>
      <c r="G169" s="355"/>
      <c r="H169" s="356"/>
    </row>
    <row r="170" spans="1:8" ht="21.75" thickBot="1" x14ac:dyDescent="0.25">
      <c r="A170" s="518"/>
      <c r="B170" s="519"/>
      <c r="C170" s="60"/>
      <c r="D170" s="520"/>
      <c r="E170" s="520"/>
      <c r="F170" s="520"/>
      <c r="G170" s="520"/>
      <c r="H170" s="521"/>
    </row>
    <row r="172" spans="1:8" ht="21" x14ac:dyDescent="0.2">
      <c r="A172" s="85"/>
      <c r="B172" s="86" t="s">
        <v>133</v>
      </c>
      <c r="C172" s="349" t="s">
        <v>635</v>
      </c>
      <c r="D172" s="349"/>
      <c r="E172" s="87"/>
      <c r="F172" s="87"/>
      <c r="G172" s="87"/>
      <c r="H172" s="87"/>
    </row>
    <row r="173" spans="1:8" ht="21" x14ac:dyDescent="0.2">
      <c r="A173" s="85"/>
      <c r="B173" s="87"/>
      <c r="C173" s="348" t="s">
        <v>636</v>
      </c>
      <c r="D173" s="348"/>
      <c r="E173" s="87"/>
      <c r="F173" s="87"/>
      <c r="G173" s="87"/>
      <c r="H173" s="87"/>
    </row>
    <row r="174" spans="1:8" ht="21" x14ac:dyDescent="0.2">
      <c r="A174" s="85"/>
      <c r="B174" s="87"/>
      <c r="C174" s="348" t="s">
        <v>637</v>
      </c>
      <c r="D174" s="348"/>
      <c r="E174" s="87"/>
      <c r="F174" s="87"/>
      <c r="G174" s="87"/>
      <c r="H174" s="87"/>
    </row>
    <row r="175" spans="1:8" ht="21" x14ac:dyDescent="0.2">
      <c r="C175" s="348"/>
      <c r="D175" s="348"/>
      <c r="E175" s="87"/>
      <c r="F175" s="87"/>
      <c r="G175" s="87"/>
      <c r="H175" s="82"/>
    </row>
    <row r="176" spans="1:8" ht="26.25" customHeight="1"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c r="E176" s="89"/>
      <c r="F176" s="90"/>
      <c r="G176" s="351"/>
      <c r="H176" s="351"/>
    </row>
    <row r="177" spans="1:8" ht="26.25" customHeight="1"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c r="E177" s="89"/>
      <c r="F177" s="90"/>
      <c r="G177" s="92"/>
      <c r="H177" s="92"/>
    </row>
    <row r="178" spans="1:8" ht="26.25" customHeight="1"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c r="E178" s="89"/>
      <c r="F178" s="90"/>
      <c r="G178" s="92"/>
      <c r="H178" s="92"/>
    </row>
    <row r="179" spans="1:8" ht="26.25" customHeight="1"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c r="E179" s="90"/>
      <c r="F179" s="90"/>
      <c r="G179" s="92"/>
      <c r="H179" s="92"/>
    </row>
    <row r="180" spans="1:8" ht="26.25" customHeight="1"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c r="E180" s="90"/>
      <c r="F180" s="90"/>
      <c r="G180" s="92"/>
      <c r="H180" s="92"/>
    </row>
    <row r="181" spans="1:8" ht="26.25" customHeight="1"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c r="E181" s="89"/>
      <c r="F181" s="90"/>
      <c r="G181" s="92"/>
      <c r="H181" s="92"/>
    </row>
    <row r="182" spans="1:8" ht="26.25" customHeight="1"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c r="E182" s="89"/>
      <c r="F182" s="90"/>
      <c r="G182" s="92"/>
      <c r="H182" s="92"/>
    </row>
    <row r="183" spans="1:8" ht="26.25" x14ac:dyDescent="0.2">
      <c r="A183" s="93"/>
      <c r="B183" s="93"/>
      <c r="C183" s="94"/>
      <c r="D183" s="95"/>
      <c r="E183" s="95"/>
      <c r="F183" s="96"/>
      <c r="G183" s="97"/>
      <c r="H183" s="97"/>
    </row>
    <row r="184" spans="1:8" ht="21" x14ac:dyDescent="0.2">
      <c r="A184" s="339" t="s">
        <v>144</v>
      </c>
      <c r="B184" s="339"/>
      <c r="C184" s="339"/>
      <c r="D184" s="339"/>
      <c r="E184" s="339"/>
      <c r="F184" s="339"/>
      <c r="G184" s="339"/>
      <c r="H184" s="339"/>
    </row>
    <row r="185" spans="1:8" ht="21" x14ac:dyDescent="0.2">
      <c r="A185" s="339" t="s">
        <v>145</v>
      </c>
      <c r="B185" s="339"/>
      <c r="C185" s="339"/>
      <c r="D185" s="339"/>
      <c r="E185" s="339"/>
      <c r="F185" s="339"/>
      <c r="G185" s="339"/>
      <c r="H185" s="339"/>
    </row>
    <row r="186" spans="1:8" ht="26.25" x14ac:dyDescent="0.2">
      <c r="A186" s="93"/>
      <c r="B186" s="93"/>
      <c r="C186" s="94"/>
      <c r="D186" s="95"/>
      <c r="E186" s="95"/>
      <c r="F186" s="96"/>
      <c r="G186" s="97"/>
      <c r="H186" s="97"/>
    </row>
    <row r="187" spans="1:8" ht="50.1" customHeight="1" thickBot="1" x14ac:dyDescent="0.25">
      <c r="A187" s="340" t="s">
        <v>146</v>
      </c>
      <c r="B187" s="340"/>
      <c r="C187" s="340"/>
      <c r="D187" s="340"/>
      <c r="E187" s="340"/>
      <c r="F187" s="99"/>
      <c r="G187" s="91"/>
      <c r="H187" s="100"/>
    </row>
    <row r="188" spans="1:8" ht="50.1" customHeight="1" thickBot="1" x14ac:dyDescent="0.25">
      <c r="A188" s="341" t="s">
        <v>147</v>
      </c>
      <c r="B188" s="342"/>
      <c r="C188" s="342"/>
      <c r="D188" s="342"/>
      <c r="E188" s="343"/>
      <c r="F188" s="101"/>
      <c r="H188" s="102"/>
    </row>
    <row r="189" spans="1:8" ht="97.5" customHeight="1" thickBot="1" x14ac:dyDescent="0.25">
      <c r="A189" s="538" t="s">
        <v>148</v>
      </c>
      <c r="B189" s="539"/>
      <c r="C189" s="103" t="s">
        <v>149</v>
      </c>
      <c r="D189" s="621" t="s">
        <v>150</v>
      </c>
      <c r="E189" s="622"/>
      <c r="F189" s="104"/>
      <c r="G189" s="104"/>
      <c r="H189" s="104"/>
    </row>
    <row r="190" spans="1:8" ht="110.25" customHeight="1" x14ac:dyDescent="0.2">
      <c r="A190" s="333" t="s">
        <v>151</v>
      </c>
      <c r="B190" s="334"/>
      <c r="C190" s="105" t="s">
        <v>152</v>
      </c>
      <c r="D190" s="335" t="s">
        <v>153</v>
      </c>
      <c r="E190" s="336"/>
      <c r="F190" s="104"/>
      <c r="G190" s="104"/>
      <c r="H190" s="104"/>
    </row>
    <row r="191" spans="1:8" ht="88.5" customHeight="1" x14ac:dyDescent="0.2">
      <c r="A191" s="337" t="s">
        <v>154</v>
      </c>
      <c r="B191" s="338"/>
      <c r="C191" s="106" t="s">
        <v>155</v>
      </c>
      <c r="D191" s="331" t="s">
        <v>156</v>
      </c>
      <c r="E191" s="332"/>
      <c r="F191" s="104"/>
      <c r="G191" s="104"/>
      <c r="H191" s="104"/>
    </row>
    <row r="192" spans="1:8" ht="138" customHeight="1" thickBot="1" x14ac:dyDescent="0.25">
      <c r="A192" s="495" t="s">
        <v>157</v>
      </c>
      <c r="B192" s="496"/>
      <c r="C192" s="125" t="s">
        <v>158</v>
      </c>
      <c r="D192" s="497" t="s">
        <v>156</v>
      </c>
      <c r="E192" s="498"/>
      <c r="F192" s="104"/>
      <c r="G192" s="104"/>
      <c r="H192" s="104"/>
    </row>
    <row r="193" spans="1:8" s="82" customFormat="1" ht="102.75" customHeight="1" thickBot="1" x14ac:dyDescent="0.25">
      <c r="A193" s="495" t="s">
        <v>160</v>
      </c>
      <c r="B193" s="496"/>
      <c r="C193" s="247" t="s">
        <v>161</v>
      </c>
      <c r="D193" s="496" t="s">
        <v>156</v>
      </c>
      <c r="E193" s="707"/>
      <c r="F193" s="101"/>
      <c r="G193" s="101"/>
      <c r="H193" s="101"/>
    </row>
    <row r="194" spans="1:8" s="98" customFormat="1" ht="222.75" customHeight="1" thickBot="1" x14ac:dyDescent="0.25">
      <c r="A194" s="495" t="s">
        <v>162</v>
      </c>
      <c r="B194" s="496"/>
      <c r="C194" s="125" t="s">
        <v>163</v>
      </c>
      <c r="D194" s="497" t="s">
        <v>156</v>
      </c>
      <c r="E194" s="498"/>
      <c r="F194" s="96"/>
      <c r="G194" s="97"/>
      <c r="H194" s="97"/>
    </row>
    <row r="195" spans="1:8" ht="26.25" x14ac:dyDescent="0.2">
      <c r="A195" s="302"/>
      <c r="B195" s="302"/>
      <c r="C195" s="259"/>
      <c r="D195" s="259"/>
      <c r="E195" s="259"/>
      <c r="F195" s="96"/>
      <c r="G195" s="97"/>
      <c r="H195" s="97"/>
    </row>
    <row r="196" spans="1:8" ht="23.25" x14ac:dyDescent="0.2">
      <c r="A196" s="329" t="s">
        <v>164</v>
      </c>
      <c r="B196" s="329"/>
      <c r="C196" s="329"/>
      <c r="D196" s="329"/>
      <c r="E196" s="329"/>
      <c r="F196" s="329"/>
      <c r="G196" s="329"/>
      <c r="H196" s="329"/>
    </row>
    <row r="197" spans="1:8" ht="23.25" x14ac:dyDescent="0.2">
      <c r="A197" s="329" t="s">
        <v>165</v>
      </c>
      <c r="B197" s="329"/>
      <c r="C197" s="329"/>
      <c r="D197" s="329"/>
      <c r="E197" s="329"/>
      <c r="F197" s="329"/>
      <c r="G197" s="329"/>
      <c r="H197" s="329"/>
    </row>
    <row r="198" spans="1:8" ht="180" customHeight="1" x14ac:dyDescent="0.2">
      <c r="A198"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339"/>
      <c r="C198" s="339"/>
      <c r="D198" s="339"/>
      <c r="E198" s="339"/>
      <c r="F198" s="339"/>
      <c r="G198" s="339"/>
      <c r="H198" s="339"/>
    </row>
    <row r="199" spans="1:8" ht="62.25" customHeight="1" x14ac:dyDescent="0.2">
      <c r="A199" s="339" t="s">
        <v>167</v>
      </c>
      <c r="B199" s="339"/>
      <c r="C199" s="339"/>
      <c r="D199" s="339"/>
      <c r="E199" s="339"/>
      <c r="F199" s="339"/>
      <c r="G199" s="339"/>
      <c r="H199" s="339"/>
    </row>
    <row r="200" spans="1:8" ht="23.25" x14ac:dyDescent="0.2">
      <c r="A200" s="329" t="s">
        <v>168</v>
      </c>
      <c r="B200" s="329"/>
      <c r="C200" s="329"/>
      <c r="D200" s="329"/>
      <c r="E200" s="329"/>
      <c r="F200" s="329"/>
      <c r="G200" s="329"/>
      <c r="H200" s="329"/>
    </row>
    <row r="201" spans="1:8" s="109" customFormat="1" ht="114.75" customHeight="1" x14ac:dyDescent="0.2">
      <c r="A201" s="339" t="s">
        <v>169</v>
      </c>
      <c r="B201" s="339"/>
      <c r="C201" s="339"/>
      <c r="D201" s="339"/>
      <c r="E201" s="339"/>
      <c r="F201" s="339"/>
      <c r="G201" s="339"/>
      <c r="H201" s="339"/>
    </row>
  </sheetData>
  <sheetProtection selectLockedCells="1" selectUnlockedCells="1"/>
  <mergeCells count="326">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G32:G36"/>
    <mergeCell ref="H32:H36"/>
    <mergeCell ref="A38:A41"/>
    <mergeCell ref="D38:H41"/>
    <mergeCell ref="C39:C40"/>
    <mergeCell ref="A43:A46"/>
    <mergeCell ref="B43:B44"/>
    <mergeCell ref="C43:C44"/>
    <mergeCell ref="D43:H46"/>
    <mergeCell ref="A32:A36"/>
    <mergeCell ref="B32:B33"/>
    <mergeCell ref="C32:C33"/>
    <mergeCell ref="D32:D36"/>
    <mergeCell ref="E32:E36"/>
    <mergeCell ref="F32:F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3:B163"/>
    <mergeCell ref="D163:H163"/>
    <mergeCell ref="A164:B164"/>
    <mergeCell ref="D164:H164"/>
    <mergeCell ref="A165:B165"/>
    <mergeCell ref="D165:H165"/>
    <mergeCell ref="A159:B159"/>
    <mergeCell ref="A160:B160"/>
    <mergeCell ref="D160:H160"/>
    <mergeCell ref="A161:B161"/>
    <mergeCell ref="D161:H161"/>
    <mergeCell ref="A162:B162"/>
    <mergeCell ref="A166:B166"/>
    <mergeCell ref="D166:H166"/>
    <mergeCell ref="A167:C167"/>
    <mergeCell ref="D167:H167"/>
    <mergeCell ref="A168:B168"/>
    <mergeCell ref="C168:C169"/>
    <mergeCell ref="D168:H168"/>
    <mergeCell ref="A169:B169"/>
    <mergeCell ref="D169:H169"/>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6:H196"/>
    <mergeCell ref="A197:H197"/>
    <mergeCell ref="A198:H198"/>
    <mergeCell ref="A199:H199"/>
    <mergeCell ref="A200:H200"/>
    <mergeCell ref="A201:E201"/>
    <mergeCell ref="F201:H201"/>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638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7" s="382">
        <f>F7*1.2</f>
        <v>6588</v>
      </c>
      <c r="E7" s="383">
        <f>F7*1.1</f>
        <v>6039.0000000000009</v>
      </c>
      <c r="F7" s="383">
        <v>5490</v>
      </c>
      <c r="G7" s="383">
        <f>F7*0.75</f>
        <v>4117.5</v>
      </c>
      <c r="H7" s="384">
        <f>F7*0.5</f>
        <v>2745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2" s="457">
        <f>F12*1.2</f>
        <v>7092</v>
      </c>
      <c r="E12" s="383">
        <f>F12*1.1</f>
        <v>6501.0000000000009</v>
      </c>
      <c r="F12" s="383">
        <v>5910</v>
      </c>
      <c r="G12" s="383">
        <f>F12*0.75</f>
        <v>4432.5</v>
      </c>
      <c r="H12" s="384">
        <f>F12*0.5</f>
        <v>2955</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1062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"2ГИС.ПСКОВ"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23" s="527">
        <v>126</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7" s="382">
        <f>F27*1.2</f>
        <v>9230.4</v>
      </c>
      <c r="E27" s="383">
        <f>F27*1.1</f>
        <v>8461.2000000000007</v>
      </c>
      <c r="F27" s="383">
        <v>7692</v>
      </c>
      <c r="G27" s="383">
        <f>F27*0.75</f>
        <v>5769</v>
      </c>
      <c r="H27" s="384">
        <f>F27*0.5</f>
        <v>3846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2" s="457">
        <f>F32*1.2</f>
        <v>9936</v>
      </c>
      <c r="E32" s="383">
        <f>F32*1.1</f>
        <v>9108</v>
      </c>
      <c r="F32" s="383">
        <v>8280</v>
      </c>
      <c r="G32" s="383">
        <f>F32*0.75</f>
        <v>6210</v>
      </c>
      <c r="H32" s="384">
        <f>F32*0.5</f>
        <v>4140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1560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"2ГИС.ПСКОВ"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"2ГИС.ПСКОВ"; Электронный справочник "2ГИС.ПСКОВ"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v>
      </c>
      <c r="D43" s="465">
        <v>180</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48" s="382">
        <f>F48*1.2</f>
        <v>7905.5999999999995</v>
      </c>
      <c r="E48" s="383">
        <f>F48*1.1</f>
        <v>7246.8</v>
      </c>
      <c r="F48" s="383">
        <v>6588</v>
      </c>
      <c r="G48" s="383">
        <f>F48*0.75</f>
        <v>4941</v>
      </c>
      <c r="H48" s="384">
        <f>F48*0.5</f>
        <v>3294</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4" s="457">
        <f>F54*1.2</f>
        <v>8510.4</v>
      </c>
      <c r="E54" s="383">
        <f>F54*1.1</f>
        <v>7801.2000000000007</v>
      </c>
      <c r="F54" s="383">
        <v>7092</v>
      </c>
      <c r="G54" s="383">
        <f>F54*0.75</f>
        <v>5319</v>
      </c>
      <c r="H54" s="384">
        <f>F54*0.5</f>
        <v>3546</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60" s="527">
        <v>126</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690 до 13800</v>
      </c>
      <c r="E64" s="422"/>
      <c r="F64" s="422"/>
      <c r="G64" s="422"/>
      <c r="H64" s="423"/>
    </row>
    <row r="65" spans="1:8" ht="37.5" customHeight="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65" s="432">
        <v>690</v>
      </c>
      <c r="E65" s="433"/>
      <c r="F65" s="433"/>
      <c r="G65" s="433"/>
      <c r="H65" s="434"/>
    </row>
    <row r="66" spans="1:8" ht="37.5" customHeight="1" x14ac:dyDescent="0.2">
      <c r="A66" s="419" t="s">
        <v>40</v>
      </c>
      <c r="B66" s="420"/>
      <c r="C66" s="431"/>
      <c r="D66" s="354">
        <v>1380</v>
      </c>
      <c r="E66" s="355"/>
      <c r="F66" s="355"/>
      <c r="G66" s="355"/>
      <c r="H66" s="356"/>
    </row>
    <row r="67" spans="1:8" ht="37.5" customHeight="1" x14ac:dyDescent="0.2">
      <c r="A67" s="419" t="s">
        <v>41</v>
      </c>
      <c r="B67" s="420"/>
      <c r="C67" s="431"/>
      <c r="D67" s="354">
        <v>2070</v>
      </c>
      <c r="E67" s="355"/>
      <c r="F67" s="355"/>
      <c r="G67" s="355"/>
      <c r="H67" s="356"/>
    </row>
    <row r="68" spans="1:8" ht="37.5" customHeight="1" x14ac:dyDescent="0.2">
      <c r="A68" s="419" t="s">
        <v>42</v>
      </c>
      <c r="B68" s="420"/>
      <c r="C68" s="431"/>
      <c r="D68" s="354">
        <v>2760</v>
      </c>
      <c r="E68" s="355"/>
      <c r="F68" s="355"/>
      <c r="G68" s="355"/>
      <c r="H68" s="356"/>
    </row>
    <row r="69" spans="1:8" ht="37.5" customHeight="1" x14ac:dyDescent="0.2">
      <c r="A69" s="419" t="s">
        <v>43</v>
      </c>
      <c r="B69" s="420"/>
      <c r="C69" s="431"/>
      <c r="D69" s="354">
        <v>3450</v>
      </c>
      <c r="E69" s="355"/>
      <c r="F69" s="355"/>
      <c r="G69" s="355"/>
      <c r="H69" s="356"/>
    </row>
    <row r="70" spans="1:8" ht="37.5" customHeight="1" x14ac:dyDescent="0.2">
      <c r="A70" s="419" t="s">
        <v>44</v>
      </c>
      <c r="B70" s="420"/>
      <c r="C70" s="431"/>
      <c r="D70" s="354">
        <v>4140</v>
      </c>
      <c r="E70" s="355"/>
      <c r="F70" s="355"/>
      <c r="G70" s="355"/>
      <c r="H70" s="356"/>
    </row>
    <row r="71" spans="1:8" ht="37.5" customHeight="1" x14ac:dyDescent="0.2">
      <c r="A71" s="419" t="s">
        <v>45</v>
      </c>
      <c r="B71" s="420"/>
      <c r="C71" s="431"/>
      <c r="D71" s="354">
        <v>4830</v>
      </c>
      <c r="E71" s="355"/>
      <c r="F71" s="355"/>
      <c r="G71" s="355"/>
      <c r="H71" s="356"/>
    </row>
    <row r="72" spans="1:8" ht="37.5" customHeight="1" x14ac:dyDescent="0.2">
      <c r="A72" s="419" t="s">
        <v>46</v>
      </c>
      <c r="B72" s="420"/>
      <c r="C72" s="431"/>
      <c r="D72" s="354">
        <v>5520</v>
      </c>
      <c r="E72" s="355"/>
      <c r="F72" s="355"/>
      <c r="G72" s="355"/>
      <c r="H72" s="356"/>
    </row>
    <row r="73" spans="1:8" ht="37.5" customHeight="1" x14ac:dyDescent="0.2">
      <c r="A73" s="419" t="s">
        <v>47</v>
      </c>
      <c r="B73" s="420"/>
      <c r="C73" s="431"/>
      <c r="D73" s="354">
        <v>6210</v>
      </c>
      <c r="E73" s="355"/>
      <c r="F73" s="355"/>
      <c r="G73" s="355"/>
      <c r="H73" s="356"/>
    </row>
    <row r="74" spans="1:8" ht="37.5" customHeight="1" x14ac:dyDescent="0.2">
      <c r="A74" s="419" t="s">
        <v>48</v>
      </c>
      <c r="B74" s="420"/>
      <c r="C74" s="431"/>
      <c r="D74" s="354">
        <v>6900</v>
      </c>
      <c r="E74" s="355"/>
      <c r="F74" s="355"/>
      <c r="G74" s="355"/>
      <c r="H74" s="356"/>
    </row>
    <row r="75" spans="1:8" ht="37.5" customHeight="1" x14ac:dyDescent="0.2">
      <c r="A75" s="419" t="s">
        <v>49</v>
      </c>
      <c r="B75" s="420"/>
      <c r="C75" s="431"/>
      <c r="D75" s="354">
        <v>7590</v>
      </c>
      <c r="E75" s="355"/>
      <c r="F75" s="355"/>
      <c r="G75" s="355"/>
      <c r="H75" s="356"/>
    </row>
    <row r="76" spans="1:8" ht="37.5" customHeight="1" x14ac:dyDescent="0.2">
      <c r="A76" s="419" t="s">
        <v>50</v>
      </c>
      <c r="B76" s="420"/>
      <c r="C76" s="431"/>
      <c r="D76" s="354">
        <v>8280</v>
      </c>
      <c r="E76" s="355"/>
      <c r="F76" s="355"/>
      <c r="G76" s="355"/>
      <c r="H76" s="356"/>
    </row>
    <row r="77" spans="1:8" ht="37.5" customHeight="1" x14ac:dyDescent="0.2">
      <c r="A77" s="419" t="s">
        <v>51</v>
      </c>
      <c r="B77" s="420"/>
      <c r="C77" s="431"/>
      <c r="D77" s="354">
        <v>8970</v>
      </c>
      <c r="E77" s="355"/>
      <c r="F77" s="355"/>
      <c r="G77" s="355"/>
      <c r="H77" s="356"/>
    </row>
    <row r="78" spans="1:8" ht="37.5" customHeight="1" x14ac:dyDescent="0.2">
      <c r="A78" s="419" t="s">
        <v>52</v>
      </c>
      <c r="B78" s="420"/>
      <c r="C78" s="431"/>
      <c r="D78" s="354">
        <v>9660</v>
      </c>
      <c r="E78" s="355"/>
      <c r="F78" s="355"/>
      <c r="G78" s="355"/>
      <c r="H78" s="356"/>
    </row>
    <row r="79" spans="1:8" ht="37.5" customHeight="1" x14ac:dyDescent="0.2">
      <c r="A79" s="419" t="s">
        <v>53</v>
      </c>
      <c r="B79" s="420"/>
      <c r="C79" s="431"/>
      <c r="D79" s="354">
        <v>10350</v>
      </c>
      <c r="E79" s="355"/>
      <c r="F79" s="355"/>
      <c r="G79" s="355"/>
      <c r="H79" s="356"/>
    </row>
    <row r="80" spans="1:8" ht="37.5" customHeight="1" x14ac:dyDescent="0.2">
      <c r="A80" s="419" t="s">
        <v>54</v>
      </c>
      <c r="B80" s="420"/>
      <c r="C80" s="431"/>
      <c r="D80" s="354">
        <v>11040</v>
      </c>
      <c r="E80" s="355"/>
      <c r="F80" s="355"/>
      <c r="G80" s="355"/>
      <c r="H80" s="356"/>
    </row>
    <row r="81" spans="1:8" ht="37.5" customHeight="1" x14ac:dyDescent="0.2">
      <c r="A81" s="419" t="s">
        <v>55</v>
      </c>
      <c r="B81" s="420"/>
      <c r="C81" s="431"/>
      <c r="D81" s="354">
        <v>11730</v>
      </c>
      <c r="E81" s="355"/>
      <c r="F81" s="355"/>
      <c r="G81" s="355"/>
      <c r="H81" s="356"/>
    </row>
    <row r="82" spans="1:8" ht="37.5" customHeight="1" x14ac:dyDescent="0.2">
      <c r="A82" s="419" t="s">
        <v>56</v>
      </c>
      <c r="B82" s="420"/>
      <c r="C82" s="431"/>
      <c r="D82" s="354">
        <v>12420</v>
      </c>
      <c r="E82" s="355"/>
      <c r="F82" s="355"/>
      <c r="G82" s="355"/>
      <c r="H82" s="356"/>
    </row>
    <row r="83" spans="1:8" ht="37.5" customHeight="1" x14ac:dyDescent="0.2">
      <c r="A83" s="419" t="s">
        <v>57</v>
      </c>
      <c r="B83" s="420"/>
      <c r="C83" s="431"/>
      <c r="D83" s="354">
        <v>13110</v>
      </c>
      <c r="E83" s="355"/>
      <c r="F83" s="355"/>
      <c r="G83" s="355"/>
      <c r="H83" s="356"/>
    </row>
    <row r="84" spans="1:8" ht="37.5" customHeight="1" thickBot="1" x14ac:dyDescent="0.25">
      <c r="A84" s="419" t="s">
        <v>58</v>
      </c>
      <c r="B84" s="420"/>
      <c r="C84" s="431"/>
      <c r="D84" s="354">
        <v>13800</v>
      </c>
      <c r="E84" s="355"/>
      <c r="F84" s="355"/>
      <c r="G84" s="355"/>
      <c r="H84" s="356"/>
    </row>
    <row r="85" spans="1:8" ht="50.1" customHeight="1" thickBot="1" x14ac:dyDescent="0.25">
      <c r="A85" s="411" t="s">
        <v>59</v>
      </c>
      <c r="B85" s="412"/>
      <c r="C85" s="412"/>
      <c r="D85" s="421" t="str">
        <f>"от "&amp;MIN(D86:D95)&amp;" до "&amp;MAX(D86:D95)</f>
        <v>от 240 до 4020</v>
      </c>
      <c r="E85" s="422"/>
      <c r="F85" s="422"/>
      <c r="G85" s="422"/>
      <c r="H85" s="423"/>
    </row>
    <row r="86" spans="1:8" ht="151.5" x14ac:dyDescent="0.2">
      <c r="A86" s="65" t="s">
        <v>60</v>
      </c>
      <c r="B86" s="66" t="s">
        <v>13</v>
      </c>
      <c r="C86" s="6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86" s="424">
        <v>600</v>
      </c>
      <c r="E86" s="424"/>
      <c r="F86" s="424"/>
      <c r="G86" s="424"/>
      <c r="H86" s="425"/>
    </row>
    <row r="87" spans="1:8" ht="37.5" customHeight="1" x14ac:dyDescent="0.2">
      <c r="A87" s="377" t="s">
        <v>61</v>
      </c>
      <c r="B87" s="418"/>
      <c r="C87" s="426"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87" s="398">
        <v>240</v>
      </c>
      <c r="E87" s="398"/>
      <c r="F87" s="398"/>
      <c r="G87" s="398"/>
      <c r="H87" s="399"/>
    </row>
    <row r="88" spans="1:8" ht="37.5" customHeight="1" x14ac:dyDescent="0.2">
      <c r="A88" s="377" t="s">
        <v>62</v>
      </c>
      <c r="B88" s="418"/>
      <c r="C88" s="427"/>
      <c r="D88" s="398">
        <v>4020</v>
      </c>
      <c r="E88" s="398"/>
      <c r="F88" s="398"/>
      <c r="G88" s="398"/>
      <c r="H88" s="399"/>
    </row>
    <row r="89" spans="1:8" ht="37.5" customHeight="1" x14ac:dyDescent="0.2">
      <c r="A89" s="377" t="s">
        <v>63</v>
      </c>
      <c r="B89" s="418"/>
      <c r="C89" s="427"/>
      <c r="D89" s="398">
        <v>1008</v>
      </c>
      <c r="E89" s="398"/>
      <c r="F89" s="398"/>
      <c r="G89" s="398"/>
      <c r="H89" s="399"/>
    </row>
    <row r="90" spans="1:8" ht="37.5" customHeight="1" x14ac:dyDescent="0.2">
      <c r="A90" s="352" t="s">
        <v>64</v>
      </c>
      <c r="B90" s="353"/>
      <c r="C90" s="427"/>
      <c r="D90" s="398">
        <v>3012</v>
      </c>
      <c r="E90" s="398"/>
      <c r="F90" s="398"/>
      <c r="G90" s="398"/>
      <c r="H90" s="399"/>
    </row>
    <row r="91" spans="1:8" ht="37.5" customHeight="1" x14ac:dyDescent="0.2">
      <c r="A91" s="377" t="s">
        <v>65</v>
      </c>
      <c r="B91" s="418"/>
      <c r="C91" s="427"/>
      <c r="D91" s="398">
        <v>240</v>
      </c>
      <c r="E91" s="398"/>
      <c r="F91" s="398"/>
      <c r="G91" s="398"/>
      <c r="H91" s="399"/>
    </row>
    <row r="92" spans="1:8" ht="37.5" customHeight="1" x14ac:dyDescent="0.2">
      <c r="A92" s="377" t="s">
        <v>66</v>
      </c>
      <c r="B92" s="418"/>
      <c r="C92" s="427"/>
      <c r="D92" s="398">
        <v>240</v>
      </c>
      <c r="E92" s="398"/>
      <c r="F92" s="398"/>
      <c r="G92" s="398"/>
      <c r="H92" s="399"/>
    </row>
    <row r="93" spans="1:8" ht="37.5" customHeight="1" x14ac:dyDescent="0.2">
      <c r="A93" s="377" t="s">
        <v>67</v>
      </c>
      <c r="B93" s="418"/>
      <c r="C93" s="427"/>
      <c r="D93" s="398">
        <v>480</v>
      </c>
      <c r="E93" s="398"/>
      <c r="F93" s="398"/>
      <c r="G93" s="398"/>
      <c r="H93" s="399"/>
    </row>
    <row r="94" spans="1:8" ht="37.5" customHeight="1" x14ac:dyDescent="0.2">
      <c r="A94" s="377" t="s">
        <v>68</v>
      </c>
      <c r="B94" s="418"/>
      <c r="C94" s="427"/>
      <c r="D94" s="398">
        <v>720</v>
      </c>
      <c r="E94" s="398"/>
      <c r="F94" s="398"/>
      <c r="G94" s="398"/>
      <c r="H94" s="399"/>
    </row>
    <row r="95" spans="1:8" ht="37.5" customHeight="1" thickBot="1" x14ac:dyDescent="0.25">
      <c r="A95" s="407" t="s">
        <v>69</v>
      </c>
      <c r="B95" s="408"/>
      <c r="C95" s="428"/>
      <c r="D95" s="409">
        <v>3480</v>
      </c>
      <c r="E95" s="409"/>
      <c r="F95" s="409"/>
      <c r="G95" s="409"/>
      <c r="H95" s="410"/>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96" s="375">
        <v>30</v>
      </c>
      <c r="E96" s="375"/>
      <c r="F96" s="375"/>
      <c r="G96" s="375"/>
      <c r="H96" s="376"/>
    </row>
    <row r="97" spans="1:8" ht="50.1" customHeight="1" thickBot="1" x14ac:dyDescent="0.25">
      <c r="A97" s="362" t="s">
        <v>72</v>
      </c>
      <c r="B97" s="363"/>
      <c r="C97" s="21"/>
      <c r="D97" s="364" t="str">
        <f>"от "&amp;MIN(D99,D119:H120,F159,D121:H135)&amp;" до "&amp;MAX(D99,D119:H120,F159,D121:H135)</f>
        <v>от 708 до 5040</v>
      </c>
      <c r="E97" s="364"/>
      <c r="F97" s="364"/>
      <c r="G97" s="364"/>
      <c r="H97" s="365"/>
    </row>
    <row r="98" spans="1:8" ht="21.75" thickBot="1" x14ac:dyDescent="0.25">
      <c r="A98" s="518"/>
      <c r="B98" s="519"/>
      <c r="C98" s="60"/>
      <c r="D98" s="520"/>
      <c r="E98" s="520"/>
      <c r="F98" s="520"/>
      <c r="G98" s="520"/>
      <c r="H98" s="521"/>
    </row>
    <row r="99" spans="1:8" ht="67.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"2ГИС.ПСКОВ" (версия для ПК); Интернет-площадка 2gis.kz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http://api.2gis.kz/</v>
      </c>
      <c r="D99" s="391">
        <v>2100</v>
      </c>
      <c r="E99" s="391"/>
      <c r="F99" s="391"/>
      <c r="G99" s="391"/>
      <c r="H99" s="392"/>
    </row>
    <row r="100" spans="1:8" ht="67.5" customHeight="1" thickBot="1" x14ac:dyDescent="0.25">
      <c r="A100" s="393" t="s">
        <v>74</v>
      </c>
      <c r="B100" s="394"/>
      <c r="C100" s="405"/>
      <c r="D100" s="395" t="s">
        <v>75</v>
      </c>
      <c r="E100" s="396"/>
      <c r="F100" s="396"/>
      <c r="G100" s="396"/>
      <c r="H100" s="397"/>
    </row>
    <row r="101" spans="1:8" ht="67.5" customHeight="1" x14ac:dyDescent="0.2">
      <c r="A101" s="385" t="s">
        <v>76</v>
      </c>
      <c r="B101" s="386"/>
      <c r="C101" s="405"/>
      <c r="D101" s="398">
        <f>D99/4</f>
        <v>525</v>
      </c>
      <c r="E101" s="398"/>
      <c r="F101" s="398"/>
      <c r="G101" s="398"/>
      <c r="H101" s="399"/>
    </row>
    <row r="102" spans="1:8" ht="67.5" customHeight="1" x14ac:dyDescent="0.2">
      <c r="A102" s="385" t="s">
        <v>77</v>
      </c>
      <c r="B102" s="386"/>
      <c r="C102" s="405"/>
      <c r="D102" s="398">
        <f>D99/5</f>
        <v>420</v>
      </c>
      <c r="E102" s="398"/>
      <c r="F102" s="398"/>
      <c r="G102" s="398"/>
      <c r="H102" s="399"/>
    </row>
    <row r="103" spans="1:8" ht="67.5" customHeight="1" x14ac:dyDescent="0.2">
      <c r="A103" s="385" t="s">
        <v>78</v>
      </c>
      <c r="B103" s="386"/>
      <c r="C103" s="405"/>
      <c r="D103" s="398">
        <f>D99/6</f>
        <v>350</v>
      </c>
      <c r="E103" s="398"/>
      <c r="F103" s="398"/>
      <c r="G103" s="398"/>
      <c r="H103" s="399"/>
    </row>
    <row r="104" spans="1:8" ht="67.5" customHeight="1" x14ac:dyDescent="0.2">
      <c r="A104" s="385" t="s">
        <v>79</v>
      </c>
      <c r="B104" s="386"/>
      <c r="C104" s="405"/>
      <c r="D104" s="398">
        <f>D99/7</f>
        <v>300</v>
      </c>
      <c r="E104" s="398"/>
      <c r="F104" s="398"/>
      <c r="G104" s="398"/>
      <c r="H104" s="399"/>
    </row>
    <row r="105" spans="1:8" ht="67.5" customHeight="1" x14ac:dyDescent="0.2">
      <c r="A105" s="385" t="s">
        <v>80</v>
      </c>
      <c r="B105" s="386"/>
      <c r="C105" s="405"/>
      <c r="D105" s="398">
        <f>D99/8</f>
        <v>262.5</v>
      </c>
      <c r="E105" s="398"/>
      <c r="F105" s="398"/>
      <c r="G105" s="398"/>
      <c r="H105" s="399"/>
    </row>
    <row r="106" spans="1:8" ht="67.5" customHeight="1" x14ac:dyDescent="0.2">
      <c r="A106" s="385" t="s">
        <v>81</v>
      </c>
      <c r="B106" s="386"/>
      <c r="C106" s="405"/>
      <c r="D106" s="398">
        <f>D99/9</f>
        <v>233.33333333333334</v>
      </c>
      <c r="E106" s="398"/>
      <c r="F106" s="398"/>
      <c r="G106" s="398"/>
      <c r="H106" s="399"/>
    </row>
    <row r="107" spans="1:8" ht="67.5" customHeight="1" x14ac:dyDescent="0.2">
      <c r="A107" s="385" t="s">
        <v>82</v>
      </c>
      <c r="B107" s="386"/>
      <c r="C107" s="405"/>
      <c r="D107" s="398">
        <f>D99/10</f>
        <v>210</v>
      </c>
      <c r="E107" s="398"/>
      <c r="F107" s="398"/>
      <c r="G107" s="398"/>
      <c r="H107" s="399"/>
    </row>
    <row r="108" spans="1:8" ht="67.5" customHeight="1" thickBot="1" x14ac:dyDescent="0.25">
      <c r="A108" s="389" t="s">
        <v>83</v>
      </c>
      <c r="B108" s="390"/>
      <c r="C108" s="405"/>
      <c r="D108" s="391">
        <v>3144</v>
      </c>
      <c r="E108" s="391"/>
      <c r="F108" s="391"/>
      <c r="G108" s="391"/>
      <c r="H108" s="392"/>
    </row>
    <row r="109" spans="1:8" ht="67.5" customHeight="1" thickBot="1" x14ac:dyDescent="0.25">
      <c r="A109" s="393" t="s">
        <v>74</v>
      </c>
      <c r="B109" s="394"/>
      <c r="C109" s="405"/>
      <c r="D109" s="395" t="s">
        <v>75</v>
      </c>
      <c r="E109" s="396"/>
      <c r="F109" s="396"/>
      <c r="G109" s="396"/>
      <c r="H109" s="397"/>
    </row>
    <row r="110" spans="1:8" ht="67.5" customHeight="1" x14ac:dyDescent="0.2">
      <c r="A110" s="385" t="s">
        <v>76</v>
      </c>
      <c r="B110" s="386"/>
      <c r="C110" s="405"/>
      <c r="D110" s="398">
        <v>786</v>
      </c>
      <c r="E110" s="398"/>
      <c r="F110" s="398"/>
      <c r="G110" s="398"/>
      <c r="H110" s="399"/>
    </row>
    <row r="111" spans="1:8" ht="67.5" customHeight="1" x14ac:dyDescent="0.2">
      <c r="A111" s="385" t="s">
        <v>77</v>
      </c>
      <c r="B111" s="386"/>
      <c r="C111" s="405"/>
      <c r="D111" s="398">
        <v>628.79999999999995</v>
      </c>
      <c r="E111" s="398"/>
      <c r="F111" s="398"/>
      <c r="G111" s="398"/>
      <c r="H111" s="399"/>
    </row>
    <row r="112" spans="1:8" ht="67.5" customHeight="1" x14ac:dyDescent="0.2">
      <c r="A112" s="385" t="s">
        <v>78</v>
      </c>
      <c r="B112" s="386"/>
      <c r="C112" s="405"/>
      <c r="D112" s="398">
        <v>524</v>
      </c>
      <c r="E112" s="398"/>
      <c r="F112" s="398"/>
      <c r="G112" s="398"/>
      <c r="H112" s="399"/>
    </row>
    <row r="113" spans="1:8" ht="67.5" customHeight="1" x14ac:dyDescent="0.2">
      <c r="A113" s="385" t="s">
        <v>79</v>
      </c>
      <c r="B113" s="386"/>
      <c r="C113" s="405"/>
      <c r="D113" s="398">
        <v>449.14285714285711</v>
      </c>
      <c r="E113" s="398"/>
      <c r="F113" s="398"/>
      <c r="G113" s="398"/>
      <c r="H113" s="399"/>
    </row>
    <row r="114" spans="1:8" ht="67.5" customHeight="1" x14ac:dyDescent="0.2">
      <c r="A114" s="385" t="s">
        <v>80</v>
      </c>
      <c r="B114" s="386"/>
      <c r="C114" s="405"/>
      <c r="D114" s="398">
        <v>393</v>
      </c>
      <c r="E114" s="398"/>
      <c r="F114" s="398"/>
      <c r="G114" s="398"/>
      <c r="H114" s="399"/>
    </row>
    <row r="115" spans="1:8" ht="67.5" customHeight="1" x14ac:dyDescent="0.2">
      <c r="A115" s="385" t="s">
        <v>81</v>
      </c>
      <c r="B115" s="386"/>
      <c r="C115" s="405"/>
      <c r="D115" s="398">
        <v>349.33333333333331</v>
      </c>
      <c r="E115" s="398"/>
      <c r="F115" s="398"/>
      <c r="G115" s="398"/>
      <c r="H115" s="399"/>
    </row>
    <row r="116" spans="1:8" ht="67.5" customHeight="1" thickBot="1" x14ac:dyDescent="0.25">
      <c r="A116" s="385" t="s">
        <v>82</v>
      </c>
      <c r="B116" s="386"/>
      <c r="C116" s="406"/>
      <c r="D116" s="398">
        <v>314.39999999999998</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17" s="374">
        <v>5004</v>
      </c>
      <c r="E117" s="375"/>
      <c r="F117" s="375"/>
      <c r="G117" s="375"/>
      <c r="H117" s="376"/>
    </row>
    <row r="118" spans="1:8" ht="21.75" thickBot="1" x14ac:dyDescent="0.25">
      <c r="A118" s="518"/>
      <c r="B118" s="519"/>
      <c r="C118" s="56"/>
      <c r="D118" s="520"/>
      <c r="E118" s="520"/>
      <c r="F118" s="520"/>
      <c r="G118" s="520"/>
      <c r="H118" s="521"/>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"2ГИС.ПСКОВ"</v>
      </c>
      <c r="D119" s="382">
        <v>3000</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0" s="379">
        <v>1008</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1" s="354">
        <v>3780</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"2ГИС.ПСКОВ"</v>
      </c>
      <c r="D122" s="354">
        <v>3600</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"2ГИС.ПСКОВ"</v>
      </c>
      <c r="D123" s="354">
        <v>5040</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4" s="354">
        <v>2184</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5" s="354">
        <v>1476</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26" s="354">
        <v>4488</v>
      </c>
      <c r="E126" s="355"/>
      <c r="F126" s="355"/>
      <c r="G126" s="355"/>
      <c r="H126" s="356"/>
    </row>
    <row r="127" spans="1:8" ht="50.1" customHeight="1" x14ac:dyDescent="0.2">
      <c r="A127" s="352" t="s">
        <v>93</v>
      </c>
      <c r="B127" s="353"/>
      <c r="C127" s="74" t="str">
        <f>C159</f>
        <v>электронный справочник на основе Справочника организаций "2ГИС.ПСКОВ" (мобильная версия 2ГИС 4.0 и выше)</v>
      </c>
      <c r="D127" s="354">
        <v>1860</v>
      </c>
      <c r="E127" s="355"/>
      <c r="F127" s="355"/>
      <c r="G127" s="355"/>
      <c r="H127" s="356"/>
    </row>
    <row r="128" spans="1:8" ht="50.1" customHeight="1" x14ac:dyDescent="0.2">
      <c r="A128" s="352" t="s">
        <v>94</v>
      </c>
      <c r="B128" s="353"/>
      <c r="C128" s="73" t="s">
        <v>95</v>
      </c>
      <c r="D128" s="354">
        <v>900</v>
      </c>
      <c r="E128" s="355"/>
      <c r="F128" s="355"/>
      <c r="G128" s="355"/>
      <c r="H128" s="356"/>
    </row>
    <row r="129" spans="1:8" ht="70.5"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29" s="354">
        <v>1770</v>
      </c>
      <c r="E129" s="355"/>
      <c r="F129" s="355"/>
      <c r="G129" s="355"/>
      <c r="H129" s="356"/>
    </row>
    <row r="130" spans="1:8" ht="70.5" customHeight="1" x14ac:dyDescent="0.2">
      <c r="A130" s="352" t="s">
        <v>97</v>
      </c>
      <c r="B130" s="353"/>
      <c r="C130" s="7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0" s="354">
        <v>1416</v>
      </c>
      <c r="E130" s="355"/>
      <c r="F130" s="355"/>
      <c r="G130" s="355"/>
      <c r="H130" s="356"/>
    </row>
    <row r="131" spans="1:8" ht="70.5" customHeight="1" x14ac:dyDescent="0.2">
      <c r="A131" s="352" t="s">
        <v>98</v>
      </c>
      <c r="B131" s="353"/>
      <c r="C131" s="73"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1" s="354">
        <v>1182</v>
      </c>
      <c r="E131" s="355"/>
      <c r="F131" s="355"/>
      <c r="G131" s="355"/>
      <c r="H131" s="356"/>
    </row>
    <row r="132" spans="1:8" ht="70.5" customHeight="1" x14ac:dyDescent="0.2">
      <c r="A132" s="352" t="s">
        <v>99</v>
      </c>
      <c r="B132" s="353"/>
      <c r="C132" s="73" t="str">
        <f t="shared" si="1"/>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2" s="354">
        <v>708</v>
      </c>
      <c r="E132" s="355"/>
      <c r="F132" s="355"/>
      <c r="G132" s="355"/>
      <c r="H132" s="356"/>
    </row>
    <row r="133" spans="1:8" ht="70.5"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3" s="354">
        <v>4488</v>
      </c>
      <c r="E133" s="355"/>
      <c r="F133" s="355"/>
      <c r="G133" s="355"/>
      <c r="H133" s="356"/>
    </row>
    <row r="134" spans="1:8" ht="70.5"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34" s="354">
        <v>2004</v>
      </c>
      <c r="E134" s="355"/>
      <c r="F134" s="355"/>
      <c r="G134" s="355"/>
      <c r="H134" s="356"/>
    </row>
    <row r="135" spans="1:8" ht="50.1" customHeight="1" thickBot="1" x14ac:dyDescent="0.25">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35" s="354">
        <v>3012</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6" s="354">
        <v>600</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37" s="354">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8" s="354">
        <v>4800</v>
      </c>
      <c r="E138" s="355"/>
      <c r="F138" s="355"/>
      <c r="G138" s="355"/>
      <c r="H138" s="356"/>
    </row>
    <row r="139" spans="1:8" s="16" customFormat="1" ht="96" customHeight="1" x14ac:dyDescent="0.2">
      <c r="A139" s="377" t="s">
        <v>105</v>
      </c>
      <c r="B139" s="378"/>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"2ГИС.ПСКОВ"; Электронный справочник на основе Справочника организаций "2ГИС.ПСКОВ" (мобильная версия); Интернет-площадки и Веб-приложения на основе Cправочника организаций "2ГИС.ПСКОВ", http://api.2gis.ru/</v>
      </c>
      <c r="D139" s="354">
        <v>3000</v>
      </c>
      <c r="E139" s="355"/>
      <c r="F139" s="355"/>
      <c r="G139" s="355"/>
      <c r="H139" s="356"/>
    </row>
    <row r="140" spans="1:8" s="16" customFormat="1" ht="96" customHeight="1" x14ac:dyDescent="0.2">
      <c r="A140" s="377" t="s">
        <v>106</v>
      </c>
      <c r="B140" s="378"/>
      <c r="C14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40" s="354">
        <v>4500</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"2ГИС.ПСКОВ"</v>
      </c>
      <c r="D141" s="354">
        <v>4200</v>
      </c>
      <c r="E141" s="355"/>
      <c r="F141" s="355"/>
      <c r="G141" s="355"/>
      <c r="H141" s="356"/>
    </row>
    <row r="142" spans="1:8" ht="50.1" customHeight="1" x14ac:dyDescent="0.2">
      <c r="A142" s="352" t="s">
        <v>108</v>
      </c>
      <c r="B142" s="353"/>
      <c r="C142" s="7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42" s="354">
        <v>1440</v>
      </c>
      <c r="E142" s="355"/>
      <c r="F142" s="355"/>
      <c r="G142" s="355"/>
      <c r="H142" s="356"/>
    </row>
    <row r="143" spans="1:8" ht="50.1" customHeight="1" x14ac:dyDescent="0.2">
      <c r="A143" s="352" t="s">
        <v>109</v>
      </c>
      <c r="B143" s="353"/>
      <c r="C143" s="73" t="str">
        <f t="shared" si="2"/>
        <v>Электронный справочник на основе Справочника организаций "2ГИС.ПСКОВ" (версия для ПК)</v>
      </c>
      <c r="D143" s="354">
        <v>5400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"2ГИС.ПСКОВ"</v>
      </c>
      <c r="D144" s="354">
        <v>5040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"2ГИС.ПСКОВ"</v>
      </c>
      <c r="D145" s="354">
        <v>6048</v>
      </c>
      <c r="E145" s="355"/>
      <c r="F145" s="355"/>
      <c r="G145" s="355"/>
      <c r="H145" s="356"/>
    </row>
    <row r="146" spans="1:8" ht="50.1" customHeight="1" x14ac:dyDescent="0.2">
      <c r="A146" s="352" t="s">
        <v>112</v>
      </c>
      <c r="B146" s="353"/>
      <c r="C146" s="73" t="str">
        <f t="shared" si="2"/>
        <v>Электронный справочник на основе Справочника организаций "2ГИС.ПСКОВ" (версия для ПК)</v>
      </c>
      <c r="D146" s="354">
        <v>3120</v>
      </c>
      <c r="E146" s="355"/>
      <c r="F146" s="355"/>
      <c r="G146" s="355"/>
      <c r="H146" s="356"/>
    </row>
    <row r="147" spans="1:8" ht="50.1" customHeight="1" x14ac:dyDescent="0.2">
      <c r="A147" s="352" t="s">
        <v>113</v>
      </c>
      <c r="B147" s="353"/>
      <c r="C147" s="73" t="str">
        <f t="shared" si="2"/>
        <v>Электронный справочник на основе Справочника организаций "2ГИС.ПСКОВ" (версия для ПК)</v>
      </c>
      <c r="D147" s="354">
        <v>2160</v>
      </c>
      <c r="E147" s="355"/>
      <c r="F147" s="355"/>
      <c r="G147" s="355"/>
      <c r="H147" s="356"/>
    </row>
    <row r="148" spans="1:8" ht="50.1" customHeight="1" x14ac:dyDescent="0.2">
      <c r="A148" s="352" t="s">
        <v>114</v>
      </c>
      <c r="B148" s="353"/>
      <c r="C148" s="73" t="str">
        <f t="shared" si="2"/>
        <v>Электронный справочник на основе Справочника организаций "2ГИС.ПСКОВ" (версия для ПК)</v>
      </c>
      <c r="D148" s="354">
        <v>6360</v>
      </c>
      <c r="E148" s="355"/>
      <c r="F148" s="355"/>
      <c r="G148" s="355"/>
      <c r="H148" s="356"/>
    </row>
    <row r="149" spans="1:8" ht="50.1" customHeight="1" x14ac:dyDescent="0.2">
      <c r="A149" s="352" t="s">
        <v>115</v>
      </c>
      <c r="B149" s="353"/>
      <c r="C149" s="73" t="s">
        <v>95</v>
      </c>
      <c r="D149" s="354">
        <v>1320</v>
      </c>
      <c r="E149" s="355"/>
      <c r="F149" s="355"/>
      <c r="G149" s="355"/>
      <c r="H149" s="356"/>
    </row>
    <row r="150" spans="1:8" ht="75.75"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"2ГИС.ПСКОВ" (мобильная версия 2ГИС 4.0 и выше); Интернет-площадка 2gis.ru на основе Cправочника организаций "2ГИС.ПСКОВ"</v>
      </c>
      <c r="D150" s="354">
        <v>6360</v>
      </c>
      <c r="E150" s="355"/>
      <c r="F150" s="355"/>
      <c r="G150" s="355"/>
      <c r="H150" s="356"/>
    </row>
    <row r="151" spans="1:8" ht="50.1" customHeight="1" thickBot="1" x14ac:dyDescent="0.25">
      <c r="A151" s="352" t="s">
        <v>117</v>
      </c>
      <c r="B151" s="353"/>
      <c r="C151" s="73" t="str">
        <f t="shared" si="2"/>
        <v>Электронный справочник на основе Справочника организаций "2ГИС.ПСКОВ" (версия для ПК)</v>
      </c>
      <c r="D151" s="374">
        <v>4320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"2ГИС.ПСКОВ" (мобильная версия)</v>
      </c>
      <c r="D153" s="354">
        <v>2004</v>
      </c>
      <c r="E153" s="355"/>
      <c r="F153" s="355"/>
      <c r="G153" s="355"/>
      <c r="H153" s="356"/>
    </row>
    <row r="154" spans="1:8" s="16" customFormat="1" ht="50.1" customHeight="1" x14ac:dyDescent="0.2">
      <c r="A154" s="352" t="s">
        <v>120</v>
      </c>
      <c r="B154" s="353"/>
      <c r="C154" s="367"/>
      <c r="D154" s="354">
        <v>2004</v>
      </c>
      <c r="E154" s="355"/>
      <c r="F154" s="355"/>
      <c r="G154" s="355"/>
      <c r="H154" s="356"/>
    </row>
    <row r="155" spans="1:8" s="16" customFormat="1" ht="50.1" customHeight="1" x14ac:dyDescent="0.2">
      <c r="A155" s="369" t="s">
        <v>121</v>
      </c>
      <c r="B155" s="370"/>
      <c r="C155" s="367"/>
      <c r="D155" s="517">
        <v>1500</v>
      </c>
      <c r="E155" s="398"/>
      <c r="F155" s="398"/>
      <c r="G155" s="398"/>
      <c r="H155" s="398"/>
    </row>
    <row r="156" spans="1:8" s="16" customFormat="1" ht="50.1" customHeight="1" x14ac:dyDescent="0.2">
      <c r="A156" s="369" t="s">
        <v>122</v>
      </c>
      <c r="B156" s="370"/>
      <c r="C156" s="367"/>
      <c r="D156" s="517">
        <v>150</v>
      </c>
      <c r="E156" s="398"/>
      <c r="F156" s="398"/>
      <c r="G156" s="398"/>
      <c r="H156" s="398"/>
    </row>
    <row r="157" spans="1:8" s="16" customFormat="1" ht="50.1" customHeight="1" thickBot="1" x14ac:dyDescent="0.25">
      <c r="A157" s="369" t="s">
        <v>123</v>
      </c>
      <c r="B157" s="370"/>
      <c r="C157" s="368"/>
      <c r="D157" s="471">
        <v>510</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59" s="77">
        <f>F159*1.2</f>
        <v>2016</v>
      </c>
      <c r="E159" s="78">
        <f>F159*1.1</f>
        <v>1848.0000000000002</v>
      </c>
      <c r="F159" s="78">
        <v>1680</v>
      </c>
      <c r="G159" s="78">
        <f>F159*0.75</f>
        <v>1260</v>
      </c>
      <c r="H159" s="79">
        <f>F159*0.5</f>
        <v>840</v>
      </c>
    </row>
    <row r="160" spans="1:8"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"2ГИС.ПСКОВ"</v>
      </c>
      <c r="D160" s="354">
        <v>1560</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1" s="354">
        <v>2478</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(мобильная версия 2ГИС 4.0 и выше)</v>
      </c>
      <c r="D162" s="77">
        <f>F162*1.2</f>
        <v>2880</v>
      </c>
      <c r="E162" s="78">
        <f>F162*1.1</f>
        <v>2640</v>
      </c>
      <c r="F162" s="78">
        <v>2400</v>
      </c>
      <c r="G162" s="78">
        <f>F162*0.75</f>
        <v>1800</v>
      </c>
      <c r="H162" s="79">
        <f>F162*0.5</f>
        <v>1200</v>
      </c>
    </row>
    <row r="163" spans="1:8"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"2ГИС.ПСКОВ"</v>
      </c>
      <c r="D163" s="354">
        <v>2280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"2ГИС.ПСКОВ" (версия для ПК)</v>
      </c>
      <c r="D164" s="354">
        <v>3480</v>
      </c>
      <c r="E164" s="355"/>
      <c r="F164" s="355"/>
      <c r="G164" s="355"/>
      <c r="H164" s="356"/>
    </row>
    <row r="165" spans="1:8" s="16" customFormat="1" ht="126" customHeight="1" thickBot="1" x14ac:dyDescent="0.25">
      <c r="A165" s="352" t="s">
        <v>131</v>
      </c>
      <c r="B165" s="353"/>
      <c r="C165" s="80" t="str">
        <f>C160</f>
        <v>Интернет-площадка 2gis.ru на основе Cправочника организаций "2ГИС.ПСКОВ"</v>
      </c>
      <c r="D165" s="77">
        <f>F165*1.2</f>
        <v>1512</v>
      </c>
      <c r="E165" s="78">
        <f>F165*1.1</f>
        <v>1386</v>
      </c>
      <c r="F165" s="78">
        <v>1260</v>
      </c>
      <c r="G165" s="78">
        <f>F165*0.75</f>
        <v>945</v>
      </c>
      <c r="H165" s="79">
        <f>F165*0.5</f>
        <v>630</v>
      </c>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6"/>
      <c r="B167" s="507"/>
      <c r="C167" s="623"/>
      <c r="D167" s="507"/>
      <c r="E167" s="507"/>
      <c r="F167" s="507"/>
      <c r="G167" s="507"/>
      <c r="H167" s="508"/>
    </row>
    <row r="168" spans="1:8"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"2ГИС.ПСКОВ" (версия для ПК); Интернет-площадка 2gis.ru на основе Cправочника организаций "2ГИС.ПСКОВ"; Электронный справочник на основе Справочника организаций "2ГИС.ПСКОВ" (мобильная версия 2ГИС 4.0 и выше)</v>
      </c>
      <c r="D168" s="382">
        <v>6630</v>
      </c>
      <c r="E168" s="383"/>
      <c r="F168" s="383"/>
      <c r="G168" s="383"/>
      <c r="H168" s="384"/>
    </row>
    <row r="169" spans="1:8" s="16" customFormat="1" ht="83.25" customHeight="1" thickBot="1" x14ac:dyDescent="0.25">
      <c r="A169" s="352" t="s">
        <v>202</v>
      </c>
      <c r="B169" s="353"/>
      <c r="C169" s="367"/>
      <c r="D169" s="354">
        <v>6630</v>
      </c>
      <c r="E169" s="355"/>
      <c r="F169" s="355"/>
      <c r="G169" s="355"/>
      <c r="H169" s="356"/>
    </row>
    <row r="170" spans="1:8" ht="21.75" thickBot="1" x14ac:dyDescent="0.25">
      <c r="A170" s="518"/>
      <c r="B170" s="519"/>
      <c r="C170" s="60"/>
      <c r="D170" s="520"/>
      <c r="E170" s="520"/>
      <c r="F170" s="520"/>
      <c r="G170" s="520"/>
      <c r="H170" s="521"/>
    </row>
    <row r="172" spans="1:8" ht="21" x14ac:dyDescent="0.2">
      <c r="A172" s="85"/>
      <c r="B172" s="86" t="s">
        <v>133</v>
      </c>
      <c r="C172" s="349" t="s">
        <v>639</v>
      </c>
      <c r="D172" s="349"/>
      <c r="E172" s="87"/>
      <c r="F172" s="87"/>
      <c r="G172" s="87"/>
      <c r="H172" s="87"/>
    </row>
    <row r="173" spans="1:8" ht="21" x14ac:dyDescent="0.2">
      <c r="A173" s="85"/>
      <c r="B173" s="87"/>
      <c r="C173" s="348" t="s">
        <v>640</v>
      </c>
      <c r="D173" s="348"/>
      <c r="E173" s="87"/>
      <c r="F173" s="87"/>
      <c r="G173" s="87"/>
      <c r="H173" s="87"/>
    </row>
    <row r="174" spans="1:8" ht="21" x14ac:dyDescent="0.2">
      <c r="A174" s="85"/>
      <c r="B174" s="87"/>
      <c r="C174" s="349" t="s">
        <v>641</v>
      </c>
      <c r="D174" s="348"/>
      <c r="E174" s="87"/>
      <c r="F174" s="87"/>
      <c r="G174" s="87"/>
      <c r="H174" s="87"/>
    </row>
    <row r="175" spans="1:8" ht="21" x14ac:dyDescent="0.2">
      <c r="C175" s="348"/>
      <c r="D175" s="348"/>
      <c r="E175" s="87"/>
      <c r="F175" s="87"/>
      <c r="G175" s="87"/>
      <c r="H175" s="82"/>
    </row>
    <row r="176" spans="1:8" ht="26.25" customHeight="1"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c r="E176" s="89"/>
      <c r="F176" s="90"/>
      <c r="G176" s="351"/>
      <c r="H176" s="351"/>
    </row>
    <row r="177" spans="1:8" ht="26.25" customHeight="1"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c r="E177" s="89"/>
      <c r="F177" s="90"/>
      <c r="G177" s="92"/>
      <c r="H177" s="92"/>
    </row>
    <row r="178" spans="1:8" ht="26.25" customHeight="1"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c r="E178" s="89"/>
      <c r="F178" s="90"/>
      <c r="G178" s="92"/>
      <c r="H178" s="92"/>
    </row>
    <row r="179" spans="1:8" ht="26.25" customHeight="1"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c r="E179" s="90"/>
      <c r="F179" s="90"/>
      <c r="G179" s="92"/>
      <c r="H179" s="92"/>
    </row>
    <row r="180" spans="1:8" ht="26.25" customHeight="1"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c r="E180" s="90"/>
      <c r="F180" s="90"/>
      <c r="G180" s="92"/>
      <c r="H180" s="92"/>
    </row>
    <row r="181" spans="1:8" ht="26.25" customHeight="1"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c r="E181" s="89"/>
      <c r="F181" s="90"/>
      <c r="G181" s="92"/>
      <c r="H181" s="92"/>
    </row>
    <row r="182" spans="1:8" ht="26.25" customHeight="1"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c r="E182" s="89"/>
      <c r="F182" s="90"/>
      <c r="G182" s="92"/>
      <c r="H182" s="92"/>
    </row>
    <row r="183" spans="1:8" ht="26.25" customHeight="1" x14ac:dyDescent="0.2">
      <c r="A183" s="93"/>
      <c r="B183" s="93"/>
      <c r="C183" s="94"/>
      <c r="D183" s="95"/>
      <c r="E183" s="95"/>
      <c r="F183" s="96"/>
      <c r="G183" s="97"/>
      <c r="H183" s="97"/>
    </row>
    <row r="184" spans="1:8" ht="21" x14ac:dyDescent="0.2">
      <c r="A184" s="339" t="s">
        <v>144</v>
      </c>
      <c r="B184" s="339"/>
      <c r="C184" s="339"/>
      <c r="D184" s="339"/>
      <c r="E184" s="339"/>
      <c r="F184" s="339"/>
      <c r="G184" s="339"/>
      <c r="H184" s="339"/>
    </row>
    <row r="185" spans="1:8" ht="21" customHeight="1" x14ac:dyDescent="0.2">
      <c r="A185" s="339" t="s">
        <v>145</v>
      </c>
      <c r="B185" s="339"/>
      <c r="C185" s="339"/>
      <c r="D185" s="339"/>
      <c r="E185" s="339"/>
      <c r="F185" s="339"/>
      <c r="G185" s="339"/>
      <c r="H185" s="339"/>
    </row>
    <row r="186" spans="1:8" ht="21" customHeight="1" x14ac:dyDescent="0.2">
      <c r="A186" s="93"/>
      <c r="B186" s="93"/>
      <c r="C186" s="94"/>
      <c r="D186" s="95"/>
      <c r="E186" s="95"/>
      <c r="F186" s="96"/>
      <c r="G186" s="97"/>
      <c r="H186" s="97"/>
    </row>
    <row r="187" spans="1:8" ht="50.1" customHeight="1" thickBot="1" x14ac:dyDescent="0.25">
      <c r="A187" s="340" t="s">
        <v>146</v>
      </c>
      <c r="B187" s="340"/>
      <c r="C187" s="340"/>
      <c r="D187" s="340"/>
      <c r="E187" s="340"/>
      <c r="F187" s="99"/>
      <c r="G187" s="91"/>
      <c r="H187" s="100"/>
    </row>
    <row r="188" spans="1:8" ht="50.1" customHeight="1" thickBot="1" x14ac:dyDescent="0.25">
      <c r="A188" s="341" t="s">
        <v>147</v>
      </c>
      <c r="B188" s="342"/>
      <c r="C188" s="342"/>
      <c r="D188" s="342"/>
      <c r="E188" s="343"/>
      <c r="F188" s="101"/>
      <c r="H188" s="102"/>
    </row>
    <row r="189" spans="1:8" ht="90.75" customHeight="1" thickBot="1" x14ac:dyDescent="0.25">
      <c r="A189" s="538" t="s">
        <v>148</v>
      </c>
      <c r="B189" s="539"/>
      <c r="C189" s="103" t="s">
        <v>149</v>
      </c>
      <c r="D189" s="621" t="s">
        <v>150</v>
      </c>
      <c r="E189" s="622"/>
      <c r="F189" s="104"/>
      <c r="G189" s="104"/>
      <c r="H189" s="104"/>
    </row>
    <row r="190" spans="1:8" ht="111" customHeight="1" x14ac:dyDescent="0.2">
      <c r="A190" s="333" t="s">
        <v>151</v>
      </c>
      <c r="B190" s="334"/>
      <c r="C190" s="105" t="s">
        <v>152</v>
      </c>
      <c r="D190" s="335" t="s">
        <v>153</v>
      </c>
      <c r="E190" s="336"/>
      <c r="F190" s="104"/>
      <c r="G190" s="104"/>
      <c r="H190" s="104"/>
    </row>
    <row r="191" spans="1:8" ht="109.5" customHeight="1" x14ac:dyDescent="0.2">
      <c r="A191" s="337" t="s">
        <v>154</v>
      </c>
      <c r="B191" s="338"/>
      <c r="C191" s="106" t="s">
        <v>155</v>
      </c>
      <c r="D191" s="331" t="s">
        <v>156</v>
      </c>
      <c r="E191" s="332"/>
      <c r="F191" s="104"/>
      <c r="G191" s="104"/>
      <c r="H191" s="104"/>
    </row>
    <row r="192" spans="1:8" ht="181.5" customHeight="1" thickBot="1" x14ac:dyDescent="0.25">
      <c r="A192" s="495" t="s">
        <v>157</v>
      </c>
      <c r="B192" s="496"/>
      <c r="C192" s="125" t="s">
        <v>158</v>
      </c>
      <c r="D192" s="497" t="s">
        <v>156</v>
      </c>
      <c r="E192" s="498"/>
      <c r="F192" s="104"/>
      <c r="G192" s="104"/>
      <c r="H192" s="104"/>
    </row>
    <row r="193" spans="1:8" s="82" customFormat="1" ht="102.75" customHeight="1" thickBot="1" x14ac:dyDescent="0.25">
      <c r="A193" s="495" t="s">
        <v>160</v>
      </c>
      <c r="B193" s="496"/>
      <c r="C193" s="247" t="s">
        <v>161</v>
      </c>
      <c r="D193" s="496" t="s">
        <v>156</v>
      </c>
      <c r="E193" s="707"/>
      <c r="F193" s="101"/>
      <c r="G193" s="101"/>
      <c r="H193" s="101"/>
    </row>
    <row r="194" spans="1:8" s="98" customFormat="1" ht="222.75" customHeight="1" thickBot="1" x14ac:dyDescent="0.25">
      <c r="A194" s="495" t="s">
        <v>162</v>
      </c>
      <c r="B194" s="496"/>
      <c r="C194" s="125" t="s">
        <v>163</v>
      </c>
      <c r="D194" s="497" t="s">
        <v>156</v>
      </c>
      <c r="E194" s="498"/>
      <c r="F194" s="96"/>
      <c r="G194" s="97"/>
      <c r="H194" s="97"/>
    </row>
    <row r="195" spans="1:8" ht="50.25" customHeight="1" x14ac:dyDescent="0.2">
      <c r="A195" s="302"/>
      <c r="B195" s="302"/>
      <c r="C195" s="259"/>
      <c r="D195" s="259"/>
      <c r="E195" s="259"/>
      <c r="F195" s="96"/>
      <c r="G195" s="97"/>
      <c r="H195" s="97"/>
    </row>
    <row r="196" spans="1:8" ht="34.5" customHeight="1" x14ac:dyDescent="0.2">
      <c r="A196" s="329" t="s">
        <v>164</v>
      </c>
      <c r="B196" s="329"/>
      <c r="C196" s="329"/>
      <c r="D196" s="329"/>
      <c r="E196" s="329"/>
      <c r="F196" s="329"/>
      <c r="G196" s="329"/>
      <c r="H196" s="329"/>
    </row>
    <row r="197" spans="1:8" ht="34.5" customHeight="1" x14ac:dyDescent="0.2">
      <c r="A197" s="329" t="s">
        <v>165</v>
      </c>
      <c r="B197" s="329"/>
      <c r="C197" s="329"/>
      <c r="D197" s="329"/>
      <c r="E197" s="329"/>
      <c r="F197" s="329"/>
      <c r="G197" s="329"/>
      <c r="H197" s="329"/>
    </row>
    <row r="198" spans="1:8" ht="184.5" customHeight="1" x14ac:dyDescent="0.2">
      <c r="A198"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8" s="339"/>
      <c r="C198" s="339"/>
      <c r="D198" s="339"/>
      <c r="E198" s="339"/>
      <c r="F198" s="339"/>
      <c r="G198" s="339"/>
      <c r="H198" s="339"/>
    </row>
    <row r="199" spans="1:8" ht="92.25" customHeight="1" x14ac:dyDescent="0.2">
      <c r="A199" s="339" t="s">
        <v>167</v>
      </c>
      <c r="B199" s="339"/>
      <c r="C199" s="339"/>
      <c r="D199" s="339"/>
      <c r="E199" s="339"/>
      <c r="F199" s="339"/>
      <c r="G199" s="339"/>
      <c r="H199" s="339"/>
    </row>
    <row r="200" spans="1:8" ht="21" customHeight="1" x14ac:dyDescent="0.2">
      <c r="A200" s="329" t="s">
        <v>168</v>
      </c>
      <c r="B200" s="329"/>
      <c r="C200" s="329"/>
      <c r="D200" s="329"/>
      <c r="E200" s="329"/>
      <c r="F200" s="329"/>
      <c r="G200" s="329"/>
      <c r="H200" s="329"/>
    </row>
    <row r="201" spans="1:8" s="109" customFormat="1" ht="114.75" customHeight="1" x14ac:dyDescent="0.2">
      <c r="A201" s="339" t="s">
        <v>169</v>
      </c>
      <c r="B201" s="339"/>
      <c r="C201" s="339"/>
      <c r="D201" s="339"/>
      <c r="E201" s="339"/>
      <c r="F201" s="339"/>
      <c r="G201" s="339"/>
      <c r="H201" s="339"/>
    </row>
  </sheetData>
  <sheetProtection selectLockedCells="1" selectUnlockedCells="1"/>
  <mergeCells count="32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67:C167"/>
    <mergeCell ref="D167:H167"/>
    <mergeCell ref="A168:B168"/>
    <mergeCell ref="C168:C169"/>
    <mergeCell ref="D168:H168"/>
    <mergeCell ref="A169:B169"/>
    <mergeCell ref="D169:H169"/>
    <mergeCell ref="A163:B163"/>
    <mergeCell ref="D163:H163"/>
    <mergeCell ref="A164:B164"/>
    <mergeCell ref="D164:H164"/>
    <mergeCell ref="A165:B165"/>
    <mergeCell ref="A166:B166"/>
    <mergeCell ref="D166:H166"/>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6:H196"/>
    <mergeCell ref="A197:H197"/>
    <mergeCell ref="A198:H198"/>
    <mergeCell ref="A199:H199"/>
    <mergeCell ref="A200:H200"/>
    <mergeCell ref="A201:E201"/>
    <mergeCell ref="F201:H201"/>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42"/>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642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7" s="382">
        <f>F7*1.2</f>
        <v>8352</v>
      </c>
      <c r="E7" s="383">
        <f>F7*1.1</f>
        <v>7656.0000000000009</v>
      </c>
      <c r="F7" s="383">
        <v>6960</v>
      </c>
      <c r="G7" s="383">
        <f>F7*0.75</f>
        <v>5220</v>
      </c>
      <c r="H7" s="384">
        <f>F7*0.5</f>
        <v>3480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2" s="457">
        <f>F12*1.2</f>
        <v>9504</v>
      </c>
      <c r="E12" s="383">
        <f>F12*1.1</f>
        <v>8712</v>
      </c>
      <c r="F12" s="383">
        <v>7920</v>
      </c>
      <c r="G12" s="383">
        <f>F12*0.75</f>
        <v>5940</v>
      </c>
      <c r="H12" s="384">
        <f>F12*0.5</f>
        <v>3960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1584</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"2ГИС.РЕСПУБЛИКА АЛТАЙ"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23" s="527">
        <v>300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7" s="382">
        <f>F27*1.2</f>
        <v>11692.8</v>
      </c>
      <c r="E27" s="383">
        <f>F27*1.1</f>
        <v>10718.400000000001</v>
      </c>
      <c r="F27" s="383">
        <v>9744</v>
      </c>
      <c r="G27" s="383">
        <f>F27*0.75</f>
        <v>7308</v>
      </c>
      <c r="H27" s="384">
        <f>F27*0.5</f>
        <v>4872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2" s="457">
        <f>F32*1.2</f>
        <v>13305.6</v>
      </c>
      <c r="E32" s="383">
        <f>F32*1.1</f>
        <v>12196.800000000001</v>
      </c>
      <c r="F32" s="383">
        <v>11088</v>
      </c>
      <c r="G32" s="383">
        <f>F32*0.75</f>
        <v>8316</v>
      </c>
      <c r="H32" s="384">
        <f>F32*0.5</f>
        <v>5544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2280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"2ГИС.РЕСПУБЛИКА АЛТАЙ"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"2ГИС.РЕСПУБЛИКА АЛТАЙ"; Электронный справочник "2ГИС.РЕСПУБЛИКА АЛТАЙ"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v>
      </c>
      <c r="D43" s="465">
        <v>420</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48" s="382">
        <f>F48*1.2</f>
        <v>10022.4</v>
      </c>
      <c r="E48" s="383">
        <f>F48*1.1</f>
        <v>9187.2000000000007</v>
      </c>
      <c r="F48" s="383">
        <v>8352</v>
      </c>
      <c r="G48" s="383">
        <f>F48*0.75</f>
        <v>6264</v>
      </c>
      <c r="H48" s="384">
        <f>F48*0.5</f>
        <v>4176</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4" s="457">
        <f>F54*1.2</f>
        <v>11404.8</v>
      </c>
      <c r="E54" s="383">
        <f>F54*1.1</f>
        <v>10454.400000000001</v>
      </c>
      <c r="F54" s="383">
        <v>9504</v>
      </c>
      <c r="G54" s="383">
        <f>F54*0.75</f>
        <v>7128</v>
      </c>
      <c r="H54" s="384">
        <f>F54*0.5</f>
        <v>4752</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60" s="527">
        <v>300</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1920 до 38400</v>
      </c>
      <c r="E64" s="422"/>
      <c r="F64" s="422"/>
      <c r="G64" s="422"/>
      <c r="H64" s="423"/>
    </row>
    <row r="65" spans="1:8" ht="37.5" customHeight="1" x14ac:dyDescent="0.2">
      <c r="A65" s="429" t="s">
        <v>39</v>
      </c>
      <c r="B65" s="598"/>
      <c r="C65" s="455"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65" s="601">
        <v>1920</v>
      </c>
      <c r="E65" s="433"/>
      <c r="F65" s="433"/>
      <c r="G65" s="433"/>
      <c r="H65" s="434"/>
    </row>
    <row r="66" spans="1:8" ht="37.5" customHeight="1" x14ac:dyDescent="0.2">
      <c r="A66" s="419" t="s">
        <v>40</v>
      </c>
      <c r="B66" s="586"/>
      <c r="C66" s="599"/>
      <c r="D66" s="361">
        <v>3840</v>
      </c>
      <c r="E66" s="355"/>
      <c r="F66" s="355"/>
      <c r="G66" s="355"/>
      <c r="H66" s="356"/>
    </row>
    <row r="67" spans="1:8" ht="37.5" customHeight="1" x14ac:dyDescent="0.2">
      <c r="A67" s="419" t="s">
        <v>41</v>
      </c>
      <c r="B67" s="586"/>
      <c r="C67" s="599"/>
      <c r="D67" s="361">
        <v>5760</v>
      </c>
      <c r="E67" s="355"/>
      <c r="F67" s="355"/>
      <c r="G67" s="355"/>
      <c r="H67" s="356"/>
    </row>
    <row r="68" spans="1:8" ht="37.5" customHeight="1" x14ac:dyDescent="0.2">
      <c r="A68" s="419" t="s">
        <v>42</v>
      </c>
      <c r="B68" s="586"/>
      <c r="C68" s="599"/>
      <c r="D68" s="361">
        <v>7680</v>
      </c>
      <c r="E68" s="355"/>
      <c r="F68" s="355"/>
      <c r="G68" s="355"/>
      <c r="H68" s="356"/>
    </row>
    <row r="69" spans="1:8" ht="37.5" customHeight="1" x14ac:dyDescent="0.2">
      <c r="A69" s="419" t="s">
        <v>43</v>
      </c>
      <c r="B69" s="586"/>
      <c r="C69" s="599"/>
      <c r="D69" s="361">
        <v>9600</v>
      </c>
      <c r="E69" s="355"/>
      <c r="F69" s="355"/>
      <c r="G69" s="355"/>
      <c r="H69" s="356"/>
    </row>
    <row r="70" spans="1:8" ht="37.5" customHeight="1" x14ac:dyDescent="0.2">
      <c r="A70" s="419" t="s">
        <v>44</v>
      </c>
      <c r="B70" s="586"/>
      <c r="C70" s="599"/>
      <c r="D70" s="361">
        <v>11520</v>
      </c>
      <c r="E70" s="355"/>
      <c r="F70" s="355"/>
      <c r="G70" s="355"/>
      <c r="H70" s="356"/>
    </row>
    <row r="71" spans="1:8" ht="37.5" customHeight="1" x14ac:dyDescent="0.2">
      <c r="A71" s="419" t="s">
        <v>45</v>
      </c>
      <c r="B71" s="586"/>
      <c r="C71" s="599"/>
      <c r="D71" s="361">
        <v>13440</v>
      </c>
      <c r="E71" s="355"/>
      <c r="F71" s="355"/>
      <c r="G71" s="355"/>
      <c r="H71" s="356"/>
    </row>
    <row r="72" spans="1:8" ht="37.5" customHeight="1" x14ac:dyDescent="0.2">
      <c r="A72" s="419" t="s">
        <v>46</v>
      </c>
      <c r="B72" s="586"/>
      <c r="C72" s="599"/>
      <c r="D72" s="361">
        <v>15360</v>
      </c>
      <c r="E72" s="355"/>
      <c r="F72" s="355"/>
      <c r="G72" s="355"/>
      <c r="H72" s="356"/>
    </row>
    <row r="73" spans="1:8" ht="37.5" customHeight="1" x14ac:dyDescent="0.2">
      <c r="A73" s="419" t="s">
        <v>47</v>
      </c>
      <c r="B73" s="586"/>
      <c r="C73" s="599"/>
      <c r="D73" s="361">
        <v>17280</v>
      </c>
      <c r="E73" s="355"/>
      <c r="F73" s="355"/>
      <c r="G73" s="355"/>
      <c r="H73" s="356"/>
    </row>
    <row r="74" spans="1:8" ht="37.5" customHeight="1" x14ac:dyDescent="0.2">
      <c r="A74" s="419" t="s">
        <v>48</v>
      </c>
      <c r="B74" s="586"/>
      <c r="C74" s="599"/>
      <c r="D74" s="361">
        <v>19200</v>
      </c>
      <c r="E74" s="355"/>
      <c r="F74" s="355"/>
      <c r="G74" s="355"/>
      <c r="H74" s="356"/>
    </row>
    <row r="75" spans="1:8" ht="37.5" customHeight="1" x14ac:dyDescent="0.2">
      <c r="A75" s="419" t="s">
        <v>49</v>
      </c>
      <c r="B75" s="586"/>
      <c r="C75" s="599"/>
      <c r="D75" s="361">
        <v>21120</v>
      </c>
      <c r="E75" s="355"/>
      <c r="F75" s="355"/>
      <c r="G75" s="355"/>
      <c r="H75" s="356"/>
    </row>
    <row r="76" spans="1:8" ht="37.5" customHeight="1" x14ac:dyDescent="0.2">
      <c r="A76" s="419" t="s">
        <v>50</v>
      </c>
      <c r="B76" s="586"/>
      <c r="C76" s="599"/>
      <c r="D76" s="361">
        <v>23040</v>
      </c>
      <c r="E76" s="355"/>
      <c r="F76" s="355"/>
      <c r="G76" s="355"/>
      <c r="H76" s="356"/>
    </row>
    <row r="77" spans="1:8" ht="37.5" customHeight="1" x14ac:dyDescent="0.2">
      <c r="A77" s="419" t="s">
        <v>51</v>
      </c>
      <c r="B77" s="586"/>
      <c r="C77" s="599"/>
      <c r="D77" s="361">
        <v>24960</v>
      </c>
      <c r="E77" s="355"/>
      <c r="F77" s="355"/>
      <c r="G77" s="355"/>
      <c r="H77" s="356"/>
    </row>
    <row r="78" spans="1:8" ht="37.5" customHeight="1" x14ac:dyDescent="0.2">
      <c r="A78" s="419" t="s">
        <v>52</v>
      </c>
      <c r="B78" s="586"/>
      <c r="C78" s="599"/>
      <c r="D78" s="361">
        <v>26880</v>
      </c>
      <c r="E78" s="355"/>
      <c r="F78" s="355"/>
      <c r="G78" s="355"/>
      <c r="H78" s="356"/>
    </row>
    <row r="79" spans="1:8" ht="37.5" customHeight="1" x14ac:dyDescent="0.2">
      <c r="A79" s="419" t="s">
        <v>53</v>
      </c>
      <c r="B79" s="586"/>
      <c r="C79" s="599"/>
      <c r="D79" s="361">
        <v>28800</v>
      </c>
      <c r="E79" s="355"/>
      <c r="F79" s="355"/>
      <c r="G79" s="355"/>
      <c r="H79" s="356"/>
    </row>
    <row r="80" spans="1:8" ht="37.5" customHeight="1" x14ac:dyDescent="0.2">
      <c r="A80" s="419" t="s">
        <v>54</v>
      </c>
      <c r="B80" s="586"/>
      <c r="C80" s="599"/>
      <c r="D80" s="361">
        <v>30720</v>
      </c>
      <c r="E80" s="355"/>
      <c r="F80" s="355"/>
      <c r="G80" s="355"/>
      <c r="H80" s="356"/>
    </row>
    <row r="81" spans="1:8" ht="37.5" customHeight="1" x14ac:dyDescent="0.2">
      <c r="A81" s="419" t="s">
        <v>55</v>
      </c>
      <c r="B81" s="586"/>
      <c r="C81" s="599"/>
      <c r="D81" s="361">
        <v>32640</v>
      </c>
      <c r="E81" s="355"/>
      <c r="F81" s="355"/>
      <c r="G81" s="355"/>
      <c r="H81" s="356"/>
    </row>
    <row r="82" spans="1:8" ht="37.5" customHeight="1" x14ac:dyDescent="0.2">
      <c r="A82" s="419" t="s">
        <v>56</v>
      </c>
      <c r="B82" s="586"/>
      <c r="C82" s="599"/>
      <c r="D82" s="361">
        <v>34560</v>
      </c>
      <c r="E82" s="355"/>
      <c r="F82" s="355"/>
      <c r="G82" s="355"/>
      <c r="H82" s="356"/>
    </row>
    <row r="83" spans="1:8" ht="37.5" customHeight="1" x14ac:dyDescent="0.2">
      <c r="A83" s="419" t="s">
        <v>57</v>
      </c>
      <c r="B83" s="586"/>
      <c r="C83" s="599"/>
      <c r="D83" s="361">
        <v>36480</v>
      </c>
      <c r="E83" s="355"/>
      <c r="F83" s="355"/>
      <c r="G83" s="355"/>
      <c r="H83" s="356"/>
    </row>
    <row r="84" spans="1:8" ht="37.5" customHeight="1" x14ac:dyDescent="0.2">
      <c r="A84" s="419" t="s">
        <v>58</v>
      </c>
      <c r="B84" s="586"/>
      <c r="C84" s="599"/>
      <c r="D84" s="361">
        <v>38400</v>
      </c>
      <c r="E84" s="355"/>
      <c r="F84" s="355"/>
      <c r="G84" s="355"/>
      <c r="H84" s="356"/>
    </row>
    <row r="85" spans="1:8" ht="37.5" customHeight="1" x14ac:dyDescent="0.2">
      <c r="A85" s="419" t="s">
        <v>181</v>
      </c>
      <c r="B85" s="586"/>
      <c r="C85" s="599"/>
      <c r="D85" s="361">
        <v>40320</v>
      </c>
      <c r="E85" s="355"/>
      <c r="F85" s="355"/>
      <c r="G85" s="355"/>
      <c r="H85" s="356"/>
    </row>
    <row r="86" spans="1:8" ht="37.5" customHeight="1" x14ac:dyDescent="0.2">
      <c r="A86" s="419" t="s">
        <v>182</v>
      </c>
      <c r="B86" s="586"/>
      <c r="C86" s="599"/>
      <c r="D86" s="361">
        <v>42240</v>
      </c>
      <c r="E86" s="355"/>
      <c r="F86" s="355"/>
      <c r="G86" s="355"/>
      <c r="H86" s="356"/>
    </row>
    <row r="87" spans="1:8" ht="37.5" customHeight="1" x14ac:dyDescent="0.2">
      <c r="A87" s="419" t="s">
        <v>183</v>
      </c>
      <c r="B87" s="586"/>
      <c r="C87" s="599"/>
      <c r="D87" s="361">
        <v>44160</v>
      </c>
      <c r="E87" s="355"/>
      <c r="F87" s="355"/>
      <c r="G87" s="355"/>
      <c r="H87" s="356"/>
    </row>
    <row r="88" spans="1:8" ht="37.5" customHeight="1" x14ac:dyDescent="0.2">
      <c r="A88" s="419" t="s">
        <v>184</v>
      </c>
      <c r="B88" s="586"/>
      <c r="C88" s="599"/>
      <c r="D88" s="361">
        <v>46080</v>
      </c>
      <c r="E88" s="355"/>
      <c r="F88" s="355"/>
      <c r="G88" s="355"/>
      <c r="H88" s="356"/>
    </row>
    <row r="89" spans="1:8" ht="37.5" customHeight="1" x14ac:dyDescent="0.2">
      <c r="A89" s="419" t="s">
        <v>185</v>
      </c>
      <c r="B89" s="586"/>
      <c r="C89" s="599"/>
      <c r="D89" s="361">
        <v>48000</v>
      </c>
      <c r="E89" s="355"/>
      <c r="F89" s="355"/>
      <c r="G89" s="355"/>
      <c r="H89" s="356"/>
    </row>
    <row r="90" spans="1:8" ht="37.5" customHeight="1" x14ac:dyDescent="0.2">
      <c r="A90" s="419" t="s">
        <v>186</v>
      </c>
      <c r="B90" s="586"/>
      <c r="C90" s="599"/>
      <c r="D90" s="361">
        <v>49920</v>
      </c>
      <c r="E90" s="355"/>
      <c r="F90" s="355"/>
      <c r="G90" s="355"/>
      <c r="H90" s="356"/>
    </row>
    <row r="91" spans="1:8" ht="37.5" customHeight="1" x14ac:dyDescent="0.2">
      <c r="A91" s="419" t="s">
        <v>187</v>
      </c>
      <c r="B91" s="586"/>
      <c r="C91" s="599"/>
      <c r="D91" s="361">
        <v>51840</v>
      </c>
      <c r="E91" s="355"/>
      <c r="F91" s="355"/>
      <c r="G91" s="355"/>
      <c r="H91" s="356"/>
    </row>
    <row r="92" spans="1:8" ht="37.5" customHeight="1" x14ac:dyDescent="0.2">
      <c r="A92" s="419" t="s">
        <v>188</v>
      </c>
      <c r="B92" s="586"/>
      <c r="C92" s="599"/>
      <c r="D92" s="361">
        <v>53760</v>
      </c>
      <c r="E92" s="355"/>
      <c r="F92" s="355"/>
      <c r="G92" s="355"/>
      <c r="H92" s="356"/>
    </row>
    <row r="93" spans="1:8" ht="37.5" customHeight="1" x14ac:dyDescent="0.2">
      <c r="A93" s="419" t="s">
        <v>189</v>
      </c>
      <c r="B93" s="586"/>
      <c r="C93" s="599"/>
      <c r="D93" s="361">
        <v>55680</v>
      </c>
      <c r="E93" s="355"/>
      <c r="F93" s="355"/>
      <c r="G93" s="355"/>
      <c r="H93" s="356"/>
    </row>
    <row r="94" spans="1:8" ht="37.5" customHeight="1" x14ac:dyDescent="0.2">
      <c r="A94" s="419" t="s">
        <v>190</v>
      </c>
      <c r="B94" s="586"/>
      <c r="C94" s="599"/>
      <c r="D94" s="361">
        <v>57600</v>
      </c>
      <c r="E94" s="355"/>
      <c r="F94" s="355"/>
      <c r="G94" s="355"/>
      <c r="H94" s="356"/>
    </row>
    <row r="95" spans="1:8" ht="37.5" customHeight="1" x14ac:dyDescent="0.2">
      <c r="A95" s="419" t="s">
        <v>191</v>
      </c>
      <c r="B95" s="586"/>
      <c r="C95" s="599"/>
      <c r="D95" s="361">
        <v>59520</v>
      </c>
      <c r="E95" s="355"/>
      <c r="F95" s="355"/>
      <c r="G95" s="355"/>
      <c r="H95" s="356"/>
    </row>
    <row r="96" spans="1:8" ht="37.5" customHeight="1" x14ac:dyDescent="0.2">
      <c r="A96" s="419" t="s">
        <v>192</v>
      </c>
      <c r="B96" s="586"/>
      <c r="C96" s="599"/>
      <c r="D96" s="361">
        <v>61440</v>
      </c>
      <c r="E96" s="355"/>
      <c r="F96" s="355"/>
      <c r="G96" s="355"/>
      <c r="H96" s="356"/>
    </row>
    <row r="97" spans="1:8" ht="37.5" customHeight="1" x14ac:dyDescent="0.2">
      <c r="A97" s="419" t="s">
        <v>193</v>
      </c>
      <c r="B97" s="586"/>
      <c r="C97" s="599"/>
      <c r="D97" s="361">
        <v>63360</v>
      </c>
      <c r="E97" s="355"/>
      <c r="F97" s="355"/>
      <c r="G97" s="355"/>
      <c r="H97" s="356"/>
    </row>
    <row r="98" spans="1:8" ht="37.5" customHeight="1" x14ac:dyDescent="0.2">
      <c r="A98" s="419" t="s">
        <v>194</v>
      </c>
      <c r="B98" s="586"/>
      <c r="C98" s="599"/>
      <c r="D98" s="361">
        <v>65280</v>
      </c>
      <c r="E98" s="355"/>
      <c r="F98" s="355"/>
      <c r="G98" s="355"/>
      <c r="H98" s="356"/>
    </row>
    <row r="99" spans="1:8" ht="37.5" customHeight="1" x14ac:dyDescent="0.2">
      <c r="A99" s="419" t="s">
        <v>195</v>
      </c>
      <c r="B99" s="586"/>
      <c r="C99" s="599"/>
      <c r="D99" s="361">
        <v>67200</v>
      </c>
      <c r="E99" s="355"/>
      <c r="F99" s="355"/>
      <c r="G99" s="355"/>
      <c r="H99" s="356"/>
    </row>
    <row r="100" spans="1:8" ht="37.5" customHeight="1" x14ac:dyDescent="0.2">
      <c r="A100" s="419" t="s">
        <v>235</v>
      </c>
      <c r="B100" s="586"/>
      <c r="C100" s="599"/>
      <c r="D100" s="361">
        <v>69120</v>
      </c>
      <c r="E100" s="355"/>
      <c r="F100" s="355"/>
      <c r="G100" s="355"/>
      <c r="H100" s="356"/>
    </row>
    <row r="101" spans="1:8" ht="37.5" customHeight="1" x14ac:dyDescent="0.2">
      <c r="A101" s="419" t="s">
        <v>236</v>
      </c>
      <c r="B101" s="586"/>
      <c r="C101" s="599"/>
      <c r="D101" s="361">
        <v>71040</v>
      </c>
      <c r="E101" s="355"/>
      <c r="F101" s="355"/>
      <c r="G101" s="355"/>
      <c r="H101" s="356"/>
    </row>
    <row r="102" spans="1:8" ht="37.5" customHeight="1" x14ac:dyDescent="0.2">
      <c r="A102" s="419" t="s">
        <v>237</v>
      </c>
      <c r="B102" s="586"/>
      <c r="C102" s="599"/>
      <c r="D102" s="361">
        <v>72960</v>
      </c>
      <c r="E102" s="355"/>
      <c r="F102" s="355"/>
      <c r="G102" s="355"/>
      <c r="H102" s="356"/>
    </row>
    <row r="103" spans="1:8" ht="37.5" customHeight="1" x14ac:dyDescent="0.2">
      <c r="A103" s="419" t="s">
        <v>238</v>
      </c>
      <c r="B103" s="586"/>
      <c r="C103" s="599"/>
      <c r="D103" s="361">
        <v>74880</v>
      </c>
      <c r="E103" s="355"/>
      <c r="F103" s="355"/>
      <c r="G103" s="355"/>
      <c r="H103" s="356"/>
    </row>
    <row r="104" spans="1:8" ht="37.5" customHeight="1" x14ac:dyDescent="0.2">
      <c r="A104" s="419" t="s">
        <v>239</v>
      </c>
      <c r="B104" s="586"/>
      <c r="C104" s="599"/>
      <c r="D104" s="361">
        <v>76800</v>
      </c>
      <c r="E104" s="355"/>
      <c r="F104" s="355"/>
      <c r="G104" s="355"/>
      <c r="H104" s="356"/>
    </row>
    <row r="105" spans="1:8" ht="37.5" customHeight="1" x14ac:dyDescent="0.2">
      <c r="A105" s="419" t="s">
        <v>359</v>
      </c>
      <c r="B105" s="586"/>
      <c r="C105" s="599"/>
      <c r="D105" s="361">
        <v>78720</v>
      </c>
      <c r="E105" s="355"/>
      <c r="F105" s="355"/>
      <c r="G105" s="355"/>
      <c r="H105" s="356"/>
    </row>
    <row r="106" spans="1:8" ht="37.5" customHeight="1" x14ac:dyDescent="0.2">
      <c r="A106" s="419" t="s">
        <v>360</v>
      </c>
      <c r="B106" s="586"/>
      <c r="C106" s="599"/>
      <c r="D106" s="361">
        <v>80640</v>
      </c>
      <c r="E106" s="355"/>
      <c r="F106" s="355"/>
      <c r="G106" s="355"/>
      <c r="H106" s="356"/>
    </row>
    <row r="107" spans="1:8" ht="37.5" customHeight="1" x14ac:dyDescent="0.2">
      <c r="A107" s="419" t="s">
        <v>361</v>
      </c>
      <c r="B107" s="586"/>
      <c r="C107" s="599"/>
      <c r="D107" s="361">
        <v>82560</v>
      </c>
      <c r="E107" s="355"/>
      <c r="F107" s="355"/>
      <c r="G107" s="355"/>
      <c r="H107" s="356"/>
    </row>
    <row r="108" spans="1:8" ht="37.5" customHeight="1" x14ac:dyDescent="0.2">
      <c r="A108" s="419" t="s">
        <v>362</v>
      </c>
      <c r="B108" s="586"/>
      <c r="C108" s="599"/>
      <c r="D108" s="361">
        <v>84480</v>
      </c>
      <c r="E108" s="355"/>
      <c r="F108" s="355"/>
      <c r="G108" s="355"/>
      <c r="H108" s="356"/>
    </row>
    <row r="109" spans="1:8" ht="37.5" customHeight="1" x14ac:dyDescent="0.2">
      <c r="A109" s="419" t="s">
        <v>363</v>
      </c>
      <c r="B109" s="586"/>
      <c r="C109" s="599"/>
      <c r="D109" s="361">
        <v>86400</v>
      </c>
      <c r="E109" s="355"/>
      <c r="F109" s="355"/>
      <c r="G109" s="355"/>
      <c r="H109" s="356"/>
    </row>
    <row r="110" spans="1:8" ht="37.5" customHeight="1" x14ac:dyDescent="0.2">
      <c r="A110" s="419" t="s">
        <v>364</v>
      </c>
      <c r="B110" s="586"/>
      <c r="C110" s="599"/>
      <c r="D110" s="361">
        <v>88320</v>
      </c>
      <c r="E110" s="355"/>
      <c r="F110" s="355"/>
      <c r="G110" s="355"/>
      <c r="H110" s="356"/>
    </row>
    <row r="111" spans="1:8" ht="37.5" customHeight="1" x14ac:dyDescent="0.2">
      <c r="A111" s="419" t="s">
        <v>365</v>
      </c>
      <c r="B111" s="586"/>
      <c r="C111" s="599"/>
      <c r="D111" s="361">
        <v>90240</v>
      </c>
      <c r="E111" s="355"/>
      <c r="F111" s="355"/>
      <c r="G111" s="355"/>
      <c r="H111" s="356"/>
    </row>
    <row r="112" spans="1:8" ht="37.5" customHeight="1" x14ac:dyDescent="0.2">
      <c r="A112" s="419" t="s">
        <v>366</v>
      </c>
      <c r="B112" s="586"/>
      <c r="C112" s="599"/>
      <c r="D112" s="361">
        <v>92160</v>
      </c>
      <c r="E112" s="355"/>
      <c r="F112" s="355"/>
      <c r="G112" s="355"/>
      <c r="H112" s="356"/>
    </row>
    <row r="113" spans="1:8" ht="37.5" customHeight="1" x14ac:dyDescent="0.2">
      <c r="A113" s="419" t="s">
        <v>367</v>
      </c>
      <c r="B113" s="586"/>
      <c r="C113" s="599"/>
      <c r="D113" s="361">
        <v>94080</v>
      </c>
      <c r="E113" s="355"/>
      <c r="F113" s="355"/>
      <c r="G113" s="355"/>
      <c r="H113" s="356"/>
    </row>
    <row r="114" spans="1:8" ht="37.5" customHeight="1" x14ac:dyDescent="0.2">
      <c r="A114" s="419" t="s">
        <v>368</v>
      </c>
      <c r="B114" s="586"/>
      <c r="C114" s="599"/>
      <c r="D114" s="361">
        <v>96000</v>
      </c>
      <c r="E114" s="355"/>
      <c r="F114" s="355"/>
      <c r="G114" s="355"/>
      <c r="H114" s="356"/>
    </row>
    <row r="115" spans="1:8" ht="37.5" customHeight="1" x14ac:dyDescent="0.2">
      <c r="A115" s="419" t="s">
        <v>369</v>
      </c>
      <c r="B115" s="586"/>
      <c r="C115" s="599"/>
      <c r="D115" s="361">
        <v>97920</v>
      </c>
      <c r="E115" s="355"/>
      <c r="F115" s="355"/>
      <c r="G115" s="355"/>
      <c r="H115" s="356"/>
    </row>
    <row r="116" spans="1:8" ht="37.5" customHeight="1" x14ac:dyDescent="0.2">
      <c r="A116" s="419" t="s">
        <v>370</v>
      </c>
      <c r="B116" s="586"/>
      <c r="C116" s="599"/>
      <c r="D116" s="361">
        <v>99840</v>
      </c>
      <c r="E116" s="355"/>
      <c r="F116" s="355"/>
      <c r="G116" s="355"/>
      <c r="H116" s="356"/>
    </row>
    <row r="117" spans="1:8" ht="37.5" customHeight="1" x14ac:dyDescent="0.2">
      <c r="A117" s="419" t="s">
        <v>371</v>
      </c>
      <c r="B117" s="586"/>
      <c r="C117" s="599"/>
      <c r="D117" s="361">
        <v>101760</v>
      </c>
      <c r="E117" s="355"/>
      <c r="F117" s="355"/>
      <c r="G117" s="355"/>
      <c r="H117" s="356"/>
    </row>
    <row r="118" spans="1:8" ht="37.5" customHeight="1" x14ac:dyDescent="0.2">
      <c r="A118" s="419" t="s">
        <v>372</v>
      </c>
      <c r="B118" s="586"/>
      <c r="C118" s="599"/>
      <c r="D118" s="361">
        <v>103680</v>
      </c>
      <c r="E118" s="355"/>
      <c r="F118" s="355"/>
      <c r="G118" s="355"/>
      <c r="H118" s="356"/>
    </row>
    <row r="119" spans="1:8" ht="37.5" customHeight="1" x14ac:dyDescent="0.2">
      <c r="A119" s="419" t="s">
        <v>373</v>
      </c>
      <c r="B119" s="586"/>
      <c r="C119" s="599"/>
      <c r="D119" s="361">
        <v>105600</v>
      </c>
      <c r="E119" s="355"/>
      <c r="F119" s="355"/>
      <c r="G119" s="355"/>
      <c r="H119" s="356"/>
    </row>
    <row r="120" spans="1:8" ht="37.5" customHeight="1" x14ac:dyDescent="0.2">
      <c r="A120" s="419" t="s">
        <v>374</v>
      </c>
      <c r="B120" s="586"/>
      <c r="C120" s="599"/>
      <c r="D120" s="361">
        <v>107520</v>
      </c>
      <c r="E120" s="355"/>
      <c r="F120" s="355"/>
      <c r="G120" s="355"/>
      <c r="H120" s="356"/>
    </row>
    <row r="121" spans="1:8" ht="37.5" customHeight="1" x14ac:dyDescent="0.2">
      <c r="A121" s="419" t="s">
        <v>375</v>
      </c>
      <c r="B121" s="586"/>
      <c r="C121" s="599"/>
      <c r="D121" s="361">
        <v>109440</v>
      </c>
      <c r="E121" s="355"/>
      <c r="F121" s="355"/>
      <c r="G121" s="355"/>
      <c r="H121" s="356"/>
    </row>
    <row r="122" spans="1:8" ht="37.5" customHeight="1" x14ac:dyDescent="0.2">
      <c r="A122" s="419" t="s">
        <v>376</v>
      </c>
      <c r="B122" s="586"/>
      <c r="C122" s="599"/>
      <c r="D122" s="361">
        <v>111360</v>
      </c>
      <c r="E122" s="355"/>
      <c r="F122" s="355"/>
      <c r="G122" s="355"/>
      <c r="H122" s="356"/>
    </row>
    <row r="123" spans="1:8" ht="37.5" customHeight="1" x14ac:dyDescent="0.2">
      <c r="A123" s="419" t="s">
        <v>377</v>
      </c>
      <c r="B123" s="586"/>
      <c r="C123" s="599"/>
      <c r="D123" s="361">
        <v>113280</v>
      </c>
      <c r="E123" s="355"/>
      <c r="F123" s="355"/>
      <c r="G123" s="355"/>
      <c r="H123" s="356"/>
    </row>
    <row r="124" spans="1:8" ht="37.5" customHeight="1" thickBot="1" x14ac:dyDescent="0.25">
      <c r="A124" s="419" t="s">
        <v>378</v>
      </c>
      <c r="B124" s="586"/>
      <c r="C124" s="600"/>
      <c r="D124" s="361">
        <v>115200</v>
      </c>
      <c r="E124" s="355"/>
      <c r="F124" s="355"/>
      <c r="G124" s="355"/>
      <c r="H124" s="356"/>
    </row>
    <row r="125" spans="1:8" ht="50.1" customHeight="1" thickBot="1" x14ac:dyDescent="0.25">
      <c r="A125" s="411" t="s">
        <v>59</v>
      </c>
      <c r="B125" s="412"/>
      <c r="C125" s="412"/>
      <c r="D125" s="421" t="str">
        <f>"от "&amp;MIN(D126:D135)&amp;" до "&amp;MAX(D126:D135)</f>
        <v>от 360 до 8640</v>
      </c>
      <c r="E125" s="422"/>
      <c r="F125" s="422"/>
      <c r="G125" s="422"/>
      <c r="H125" s="423"/>
    </row>
    <row r="126" spans="1:8" ht="151.5" x14ac:dyDescent="0.2">
      <c r="A126" s="65" t="s">
        <v>60</v>
      </c>
      <c r="B126" s="66" t="s">
        <v>13</v>
      </c>
      <c r="C126" s="67" t="str">
        <f t="shared" ref="C12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26" s="424">
        <v>936</v>
      </c>
      <c r="E126" s="424"/>
      <c r="F126" s="424"/>
      <c r="G126" s="424"/>
      <c r="H126" s="425"/>
    </row>
    <row r="127" spans="1:8" ht="37.5" customHeight="1" x14ac:dyDescent="0.2">
      <c r="A127" s="377" t="s">
        <v>61</v>
      </c>
      <c r="B127" s="418"/>
      <c r="C127" s="426"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27" s="398">
        <v>570</v>
      </c>
      <c r="E127" s="398"/>
      <c r="F127" s="398"/>
      <c r="G127" s="398"/>
      <c r="H127" s="399"/>
    </row>
    <row r="128" spans="1:8" ht="37.5" customHeight="1" x14ac:dyDescent="0.2">
      <c r="A128" s="377" t="s">
        <v>62</v>
      </c>
      <c r="B128" s="418"/>
      <c r="C128" s="427"/>
      <c r="D128" s="398">
        <v>8640</v>
      </c>
      <c r="E128" s="398"/>
      <c r="F128" s="398"/>
      <c r="G128" s="398"/>
      <c r="H128" s="399"/>
    </row>
    <row r="129" spans="1:8" ht="37.5" customHeight="1" x14ac:dyDescent="0.2">
      <c r="A129" s="377" t="s">
        <v>63</v>
      </c>
      <c r="B129" s="418"/>
      <c r="C129" s="427"/>
      <c r="D129" s="398">
        <v>1728</v>
      </c>
      <c r="E129" s="398"/>
      <c r="F129" s="398"/>
      <c r="G129" s="398"/>
      <c r="H129" s="399"/>
    </row>
    <row r="130" spans="1:8" ht="37.5" customHeight="1" x14ac:dyDescent="0.2">
      <c r="A130" s="352" t="s">
        <v>64</v>
      </c>
      <c r="B130" s="353"/>
      <c r="C130" s="427"/>
      <c r="D130" s="398">
        <v>5184</v>
      </c>
      <c r="E130" s="398"/>
      <c r="F130" s="398"/>
      <c r="G130" s="398"/>
      <c r="H130" s="399"/>
    </row>
    <row r="131" spans="1:8" ht="37.5" customHeight="1" x14ac:dyDescent="0.2">
      <c r="A131" s="377" t="s">
        <v>65</v>
      </c>
      <c r="B131" s="418"/>
      <c r="C131" s="427"/>
      <c r="D131" s="398">
        <v>360</v>
      </c>
      <c r="E131" s="398"/>
      <c r="F131" s="398"/>
      <c r="G131" s="398"/>
      <c r="H131" s="399"/>
    </row>
    <row r="132" spans="1:8" ht="37.5" customHeight="1" x14ac:dyDescent="0.2">
      <c r="A132" s="377" t="s">
        <v>66</v>
      </c>
      <c r="B132" s="418"/>
      <c r="C132" s="427"/>
      <c r="D132" s="398">
        <v>360</v>
      </c>
      <c r="E132" s="398"/>
      <c r="F132" s="398"/>
      <c r="G132" s="398"/>
      <c r="H132" s="399"/>
    </row>
    <row r="133" spans="1:8" ht="37.5" customHeight="1" x14ac:dyDescent="0.2">
      <c r="A133" s="377" t="s">
        <v>67</v>
      </c>
      <c r="B133" s="418"/>
      <c r="C133" s="427"/>
      <c r="D133" s="398">
        <v>720</v>
      </c>
      <c r="E133" s="398"/>
      <c r="F133" s="398"/>
      <c r="G133" s="398"/>
      <c r="H133" s="399"/>
    </row>
    <row r="134" spans="1:8" ht="37.5" customHeight="1" x14ac:dyDescent="0.2">
      <c r="A134" s="377" t="s">
        <v>68</v>
      </c>
      <c r="B134" s="418"/>
      <c r="C134" s="427"/>
      <c r="D134" s="398">
        <v>1094.3999999999999</v>
      </c>
      <c r="E134" s="398"/>
      <c r="F134" s="398"/>
      <c r="G134" s="398"/>
      <c r="H134" s="399"/>
    </row>
    <row r="135" spans="1:8" ht="37.5" customHeight="1" thickBot="1" x14ac:dyDescent="0.25">
      <c r="A135" s="407" t="s">
        <v>69</v>
      </c>
      <c r="B135" s="408"/>
      <c r="C135" s="428"/>
      <c r="D135" s="409">
        <v>6120</v>
      </c>
      <c r="E135" s="409"/>
      <c r="F135" s="409"/>
      <c r="G135" s="409"/>
      <c r="H135" s="410"/>
    </row>
    <row r="136" spans="1:8" s="16" customFormat="1" ht="117.75" customHeight="1" thickBot="1" x14ac:dyDescent="0.25">
      <c r="A136" s="524" t="s">
        <v>71</v>
      </c>
      <c r="B136" s="525"/>
      <c r="C13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36" s="375">
        <v>30</v>
      </c>
      <c r="E136" s="375"/>
      <c r="F136" s="375"/>
      <c r="G136" s="375"/>
      <c r="H136" s="376"/>
    </row>
    <row r="137" spans="1:8" ht="50.1" customHeight="1" thickBot="1" x14ac:dyDescent="0.25">
      <c r="A137" s="362" t="s">
        <v>72</v>
      </c>
      <c r="B137" s="363"/>
      <c r="C137" s="21"/>
      <c r="D137" s="364" t="str">
        <f>"от "&amp;MIN(D139,D159:H160,F199,D161:H175)&amp;" до "&amp;MAX(D139,D159:H160,F199,D161:H175)</f>
        <v>от 780 до 7224</v>
      </c>
      <c r="E137" s="364"/>
      <c r="F137" s="364"/>
      <c r="G137" s="364"/>
      <c r="H137" s="365"/>
    </row>
    <row r="138" spans="1:8" ht="21.75" thickBot="1" x14ac:dyDescent="0.25">
      <c r="A138" s="518"/>
      <c r="B138" s="519"/>
      <c r="C138" s="60"/>
      <c r="D138" s="520"/>
      <c r="E138" s="520"/>
      <c r="F138" s="520"/>
      <c r="G138" s="520"/>
      <c r="H138" s="521"/>
    </row>
    <row r="139" spans="1:8" ht="72.75" customHeight="1" thickBot="1" x14ac:dyDescent="0.25">
      <c r="A139" s="389" t="s">
        <v>73</v>
      </c>
      <c r="B139" s="390"/>
      <c r="C13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"2ГИС.РЕСПУБЛИКА АЛТАЙ" (версия для ПК); Интернет-площадка 2gis.kz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http://api.2gis.kz/</v>
      </c>
      <c r="D139" s="391">
        <v>7200</v>
      </c>
      <c r="E139" s="391"/>
      <c r="F139" s="391"/>
      <c r="G139" s="391"/>
      <c r="H139" s="392"/>
    </row>
    <row r="140" spans="1:8" ht="72.75" customHeight="1" thickBot="1" x14ac:dyDescent="0.25">
      <c r="A140" s="393" t="s">
        <v>74</v>
      </c>
      <c r="B140" s="394"/>
      <c r="C140" s="405"/>
      <c r="D140" s="395" t="s">
        <v>75</v>
      </c>
      <c r="E140" s="396"/>
      <c r="F140" s="396"/>
      <c r="G140" s="396"/>
      <c r="H140" s="397"/>
    </row>
    <row r="141" spans="1:8" ht="72.75" customHeight="1" x14ac:dyDescent="0.2">
      <c r="A141" s="385" t="s">
        <v>76</v>
      </c>
      <c r="B141" s="386"/>
      <c r="C141" s="405"/>
      <c r="D141" s="398">
        <f>D139/4</f>
        <v>1800</v>
      </c>
      <c r="E141" s="398"/>
      <c r="F141" s="398"/>
      <c r="G141" s="398"/>
      <c r="H141" s="399"/>
    </row>
    <row r="142" spans="1:8" ht="72.75" customHeight="1" x14ac:dyDescent="0.2">
      <c r="A142" s="385" t="s">
        <v>77</v>
      </c>
      <c r="B142" s="386"/>
      <c r="C142" s="405"/>
      <c r="D142" s="398">
        <f>D139/5</f>
        <v>1440</v>
      </c>
      <c r="E142" s="398"/>
      <c r="F142" s="398"/>
      <c r="G142" s="398"/>
      <c r="H142" s="399"/>
    </row>
    <row r="143" spans="1:8" ht="72.75" customHeight="1" x14ac:dyDescent="0.2">
      <c r="A143" s="385" t="s">
        <v>78</v>
      </c>
      <c r="B143" s="386"/>
      <c r="C143" s="405"/>
      <c r="D143" s="398">
        <f>D139/6</f>
        <v>1200</v>
      </c>
      <c r="E143" s="398"/>
      <c r="F143" s="398"/>
      <c r="G143" s="398"/>
      <c r="H143" s="399"/>
    </row>
    <row r="144" spans="1:8" ht="72.75" customHeight="1" x14ac:dyDescent="0.2">
      <c r="A144" s="385" t="s">
        <v>79</v>
      </c>
      <c r="B144" s="386"/>
      <c r="C144" s="405"/>
      <c r="D144" s="398">
        <f>D139/7</f>
        <v>1028.5714285714287</v>
      </c>
      <c r="E144" s="398"/>
      <c r="F144" s="398"/>
      <c r="G144" s="398"/>
      <c r="H144" s="399"/>
    </row>
    <row r="145" spans="1:8" ht="72.75" customHeight="1" x14ac:dyDescent="0.2">
      <c r="A145" s="385" t="s">
        <v>80</v>
      </c>
      <c r="B145" s="386"/>
      <c r="C145" s="405"/>
      <c r="D145" s="398">
        <f>D139/8</f>
        <v>900</v>
      </c>
      <c r="E145" s="398"/>
      <c r="F145" s="398"/>
      <c r="G145" s="398"/>
      <c r="H145" s="399"/>
    </row>
    <row r="146" spans="1:8" ht="72.75" customHeight="1" x14ac:dyDescent="0.2">
      <c r="A146" s="385" t="s">
        <v>81</v>
      </c>
      <c r="B146" s="386"/>
      <c r="C146" s="405"/>
      <c r="D146" s="398">
        <f>D139/9</f>
        <v>800</v>
      </c>
      <c r="E146" s="398"/>
      <c r="F146" s="398"/>
      <c r="G146" s="398"/>
      <c r="H146" s="399"/>
    </row>
    <row r="147" spans="1:8" ht="72.75" customHeight="1" x14ac:dyDescent="0.2">
      <c r="A147" s="385" t="s">
        <v>82</v>
      </c>
      <c r="B147" s="386"/>
      <c r="C147" s="405"/>
      <c r="D147" s="398">
        <f>D139/10</f>
        <v>720</v>
      </c>
      <c r="E147" s="398"/>
      <c r="F147" s="398"/>
      <c r="G147" s="398"/>
      <c r="H147" s="399"/>
    </row>
    <row r="148" spans="1:8" ht="72.75" customHeight="1" thickBot="1" x14ac:dyDescent="0.25">
      <c r="A148" s="389" t="s">
        <v>83</v>
      </c>
      <c r="B148" s="390"/>
      <c r="C148" s="405"/>
      <c r="D148" s="391">
        <v>10800</v>
      </c>
      <c r="E148" s="391"/>
      <c r="F148" s="391"/>
      <c r="G148" s="391"/>
      <c r="H148" s="392"/>
    </row>
    <row r="149" spans="1:8" ht="72.75" customHeight="1" thickBot="1" x14ac:dyDescent="0.25">
      <c r="A149" s="393" t="s">
        <v>74</v>
      </c>
      <c r="B149" s="394"/>
      <c r="C149" s="405"/>
      <c r="D149" s="395" t="s">
        <v>75</v>
      </c>
      <c r="E149" s="396"/>
      <c r="F149" s="396"/>
      <c r="G149" s="396"/>
      <c r="H149" s="397"/>
    </row>
    <row r="150" spans="1:8" ht="72.75" customHeight="1" x14ac:dyDescent="0.2">
      <c r="A150" s="385" t="s">
        <v>76</v>
      </c>
      <c r="B150" s="386"/>
      <c r="C150" s="405"/>
      <c r="D150" s="398">
        <v>2700</v>
      </c>
      <c r="E150" s="398"/>
      <c r="F150" s="398"/>
      <c r="G150" s="398"/>
      <c r="H150" s="399"/>
    </row>
    <row r="151" spans="1:8" ht="72.75" customHeight="1" x14ac:dyDescent="0.2">
      <c r="A151" s="385" t="s">
        <v>77</v>
      </c>
      <c r="B151" s="386"/>
      <c r="C151" s="405"/>
      <c r="D151" s="398">
        <v>2160</v>
      </c>
      <c r="E151" s="398"/>
      <c r="F151" s="398"/>
      <c r="G151" s="398"/>
      <c r="H151" s="399"/>
    </row>
    <row r="152" spans="1:8" ht="72.75" customHeight="1" x14ac:dyDescent="0.2">
      <c r="A152" s="385" t="s">
        <v>78</v>
      </c>
      <c r="B152" s="386"/>
      <c r="C152" s="405"/>
      <c r="D152" s="398">
        <v>1800</v>
      </c>
      <c r="E152" s="398"/>
      <c r="F152" s="398"/>
      <c r="G152" s="398"/>
      <c r="H152" s="399"/>
    </row>
    <row r="153" spans="1:8" ht="72.75" customHeight="1" x14ac:dyDescent="0.2">
      <c r="A153" s="385" t="s">
        <v>79</v>
      </c>
      <c r="B153" s="386"/>
      <c r="C153" s="405"/>
      <c r="D153" s="398">
        <v>1542.8571428571429</v>
      </c>
      <c r="E153" s="398"/>
      <c r="F153" s="398"/>
      <c r="G153" s="398"/>
      <c r="H153" s="399"/>
    </row>
    <row r="154" spans="1:8" ht="72.75" customHeight="1" x14ac:dyDescent="0.2">
      <c r="A154" s="385" t="s">
        <v>80</v>
      </c>
      <c r="B154" s="386"/>
      <c r="C154" s="405"/>
      <c r="D154" s="398">
        <v>1350</v>
      </c>
      <c r="E154" s="398"/>
      <c r="F154" s="398"/>
      <c r="G154" s="398"/>
      <c r="H154" s="399"/>
    </row>
    <row r="155" spans="1:8" ht="72.75" customHeight="1" x14ac:dyDescent="0.2">
      <c r="A155" s="385" t="s">
        <v>81</v>
      </c>
      <c r="B155" s="386"/>
      <c r="C155" s="405"/>
      <c r="D155" s="398">
        <v>1200</v>
      </c>
      <c r="E155" s="398"/>
      <c r="F155" s="398"/>
      <c r="G155" s="398"/>
      <c r="H155" s="399"/>
    </row>
    <row r="156" spans="1:8" ht="72.75" customHeight="1" thickBot="1" x14ac:dyDescent="0.25">
      <c r="A156" s="385" t="s">
        <v>82</v>
      </c>
      <c r="B156" s="386"/>
      <c r="C156" s="406"/>
      <c r="D156" s="398">
        <v>1080</v>
      </c>
      <c r="E156" s="398"/>
      <c r="F156" s="398"/>
      <c r="G156" s="398"/>
      <c r="H156" s="399"/>
    </row>
    <row r="157" spans="1:8" s="16" customFormat="1" ht="62.45" customHeight="1" thickBot="1" x14ac:dyDescent="0.25">
      <c r="A157" s="380" t="s">
        <v>84</v>
      </c>
      <c r="B157" s="381"/>
      <c r="C15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57" s="374">
        <v>15960</v>
      </c>
      <c r="E157" s="375"/>
      <c r="F157" s="375"/>
      <c r="G157" s="375"/>
      <c r="H157" s="376"/>
    </row>
    <row r="158" spans="1:8" ht="21.75" thickBot="1" x14ac:dyDescent="0.25">
      <c r="A158" s="518"/>
      <c r="B158" s="519"/>
      <c r="C158" s="56"/>
      <c r="D158" s="520"/>
      <c r="E158" s="520"/>
      <c r="F158" s="520"/>
      <c r="G158" s="520"/>
      <c r="H158" s="521"/>
    </row>
    <row r="159" spans="1:8" ht="50.1" customHeight="1" x14ac:dyDescent="0.2">
      <c r="A159" s="352" t="s">
        <v>85</v>
      </c>
      <c r="B159" s="353"/>
      <c r="C159" s="72" t="str">
        <f>"Интернет-площадка 2gis.ru на основе Cправочника организаций "&amp;$C$2&amp;""</f>
        <v>Интернет-площадка 2gis.ru на основе Cправочника организаций "2ГИС.РЕСПУБЛИКА АЛТАЙ"</v>
      </c>
      <c r="D159" s="382">
        <v>3000</v>
      </c>
      <c r="E159" s="383"/>
      <c r="F159" s="383"/>
      <c r="G159" s="383"/>
      <c r="H159" s="384"/>
    </row>
    <row r="160" spans="1:8" ht="50.1" customHeight="1" x14ac:dyDescent="0.2">
      <c r="A160" s="352" t="s">
        <v>86</v>
      </c>
      <c r="B160" s="353"/>
      <c r="C160" s="73"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0" s="379">
        <v>3110.4</v>
      </c>
      <c r="E160" s="372"/>
      <c r="F160" s="372"/>
      <c r="G160" s="372"/>
      <c r="H160" s="373"/>
    </row>
    <row r="161" spans="1:8" ht="50.1" customHeight="1" x14ac:dyDescent="0.2">
      <c r="A161" s="352" t="s">
        <v>87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1" s="354">
        <v>2592</v>
      </c>
      <c r="E161" s="355"/>
      <c r="F161" s="355"/>
      <c r="G161" s="355"/>
      <c r="H161" s="356"/>
    </row>
    <row r="162" spans="1:8" ht="50.1" customHeight="1" x14ac:dyDescent="0.2">
      <c r="A162" s="352" t="s">
        <v>88</v>
      </c>
      <c r="B162" s="353"/>
      <c r="C162" s="73" t="str">
        <f>"Интернет-площадка 2gis.ru на основе Cправочника организаций "&amp;$C$2&amp;""</f>
        <v>Интернет-площадка 2gis.ru на основе Cправочника организаций "2ГИС.РЕСПУБЛИКА АЛТАЙ"</v>
      </c>
      <c r="D162" s="354">
        <v>3300</v>
      </c>
      <c r="E162" s="355"/>
      <c r="F162" s="355"/>
      <c r="G162" s="355"/>
      <c r="H162" s="356"/>
    </row>
    <row r="163" spans="1:8" ht="50.1" customHeight="1" x14ac:dyDescent="0.2">
      <c r="A163" s="352" t="s">
        <v>89</v>
      </c>
      <c r="B163" s="353"/>
      <c r="C163" s="73" t="str">
        <f>"Интернет-площадка 2gis.ru на основе Cправочника организаций "&amp;$C$2&amp;""</f>
        <v>Интернет-площадка 2gis.ru на основе Cправочника организаций "2ГИС.РЕСПУБЛИКА АЛТАЙ"</v>
      </c>
      <c r="D163" s="354">
        <v>3960</v>
      </c>
      <c r="E163" s="355"/>
      <c r="F163" s="355"/>
      <c r="G163" s="355"/>
      <c r="H163" s="356"/>
    </row>
    <row r="164" spans="1:8" ht="50.1" customHeight="1" x14ac:dyDescent="0.2">
      <c r="A164" s="352" t="s">
        <v>90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4" s="354">
        <v>1166.3999999999999</v>
      </c>
      <c r="E164" s="355"/>
      <c r="F164" s="355"/>
      <c r="G164" s="355"/>
      <c r="H164" s="356"/>
    </row>
    <row r="165" spans="1:8" ht="50.1" customHeight="1" x14ac:dyDescent="0.2">
      <c r="A165" s="352" t="s">
        <v>91</v>
      </c>
      <c r="B165" s="353"/>
      <c r="C165" s="73"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5" s="354">
        <v>950.4</v>
      </c>
      <c r="E165" s="355"/>
      <c r="F165" s="355"/>
      <c r="G165" s="355"/>
      <c r="H165" s="356"/>
    </row>
    <row r="166" spans="1:8" ht="50.1" customHeight="1" x14ac:dyDescent="0.2">
      <c r="A166" s="352" t="s">
        <v>92</v>
      </c>
      <c r="B166" s="353"/>
      <c r="C166" s="73"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66" s="354">
        <v>2808</v>
      </c>
      <c r="E166" s="355"/>
      <c r="F166" s="355"/>
      <c r="G166" s="355"/>
      <c r="H166" s="356"/>
    </row>
    <row r="167" spans="1:8" ht="50.1" customHeight="1" x14ac:dyDescent="0.2">
      <c r="A167" s="352" t="s">
        <v>93</v>
      </c>
      <c r="B167" s="353"/>
      <c r="C167" s="74" t="str">
        <f>C199</f>
        <v>электронный справочник на основе Справочника организаций "2ГИС.РЕСПУБЛИКА АЛТАЙ" (мобильная версия 2ГИС 4.0 и выше)</v>
      </c>
      <c r="D167" s="354">
        <v>7224</v>
      </c>
      <c r="E167" s="355"/>
      <c r="F167" s="355"/>
      <c r="G167" s="355"/>
      <c r="H167" s="356"/>
    </row>
    <row r="168" spans="1:8" ht="50.1" customHeight="1" x14ac:dyDescent="0.2">
      <c r="A168" s="352" t="s">
        <v>94</v>
      </c>
      <c r="B168" s="353"/>
      <c r="C168" s="73" t="s">
        <v>95</v>
      </c>
      <c r="D168" s="354">
        <v>780</v>
      </c>
      <c r="E168" s="355"/>
      <c r="F168" s="355"/>
      <c r="G168" s="355"/>
      <c r="H168" s="356"/>
    </row>
    <row r="169" spans="1:8" ht="75" customHeight="1" x14ac:dyDescent="0.2">
      <c r="A169" s="352" t="s">
        <v>96</v>
      </c>
      <c r="B169" s="353"/>
      <c r="C16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69" s="354">
        <v>2760</v>
      </c>
      <c r="E169" s="355"/>
      <c r="F169" s="355"/>
      <c r="G169" s="355"/>
      <c r="H169" s="356"/>
    </row>
    <row r="170" spans="1:8" ht="75" customHeight="1" x14ac:dyDescent="0.2">
      <c r="A170" s="352" t="s">
        <v>97</v>
      </c>
      <c r="B170" s="353"/>
      <c r="C170" s="73" t="str">
        <f t="shared" ref="C170:C17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0" s="354">
        <v>2220</v>
      </c>
      <c r="E170" s="355"/>
      <c r="F170" s="355"/>
      <c r="G170" s="355"/>
      <c r="H170" s="356"/>
    </row>
    <row r="171" spans="1:8" ht="75" customHeight="1" x14ac:dyDescent="0.2">
      <c r="A171" s="352" t="s">
        <v>98</v>
      </c>
      <c r="B171" s="353"/>
      <c r="C171" s="73"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1" s="354">
        <v>1800</v>
      </c>
      <c r="E171" s="355"/>
      <c r="F171" s="355"/>
      <c r="G171" s="355"/>
      <c r="H171" s="356"/>
    </row>
    <row r="172" spans="1:8" ht="75" customHeight="1" x14ac:dyDescent="0.2">
      <c r="A172" s="352" t="s">
        <v>99</v>
      </c>
      <c r="B172" s="353"/>
      <c r="C172" s="73" t="str">
        <f t="shared" si="1"/>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2" s="354">
        <v>1140</v>
      </c>
      <c r="E172" s="355"/>
      <c r="F172" s="355"/>
      <c r="G172" s="355"/>
      <c r="H172" s="356"/>
    </row>
    <row r="173" spans="1:8" ht="75" customHeight="1" x14ac:dyDescent="0.2">
      <c r="A173" s="352" t="s">
        <v>100</v>
      </c>
      <c r="B173" s="353" t="s">
        <v>100</v>
      </c>
      <c r="C17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3" s="354">
        <v>6600</v>
      </c>
      <c r="E173" s="355"/>
      <c r="F173" s="355"/>
      <c r="G173" s="355"/>
      <c r="H173" s="356"/>
    </row>
    <row r="174" spans="1:8" ht="75" customHeight="1" x14ac:dyDescent="0.2">
      <c r="A174" s="352" t="s">
        <v>101</v>
      </c>
      <c r="B174" s="353" t="s">
        <v>101</v>
      </c>
      <c r="C17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74" s="354">
        <v>4800</v>
      </c>
      <c r="E174" s="355"/>
      <c r="F174" s="355"/>
      <c r="G174" s="355"/>
      <c r="H174" s="356"/>
    </row>
    <row r="175" spans="1:8" ht="50.1" customHeight="1" thickBot="1" x14ac:dyDescent="0.25">
      <c r="A175" s="352" t="s">
        <v>102</v>
      </c>
      <c r="B175" s="353"/>
      <c r="C175" s="73"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75" s="354">
        <v>2334</v>
      </c>
      <c r="E175" s="355"/>
      <c r="F175" s="355"/>
      <c r="G175" s="355"/>
      <c r="H175" s="356"/>
    </row>
    <row r="176" spans="1:8" s="16" customFormat="1" ht="102" customHeight="1" thickBot="1" x14ac:dyDescent="0.25">
      <c r="A176" s="352" t="s">
        <v>16</v>
      </c>
      <c r="B176" s="353"/>
      <c r="C17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6" s="354">
        <v>960</v>
      </c>
      <c r="E176" s="355"/>
      <c r="F176" s="355"/>
      <c r="G176" s="355"/>
      <c r="H176" s="356"/>
    </row>
    <row r="177" spans="1:8" s="16" customFormat="1" ht="102" customHeight="1" thickBot="1" x14ac:dyDescent="0.25">
      <c r="A177" s="352" t="s">
        <v>103</v>
      </c>
      <c r="B177" s="353"/>
      <c r="C17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177" s="354">
        <v>100002</v>
      </c>
      <c r="E177" s="355"/>
      <c r="F177" s="355"/>
      <c r="G177" s="355"/>
      <c r="H177" s="356"/>
    </row>
    <row r="178" spans="1:8" s="16" customFormat="1" ht="126" customHeight="1" x14ac:dyDescent="0.2">
      <c r="A178" s="352" t="s">
        <v>104</v>
      </c>
      <c r="B178" s="353"/>
      <c r="C17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8" s="354">
        <v>8640</v>
      </c>
      <c r="E178" s="355"/>
      <c r="F178" s="355"/>
      <c r="G178" s="355"/>
      <c r="H178" s="356"/>
    </row>
    <row r="179" spans="1:8" s="16" customFormat="1" ht="96" customHeight="1" x14ac:dyDescent="0.2">
      <c r="A179" s="377" t="s">
        <v>105</v>
      </c>
      <c r="B179" s="378"/>
      <c r="C17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Интернет-площадки и Веб-приложения на основе Cправочника организаций "2ГИС.РЕСПУБЛИКА АЛТАЙ", http://api.2gis.ru/</v>
      </c>
      <c r="D179" s="354">
        <v>7200</v>
      </c>
      <c r="E179" s="355"/>
      <c r="F179" s="355"/>
      <c r="G179" s="355"/>
      <c r="H179" s="356"/>
    </row>
    <row r="180" spans="1:8" s="16" customFormat="1" ht="96" customHeight="1" x14ac:dyDescent="0.2">
      <c r="A180" s="377" t="s">
        <v>106</v>
      </c>
      <c r="B180" s="378"/>
      <c r="C18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80" s="354">
        <v>7200</v>
      </c>
      <c r="E180" s="355"/>
      <c r="F180" s="355"/>
      <c r="G180" s="355"/>
      <c r="H180" s="356"/>
    </row>
    <row r="181" spans="1:8" ht="50.1" customHeight="1" x14ac:dyDescent="0.2">
      <c r="A181" s="352" t="s">
        <v>107</v>
      </c>
      <c r="B181" s="353"/>
      <c r="C181" s="73" t="str">
        <f>"Интернет-площадка 2gis.ru на основе Cправочника организаций "&amp;$C$2&amp;""</f>
        <v>Интернет-площадка 2gis.ru на основе Cправочника организаций "2ГИС.РЕСПУБЛИКА АЛТАЙ"</v>
      </c>
      <c r="D181" s="354">
        <v>4200</v>
      </c>
      <c r="E181" s="355"/>
      <c r="F181" s="355"/>
      <c r="G181" s="355"/>
      <c r="H181" s="356"/>
    </row>
    <row r="182" spans="1:8" ht="50.1" customHeight="1" x14ac:dyDescent="0.2">
      <c r="A182" s="352" t="s">
        <v>108</v>
      </c>
      <c r="B182" s="353"/>
      <c r="C182" s="73" t="str">
        <f t="shared" ref="C182:C191" si="2">"Электронный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182" s="354">
        <v>4440</v>
      </c>
      <c r="E182" s="355"/>
      <c r="F182" s="355"/>
      <c r="G182" s="355"/>
      <c r="H182" s="356"/>
    </row>
    <row r="183" spans="1:8" ht="50.1" customHeight="1" x14ac:dyDescent="0.2">
      <c r="A183" s="352" t="s">
        <v>109</v>
      </c>
      <c r="B183" s="353"/>
      <c r="C183" s="73" t="str">
        <f t="shared" si="2"/>
        <v>Электронный справочник на основе Справочника организаций "2ГИС.РЕСПУБЛИКА АЛТАЙ" (версия для ПК)</v>
      </c>
      <c r="D183" s="354">
        <v>3720</v>
      </c>
      <c r="E183" s="355"/>
      <c r="F183" s="355"/>
      <c r="G183" s="355"/>
      <c r="H183" s="356"/>
    </row>
    <row r="184" spans="1:8" ht="50.1" customHeight="1" x14ac:dyDescent="0.2">
      <c r="A184" s="352" t="s">
        <v>110</v>
      </c>
      <c r="B184" s="353"/>
      <c r="C184" s="73" t="str">
        <f>"Интернет-площадка 2gis.ru на основе Cправочника организаций "&amp;$C$2&amp;""</f>
        <v>Интернет-площадка 2gis.ru на основе Cправочника организаций "2ГИС.РЕСПУБЛИКА АЛТАЙ"</v>
      </c>
      <c r="D184" s="354">
        <v>4680</v>
      </c>
      <c r="E184" s="355"/>
      <c r="F184" s="355"/>
      <c r="G184" s="355"/>
      <c r="H184" s="356"/>
    </row>
    <row r="185" spans="1:8" ht="50.1" customHeight="1" x14ac:dyDescent="0.2">
      <c r="A185" s="352" t="s">
        <v>111</v>
      </c>
      <c r="B185" s="353"/>
      <c r="C185" s="73" t="str">
        <f>"Интернет-площадка 2gis.ru на основе Cправочника организаций "&amp;$C$2&amp;""</f>
        <v>Интернет-площадка 2gis.ru на основе Cправочника организаций "2ГИС.РЕСПУБЛИКА АЛТАЙ"</v>
      </c>
      <c r="D185" s="354">
        <v>5616</v>
      </c>
      <c r="E185" s="355"/>
      <c r="F185" s="355"/>
      <c r="G185" s="355"/>
      <c r="H185" s="356"/>
    </row>
    <row r="186" spans="1:8" ht="50.1" customHeight="1" x14ac:dyDescent="0.2">
      <c r="A186" s="352" t="s">
        <v>112</v>
      </c>
      <c r="B186" s="353"/>
      <c r="C186" s="73" t="str">
        <f t="shared" si="2"/>
        <v>Электронный справочник на основе Справочника организаций "2ГИС.РЕСПУБЛИКА АЛТАЙ" (версия для ПК)</v>
      </c>
      <c r="D186" s="354">
        <v>1680</v>
      </c>
      <c r="E186" s="355"/>
      <c r="F186" s="355"/>
      <c r="G186" s="355"/>
      <c r="H186" s="356"/>
    </row>
    <row r="187" spans="1:8" ht="50.1" customHeight="1" x14ac:dyDescent="0.2">
      <c r="A187" s="352" t="s">
        <v>113</v>
      </c>
      <c r="B187" s="353"/>
      <c r="C187" s="73" t="str">
        <f t="shared" si="2"/>
        <v>Электронный справочник на основе Справочника организаций "2ГИС.РЕСПУБЛИКА АЛТАЙ" (версия для ПК)</v>
      </c>
      <c r="D187" s="354">
        <v>1440</v>
      </c>
      <c r="E187" s="355"/>
      <c r="F187" s="355"/>
      <c r="G187" s="355"/>
      <c r="H187" s="356"/>
    </row>
    <row r="188" spans="1:8" ht="50.1" customHeight="1" x14ac:dyDescent="0.2">
      <c r="A188" s="352" t="s">
        <v>114</v>
      </c>
      <c r="B188" s="353"/>
      <c r="C188" s="73" t="str">
        <f t="shared" si="2"/>
        <v>Электронный справочник на основе Справочника организаций "2ГИС.РЕСПУБЛИКА АЛТАЙ" (версия для ПК)</v>
      </c>
      <c r="D188" s="354">
        <v>3960</v>
      </c>
      <c r="E188" s="355"/>
      <c r="F188" s="355"/>
      <c r="G188" s="355"/>
      <c r="H188" s="356"/>
    </row>
    <row r="189" spans="1:8" ht="50.1" customHeight="1" x14ac:dyDescent="0.2">
      <c r="A189" s="352" t="s">
        <v>115</v>
      </c>
      <c r="B189" s="353"/>
      <c r="C189" s="73" t="s">
        <v>95</v>
      </c>
      <c r="D189" s="354">
        <v>1200</v>
      </c>
      <c r="E189" s="355"/>
      <c r="F189" s="355"/>
      <c r="G189" s="355"/>
      <c r="H189" s="356"/>
    </row>
    <row r="190" spans="1:8" ht="75" customHeight="1" x14ac:dyDescent="0.2">
      <c r="A190" s="352" t="s">
        <v>116</v>
      </c>
      <c r="B190" s="353"/>
      <c r="C19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"2ГИС.РЕСПУБЛИКА АЛТАЙ" (мобильная версия 2ГИС 4.0 и выше); Интернет-площадка 2gis.ru на основе Cправочника организаций "2ГИС.РЕСПУБЛИКА АЛТАЙ"</v>
      </c>
      <c r="D190" s="354">
        <v>9240</v>
      </c>
      <c r="E190" s="355"/>
      <c r="F190" s="355"/>
      <c r="G190" s="355"/>
      <c r="H190" s="356"/>
    </row>
    <row r="191" spans="1:8" ht="50.1" customHeight="1" thickBot="1" x14ac:dyDescent="0.25">
      <c r="A191" s="352" t="s">
        <v>117</v>
      </c>
      <c r="B191" s="353"/>
      <c r="C191" s="73" t="str">
        <f t="shared" si="2"/>
        <v>Электронный справочник на основе Справочника организаций "2ГИС.РЕСПУБЛИКА АЛТАЙ" (версия для ПК)</v>
      </c>
      <c r="D191" s="374">
        <v>3360</v>
      </c>
      <c r="E191" s="375"/>
      <c r="F191" s="375"/>
      <c r="G191" s="375"/>
      <c r="H191" s="376"/>
    </row>
    <row r="192" spans="1:8" s="23" customFormat="1" ht="50.1" customHeight="1" thickBot="1" x14ac:dyDescent="0.25">
      <c r="A192" s="362" t="s">
        <v>118</v>
      </c>
      <c r="B192" s="363"/>
      <c r="C192" s="21"/>
      <c r="D192" s="364"/>
      <c r="E192" s="364"/>
      <c r="F192" s="364"/>
      <c r="G192" s="364"/>
      <c r="H192" s="365"/>
    </row>
    <row r="193" spans="1:8" s="16" customFormat="1" ht="50.1" customHeight="1" x14ac:dyDescent="0.2">
      <c r="A193" s="352" t="s">
        <v>119</v>
      </c>
      <c r="B193" s="353"/>
      <c r="C193" s="366" t="str">
        <f>"Электронный справочник на основе Справочника организаций "&amp;$C$2&amp;" (мобильная версия)"</f>
        <v>Электронный справочник на основе Справочника организаций "2ГИС.РЕСПУБЛИКА АЛТАЙ" (мобильная версия)</v>
      </c>
      <c r="D193" s="354">
        <v>10800</v>
      </c>
      <c r="E193" s="355"/>
      <c r="F193" s="355"/>
      <c r="G193" s="355"/>
      <c r="H193" s="356"/>
    </row>
    <row r="194" spans="1:8" s="16" customFormat="1" ht="50.1" customHeight="1" x14ac:dyDescent="0.2">
      <c r="A194" s="352" t="s">
        <v>120</v>
      </c>
      <c r="B194" s="353"/>
      <c r="C194" s="367"/>
      <c r="D194" s="354">
        <v>6240</v>
      </c>
      <c r="E194" s="355"/>
      <c r="F194" s="355"/>
      <c r="G194" s="355"/>
      <c r="H194" s="356"/>
    </row>
    <row r="195" spans="1:8" s="16" customFormat="1" ht="50.1" customHeight="1" x14ac:dyDescent="0.2">
      <c r="A195" s="369" t="s">
        <v>121</v>
      </c>
      <c r="B195" s="370"/>
      <c r="C195" s="367"/>
      <c r="D195" s="517">
        <v>1800</v>
      </c>
      <c r="E195" s="398"/>
      <c r="F195" s="398"/>
      <c r="G195" s="398"/>
      <c r="H195" s="398"/>
    </row>
    <row r="196" spans="1:8" s="16" customFormat="1" ht="50.1" customHeight="1" x14ac:dyDescent="0.2">
      <c r="A196" s="369" t="s">
        <v>122</v>
      </c>
      <c r="B196" s="370"/>
      <c r="C196" s="367"/>
      <c r="D196" s="517">
        <v>180</v>
      </c>
      <c r="E196" s="398"/>
      <c r="F196" s="398"/>
      <c r="G196" s="398"/>
      <c r="H196" s="398"/>
    </row>
    <row r="197" spans="1:8" s="16" customFormat="1" ht="50.1" customHeight="1" thickBot="1" x14ac:dyDescent="0.25">
      <c r="A197" s="369" t="s">
        <v>123</v>
      </c>
      <c r="B197" s="370"/>
      <c r="C197" s="368"/>
      <c r="D197" s="471">
        <v>450</v>
      </c>
      <c r="E197" s="472"/>
      <c r="F197" s="472"/>
      <c r="G197" s="472"/>
      <c r="H197" s="472"/>
    </row>
    <row r="198" spans="1:8" s="16" customFormat="1" ht="50.1" customHeight="1" thickBot="1" x14ac:dyDescent="0.25">
      <c r="A198" s="362" t="s">
        <v>124</v>
      </c>
      <c r="B198" s="363"/>
      <c r="C198" s="21"/>
      <c r="D198" s="364"/>
      <c r="E198" s="364"/>
      <c r="F198" s="364"/>
      <c r="G198" s="364"/>
      <c r="H198" s="365"/>
    </row>
    <row r="199" spans="1:8" ht="50.1" customHeight="1" x14ac:dyDescent="0.2">
      <c r="A199" s="352" t="s">
        <v>125</v>
      </c>
      <c r="B199" s="353"/>
      <c r="C19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199" s="77">
        <f>F199*1.2</f>
        <v>4824</v>
      </c>
      <c r="E199" s="78">
        <f>F199*1.1</f>
        <v>4422</v>
      </c>
      <c r="F199" s="78">
        <v>4020</v>
      </c>
      <c r="G199" s="78">
        <f>F199*0.75</f>
        <v>3015</v>
      </c>
      <c r="H199" s="79">
        <f>F199*0.5</f>
        <v>2010</v>
      </c>
    </row>
    <row r="200" spans="1:8" ht="50.1" customHeight="1" x14ac:dyDescent="0.2">
      <c r="A200" s="352" t="s">
        <v>126</v>
      </c>
      <c r="B200" s="353"/>
      <c r="C200" s="73" t="str">
        <f>"Интернет-площадка 2gis.ru на основе Cправочника организаций "&amp;$C$2&amp;""</f>
        <v>Интернет-площадка 2gis.ru на основе Cправочника организаций "2ГИС.РЕСПУБЛИКА АЛТАЙ"</v>
      </c>
      <c r="D200" s="354">
        <v>3360</v>
      </c>
      <c r="E200" s="355"/>
      <c r="F200" s="355"/>
      <c r="G200" s="355"/>
      <c r="H200" s="356"/>
    </row>
    <row r="201" spans="1:8" ht="50.1" customHeight="1" x14ac:dyDescent="0.2">
      <c r="A201" s="352" t="s">
        <v>127</v>
      </c>
      <c r="B201" s="353"/>
      <c r="C201" s="73"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1" s="354">
        <v>1740</v>
      </c>
      <c r="E201" s="355"/>
      <c r="F201" s="355"/>
      <c r="G201" s="355"/>
      <c r="H201" s="356"/>
    </row>
    <row r="202" spans="1:8" ht="50.1" customHeight="1" x14ac:dyDescent="0.2">
      <c r="A202" s="352" t="s">
        <v>128</v>
      </c>
      <c r="B202" s="353"/>
      <c r="C20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(мобильная версия 2ГИС 4.0 и выше)</v>
      </c>
      <c r="D202" s="77">
        <f>F202*1.2</f>
        <v>6768</v>
      </c>
      <c r="E202" s="78">
        <f>F202*1.1</f>
        <v>6204.0000000000009</v>
      </c>
      <c r="F202" s="78">
        <v>5640</v>
      </c>
      <c r="G202" s="78">
        <f>F202*0.75</f>
        <v>4230</v>
      </c>
      <c r="H202" s="79">
        <f>F202*0.5</f>
        <v>2820</v>
      </c>
    </row>
    <row r="203" spans="1:8" ht="50.1" customHeight="1" x14ac:dyDescent="0.2">
      <c r="A203" s="352" t="s">
        <v>199</v>
      </c>
      <c r="B203" s="353"/>
      <c r="C203" s="73" t="str">
        <f>"Интернет-площадка 2gis.ru на основе Cправочника организаций "&amp;$C$2&amp;""</f>
        <v>Интернет-площадка 2gis.ru на основе Cправочника организаций "2ГИС.РЕСПУБЛИКА АЛТАЙ"</v>
      </c>
      <c r="D203" s="354">
        <v>4800</v>
      </c>
      <c r="E203" s="355"/>
      <c r="F203" s="355"/>
      <c r="G203" s="355"/>
      <c r="H203" s="356"/>
    </row>
    <row r="204" spans="1:8" ht="50.1" customHeight="1" x14ac:dyDescent="0.2">
      <c r="A204" s="352" t="s">
        <v>130</v>
      </c>
      <c r="B204" s="353"/>
      <c r="C204" s="73" t="str">
        <f>"Электронный справочник на основе Справочника организаций "&amp;$C$2&amp;" (версия для ПК)"</f>
        <v>Электронный справочник на основе Справочника организаций "2ГИС.РЕСПУБЛИКА АЛТАЙ" (версия для ПК)</v>
      </c>
      <c r="D204" s="354">
        <v>2520</v>
      </c>
      <c r="E204" s="355"/>
      <c r="F204" s="355"/>
      <c r="G204" s="355"/>
      <c r="H204" s="356"/>
    </row>
    <row r="205" spans="1:8" s="16" customFormat="1" ht="126" customHeight="1" thickBot="1" x14ac:dyDescent="0.25">
      <c r="A205" s="352" t="s">
        <v>131</v>
      </c>
      <c r="B205" s="353"/>
      <c r="C205" s="80" t="str">
        <f>C200</f>
        <v>Интернет-площадка 2gis.ru на основе Cправочника организаций "2ГИС.РЕСПУБЛИКА АЛТАЙ"</v>
      </c>
      <c r="D205" s="77">
        <f>F205*1.2</f>
        <v>6048</v>
      </c>
      <c r="E205" s="78">
        <f>F205*1.1</f>
        <v>5544</v>
      </c>
      <c r="F205" s="78">
        <v>5040</v>
      </c>
      <c r="G205" s="78">
        <f>F205*0.75</f>
        <v>3780</v>
      </c>
      <c r="H205" s="79">
        <f>F205*0.5</f>
        <v>2520</v>
      </c>
    </row>
    <row r="206" spans="1:8" ht="50.1" customHeight="1" thickBot="1" x14ac:dyDescent="0.25">
      <c r="A206" s="362" t="s">
        <v>200</v>
      </c>
      <c r="B206" s="363"/>
      <c r="C206" s="21"/>
      <c r="D206" s="364"/>
      <c r="E206" s="364"/>
      <c r="F206" s="364"/>
      <c r="G206" s="364"/>
      <c r="H206" s="365"/>
    </row>
    <row r="207" spans="1:8" s="20" customFormat="1" ht="30" customHeight="1" thickBot="1" x14ac:dyDescent="0.25">
      <c r="A207" s="506"/>
      <c r="B207" s="507"/>
      <c r="C207" s="623"/>
      <c r="D207" s="507"/>
      <c r="E207" s="507"/>
      <c r="F207" s="507"/>
      <c r="G207" s="507"/>
      <c r="H207" s="508"/>
    </row>
    <row r="208" spans="1:8" s="16" customFormat="1" ht="185.25" customHeight="1" x14ac:dyDescent="0.2">
      <c r="A208" s="352" t="s">
        <v>201</v>
      </c>
      <c r="B208" s="353"/>
      <c r="C20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"2ГИС.РЕСПУБЛИКА АЛТАЙ" (версия для ПК); Интернет-площадка 2gis.ru на основе Cправочника организаций "2ГИС.РЕСПУБЛИКА АЛТАЙ"; Электронный справочник на основе Справочника организаций "2ГИС.РЕСПУБЛИКА АЛТАЙ" (мобильная версия 2ГИС 4.0 и выше)</v>
      </c>
      <c r="D208" s="382">
        <v>8640</v>
      </c>
      <c r="E208" s="383"/>
      <c r="F208" s="383"/>
      <c r="G208" s="383"/>
      <c r="H208" s="384"/>
    </row>
    <row r="209" spans="1:8" s="16" customFormat="1" ht="83.25" customHeight="1" thickBot="1" x14ac:dyDescent="0.25">
      <c r="A209" s="352" t="s">
        <v>202</v>
      </c>
      <c r="B209" s="353"/>
      <c r="C209" s="367"/>
      <c r="D209" s="354">
        <v>8640</v>
      </c>
      <c r="E209" s="355"/>
      <c r="F209" s="355"/>
      <c r="G209" s="355"/>
      <c r="H209" s="356"/>
    </row>
    <row r="210" spans="1:8" ht="21.75" thickBot="1" x14ac:dyDescent="0.25">
      <c r="A210" s="518"/>
      <c r="B210" s="519"/>
      <c r="C210" s="60"/>
      <c r="D210" s="520"/>
      <c r="E210" s="520"/>
      <c r="F210" s="520"/>
      <c r="G210" s="520"/>
      <c r="H210" s="521"/>
    </row>
    <row r="212" spans="1:8" ht="21" x14ac:dyDescent="0.2">
      <c r="A212" s="85"/>
      <c r="B212" s="86" t="s">
        <v>133</v>
      </c>
      <c r="C212" s="349" t="s">
        <v>304</v>
      </c>
      <c r="D212" s="349"/>
      <c r="E212" s="87"/>
      <c r="F212" s="87"/>
      <c r="G212" s="87"/>
      <c r="H212" s="87"/>
    </row>
    <row r="213" spans="1:8" ht="21" x14ac:dyDescent="0.2">
      <c r="A213" s="85"/>
      <c r="B213" s="87"/>
      <c r="C213" s="348" t="s">
        <v>305</v>
      </c>
      <c r="D213" s="348"/>
      <c r="E213" s="87"/>
      <c r="F213" s="87"/>
      <c r="G213" s="87"/>
      <c r="H213" s="87"/>
    </row>
    <row r="214" spans="1:8" ht="21" x14ac:dyDescent="0.2">
      <c r="A214" s="85"/>
      <c r="B214" s="87"/>
      <c r="C214" s="348" t="s">
        <v>306</v>
      </c>
      <c r="D214" s="348"/>
      <c r="E214" s="87"/>
      <c r="F214" s="87"/>
      <c r="G214" s="87"/>
      <c r="H214" s="87"/>
    </row>
    <row r="215" spans="1:8" ht="21" x14ac:dyDescent="0.2">
      <c r="C215" s="348"/>
      <c r="D215" s="348"/>
      <c r="E215" s="87"/>
      <c r="F215" s="87"/>
      <c r="G215" s="87"/>
      <c r="H215" s="82"/>
    </row>
    <row r="216" spans="1:8" ht="26.25" customHeight="1" x14ac:dyDescent="0.2">
      <c r="A216" s="347" t="str">
        <f>Абакан_юр!A174</f>
        <v>По соглашению сторон в качестве валюты платежа могут выступать украинские гривны, в этом случае курс следующий: 1 руб. = 0,4395 гривен</v>
      </c>
      <c r="B216" s="347"/>
      <c r="C216" s="347"/>
      <c r="D216" s="89"/>
      <c r="E216" s="89"/>
      <c r="F216" s="90"/>
      <c r="G216" s="351"/>
      <c r="H216" s="351"/>
    </row>
    <row r="217" spans="1:8" ht="26.25" customHeight="1" x14ac:dyDescent="0.2">
      <c r="A217" s="347" t="str">
        <f>Абакан_юр!A175</f>
        <v>По соглашению сторон в качестве валюты платежа могут выступать дирхамы ОАЭ, в этом случае курс следующий: 1 руб. = 0,0414 дирхам</v>
      </c>
      <c r="B217" s="347"/>
      <c r="C217" s="347"/>
      <c r="D217" s="89"/>
      <c r="E217" s="89"/>
      <c r="F217" s="90"/>
      <c r="G217" s="92"/>
      <c r="H217" s="92"/>
    </row>
    <row r="218" spans="1:8" ht="26.25" customHeight="1" x14ac:dyDescent="0.2">
      <c r="A218" s="347" t="str">
        <f>Абакан_юр!A176</f>
        <v>По соглашению сторон в качестве валюты платежа могут выступать доллары США, в этом случае курс следующий: 1 руб. = 0,0113 доллара</v>
      </c>
      <c r="B218" s="347"/>
      <c r="C218" s="347"/>
      <c r="D218" s="89"/>
      <c r="E218" s="89"/>
      <c r="F218" s="90"/>
      <c r="G218" s="92"/>
      <c r="H218" s="92"/>
    </row>
    <row r="219" spans="1:8" ht="26.25" customHeight="1" x14ac:dyDescent="0.2">
      <c r="A219" s="347" t="str">
        <f>Абакан_юр!A177</f>
        <v>По соглашению сторон в качестве валюты платежа могут выступать евро, в этом случае курс следующий: 1 руб. = 0,0104 евро</v>
      </c>
      <c r="B219" s="347"/>
      <c r="C219" s="347"/>
      <c r="D219" s="89"/>
      <c r="E219" s="90"/>
      <c r="F219" s="90"/>
      <c r="G219" s="92"/>
      <c r="H219" s="92"/>
    </row>
    <row r="220" spans="1:8" ht="26.25" customHeight="1" x14ac:dyDescent="0.2">
      <c r="A220" s="347" t="str">
        <f>Абакан_юр!A178</f>
        <v>По соглашению сторон в качестве валюты платежа могут выступать чешские кроны, в этом случае курс следующий: 1 руб. = 0,2610 крона</v>
      </c>
      <c r="B220" s="347"/>
      <c r="C220" s="347"/>
      <c r="D220" s="89"/>
      <c r="E220" s="90"/>
      <c r="F220" s="90"/>
      <c r="G220" s="92"/>
      <c r="H220" s="92"/>
    </row>
    <row r="221" spans="1:8" ht="26.25" customHeight="1" x14ac:dyDescent="0.2">
      <c r="A221" s="347" t="str">
        <f>Абакан_юр!A179</f>
        <v>По соглашению сторон в качестве валюты платежа могут выступать киргизские сомы, в этом случае курс следующий: 1 руб. = 1,0094 сом</v>
      </c>
      <c r="B221" s="347"/>
      <c r="C221" s="347"/>
      <c r="D221" s="89"/>
      <c r="E221" s="89"/>
      <c r="F221" s="90"/>
      <c r="G221" s="92"/>
      <c r="H221" s="92"/>
    </row>
    <row r="222" spans="1:8" ht="26.25" customHeight="1" x14ac:dyDescent="0.2">
      <c r="A222" s="347" t="str">
        <f>Абакан_юр!A180</f>
        <v>По соглашению сторон в качестве валюты платежа могут выступать казахстанские тенге, в этом случае курс следующий: 1 руб. = 5,0667 тенге</v>
      </c>
      <c r="B222" s="347"/>
      <c r="C222" s="347"/>
      <c r="D222" s="89"/>
      <c r="E222" s="89"/>
      <c r="F222" s="90"/>
      <c r="G222" s="92"/>
      <c r="H222" s="92"/>
    </row>
    <row r="223" spans="1:8" ht="26.25" x14ac:dyDescent="0.2">
      <c r="A223" s="93"/>
      <c r="B223" s="93"/>
      <c r="C223" s="94"/>
      <c r="D223" s="95"/>
      <c r="E223" s="95"/>
      <c r="F223" s="96"/>
      <c r="G223" s="97"/>
      <c r="H223" s="97"/>
    </row>
    <row r="224" spans="1:8" ht="21" x14ac:dyDescent="0.2">
      <c r="A224" s="339" t="s">
        <v>144</v>
      </c>
      <c r="B224" s="339"/>
      <c r="C224" s="339"/>
      <c r="D224" s="339"/>
      <c r="E224" s="339"/>
      <c r="F224" s="339"/>
      <c r="G224" s="339"/>
      <c r="H224" s="339"/>
    </row>
    <row r="225" spans="1:8" ht="21" x14ac:dyDescent="0.2">
      <c r="A225" s="339" t="s">
        <v>145</v>
      </c>
      <c r="B225" s="339"/>
      <c r="C225" s="339"/>
      <c r="D225" s="339"/>
      <c r="E225" s="339"/>
      <c r="F225" s="339"/>
      <c r="G225" s="339"/>
      <c r="H225" s="339"/>
    </row>
    <row r="226" spans="1:8" ht="26.25" x14ac:dyDescent="0.2">
      <c r="A226" s="93"/>
      <c r="B226" s="93"/>
      <c r="C226" s="94"/>
      <c r="D226" s="95"/>
      <c r="E226" s="95"/>
      <c r="F226" s="96"/>
      <c r="G226" s="97"/>
      <c r="H226" s="97"/>
    </row>
    <row r="227" spans="1:8" ht="50.1" customHeight="1" thickBot="1" x14ac:dyDescent="0.25">
      <c r="A227" s="340" t="s">
        <v>146</v>
      </c>
      <c r="B227" s="340"/>
      <c r="C227" s="340"/>
      <c r="D227" s="340"/>
      <c r="E227" s="340"/>
      <c r="F227" s="99"/>
      <c r="G227" s="91"/>
      <c r="H227" s="100"/>
    </row>
    <row r="228" spans="1:8" ht="50.1" customHeight="1" thickBot="1" x14ac:dyDescent="0.25">
      <c r="A228" s="341" t="s">
        <v>147</v>
      </c>
      <c r="B228" s="342"/>
      <c r="C228" s="342"/>
      <c r="D228" s="342"/>
      <c r="E228" s="343"/>
      <c r="F228" s="101"/>
      <c r="H228" s="102"/>
    </row>
    <row r="229" spans="1:8" ht="87" customHeight="1" thickBot="1" x14ac:dyDescent="0.25">
      <c r="A229" s="538" t="s">
        <v>148</v>
      </c>
      <c r="B229" s="539"/>
      <c r="C229" s="103" t="s">
        <v>149</v>
      </c>
      <c r="D229" s="621" t="s">
        <v>150</v>
      </c>
      <c r="E229" s="622"/>
      <c r="F229" s="104"/>
      <c r="G229" s="104"/>
      <c r="H229" s="104"/>
    </row>
    <row r="230" spans="1:8" ht="121.5" customHeight="1" x14ac:dyDescent="0.2">
      <c r="A230" s="333" t="s">
        <v>151</v>
      </c>
      <c r="B230" s="334"/>
      <c r="C230" s="105" t="s">
        <v>152</v>
      </c>
      <c r="D230" s="335" t="s">
        <v>153</v>
      </c>
      <c r="E230" s="336"/>
      <c r="F230" s="104"/>
      <c r="G230" s="104"/>
      <c r="H230" s="104"/>
    </row>
    <row r="231" spans="1:8" ht="102.75" customHeight="1" x14ac:dyDescent="0.2">
      <c r="A231" s="337" t="s">
        <v>154</v>
      </c>
      <c r="B231" s="338"/>
      <c r="C231" s="106" t="s">
        <v>155</v>
      </c>
      <c r="D231" s="331" t="s">
        <v>156</v>
      </c>
      <c r="E231" s="332"/>
      <c r="F231" s="104"/>
      <c r="G231" s="104"/>
      <c r="H231" s="104"/>
    </row>
    <row r="232" spans="1:8" ht="105.75" customHeight="1" thickBot="1" x14ac:dyDescent="0.25">
      <c r="A232" s="495" t="s">
        <v>157</v>
      </c>
      <c r="B232" s="496"/>
      <c r="C232" s="125" t="s">
        <v>158</v>
      </c>
      <c r="D232" s="497" t="s">
        <v>156</v>
      </c>
      <c r="E232" s="498"/>
      <c r="F232" s="96"/>
      <c r="G232" s="97"/>
      <c r="H232" s="97"/>
    </row>
    <row r="233" spans="1:8" s="82" customFormat="1" ht="102.75" customHeight="1" thickBot="1" x14ac:dyDescent="0.25">
      <c r="A233" s="495" t="s">
        <v>160</v>
      </c>
      <c r="B233" s="496"/>
      <c r="C233" s="247" t="s">
        <v>161</v>
      </c>
      <c r="D233" s="496" t="s">
        <v>156</v>
      </c>
      <c r="E233" s="707"/>
      <c r="F233" s="101"/>
      <c r="G233" s="101"/>
      <c r="H233" s="101"/>
    </row>
    <row r="234" spans="1:8" s="98" customFormat="1" ht="222.75" customHeight="1" thickBot="1" x14ac:dyDescent="0.25">
      <c r="A234" s="495" t="s">
        <v>162</v>
      </c>
      <c r="B234" s="496"/>
      <c r="C234" s="125" t="s">
        <v>163</v>
      </c>
      <c r="D234" s="497" t="s">
        <v>156</v>
      </c>
      <c r="E234" s="498"/>
      <c r="F234" s="96"/>
      <c r="G234" s="97"/>
      <c r="H234" s="97"/>
    </row>
    <row r="235" spans="1:8" ht="26.25" x14ac:dyDescent="0.2">
      <c r="A235" s="302"/>
      <c r="B235" s="302"/>
      <c r="C235" s="259"/>
      <c r="D235" s="259"/>
      <c r="E235" s="259"/>
      <c r="F235" s="96"/>
      <c r="G235" s="97"/>
      <c r="H235" s="97"/>
    </row>
    <row r="236" spans="1:8" ht="34.5" customHeight="1" x14ac:dyDescent="0.2">
      <c r="A236" s="329" t="s">
        <v>164</v>
      </c>
      <c r="B236" s="329"/>
      <c r="C236" s="329"/>
      <c r="D236" s="329"/>
      <c r="E236" s="329"/>
      <c r="F236" s="329"/>
      <c r="G236" s="329"/>
      <c r="H236" s="329"/>
    </row>
    <row r="237" spans="1:8" ht="34.5" customHeight="1" x14ac:dyDescent="0.2">
      <c r="A237" s="329" t="s">
        <v>165</v>
      </c>
      <c r="B237" s="329"/>
      <c r="C237" s="329"/>
      <c r="D237" s="329"/>
      <c r="E237" s="329"/>
      <c r="F237" s="329"/>
      <c r="G237" s="329"/>
      <c r="H237" s="329"/>
    </row>
    <row r="238" spans="1:8" ht="34.5" customHeight="1" x14ac:dyDescent="0.2">
      <c r="A238" s="329" t="s">
        <v>643</v>
      </c>
      <c r="B238" s="329"/>
      <c r="C238" s="329"/>
      <c r="D238" s="329"/>
      <c r="E238" s="329"/>
      <c r="F238" s="329"/>
      <c r="G238" s="329"/>
      <c r="H238" s="329"/>
    </row>
    <row r="239" spans="1:8" ht="183" customHeight="1" x14ac:dyDescent="0.2">
      <c r="A239"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339"/>
      <c r="C239" s="339"/>
      <c r="D239" s="339"/>
      <c r="E239" s="339"/>
      <c r="F239" s="339"/>
      <c r="G239" s="339"/>
      <c r="H239" s="339"/>
    </row>
    <row r="240" spans="1:8" ht="71.25" customHeight="1" x14ac:dyDescent="0.2">
      <c r="A240" s="339" t="s">
        <v>167</v>
      </c>
      <c r="B240" s="339"/>
      <c r="C240" s="339"/>
      <c r="D240" s="339"/>
      <c r="E240" s="339"/>
      <c r="F240" s="339"/>
      <c r="G240" s="339"/>
      <c r="H240" s="339"/>
    </row>
    <row r="241" spans="1:8" ht="36.75" customHeight="1" x14ac:dyDescent="0.2">
      <c r="A241" s="329" t="s">
        <v>168</v>
      </c>
      <c r="B241" s="329"/>
      <c r="C241" s="329"/>
      <c r="D241" s="329"/>
      <c r="E241" s="329"/>
      <c r="F241" s="329"/>
      <c r="G241" s="329"/>
      <c r="H241" s="329"/>
    </row>
    <row r="242" spans="1:8" s="109" customFormat="1" ht="114.75" customHeight="1" x14ac:dyDescent="0.2">
      <c r="A242" s="339" t="s">
        <v>169</v>
      </c>
      <c r="B242" s="339"/>
      <c r="C242" s="339"/>
      <c r="D242" s="339"/>
      <c r="E242" s="339"/>
      <c r="F242" s="339"/>
      <c r="G242" s="339"/>
      <c r="H242" s="339"/>
    </row>
  </sheetData>
  <sheetProtection selectLockedCells="1" selectUnlockedCells="1"/>
  <mergeCells count="40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12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7:B117"/>
    <mergeCell ref="D117:H117"/>
    <mergeCell ref="A118:B118"/>
    <mergeCell ref="D118:H118"/>
    <mergeCell ref="A119:B119"/>
    <mergeCell ref="D119:H119"/>
    <mergeCell ref="A114:B114"/>
    <mergeCell ref="D114:H114"/>
    <mergeCell ref="A115:B115"/>
    <mergeCell ref="D115:H115"/>
    <mergeCell ref="A116:B116"/>
    <mergeCell ref="D116:H116"/>
    <mergeCell ref="A123:B123"/>
    <mergeCell ref="D123:H123"/>
    <mergeCell ref="A124:B124"/>
    <mergeCell ref="D124:H124"/>
    <mergeCell ref="A125:C125"/>
    <mergeCell ref="D125:H125"/>
    <mergeCell ref="A120:B120"/>
    <mergeCell ref="D120:H120"/>
    <mergeCell ref="A121:B121"/>
    <mergeCell ref="D121:H121"/>
    <mergeCell ref="A122:B122"/>
    <mergeCell ref="D122:H122"/>
    <mergeCell ref="D126:H126"/>
    <mergeCell ref="A127:B127"/>
    <mergeCell ref="C127:C135"/>
    <mergeCell ref="D127:H127"/>
    <mergeCell ref="A128:B128"/>
    <mergeCell ref="D128:H128"/>
    <mergeCell ref="A129:B129"/>
    <mergeCell ref="D129:H129"/>
    <mergeCell ref="A130:B130"/>
    <mergeCell ref="D130:H130"/>
    <mergeCell ref="A134:B134"/>
    <mergeCell ref="D134:H134"/>
    <mergeCell ref="A135:B135"/>
    <mergeCell ref="D135:H135"/>
    <mergeCell ref="A136:B136"/>
    <mergeCell ref="D136:H136"/>
    <mergeCell ref="A131:B131"/>
    <mergeCell ref="D131:H131"/>
    <mergeCell ref="A132:B132"/>
    <mergeCell ref="D132:H132"/>
    <mergeCell ref="A133:B133"/>
    <mergeCell ref="D133:H133"/>
    <mergeCell ref="D141:H141"/>
    <mergeCell ref="A142:B142"/>
    <mergeCell ref="D142:H142"/>
    <mergeCell ref="A143:B143"/>
    <mergeCell ref="D143:H143"/>
    <mergeCell ref="A144:B144"/>
    <mergeCell ref="D144:H144"/>
    <mergeCell ref="A137:B137"/>
    <mergeCell ref="D137:H137"/>
    <mergeCell ref="A138:B138"/>
    <mergeCell ref="D138:H138"/>
    <mergeCell ref="A139:B139"/>
    <mergeCell ref="C139:C156"/>
    <mergeCell ref="D139:H139"/>
    <mergeCell ref="A140:B140"/>
    <mergeCell ref="D140:H140"/>
    <mergeCell ref="A141:B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A184:B184"/>
    <mergeCell ref="D184:H184"/>
    <mergeCell ref="A185:B185"/>
    <mergeCell ref="D185:H185"/>
    <mergeCell ref="A186:B186"/>
    <mergeCell ref="D186:H186"/>
    <mergeCell ref="A181:B181"/>
    <mergeCell ref="D181:H181"/>
    <mergeCell ref="A182:B182"/>
    <mergeCell ref="D182:H182"/>
    <mergeCell ref="A183:B183"/>
    <mergeCell ref="D183:H183"/>
    <mergeCell ref="A190:B190"/>
    <mergeCell ref="D190:H190"/>
    <mergeCell ref="A191:B191"/>
    <mergeCell ref="D191:H191"/>
    <mergeCell ref="A192:B192"/>
    <mergeCell ref="D192:H192"/>
    <mergeCell ref="A187:B187"/>
    <mergeCell ref="D187:H187"/>
    <mergeCell ref="A188:B188"/>
    <mergeCell ref="D188:H188"/>
    <mergeCell ref="A189:B189"/>
    <mergeCell ref="D189:H189"/>
    <mergeCell ref="A193:B193"/>
    <mergeCell ref="C193:C197"/>
    <mergeCell ref="D193:H193"/>
    <mergeCell ref="A194:B194"/>
    <mergeCell ref="D194:H194"/>
    <mergeCell ref="A195:B195"/>
    <mergeCell ref="D195:H195"/>
    <mergeCell ref="A196:B196"/>
    <mergeCell ref="D196:H196"/>
    <mergeCell ref="A197:B197"/>
    <mergeCell ref="A201:B201"/>
    <mergeCell ref="D201:H201"/>
    <mergeCell ref="A202:B202"/>
    <mergeCell ref="A203:B203"/>
    <mergeCell ref="D203:H203"/>
    <mergeCell ref="A204:B204"/>
    <mergeCell ref="D204:H204"/>
    <mergeCell ref="D197:H197"/>
    <mergeCell ref="A198:B198"/>
    <mergeCell ref="D198:H198"/>
    <mergeCell ref="A199:B199"/>
    <mergeCell ref="A200:B200"/>
    <mergeCell ref="D200:H200"/>
    <mergeCell ref="A205:B205"/>
    <mergeCell ref="A206:B206"/>
    <mergeCell ref="D206:H206"/>
    <mergeCell ref="A207:C207"/>
    <mergeCell ref="D207:H207"/>
    <mergeCell ref="A208:B208"/>
    <mergeCell ref="C208:C209"/>
    <mergeCell ref="D208:H208"/>
    <mergeCell ref="A209:B209"/>
    <mergeCell ref="D209:H209"/>
    <mergeCell ref="A216:C216"/>
    <mergeCell ref="G216:H216"/>
    <mergeCell ref="A217:C217"/>
    <mergeCell ref="A218:C218"/>
    <mergeCell ref="A219:C219"/>
    <mergeCell ref="A220:C220"/>
    <mergeCell ref="A210:B210"/>
    <mergeCell ref="D210:H210"/>
    <mergeCell ref="C212:D212"/>
    <mergeCell ref="C213:D213"/>
    <mergeCell ref="C214:D214"/>
    <mergeCell ref="C215:D215"/>
    <mergeCell ref="A229:B229"/>
    <mergeCell ref="D229:E229"/>
    <mergeCell ref="A230:B230"/>
    <mergeCell ref="D230:E230"/>
    <mergeCell ref="A231:B231"/>
    <mergeCell ref="D231:E231"/>
    <mergeCell ref="A221:C221"/>
    <mergeCell ref="A222:C222"/>
    <mergeCell ref="A224:H224"/>
    <mergeCell ref="A225:H225"/>
    <mergeCell ref="A227:E227"/>
    <mergeCell ref="A228:E228"/>
    <mergeCell ref="A242:E242"/>
    <mergeCell ref="F242:H242"/>
    <mergeCell ref="A236:H236"/>
    <mergeCell ref="A237:H237"/>
    <mergeCell ref="A238:H238"/>
    <mergeCell ref="A239:H239"/>
    <mergeCell ref="A240:H240"/>
    <mergeCell ref="A241:H241"/>
    <mergeCell ref="A232:B232"/>
    <mergeCell ref="D232:E232"/>
    <mergeCell ref="A233:B233"/>
    <mergeCell ref="D233:E233"/>
    <mergeCell ref="A234:B234"/>
    <mergeCell ref="D234:E23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644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7" s="382">
        <f>F7*1.2</f>
        <v>11923.199999999999</v>
      </c>
      <c r="E7" s="383">
        <f>F7*1.1</f>
        <v>10929.6</v>
      </c>
      <c r="F7" s="383">
        <v>9936</v>
      </c>
      <c r="G7" s="383">
        <f>F7*0.75</f>
        <v>7452</v>
      </c>
      <c r="H7" s="384">
        <f>F7*0.5</f>
        <v>4968</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2" s="457">
        <f>F12*1.2</f>
        <v>13478.4</v>
      </c>
      <c r="E12" s="383">
        <f>F12*1.1</f>
        <v>12355.2</v>
      </c>
      <c r="F12" s="383">
        <v>11232</v>
      </c>
      <c r="G12" s="383">
        <f>F12*0.75</f>
        <v>8424</v>
      </c>
      <c r="H12" s="384">
        <f>F12*0.5</f>
        <v>5616</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2334</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"2ГИС.РОСТОВ-НА-ДОНУ"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23" s="527">
        <v>384</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7" s="382">
        <f>F27*1.2</f>
        <v>16704</v>
      </c>
      <c r="E27" s="383">
        <f>F27*1.1</f>
        <v>15312.000000000002</v>
      </c>
      <c r="F27" s="383">
        <v>13920</v>
      </c>
      <c r="G27" s="383">
        <f>F27*0.75</f>
        <v>10440</v>
      </c>
      <c r="H27" s="384">
        <f>F27*0.5</f>
        <v>6960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2" s="457">
        <f>F32*1.2</f>
        <v>18878.399999999998</v>
      </c>
      <c r="E32" s="383">
        <f>F32*1.1</f>
        <v>17305.2</v>
      </c>
      <c r="F32" s="383">
        <v>15732</v>
      </c>
      <c r="G32" s="383">
        <f>F32*0.75</f>
        <v>11799</v>
      </c>
      <c r="H32" s="384">
        <f>F32*0.5</f>
        <v>7866</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3360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"2ГИС.РОСТОВ-НА-ДОНУ"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"2ГИС.РОСТОВ-НА-ДОНУ"; Электронный справочник "2ГИС.РОСТОВ-НА-ДОНУ"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v>
      </c>
      <c r="D43" s="465">
        <v>540</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48" s="382">
        <f>F48*1.2</f>
        <v>14313.6</v>
      </c>
      <c r="E48" s="383">
        <f>F48*1.1</f>
        <v>13120.800000000001</v>
      </c>
      <c r="F48" s="383">
        <v>11928</v>
      </c>
      <c r="G48" s="383">
        <f>F48*0.75</f>
        <v>8946</v>
      </c>
      <c r="H48" s="384">
        <f>F48*0.5</f>
        <v>5964</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4" s="457">
        <f>F54*1.2</f>
        <v>16178.4</v>
      </c>
      <c r="E54" s="383">
        <f>F54*1.1</f>
        <v>14830.2</v>
      </c>
      <c r="F54" s="383">
        <v>13482</v>
      </c>
      <c r="G54" s="383">
        <f>F54*0.75</f>
        <v>10111.5</v>
      </c>
      <c r="H54" s="384">
        <f>F54*0.5</f>
        <v>6741</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60" s="527">
        <v>384</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"&amp;MAX(D75:D84)</f>
        <v>от 1380 до 27600</v>
      </c>
      <c r="E64" s="422"/>
      <c r="F64" s="422"/>
      <c r="G64" s="422"/>
      <c r="H64" s="423"/>
    </row>
    <row r="65" spans="1:8" ht="37.5" customHeight="1" x14ac:dyDescent="0.2">
      <c r="A65" s="429" t="s">
        <v>39</v>
      </c>
      <c r="B65" s="598"/>
      <c r="C65" s="455"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65" s="601">
        <v>1380</v>
      </c>
      <c r="E65" s="433"/>
      <c r="F65" s="433"/>
      <c r="G65" s="433"/>
      <c r="H65" s="434"/>
    </row>
    <row r="66" spans="1:8" ht="37.5" customHeight="1" x14ac:dyDescent="0.2">
      <c r="A66" s="419" t="s">
        <v>40</v>
      </c>
      <c r="B66" s="586"/>
      <c r="C66" s="599"/>
      <c r="D66" s="361">
        <v>2760</v>
      </c>
      <c r="E66" s="355"/>
      <c r="F66" s="355"/>
      <c r="G66" s="355"/>
      <c r="H66" s="356"/>
    </row>
    <row r="67" spans="1:8" ht="37.5" customHeight="1" x14ac:dyDescent="0.2">
      <c r="A67" s="419" t="s">
        <v>41</v>
      </c>
      <c r="B67" s="586"/>
      <c r="C67" s="599"/>
      <c r="D67" s="361">
        <v>4140</v>
      </c>
      <c r="E67" s="355"/>
      <c r="F67" s="355"/>
      <c r="G67" s="355"/>
      <c r="H67" s="356"/>
    </row>
    <row r="68" spans="1:8" ht="37.5" customHeight="1" x14ac:dyDescent="0.2">
      <c r="A68" s="419" t="s">
        <v>42</v>
      </c>
      <c r="B68" s="586"/>
      <c r="C68" s="599"/>
      <c r="D68" s="361">
        <v>5520</v>
      </c>
      <c r="E68" s="355"/>
      <c r="F68" s="355"/>
      <c r="G68" s="355"/>
      <c r="H68" s="356"/>
    </row>
    <row r="69" spans="1:8" ht="37.5" customHeight="1" x14ac:dyDescent="0.2">
      <c r="A69" s="419" t="s">
        <v>43</v>
      </c>
      <c r="B69" s="586"/>
      <c r="C69" s="599"/>
      <c r="D69" s="361">
        <v>6900</v>
      </c>
      <c r="E69" s="355"/>
      <c r="F69" s="355"/>
      <c r="G69" s="355"/>
      <c r="H69" s="356"/>
    </row>
    <row r="70" spans="1:8" ht="37.5" customHeight="1" x14ac:dyDescent="0.2">
      <c r="A70" s="419" t="s">
        <v>44</v>
      </c>
      <c r="B70" s="586"/>
      <c r="C70" s="599"/>
      <c r="D70" s="361">
        <v>8280</v>
      </c>
      <c r="E70" s="355"/>
      <c r="F70" s="355"/>
      <c r="G70" s="355"/>
      <c r="H70" s="356"/>
    </row>
    <row r="71" spans="1:8" ht="37.5" customHeight="1" x14ac:dyDescent="0.2">
      <c r="A71" s="419" t="s">
        <v>45</v>
      </c>
      <c r="B71" s="586"/>
      <c r="C71" s="599"/>
      <c r="D71" s="361">
        <v>9660</v>
      </c>
      <c r="E71" s="355"/>
      <c r="F71" s="355"/>
      <c r="G71" s="355"/>
      <c r="H71" s="356"/>
    </row>
    <row r="72" spans="1:8" ht="37.5" customHeight="1" x14ac:dyDescent="0.2">
      <c r="A72" s="419" t="s">
        <v>46</v>
      </c>
      <c r="B72" s="586"/>
      <c r="C72" s="599"/>
      <c r="D72" s="361">
        <v>11040</v>
      </c>
      <c r="E72" s="355"/>
      <c r="F72" s="355"/>
      <c r="G72" s="355"/>
      <c r="H72" s="356"/>
    </row>
    <row r="73" spans="1:8" ht="37.5" customHeight="1" x14ac:dyDescent="0.2">
      <c r="A73" s="419" t="s">
        <v>47</v>
      </c>
      <c r="B73" s="586"/>
      <c r="C73" s="599"/>
      <c r="D73" s="361">
        <v>12420</v>
      </c>
      <c r="E73" s="355"/>
      <c r="F73" s="355"/>
      <c r="G73" s="355"/>
      <c r="H73" s="356"/>
    </row>
    <row r="74" spans="1:8" ht="37.5" customHeight="1" x14ac:dyDescent="0.2">
      <c r="A74" s="419" t="s">
        <v>48</v>
      </c>
      <c r="B74" s="586"/>
      <c r="C74" s="599"/>
      <c r="D74" s="361">
        <v>13800</v>
      </c>
      <c r="E74" s="355"/>
      <c r="F74" s="355"/>
      <c r="G74" s="355"/>
      <c r="H74" s="356"/>
    </row>
    <row r="75" spans="1:8" ht="37.5" customHeight="1" x14ac:dyDescent="0.2">
      <c r="A75" s="419" t="s">
        <v>49</v>
      </c>
      <c r="B75" s="586"/>
      <c r="C75" s="599"/>
      <c r="D75" s="361">
        <v>15180</v>
      </c>
      <c r="E75" s="355"/>
      <c r="F75" s="355"/>
      <c r="G75" s="355"/>
      <c r="H75" s="356"/>
    </row>
    <row r="76" spans="1:8" ht="37.5" customHeight="1" x14ac:dyDescent="0.2">
      <c r="A76" s="419" t="s">
        <v>50</v>
      </c>
      <c r="B76" s="586"/>
      <c r="C76" s="599"/>
      <c r="D76" s="361">
        <v>16560</v>
      </c>
      <c r="E76" s="355"/>
      <c r="F76" s="355"/>
      <c r="G76" s="355"/>
      <c r="H76" s="356"/>
    </row>
    <row r="77" spans="1:8" ht="37.5" customHeight="1" x14ac:dyDescent="0.2">
      <c r="A77" s="419" t="s">
        <v>51</v>
      </c>
      <c r="B77" s="586"/>
      <c r="C77" s="599"/>
      <c r="D77" s="361">
        <v>17940</v>
      </c>
      <c r="E77" s="355"/>
      <c r="F77" s="355"/>
      <c r="G77" s="355"/>
      <c r="H77" s="356"/>
    </row>
    <row r="78" spans="1:8" ht="37.5" customHeight="1" x14ac:dyDescent="0.2">
      <c r="A78" s="419" t="s">
        <v>52</v>
      </c>
      <c r="B78" s="586"/>
      <c r="C78" s="599"/>
      <c r="D78" s="361">
        <v>19320</v>
      </c>
      <c r="E78" s="355"/>
      <c r="F78" s="355"/>
      <c r="G78" s="355"/>
      <c r="H78" s="356"/>
    </row>
    <row r="79" spans="1:8" ht="37.5" customHeight="1" x14ac:dyDescent="0.2">
      <c r="A79" s="419" t="s">
        <v>53</v>
      </c>
      <c r="B79" s="586"/>
      <c r="C79" s="599"/>
      <c r="D79" s="361">
        <v>20700</v>
      </c>
      <c r="E79" s="355"/>
      <c r="F79" s="355"/>
      <c r="G79" s="355"/>
      <c r="H79" s="356"/>
    </row>
    <row r="80" spans="1:8" ht="37.5" customHeight="1" x14ac:dyDescent="0.2">
      <c r="A80" s="419" t="s">
        <v>54</v>
      </c>
      <c r="B80" s="586"/>
      <c r="C80" s="599"/>
      <c r="D80" s="361">
        <v>22080</v>
      </c>
      <c r="E80" s="355"/>
      <c r="F80" s="355"/>
      <c r="G80" s="355"/>
      <c r="H80" s="356"/>
    </row>
    <row r="81" spans="1:8" ht="37.5" customHeight="1" x14ac:dyDescent="0.2">
      <c r="A81" s="419" t="s">
        <v>55</v>
      </c>
      <c r="B81" s="586"/>
      <c r="C81" s="599"/>
      <c r="D81" s="361">
        <v>23460</v>
      </c>
      <c r="E81" s="355"/>
      <c r="F81" s="355"/>
      <c r="G81" s="355"/>
      <c r="H81" s="356"/>
    </row>
    <row r="82" spans="1:8" ht="37.5" customHeight="1" x14ac:dyDescent="0.2">
      <c r="A82" s="419" t="s">
        <v>56</v>
      </c>
      <c r="B82" s="586"/>
      <c r="C82" s="599"/>
      <c r="D82" s="361">
        <v>24840</v>
      </c>
      <c r="E82" s="355"/>
      <c r="F82" s="355"/>
      <c r="G82" s="355"/>
      <c r="H82" s="356"/>
    </row>
    <row r="83" spans="1:8" ht="37.5" customHeight="1" x14ac:dyDescent="0.2">
      <c r="A83" s="419" t="s">
        <v>57</v>
      </c>
      <c r="B83" s="586"/>
      <c r="C83" s="599"/>
      <c r="D83" s="361">
        <v>26220</v>
      </c>
      <c r="E83" s="355"/>
      <c r="F83" s="355"/>
      <c r="G83" s="355"/>
      <c r="H83" s="356"/>
    </row>
    <row r="84" spans="1:8" ht="37.5" customHeight="1" x14ac:dyDescent="0.2">
      <c r="A84" s="419" t="s">
        <v>58</v>
      </c>
      <c r="B84" s="586"/>
      <c r="C84" s="599"/>
      <c r="D84" s="361">
        <v>27600</v>
      </c>
      <c r="E84" s="355"/>
      <c r="F84" s="355"/>
      <c r="G84" s="355"/>
      <c r="H84" s="356"/>
    </row>
    <row r="85" spans="1:8" ht="37.5" customHeight="1" x14ac:dyDescent="0.2">
      <c r="A85" s="419" t="s">
        <v>181</v>
      </c>
      <c r="B85" s="420"/>
      <c r="C85" s="599"/>
      <c r="D85" s="361">
        <v>28980</v>
      </c>
      <c r="E85" s="355"/>
      <c r="F85" s="355"/>
      <c r="G85" s="355"/>
      <c r="H85" s="356"/>
    </row>
    <row r="86" spans="1:8" ht="37.5" customHeight="1" x14ac:dyDescent="0.2">
      <c r="A86" s="419" t="s">
        <v>182</v>
      </c>
      <c r="B86" s="420"/>
      <c r="C86" s="599"/>
      <c r="D86" s="361">
        <v>30360</v>
      </c>
      <c r="E86" s="355"/>
      <c r="F86" s="355"/>
      <c r="G86" s="355"/>
      <c r="H86" s="356"/>
    </row>
    <row r="87" spans="1:8" ht="37.5" customHeight="1" x14ac:dyDescent="0.2">
      <c r="A87" s="419" t="s">
        <v>183</v>
      </c>
      <c r="B87" s="420"/>
      <c r="C87" s="599"/>
      <c r="D87" s="361">
        <v>31740</v>
      </c>
      <c r="E87" s="355"/>
      <c r="F87" s="355"/>
      <c r="G87" s="355"/>
      <c r="H87" s="356"/>
    </row>
    <row r="88" spans="1:8" ht="37.5" customHeight="1" x14ac:dyDescent="0.2">
      <c r="A88" s="419" t="s">
        <v>184</v>
      </c>
      <c r="B88" s="420"/>
      <c r="C88" s="599"/>
      <c r="D88" s="361">
        <v>33120</v>
      </c>
      <c r="E88" s="355"/>
      <c r="F88" s="355"/>
      <c r="G88" s="355"/>
      <c r="H88" s="356"/>
    </row>
    <row r="89" spans="1:8" ht="37.5" customHeight="1" x14ac:dyDescent="0.2">
      <c r="A89" s="419" t="s">
        <v>185</v>
      </c>
      <c r="B89" s="420"/>
      <c r="C89" s="599"/>
      <c r="D89" s="361">
        <v>34500</v>
      </c>
      <c r="E89" s="355"/>
      <c r="F89" s="355"/>
      <c r="G89" s="355"/>
      <c r="H89" s="356"/>
    </row>
    <row r="90" spans="1:8" ht="37.5" customHeight="1" x14ac:dyDescent="0.2">
      <c r="A90" s="419" t="s">
        <v>186</v>
      </c>
      <c r="B90" s="420"/>
      <c r="C90" s="599"/>
      <c r="D90" s="361">
        <v>35880</v>
      </c>
      <c r="E90" s="355"/>
      <c r="F90" s="355"/>
      <c r="G90" s="355"/>
      <c r="H90" s="356"/>
    </row>
    <row r="91" spans="1:8" ht="37.5" customHeight="1" x14ac:dyDescent="0.2">
      <c r="A91" s="419" t="s">
        <v>187</v>
      </c>
      <c r="B91" s="420"/>
      <c r="C91" s="599"/>
      <c r="D91" s="361">
        <v>37260</v>
      </c>
      <c r="E91" s="355"/>
      <c r="F91" s="355"/>
      <c r="G91" s="355"/>
      <c r="H91" s="356"/>
    </row>
    <row r="92" spans="1:8" ht="37.5" customHeight="1" x14ac:dyDescent="0.2">
      <c r="A92" s="419" t="s">
        <v>188</v>
      </c>
      <c r="B92" s="420"/>
      <c r="C92" s="599"/>
      <c r="D92" s="361">
        <v>38640</v>
      </c>
      <c r="E92" s="355"/>
      <c r="F92" s="355"/>
      <c r="G92" s="355"/>
      <c r="H92" s="356"/>
    </row>
    <row r="93" spans="1:8" ht="37.5" customHeight="1" x14ac:dyDescent="0.2">
      <c r="A93" s="419" t="s">
        <v>189</v>
      </c>
      <c r="B93" s="420"/>
      <c r="C93" s="599"/>
      <c r="D93" s="361">
        <v>40020</v>
      </c>
      <c r="E93" s="355"/>
      <c r="F93" s="355"/>
      <c r="G93" s="355"/>
      <c r="H93" s="356"/>
    </row>
    <row r="94" spans="1:8" ht="37.5" customHeight="1" x14ac:dyDescent="0.2">
      <c r="A94" s="419" t="s">
        <v>190</v>
      </c>
      <c r="B94" s="420"/>
      <c r="C94" s="599"/>
      <c r="D94" s="361">
        <v>41400</v>
      </c>
      <c r="E94" s="355"/>
      <c r="F94" s="355"/>
      <c r="G94" s="355"/>
      <c r="H94" s="356"/>
    </row>
    <row r="95" spans="1:8" ht="37.5" customHeight="1" x14ac:dyDescent="0.2">
      <c r="A95" s="419" t="s">
        <v>191</v>
      </c>
      <c r="B95" s="420"/>
      <c r="C95" s="599"/>
      <c r="D95" s="361">
        <v>42780</v>
      </c>
      <c r="E95" s="355"/>
      <c r="F95" s="355"/>
      <c r="G95" s="355"/>
      <c r="H95" s="356"/>
    </row>
    <row r="96" spans="1:8" ht="37.5" customHeight="1" x14ac:dyDescent="0.2">
      <c r="A96" s="419" t="s">
        <v>192</v>
      </c>
      <c r="B96" s="420"/>
      <c r="C96" s="599"/>
      <c r="D96" s="361">
        <v>44160</v>
      </c>
      <c r="E96" s="355"/>
      <c r="F96" s="355"/>
      <c r="G96" s="355"/>
      <c r="H96" s="356"/>
    </row>
    <row r="97" spans="1:8" ht="37.5" customHeight="1" x14ac:dyDescent="0.2">
      <c r="A97" s="419" t="s">
        <v>193</v>
      </c>
      <c r="B97" s="420"/>
      <c r="C97" s="599"/>
      <c r="D97" s="361">
        <v>45540</v>
      </c>
      <c r="E97" s="355"/>
      <c r="F97" s="355"/>
      <c r="G97" s="355"/>
      <c r="H97" s="356"/>
    </row>
    <row r="98" spans="1:8" ht="37.5" customHeight="1" x14ac:dyDescent="0.2">
      <c r="A98" s="419" t="s">
        <v>194</v>
      </c>
      <c r="B98" s="420"/>
      <c r="C98" s="599"/>
      <c r="D98" s="361">
        <v>46920</v>
      </c>
      <c r="E98" s="355"/>
      <c r="F98" s="355"/>
      <c r="G98" s="355"/>
      <c r="H98" s="356"/>
    </row>
    <row r="99" spans="1:8" ht="37.5" customHeight="1" x14ac:dyDescent="0.2">
      <c r="A99" s="419" t="s">
        <v>195</v>
      </c>
      <c r="B99" s="420"/>
      <c r="C99" s="599"/>
      <c r="D99" s="361">
        <v>48300</v>
      </c>
      <c r="E99" s="355"/>
      <c r="F99" s="355"/>
      <c r="G99" s="355"/>
      <c r="H99" s="356"/>
    </row>
    <row r="100" spans="1:8" ht="37.5" customHeight="1" x14ac:dyDescent="0.2">
      <c r="A100" s="419" t="s">
        <v>235</v>
      </c>
      <c r="B100" s="420"/>
      <c r="C100" s="599"/>
      <c r="D100" s="361">
        <v>49680</v>
      </c>
      <c r="E100" s="355"/>
      <c r="F100" s="355"/>
      <c r="G100" s="355"/>
      <c r="H100" s="356"/>
    </row>
    <row r="101" spans="1:8" ht="37.5" customHeight="1" x14ac:dyDescent="0.2">
      <c r="A101" s="419" t="s">
        <v>236</v>
      </c>
      <c r="B101" s="420"/>
      <c r="C101" s="599"/>
      <c r="D101" s="361">
        <v>51060</v>
      </c>
      <c r="E101" s="355"/>
      <c r="F101" s="355"/>
      <c r="G101" s="355"/>
      <c r="H101" s="356"/>
    </row>
    <row r="102" spans="1:8" ht="37.5" customHeight="1" x14ac:dyDescent="0.2">
      <c r="A102" s="419" t="s">
        <v>237</v>
      </c>
      <c r="B102" s="420"/>
      <c r="C102" s="599"/>
      <c r="D102" s="361">
        <v>52440</v>
      </c>
      <c r="E102" s="355"/>
      <c r="F102" s="355"/>
      <c r="G102" s="355"/>
      <c r="H102" s="356"/>
    </row>
    <row r="103" spans="1:8" ht="37.5" customHeight="1" x14ac:dyDescent="0.2">
      <c r="A103" s="419" t="s">
        <v>238</v>
      </c>
      <c r="B103" s="420"/>
      <c r="C103" s="599"/>
      <c r="D103" s="361">
        <v>53820</v>
      </c>
      <c r="E103" s="355"/>
      <c r="F103" s="355"/>
      <c r="G103" s="355"/>
      <c r="H103" s="356"/>
    </row>
    <row r="104" spans="1:8" ht="37.5" customHeight="1" thickBot="1" x14ac:dyDescent="0.25">
      <c r="A104" s="419" t="s">
        <v>239</v>
      </c>
      <c r="B104" s="420"/>
      <c r="C104" s="600"/>
      <c r="D104" s="361">
        <v>55200</v>
      </c>
      <c r="E104" s="355"/>
      <c r="F104" s="355"/>
      <c r="G104" s="355"/>
      <c r="H104" s="356"/>
    </row>
    <row r="105" spans="1:8" ht="50.1" customHeight="1" thickBot="1" x14ac:dyDescent="0.25">
      <c r="A105" s="411" t="s">
        <v>59</v>
      </c>
      <c r="B105" s="412"/>
      <c r="C105" s="412"/>
      <c r="D105" s="421" t="str">
        <f>"от "&amp;MIN(D106:D115)&amp;" до "&amp;MAX(D106:D115)</f>
        <v>от 468 до 22380</v>
      </c>
      <c r="E105" s="422"/>
      <c r="F105" s="422"/>
      <c r="G105" s="422"/>
      <c r="H105" s="423"/>
    </row>
    <row r="106" spans="1:8" ht="151.5" x14ac:dyDescent="0.2">
      <c r="A106" s="65" t="s">
        <v>60</v>
      </c>
      <c r="B106" s="66" t="s">
        <v>13</v>
      </c>
      <c r="C106" s="67"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06" s="424">
        <v>1296</v>
      </c>
      <c r="E106" s="424"/>
      <c r="F106" s="424"/>
      <c r="G106" s="424"/>
      <c r="H106" s="425"/>
    </row>
    <row r="107" spans="1:8" ht="37.5" customHeight="1" x14ac:dyDescent="0.2">
      <c r="A107" s="377" t="s">
        <v>61</v>
      </c>
      <c r="B107" s="418"/>
      <c r="C107" s="426"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07" s="398">
        <v>756</v>
      </c>
      <c r="E107" s="398"/>
      <c r="F107" s="398"/>
      <c r="G107" s="398"/>
      <c r="H107" s="399"/>
    </row>
    <row r="108" spans="1:8" ht="37.5" customHeight="1" x14ac:dyDescent="0.2">
      <c r="A108" s="377" t="s">
        <v>62</v>
      </c>
      <c r="B108" s="418"/>
      <c r="C108" s="427"/>
      <c r="D108" s="398">
        <v>22380</v>
      </c>
      <c r="E108" s="398"/>
      <c r="F108" s="398"/>
      <c r="G108" s="398"/>
      <c r="H108" s="399"/>
    </row>
    <row r="109" spans="1:8" ht="37.5" customHeight="1" x14ac:dyDescent="0.2">
      <c r="A109" s="377" t="s">
        <v>63</v>
      </c>
      <c r="B109" s="418"/>
      <c r="C109" s="427"/>
      <c r="D109" s="398">
        <v>2676</v>
      </c>
      <c r="E109" s="398"/>
      <c r="F109" s="398"/>
      <c r="G109" s="398"/>
      <c r="H109" s="399"/>
    </row>
    <row r="110" spans="1:8" ht="37.5" customHeight="1" x14ac:dyDescent="0.2">
      <c r="A110" s="352" t="s">
        <v>64</v>
      </c>
      <c r="B110" s="353"/>
      <c r="C110" s="427"/>
      <c r="D110" s="398">
        <v>5358</v>
      </c>
      <c r="E110" s="398"/>
      <c r="F110" s="398"/>
      <c r="G110" s="398"/>
      <c r="H110" s="399"/>
    </row>
    <row r="111" spans="1:8" ht="37.5" customHeight="1" x14ac:dyDescent="0.2">
      <c r="A111" s="377" t="s">
        <v>65</v>
      </c>
      <c r="B111" s="418"/>
      <c r="C111" s="427"/>
      <c r="D111" s="398">
        <v>468</v>
      </c>
      <c r="E111" s="398"/>
      <c r="F111" s="398"/>
      <c r="G111" s="398"/>
      <c r="H111" s="399"/>
    </row>
    <row r="112" spans="1:8" ht="37.5" customHeight="1" x14ac:dyDescent="0.2">
      <c r="A112" s="377" t="s">
        <v>66</v>
      </c>
      <c r="B112" s="418"/>
      <c r="C112" s="427"/>
      <c r="D112" s="398">
        <v>468</v>
      </c>
      <c r="E112" s="398"/>
      <c r="F112" s="398"/>
      <c r="G112" s="398"/>
      <c r="H112" s="399"/>
    </row>
    <row r="113" spans="1:8" ht="37.5" customHeight="1" x14ac:dyDescent="0.2">
      <c r="A113" s="377" t="s">
        <v>67</v>
      </c>
      <c r="B113" s="418"/>
      <c r="C113" s="427"/>
      <c r="D113" s="398">
        <v>936</v>
      </c>
      <c r="E113" s="398"/>
      <c r="F113" s="398"/>
      <c r="G113" s="398"/>
      <c r="H113" s="399"/>
    </row>
    <row r="114" spans="1:8" ht="37.5" customHeight="1" x14ac:dyDescent="0.2">
      <c r="A114" s="377" t="s">
        <v>68</v>
      </c>
      <c r="B114" s="418"/>
      <c r="C114" s="427"/>
      <c r="D114" s="398">
        <v>1398</v>
      </c>
      <c r="E114" s="398"/>
      <c r="F114" s="398"/>
      <c r="G114" s="398"/>
      <c r="H114" s="399"/>
    </row>
    <row r="115" spans="1:8" ht="37.5" customHeight="1" thickBot="1" x14ac:dyDescent="0.25">
      <c r="A115" s="407" t="s">
        <v>69</v>
      </c>
      <c r="B115" s="408"/>
      <c r="C115" s="428"/>
      <c r="D115" s="409">
        <v>8814</v>
      </c>
      <c r="E115" s="409"/>
      <c r="F115" s="409"/>
      <c r="G115" s="409"/>
      <c r="H115" s="410"/>
    </row>
    <row r="116" spans="1:8" s="16" customFormat="1" ht="117.75" customHeight="1" thickBot="1" x14ac:dyDescent="0.25">
      <c r="A116" s="524" t="s">
        <v>71</v>
      </c>
      <c r="B116" s="525"/>
      <c r="C11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16" s="375">
        <v>30</v>
      </c>
      <c r="E116" s="375"/>
      <c r="F116" s="375"/>
      <c r="G116" s="375"/>
      <c r="H116" s="376"/>
    </row>
    <row r="117" spans="1:8" ht="50.1" customHeight="1" thickBot="1" x14ac:dyDescent="0.25">
      <c r="A117" s="362" t="s">
        <v>72</v>
      </c>
      <c r="B117" s="363"/>
      <c r="C117" s="21"/>
      <c r="D117" s="364" t="str">
        <f>"от "&amp;MIN(D119,D139:H140,F178,D141:H153)&amp;" до "&amp;MAX(D119,D139:H140,F178,D141:H153)</f>
        <v>от 384 до 10968</v>
      </c>
      <c r="E117" s="364"/>
      <c r="F117" s="364"/>
      <c r="G117" s="364"/>
      <c r="H117" s="365"/>
    </row>
    <row r="118" spans="1:8" ht="21.75" thickBot="1" x14ac:dyDescent="0.25">
      <c r="A118" s="518"/>
      <c r="B118" s="519"/>
      <c r="C118" s="60"/>
      <c r="D118" s="520"/>
      <c r="E118" s="520"/>
      <c r="F118" s="520"/>
      <c r="G118" s="520"/>
      <c r="H118" s="521"/>
    </row>
    <row r="119" spans="1:8" ht="75" customHeight="1" thickBot="1" x14ac:dyDescent="0.25">
      <c r="A119" s="389" t="s">
        <v>73</v>
      </c>
      <c r="B119" s="390"/>
      <c r="C11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"2ГИС.РОСТОВ-НА-ДОНУ" (версия для ПК); Интернет-площадка 2gis.kz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http://api.2gis.kz/</v>
      </c>
      <c r="D119" s="391">
        <v>7140</v>
      </c>
      <c r="E119" s="391"/>
      <c r="F119" s="391"/>
      <c r="G119" s="391"/>
      <c r="H119" s="392"/>
    </row>
    <row r="120" spans="1:8" ht="75" customHeight="1" thickBot="1" x14ac:dyDescent="0.25">
      <c r="A120" s="393" t="s">
        <v>74</v>
      </c>
      <c r="B120" s="394"/>
      <c r="C120" s="405"/>
      <c r="D120" s="395" t="s">
        <v>75</v>
      </c>
      <c r="E120" s="396"/>
      <c r="F120" s="396"/>
      <c r="G120" s="396"/>
      <c r="H120" s="397"/>
    </row>
    <row r="121" spans="1:8" ht="75" customHeight="1" x14ac:dyDescent="0.2">
      <c r="A121" s="385" t="s">
        <v>76</v>
      </c>
      <c r="B121" s="386"/>
      <c r="C121" s="405"/>
      <c r="D121" s="398">
        <f>D119/4</f>
        <v>1785</v>
      </c>
      <c r="E121" s="398"/>
      <c r="F121" s="398"/>
      <c r="G121" s="398"/>
      <c r="H121" s="399"/>
    </row>
    <row r="122" spans="1:8" ht="75" customHeight="1" x14ac:dyDescent="0.2">
      <c r="A122" s="385" t="s">
        <v>77</v>
      </c>
      <c r="B122" s="386"/>
      <c r="C122" s="405"/>
      <c r="D122" s="398">
        <f>D119/5</f>
        <v>1428</v>
      </c>
      <c r="E122" s="398"/>
      <c r="F122" s="398"/>
      <c r="G122" s="398"/>
      <c r="H122" s="399"/>
    </row>
    <row r="123" spans="1:8" ht="75" customHeight="1" x14ac:dyDescent="0.2">
      <c r="A123" s="385" t="s">
        <v>78</v>
      </c>
      <c r="B123" s="386"/>
      <c r="C123" s="405"/>
      <c r="D123" s="398">
        <f>D119/6</f>
        <v>1190</v>
      </c>
      <c r="E123" s="398"/>
      <c r="F123" s="398"/>
      <c r="G123" s="398"/>
      <c r="H123" s="399"/>
    </row>
    <row r="124" spans="1:8" ht="75" customHeight="1" x14ac:dyDescent="0.2">
      <c r="A124" s="385" t="s">
        <v>79</v>
      </c>
      <c r="B124" s="386"/>
      <c r="C124" s="405"/>
      <c r="D124" s="398">
        <f>D119/7</f>
        <v>1020</v>
      </c>
      <c r="E124" s="398"/>
      <c r="F124" s="398"/>
      <c r="G124" s="398"/>
      <c r="H124" s="399"/>
    </row>
    <row r="125" spans="1:8" ht="75" customHeight="1" x14ac:dyDescent="0.2">
      <c r="A125" s="385" t="s">
        <v>80</v>
      </c>
      <c r="B125" s="386"/>
      <c r="C125" s="405"/>
      <c r="D125" s="398">
        <f>D119/8</f>
        <v>892.5</v>
      </c>
      <c r="E125" s="398"/>
      <c r="F125" s="398"/>
      <c r="G125" s="398"/>
      <c r="H125" s="399"/>
    </row>
    <row r="126" spans="1:8" ht="75" customHeight="1" x14ac:dyDescent="0.2">
      <c r="A126" s="385" t="s">
        <v>81</v>
      </c>
      <c r="B126" s="386"/>
      <c r="C126" s="405"/>
      <c r="D126" s="398">
        <f>D119/9</f>
        <v>793.33333333333337</v>
      </c>
      <c r="E126" s="398"/>
      <c r="F126" s="398"/>
      <c r="G126" s="398"/>
      <c r="H126" s="399"/>
    </row>
    <row r="127" spans="1:8" ht="75" customHeight="1" x14ac:dyDescent="0.2">
      <c r="A127" s="385" t="s">
        <v>82</v>
      </c>
      <c r="B127" s="386"/>
      <c r="C127" s="405"/>
      <c r="D127" s="398">
        <f>D119/10</f>
        <v>714</v>
      </c>
      <c r="E127" s="398"/>
      <c r="F127" s="398"/>
      <c r="G127" s="398"/>
      <c r="H127" s="399"/>
    </row>
    <row r="128" spans="1:8" ht="75" customHeight="1" thickBot="1" x14ac:dyDescent="0.25">
      <c r="A128" s="389" t="s">
        <v>83</v>
      </c>
      <c r="B128" s="390"/>
      <c r="C128" s="405"/>
      <c r="D128" s="391">
        <v>10704</v>
      </c>
      <c r="E128" s="391"/>
      <c r="F128" s="391"/>
      <c r="G128" s="391"/>
      <c r="H128" s="392"/>
    </row>
    <row r="129" spans="1:8" ht="75" customHeight="1" thickBot="1" x14ac:dyDescent="0.25">
      <c r="A129" s="393" t="s">
        <v>74</v>
      </c>
      <c r="B129" s="394"/>
      <c r="C129" s="405"/>
      <c r="D129" s="395" t="s">
        <v>75</v>
      </c>
      <c r="E129" s="396"/>
      <c r="F129" s="396"/>
      <c r="G129" s="396"/>
      <c r="H129" s="397"/>
    </row>
    <row r="130" spans="1:8" ht="75" customHeight="1" x14ac:dyDescent="0.2">
      <c r="A130" s="385" t="s">
        <v>76</v>
      </c>
      <c r="B130" s="386"/>
      <c r="C130" s="405"/>
      <c r="D130" s="398">
        <v>2676</v>
      </c>
      <c r="E130" s="398"/>
      <c r="F130" s="398"/>
      <c r="G130" s="398"/>
      <c r="H130" s="399"/>
    </row>
    <row r="131" spans="1:8" ht="75" customHeight="1" x14ac:dyDescent="0.2">
      <c r="A131" s="385" t="s">
        <v>77</v>
      </c>
      <c r="B131" s="386"/>
      <c r="C131" s="405"/>
      <c r="D131" s="398">
        <v>2140.7999999999997</v>
      </c>
      <c r="E131" s="398"/>
      <c r="F131" s="398"/>
      <c r="G131" s="398"/>
      <c r="H131" s="399"/>
    </row>
    <row r="132" spans="1:8" ht="75" customHeight="1" x14ac:dyDescent="0.2">
      <c r="A132" s="385" t="s">
        <v>78</v>
      </c>
      <c r="B132" s="386"/>
      <c r="C132" s="405"/>
      <c r="D132" s="398">
        <v>1784</v>
      </c>
      <c r="E132" s="398"/>
      <c r="F132" s="398"/>
      <c r="G132" s="398"/>
      <c r="H132" s="399"/>
    </row>
    <row r="133" spans="1:8" ht="75" customHeight="1" x14ac:dyDescent="0.2">
      <c r="A133" s="385" t="s">
        <v>79</v>
      </c>
      <c r="B133" s="386"/>
      <c r="C133" s="405"/>
      <c r="D133" s="398">
        <v>1529.1428571428571</v>
      </c>
      <c r="E133" s="398"/>
      <c r="F133" s="398"/>
      <c r="G133" s="398"/>
      <c r="H133" s="399"/>
    </row>
    <row r="134" spans="1:8" ht="75" customHeight="1" x14ac:dyDescent="0.2">
      <c r="A134" s="385" t="s">
        <v>80</v>
      </c>
      <c r="B134" s="386"/>
      <c r="C134" s="405"/>
      <c r="D134" s="398">
        <v>1338</v>
      </c>
      <c r="E134" s="398"/>
      <c r="F134" s="398"/>
      <c r="G134" s="398"/>
      <c r="H134" s="399"/>
    </row>
    <row r="135" spans="1:8" ht="75" customHeight="1" x14ac:dyDescent="0.2">
      <c r="A135" s="385" t="s">
        <v>81</v>
      </c>
      <c r="B135" s="386"/>
      <c r="C135" s="405"/>
      <c r="D135" s="398">
        <v>1189.3333333333333</v>
      </c>
      <c r="E135" s="398"/>
      <c r="F135" s="398"/>
      <c r="G135" s="398"/>
      <c r="H135" s="399"/>
    </row>
    <row r="136" spans="1:8" ht="75" customHeight="1" thickBot="1" x14ac:dyDescent="0.25">
      <c r="A136" s="385" t="s">
        <v>82</v>
      </c>
      <c r="B136" s="386"/>
      <c r="C136" s="406"/>
      <c r="D136" s="398">
        <v>1070.3999999999999</v>
      </c>
      <c r="E136" s="398"/>
      <c r="F136" s="398"/>
      <c r="G136" s="398"/>
      <c r="H136" s="399"/>
    </row>
    <row r="137" spans="1:8" s="16" customFormat="1" ht="62.45" customHeight="1" thickBot="1" x14ac:dyDescent="0.25">
      <c r="A137" s="380" t="s">
        <v>84</v>
      </c>
      <c r="B137" s="381"/>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37" s="374">
        <v>7128</v>
      </c>
      <c r="E137" s="375"/>
      <c r="F137" s="375"/>
      <c r="G137" s="375"/>
      <c r="H137" s="376"/>
    </row>
    <row r="138" spans="1:8" ht="21.75" thickBot="1" x14ac:dyDescent="0.25">
      <c r="A138" s="518"/>
      <c r="B138" s="519"/>
      <c r="C138" s="56"/>
      <c r="D138" s="520"/>
      <c r="E138" s="520"/>
      <c r="F138" s="520"/>
      <c r="G138" s="520"/>
      <c r="H138" s="521"/>
    </row>
    <row r="139" spans="1:8" ht="50.1" customHeight="1" x14ac:dyDescent="0.2">
      <c r="A139" s="352" t="s">
        <v>85</v>
      </c>
      <c r="B139" s="353"/>
      <c r="C139" s="72" t="str">
        <f>"Интернет-площадка 2gis.ru на основе Cправочника организаций "&amp;$C$2&amp;""</f>
        <v>Интернет-площадка 2gis.ru на основе Cправочника организаций "2ГИС.РОСТОВ-НА-ДОНУ"</v>
      </c>
      <c r="D139" s="382">
        <v>8898</v>
      </c>
      <c r="E139" s="383"/>
      <c r="F139" s="383"/>
      <c r="G139" s="383"/>
      <c r="H139" s="384"/>
    </row>
    <row r="140" spans="1:8" ht="50.1" customHeight="1" x14ac:dyDescent="0.2">
      <c r="A140" s="352" t="s">
        <v>86</v>
      </c>
      <c r="B140" s="353"/>
      <c r="C140" s="73"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0" s="379">
        <v>2286</v>
      </c>
      <c r="E140" s="372"/>
      <c r="F140" s="372"/>
      <c r="G140" s="372"/>
      <c r="H140" s="373"/>
    </row>
    <row r="141" spans="1:8" ht="50.1" customHeight="1" x14ac:dyDescent="0.2">
      <c r="A141" s="352" t="s">
        <v>87</v>
      </c>
      <c r="B141" s="353"/>
      <c r="C141" s="73"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1" s="354">
        <v>4578</v>
      </c>
      <c r="E141" s="355"/>
      <c r="F141" s="355"/>
      <c r="G141" s="355"/>
      <c r="H141" s="356"/>
    </row>
    <row r="142" spans="1:8" ht="50.1" customHeight="1" x14ac:dyDescent="0.2">
      <c r="A142" s="352" t="s">
        <v>88</v>
      </c>
      <c r="B142" s="353"/>
      <c r="C142" s="73" t="str">
        <f>"Интернет-площадка 2gis.ru на основе Cправочника организаций "&amp;$C$2&amp;""</f>
        <v>Интернет-площадка 2gis.ru на основе Cправочника организаций "2ГИС.РОСТОВ-НА-ДОНУ"</v>
      </c>
      <c r="D142" s="354">
        <v>8898</v>
      </c>
      <c r="E142" s="355"/>
      <c r="F142" s="355"/>
      <c r="G142" s="355"/>
      <c r="H142" s="356"/>
    </row>
    <row r="143" spans="1:8" ht="50.1" customHeight="1" x14ac:dyDescent="0.2">
      <c r="A143" s="352" t="s">
        <v>89</v>
      </c>
      <c r="B143" s="353"/>
      <c r="C143" s="73" t="str">
        <f>"Интернет-площадка 2gis.ru на основе Cправочника организаций "&amp;$C$2&amp;""</f>
        <v>Интернет-площадка 2gis.ru на основе Cправочника организаций "2ГИС.РОСТОВ-НА-ДОНУ"</v>
      </c>
      <c r="D143" s="354">
        <v>10680</v>
      </c>
      <c r="E143" s="355"/>
      <c r="F143" s="355"/>
      <c r="G143" s="355"/>
      <c r="H143" s="356"/>
    </row>
    <row r="144" spans="1:8" ht="50.1" customHeight="1" x14ac:dyDescent="0.2">
      <c r="A144" s="352" t="s">
        <v>90</v>
      </c>
      <c r="B144" s="353"/>
      <c r="C144" s="73"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4" s="354">
        <v>2292</v>
      </c>
      <c r="E144" s="355"/>
      <c r="F144" s="355"/>
      <c r="G144" s="355"/>
      <c r="H144" s="356"/>
    </row>
    <row r="145" spans="1:8" ht="50.1" customHeight="1" x14ac:dyDescent="0.2">
      <c r="A145" s="352" t="s">
        <v>91</v>
      </c>
      <c r="B145" s="353"/>
      <c r="C145" s="73"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5" s="354">
        <v>2292</v>
      </c>
      <c r="E145" s="355"/>
      <c r="F145" s="355"/>
      <c r="G145" s="355"/>
      <c r="H145" s="356"/>
    </row>
    <row r="146" spans="1:8" ht="50.1" customHeight="1" x14ac:dyDescent="0.2">
      <c r="A146" s="352" t="s">
        <v>92</v>
      </c>
      <c r="B146" s="353"/>
      <c r="C146" s="73"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46" s="354">
        <v>4578</v>
      </c>
      <c r="E146" s="355"/>
      <c r="F146" s="355"/>
      <c r="G146" s="355"/>
      <c r="H146" s="356"/>
    </row>
    <row r="147" spans="1:8" ht="50.1" customHeight="1" x14ac:dyDescent="0.2">
      <c r="A147" s="352" t="s">
        <v>93</v>
      </c>
      <c r="B147" s="353"/>
      <c r="C147" s="74" t="str">
        <f>C178</f>
        <v>электронный справочник на основе Справочника организаций "2ГИС.РОСТОВ-НА-ДОНУ" (мобильная версия 2ГИС 4.0 и выше)</v>
      </c>
      <c r="D147" s="354">
        <v>10968</v>
      </c>
      <c r="E147" s="355"/>
      <c r="F147" s="355"/>
      <c r="G147" s="355"/>
      <c r="H147" s="356"/>
    </row>
    <row r="148" spans="1:8" ht="50.1" customHeight="1" x14ac:dyDescent="0.2">
      <c r="A148" s="352" t="s">
        <v>94</v>
      </c>
      <c r="B148" s="353"/>
      <c r="C148" s="73" t="s">
        <v>95</v>
      </c>
      <c r="D148" s="354">
        <v>780</v>
      </c>
      <c r="E148" s="355"/>
      <c r="F148" s="355"/>
      <c r="G148" s="355"/>
      <c r="H148" s="356"/>
    </row>
    <row r="149" spans="1:8" ht="81" customHeight="1" x14ac:dyDescent="0.2">
      <c r="A149" s="352" t="s">
        <v>96</v>
      </c>
      <c r="B149" s="353"/>
      <c r="C14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49" s="354">
        <v>7170</v>
      </c>
      <c r="E149" s="355"/>
      <c r="F149" s="355"/>
      <c r="G149" s="355"/>
      <c r="H149" s="356"/>
    </row>
    <row r="150" spans="1:8" ht="81" customHeight="1" x14ac:dyDescent="0.2">
      <c r="A150" s="352" t="s">
        <v>97</v>
      </c>
      <c r="B150" s="353"/>
      <c r="C150" s="73"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0" s="354">
        <v>4782</v>
      </c>
      <c r="E150" s="355"/>
      <c r="F150" s="355"/>
      <c r="G150" s="355"/>
      <c r="H150" s="356"/>
    </row>
    <row r="151" spans="1:8" ht="81" customHeight="1" x14ac:dyDescent="0.2">
      <c r="A151" s="352" t="s">
        <v>98</v>
      </c>
      <c r="B151" s="353"/>
      <c r="C151" s="73"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1" s="354">
        <v>6048</v>
      </c>
      <c r="E151" s="355"/>
      <c r="F151" s="355"/>
      <c r="G151" s="355"/>
      <c r="H151" s="356"/>
    </row>
    <row r="152" spans="1:8" ht="81" customHeight="1" x14ac:dyDescent="0.2">
      <c r="A152" s="352" t="s">
        <v>99</v>
      </c>
      <c r="B152" s="353"/>
      <c r="C152" s="73" t="str">
        <f t="shared" si="1"/>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2" s="354">
        <v>2394</v>
      </c>
      <c r="E152" s="355"/>
      <c r="F152" s="355"/>
      <c r="G152" s="355"/>
      <c r="H152" s="356"/>
    </row>
    <row r="153" spans="1:8" ht="50.1" customHeight="1" thickBot="1" x14ac:dyDescent="0.25">
      <c r="A153" s="352" t="s">
        <v>102</v>
      </c>
      <c r="B153" s="353"/>
      <c r="C153" s="73"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53" s="354">
        <v>384</v>
      </c>
      <c r="E153" s="355"/>
      <c r="F153" s="355"/>
      <c r="G153" s="355"/>
      <c r="H153" s="356"/>
    </row>
    <row r="154" spans="1:8" s="16" customFormat="1" ht="102" customHeight="1" thickBot="1" x14ac:dyDescent="0.25">
      <c r="A154" s="352" t="s">
        <v>16</v>
      </c>
      <c r="B154" s="353"/>
      <c r="C15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4" s="354">
        <v>1296</v>
      </c>
      <c r="E154" s="355"/>
      <c r="F154" s="355"/>
      <c r="G154" s="355"/>
      <c r="H154" s="356"/>
    </row>
    <row r="155" spans="1:8" s="16" customFormat="1" ht="102" customHeight="1" thickBot="1" x14ac:dyDescent="0.25">
      <c r="A155" s="352" t="s">
        <v>103</v>
      </c>
      <c r="B155" s="353"/>
      <c r="C155"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55" s="354">
        <v>100002</v>
      </c>
      <c r="E155" s="355"/>
      <c r="F155" s="355"/>
      <c r="G155" s="355"/>
      <c r="H155" s="356"/>
    </row>
    <row r="156" spans="1:8" s="16" customFormat="1" ht="126" customHeight="1" x14ac:dyDescent="0.2">
      <c r="A156" s="352" t="s">
        <v>104</v>
      </c>
      <c r="B156" s="353"/>
      <c r="C156"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6" s="354">
        <v>10968</v>
      </c>
      <c r="E156" s="355"/>
      <c r="F156" s="355"/>
      <c r="G156" s="355"/>
      <c r="H156" s="356"/>
    </row>
    <row r="157" spans="1:8" s="16" customFormat="1" ht="96" customHeight="1" x14ac:dyDescent="0.2">
      <c r="A157" s="377" t="s">
        <v>105</v>
      </c>
      <c r="B157" s="378"/>
      <c r="C15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Интернет-площадки и Веб-приложения на основе Cправочника организаций "2ГИС.РОСТОВ-НА-ДОНУ", http://api.2gis.ru/</v>
      </c>
      <c r="D157" s="354">
        <v>2292</v>
      </c>
      <c r="E157" s="355"/>
      <c r="F157" s="355"/>
      <c r="G157" s="355"/>
      <c r="H157" s="356"/>
    </row>
    <row r="158" spans="1:8" s="16" customFormat="1" ht="96" customHeight="1" x14ac:dyDescent="0.2">
      <c r="A158" s="377" t="s">
        <v>106</v>
      </c>
      <c r="B158" s="378"/>
      <c r="C158"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58" s="354">
        <v>8898</v>
      </c>
      <c r="E158" s="355"/>
      <c r="F158" s="355"/>
      <c r="G158" s="355"/>
      <c r="H158" s="356"/>
    </row>
    <row r="159" spans="1:8" ht="75.75" customHeight="1" x14ac:dyDescent="0.2">
      <c r="A159" s="352" t="s">
        <v>100</v>
      </c>
      <c r="B159" s="353" t="s">
        <v>100</v>
      </c>
      <c r="C15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59" s="354">
        <v>18000</v>
      </c>
      <c r="E159" s="355"/>
      <c r="F159" s="355"/>
      <c r="G159" s="355"/>
      <c r="H159" s="356"/>
    </row>
    <row r="160" spans="1:8" ht="75.75" customHeight="1" x14ac:dyDescent="0.2">
      <c r="A160" s="352" t="s">
        <v>101</v>
      </c>
      <c r="B160" s="353" t="s">
        <v>101</v>
      </c>
      <c r="C16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"2ГИС.РОСТОВ-НА-ДОНУ" (мобильная версия 2ГИС 4.0 и выше); Интернет-площадка 2gis.ru на основе Cправочника организаций "2ГИС.РОСТОВ-НА-ДОНУ"</v>
      </c>
      <c r="D160" s="354">
        <v>7500</v>
      </c>
      <c r="E160" s="355"/>
      <c r="F160" s="355"/>
      <c r="G160" s="355"/>
      <c r="H160" s="356"/>
    </row>
    <row r="161" spans="1:8" ht="50.1" customHeight="1" x14ac:dyDescent="0.2">
      <c r="A161" s="352" t="s">
        <v>107</v>
      </c>
      <c r="B161" s="353"/>
      <c r="C161" s="73" t="str">
        <f>"Интернет-площадка 2gis.ru на основе Cправочника организаций "&amp;$C$2&amp;""</f>
        <v>Интернет-площадка 2gis.ru на основе Cправочника организаций "2ГИС.РОСТОВ-НА-ДОНУ"</v>
      </c>
      <c r="D161" s="354">
        <v>12480</v>
      </c>
      <c r="E161" s="355"/>
      <c r="F161" s="355"/>
      <c r="G161" s="355"/>
      <c r="H161" s="356"/>
    </row>
    <row r="162" spans="1:8" ht="50.1" customHeight="1" x14ac:dyDescent="0.2">
      <c r="A162" s="352" t="s">
        <v>108</v>
      </c>
      <c r="B162" s="353"/>
      <c r="C162" s="73" t="str">
        <f t="shared" ref="C162:C170" si="2">"Электронный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62" s="354">
        <v>3240</v>
      </c>
      <c r="E162" s="355"/>
      <c r="F162" s="355"/>
      <c r="G162" s="355"/>
      <c r="H162" s="356"/>
    </row>
    <row r="163" spans="1:8" ht="50.1" customHeight="1" x14ac:dyDescent="0.2">
      <c r="A163" s="352" t="s">
        <v>109</v>
      </c>
      <c r="B163" s="353"/>
      <c r="C163" s="73" t="str">
        <f t="shared" si="2"/>
        <v>Электронный справочник на основе Справочника организаций "2ГИС.РОСТОВ-НА-ДОНУ" (версия для ПК)</v>
      </c>
      <c r="D163" s="354">
        <v>6480</v>
      </c>
      <c r="E163" s="355"/>
      <c r="F163" s="355"/>
      <c r="G163" s="355"/>
      <c r="H163" s="356"/>
    </row>
    <row r="164" spans="1:8" ht="50.1" customHeight="1" x14ac:dyDescent="0.2">
      <c r="A164" s="352" t="s">
        <v>110</v>
      </c>
      <c r="B164" s="353"/>
      <c r="C164" s="73" t="str">
        <f>"Интернет-площадка 2gis.ru на основе Cправочника организаций "&amp;$C$2&amp;""</f>
        <v>Интернет-площадка 2gis.ru на основе Cправочника организаций "2ГИС.РОСТОВ-НА-ДОНУ"</v>
      </c>
      <c r="D164" s="354">
        <v>12480</v>
      </c>
      <c r="E164" s="355"/>
      <c r="F164" s="355"/>
      <c r="G164" s="355"/>
      <c r="H164" s="356"/>
    </row>
    <row r="165" spans="1:8" ht="50.1" customHeight="1" x14ac:dyDescent="0.2">
      <c r="A165" s="352" t="s">
        <v>111</v>
      </c>
      <c r="B165" s="353"/>
      <c r="C165" s="73" t="str">
        <f>"Интернет-площадка 2gis.ru на основе Cправочника организаций "&amp;$C$2&amp;""</f>
        <v>Интернет-площадка 2gis.ru на основе Cправочника организаций "2ГИС.РОСТОВ-НА-ДОНУ"</v>
      </c>
      <c r="D165" s="354">
        <v>14976</v>
      </c>
      <c r="E165" s="355"/>
      <c r="F165" s="355"/>
      <c r="G165" s="355"/>
      <c r="H165" s="356"/>
    </row>
    <row r="166" spans="1:8" ht="50.1" customHeight="1" x14ac:dyDescent="0.2">
      <c r="A166" s="352" t="s">
        <v>112</v>
      </c>
      <c r="B166" s="353"/>
      <c r="C166" s="73" t="str">
        <f t="shared" si="2"/>
        <v>Электронный справочник на основе Справочника организаций "2ГИС.РОСТОВ-НА-ДОНУ" (версия для ПК)</v>
      </c>
      <c r="D166" s="354">
        <v>3240</v>
      </c>
      <c r="E166" s="355"/>
      <c r="F166" s="355"/>
      <c r="G166" s="355"/>
      <c r="H166" s="356"/>
    </row>
    <row r="167" spans="1:8" ht="50.1" customHeight="1" x14ac:dyDescent="0.2">
      <c r="A167" s="352" t="s">
        <v>113</v>
      </c>
      <c r="B167" s="353"/>
      <c r="C167" s="73" t="str">
        <f t="shared" si="2"/>
        <v>Электронный справочник на основе Справочника организаций "2ГИС.РОСТОВ-НА-ДОНУ" (версия для ПК)</v>
      </c>
      <c r="D167" s="354">
        <v>3240</v>
      </c>
      <c r="E167" s="355"/>
      <c r="F167" s="355"/>
      <c r="G167" s="355"/>
      <c r="H167" s="356"/>
    </row>
    <row r="168" spans="1:8" ht="50.1" customHeight="1" x14ac:dyDescent="0.2">
      <c r="A168" s="352" t="s">
        <v>114</v>
      </c>
      <c r="B168" s="353"/>
      <c r="C168" s="73" t="str">
        <f t="shared" si="2"/>
        <v>Электронный справочник на основе Справочника организаций "2ГИС.РОСТОВ-НА-ДОНУ" (версия для ПК)</v>
      </c>
      <c r="D168" s="354">
        <v>6480</v>
      </c>
      <c r="E168" s="355"/>
      <c r="F168" s="355"/>
      <c r="G168" s="355"/>
      <c r="H168" s="356"/>
    </row>
    <row r="169" spans="1:8" ht="50.1" customHeight="1" x14ac:dyDescent="0.2">
      <c r="A169" s="352" t="s">
        <v>115</v>
      </c>
      <c r="B169" s="353"/>
      <c r="C169" s="73" t="s">
        <v>95</v>
      </c>
      <c r="D169" s="354">
        <v>1200</v>
      </c>
      <c r="E169" s="355"/>
      <c r="F169" s="355"/>
      <c r="G169" s="355"/>
      <c r="H169" s="356"/>
    </row>
    <row r="170" spans="1:8" ht="50.1" customHeight="1" thickBot="1" x14ac:dyDescent="0.25">
      <c r="A170" s="352" t="s">
        <v>117</v>
      </c>
      <c r="B170" s="353"/>
      <c r="C170" s="73" t="str">
        <f t="shared" si="2"/>
        <v>Электронный справочник на основе Справочника организаций "2ГИС.РОСТОВ-НА-ДОНУ" (версия для ПК)</v>
      </c>
      <c r="D170" s="374">
        <v>600</v>
      </c>
      <c r="E170" s="375"/>
      <c r="F170" s="375"/>
      <c r="G170" s="375"/>
      <c r="H170" s="376"/>
    </row>
    <row r="171" spans="1:8" s="23" customFormat="1" ht="25.5" customHeight="1" thickBot="1" x14ac:dyDescent="0.25">
      <c r="A171" s="362" t="s">
        <v>118</v>
      </c>
      <c r="B171" s="363"/>
      <c r="C171" s="21"/>
      <c r="D171" s="364"/>
      <c r="E171" s="364"/>
      <c r="F171" s="364"/>
      <c r="G171" s="364"/>
      <c r="H171" s="365"/>
    </row>
    <row r="172" spans="1:8" s="16" customFormat="1" ht="50.1" customHeight="1" x14ac:dyDescent="0.2">
      <c r="A172" s="352" t="s">
        <v>119</v>
      </c>
      <c r="B172" s="353"/>
      <c r="C172" s="366" t="str">
        <f>"Электронный справочник на основе Справочника организаций "&amp;$C$2&amp;" (мобильная версия)"</f>
        <v>Электронный справочник на основе Справочника организаций "2ГИС.РОСТОВ-НА-ДОНУ" (мобильная версия)</v>
      </c>
      <c r="D172" s="354">
        <v>6000</v>
      </c>
      <c r="E172" s="355"/>
      <c r="F172" s="355"/>
      <c r="G172" s="355"/>
      <c r="H172" s="356"/>
    </row>
    <row r="173" spans="1:8" s="16" customFormat="1" ht="50.1" customHeight="1" x14ac:dyDescent="0.2">
      <c r="A173" s="352" t="s">
        <v>120</v>
      </c>
      <c r="B173" s="353"/>
      <c r="C173" s="367"/>
      <c r="D173" s="354">
        <v>6000</v>
      </c>
      <c r="E173" s="355"/>
      <c r="F173" s="355"/>
      <c r="G173" s="355"/>
      <c r="H173" s="356"/>
    </row>
    <row r="174" spans="1:8" s="16" customFormat="1" ht="50.1" customHeight="1" x14ac:dyDescent="0.2">
      <c r="A174" s="369" t="s">
        <v>121</v>
      </c>
      <c r="B174" s="370"/>
      <c r="C174" s="367"/>
      <c r="D174" s="517">
        <v>3600</v>
      </c>
      <c r="E174" s="398"/>
      <c r="F174" s="398"/>
      <c r="G174" s="398"/>
      <c r="H174" s="398"/>
    </row>
    <row r="175" spans="1:8" s="16" customFormat="1" ht="50.1" customHeight="1" x14ac:dyDescent="0.2">
      <c r="A175" s="369" t="s">
        <v>122</v>
      </c>
      <c r="B175" s="370"/>
      <c r="C175" s="367"/>
      <c r="D175" s="517">
        <v>360</v>
      </c>
      <c r="E175" s="398"/>
      <c r="F175" s="398"/>
      <c r="G175" s="398"/>
      <c r="H175" s="398"/>
    </row>
    <row r="176" spans="1:8" s="16" customFormat="1" ht="50.1" customHeight="1" thickBot="1" x14ac:dyDescent="0.25">
      <c r="A176" s="369" t="s">
        <v>123</v>
      </c>
      <c r="B176" s="370"/>
      <c r="C176" s="368"/>
      <c r="D176" s="471">
        <v>1260</v>
      </c>
      <c r="E176" s="472"/>
      <c r="F176" s="472"/>
      <c r="G176" s="472"/>
      <c r="H176" s="472"/>
    </row>
    <row r="177" spans="1:8" s="16" customFormat="1" ht="50.1" customHeight="1" thickBot="1" x14ac:dyDescent="0.25">
      <c r="A177" s="362" t="s">
        <v>124</v>
      </c>
      <c r="B177" s="363"/>
      <c r="C177" s="21"/>
      <c r="D177" s="364"/>
      <c r="E177" s="364"/>
      <c r="F177" s="364"/>
      <c r="G177" s="364"/>
      <c r="H177" s="365"/>
    </row>
    <row r="178" spans="1:8" ht="50.1" customHeight="1" x14ac:dyDescent="0.2">
      <c r="A178" s="352" t="s">
        <v>125</v>
      </c>
      <c r="B178" s="353"/>
      <c r="C178"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78" s="77">
        <f>F178*1.2</f>
        <v>5493.5999999999995</v>
      </c>
      <c r="E178" s="78">
        <f>F178*1.1</f>
        <v>5035.8</v>
      </c>
      <c r="F178" s="78">
        <v>4578</v>
      </c>
      <c r="G178" s="78">
        <f>F178*0.75</f>
        <v>3433.5</v>
      </c>
      <c r="H178" s="79">
        <f>F178*0.5</f>
        <v>2289</v>
      </c>
    </row>
    <row r="179" spans="1:8" ht="50.1" customHeight="1" x14ac:dyDescent="0.2">
      <c r="A179" s="352" t="s">
        <v>126</v>
      </c>
      <c r="B179" s="353"/>
      <c r="C179" s="73" t="str">
        <f>"Интернет-площадка 2gis.ru на основе Cправочника организаций "&amp;$C$2&amp;""</f>
        <v>Интернет-площадка 2gis.ru на основе Cправочника организаций "2ГИС.РОСТОВ-НА-ДОНУ"</v>
      </c>
      <c r="D179" s="354">
        <v>2292</v>
      </c>
      <c r="E179" s="355"/>
      <c r="F179" s="355"/>
      <c r="G179" s="355"/>
      <c r="H179" s="356"/>
    </row>
    <row r="180" spans="1:8" ht="50.1" customHeight="1" x14ac:dyDescent="0.2">
      <c r="A180" s="352" t="s">
        <v>128</v>
      </c>
      <c r="B180" s="353"/>
      <c r="C18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(мобильная версия 2ГИС 4.0 и выше)</v>
      </c>
      <c r="D180" s="77">
        <f>F180*1.2</f>
        <v>7776</v>
      </c>
      <c r="E180" s="78">
        <f>F180*1.1</f>
        <v>7128.0000000000009</v>
      </c>
      <c r="F180" s="78">
        <v>6480</v>
      </c>
      <c r="G180" s="78">
        <f>F180*0.75</f>
        <v>4860</v>
      </c>
      <c r="H180" s="79">
        <f>F180*0.5</f>
        <v>3240</v>
      </c>
    </row>
    <row r="181" spans="1:8" ht="50.1" customHeight="1" x14ac:dyDescent="0.2">
      <c r="A181" s="352" t="s">
        <v>199</v>
      </c>
      <c r="B181" s="353"/>
      <c r="C181" s="73" t="str">
        <f>"Интернет-площадка 2gis.ru на основе Cправочника организаций "&amp;$C$2&amp;""</f>
        <v>Интернет-площадка 2gis.ru на основе Cправочника организаций "2ГИС.РОСТОВ-НА-ДОНУ"</v>
      </c>
      <c r="D181" s="354">
        <v>3240</v>
      </c>
      <c r="E181" s="355"/>
      <c r="F181" s="355"/>
      <c r="G181" s="355"/>
      <c r="H181" s="356"/>
    </row>
    <row r="182" spans="1:8" ht="50.1" customHeight="1" x14ac:dyDescent="0.2">
      <c r="A182" s="352" t="s">
        <v>130</v>
      </c>
      <c r="B182" s="353"/>
      <c r="C182" s="73" t="str">
        <f>"Электронный справочник на основе Справочника организаций "&amp;$C$2&amp;" (версия для ПК)"</f>
        <v>Электронный справочник на основе Справочника организаций "2ГИС.РОСТОВ-НА-ДОНУ" (версия для ПК)</v>
      </c>
      <c r="D182" s="354">
        <v>3240</v>
      </c>
      <c r="E182" s="355"/>
      <c r="F182" s="355"/>
      <c r="G182" s="355"/>
      <c r="H182" s="356"/>
    </row>
    <row r="183" spans="1:8" s="16" customFormat="1" ht="126" customHeight="1" thickBot="1" x14ac:dyDescent="0.25">
      <c r="A183" s="352" t="s">
        <v>131</v>
      </c>
      <c r="B183" s="353"/>
      <c r="C183" s="121" t="str">
        <f>C179</f>
        <v>Интернет-площадка 2gis.ru на основе Cправочника организаций "2ГИС.РОСТОВ-НА-ДОНУ"</v>
      </c>
      <c r="D183" s="354">
        <v>4578</v>
      </c>
      <c r="E183" s="355"/>
      <c r="F183" s="355"/>
      <c r="G183" s="355"/>
      <c r="H183" s="356"/>
    </row>
    <row r="184" spans="1:8" ht="50.1" customHeight="1" thickBot="1" x14ac:dyDescent="0.25">
      <c r="A184" s="362" t="s">
        <v>200</v>
      </c>
      <c r="B184" s="363"/>
      <c r="C184" s="21"/>
      <c r="D184" s="364"/>
      <c r="E184" s="364"/>
      <c r="F184" s="364"/>
      <c r="G184" s="364"/>
      <c r="H184" s="365"/>
    </row>
    <row r="185" spans="1:8" s="20" customFormat="1" ht="30" customHeight="1" thickBot="1" x14ac:dyDescent="0.25">
      <c r="A185" s="506"/>
      <c r="B185" s="507"/>
      <c r="C185" s="623"/>
      <c r="D185" s="507"/>
      <c r="E185" s="507"/>
      <c r="F185" s="507"/>
      <c r="G185" s="507"/>
      <c r="H185" s="508"/>
    </row>
    <row r="186" spans="1:8" s="16" customFormat="1" ht="185.25" customHeight="1" x14ac:dyDescent="0.2">
      <c r="A186" s="352" t="s">
        <v>201</v>
      </c>
      <c r="B186" s="353"/>
      <c r="C18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"2ГИС.РОСТОВ-НА-ДОНУ" (версия для ПК); Интернет-площадка 2gis.ru на основе Cправочника организаций "2ГИС.РОСТОВ-НА-ДОНУ"; Электронный справочник на основе Справочника организаций "2ГИС.РОСТОВ-НА-ДОНУ" (мобильная версия 2ГИС 4.0 и выше)</v>
      </c>
      <c r="D186" s="382">
        <v>10920</v>
      </c>
      <c r="E186" s="383"/>
      <c r="F186" s="383"/>
      <c r="G186" s="383"/>
      <c r="H186" s="384"/>
    </row>
    <row r="187" spans="1:8" s="16" customFormat="1" ht="83.25" customHeight="1" thickBot="1" x14ac:dyDescent="0.25">
      <c r="A187" s="352" t="s">
        <v>202</v>
      </c>
      <c r="B187" s="353"/>
      <c r="C187" s="367"/>
      <c r="D187" s="354">
        <v>10920</v>
      </c>
      <c r="E187" s="355"/>
      <c r="F187" s="355"/>
      <c r="G187" s="355"/>
      <c r="H187" s="356"/>
    </row>
    <row r="188" spans="1:8" ht="21.75" thickBot="1" x14ac:dyDescent="0.25">
      <c r="A188" s="518"/>
      <c r="B188" s="519"/>
      <c r="C188" s="56"/>
      <c r="D188" s="520"/>
      <c r="E188" s="520"/>
      <c r="F188" s="520"/>
      <c r="G188" s="520"/>
      <c r="H188" s="521"/>
    </row>
    <row r="190" spans="1:8" ht="21" x14ac:dyDescent="0.2">
      <c r="A190" s="85"/>
      <c r="B190" s="86" t="s">
        <v>133</v>
      </c>
      <c r="C190" s="349" t="s">
        <v>645</v>
      </c>
      <c r="D190" s="349"/>
      <c r="E190" s="87"/>
      <c r="F190" s="87"/>
      <c r="G190" s="87"/>
      <c r="H190" s="87"/>
    </row>
    <row r="191" spans="1:8" ht="21" x14ac:dyDescent="0.2">
      <c r="A191" s="85"/>
      <c r="B191" s="87"/>
      <c r="C191" s="348" t="s">
        <v>646</v>
      </c>
      <c r="D191" s="348"/>
      <c r="E191" s="87"/>
      <c r="F191" s="87"/>
      <c r="G191" s="87"/>
      <c r="H191" s="87"/>
    </row>
    <row r="192" spans="1:8" ht="21" x14ac:dyDescent="0.2">
      <c r="A192" s="85"/>
      <c r="B192" s="87"/>
      <c r="C192" s="348" t="s">
        <v>647</v>
      </c>
      <c r="D192" s="348"/>
      <c r="E192" s="87"/>
      <c r="F192" s="87"/>
      <c r="G192" s="87"/>
      <c r="H192" s="87"/>
    </row>
    <row r="193" spans="1:8" ht="21" x14ac:dyDescent="0.2">
      <c r="C193" s="348"/>
      <c r="D193" s="348"/>
      <c r="E193" s="87"/>
      <c r="F193" s="87"/>
      <c r="G193" s="87"/>
      <c r="H193" s="82"/>
    </row>
    <row r="194" spans="1:8" ht="26.25" customHeight="1" x14ac:dyDescent="0.2">
      <c r="A194" s="347" t="str">
        <f>Абакан_юр!A174</f>
        <v>По соглашению сторон в качестве валюты платежа могут выступать украинские гривны, в этом случае курс следующий: 1 руб. = 0,4395 гривен</v>
      </c>
      <c r="B194" s="347"/>
      <c r="C194" s="347"/>
      <c r="D194" s="89"/>
      <c r="E194" s="89"/>
      <c r="F194" s="90"/>
      <c r="G194" s="351"/>
      <c r="H194" s="351"/>
    </row>
    <row r="195" spans="1:8" ht="26.25" customHeight="1" x14ac:dyDescent="0.2">
      <c r="A195" s="347" t="str">
        <f>Абакан_юр!A175</f>
        <v>По соглашению сторон в качестве валюты платежа могут выступать дирхамы ОАЭ, в этом случае курс следующий: 1 руб. = 0,0414 дирхам</v>
      </c>
      <c r="B195" s="347"/>
      <c r="C195" s="347"/>
      <c r="D195" s="89"/>
      <c r="E195" s="89"/>
      <c r="F195" s="90"/>
      <c r="G195" s="92"/>
      <c r="H195" s="92"/>
    </row>
    <row r="196" spans="1:8" ht="26.25" customHeight="1" x14ac:dyDescent="0.2">
      <c r="A196" s="347" t="str">
        <f>Абакан_юр!A176</f>
        <v>По соглашению сторон в качестве валюты платежа могут выступать доллары США, в этом случае курс следующий: 1 руб. = 0,0113 доллара</v>
      </c>
      <c r="B196" s="347"/>
      <c r="C196" s="347"/>
      <c r="D196" s="89"/>
      <c r="E196" s="89"/>
      <c r="F196" s="90"/>
      <c r="G196" s="92"/>
      <c r="H196" s="92"/>
    </row>
    <row r="197" spans="1:8" ht="26.25" customHeight="1" x14ac:dyDescent="0.2">
      <c r="A197" s="347" t="str">
        <f>Абакан_юр!A177</f>
        <v>По соглашению сторон в качестве валюты платежа могут выступать евро, в этом случае курс следующий: 1 руб. = 0,0104 евро</v>
      </c>
      <c r="B197" s="347"/>
      <c r="C197" s="347"/>
      <c r="D197" s="89"/>
      <c r="E197" s="90"/>
      <c r="F197" s="90"/>
      <c r="G197" s="92"/>
      <c r="H197" s="92"/>
    </row>
    <row r="198" spans="1:8" ht="26.25" customHeight="1" x14ac:dyDescent="0.2">
      <c r="A198" s="347" t="str">
        <f>Абакан_юр!A178</f>
        <v>По соглашению сторон в качестве валюты платежа могут выступать чешские кроны, в этом случае курс следующий: 1 руб. = 0,2610 крона</v>
      </c>
      <c r="B198" s="347"/>
      <c r="C198" s="347"/>
      <c r="D198" s="89"/>
      <c r="E198" s="90"/>
      <c r="F198" s="90"/>
      <c r="G198" s="92"/>
      <c r="H198" s="92"/>
    </row>
    <row r="199" spans="1:8" ht="26.25" customHeight="1" x14ac:dyDescent="0.2">
      <c r="A199" s="347" t="str">
        <f>Абакан_юр!A179</f>
        <v>По соглашению сторон в качестве валюты платежа могут выступать киргизские сомы, в этом случае курс следующий: 1 руб. = 1,0094 сом</v>
      </c>
      <c r="B199" s="347"/>
      <c r="C199" s="347"/>
      <c r="D199" s="89"/>
      <c r="E199" s="89"/>
      <c r="F199" s="90"/>
      <c r="G199" s="92"/>
      <c r="H199" s="92"/>
    </row>
    <row r="200" spans="1:8" ht="26.25" customHeight="1" x14ac:dyDescent="0.2">
      <c r="A200"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0" s="347"/>
      <c r="C200" s="347"/>
      <c r="D200" s="89"/>
      <c r="E200" s="89"/>
      <c r="F200" s="90"/>
      <c r="G200" s="92"/>
      <c r="H200" s="92"/>
    </row>
    <row r="201" spans="1:8" ht="26.25" x14ac:dyDescent="0.2">
      <c r="A201" s="93"/>
      <c r="B201" s="93"/>
      <c r="C201" s="94"/>
      <c r="D201" s="95"/>
      <c r="E201" s="95"/>
      <c r="F201" s="96"/>
      <c r="G201" s="97"/>
      <c r="H201" s="97"/>
    </row>
    <row r="202" spans="1:8" ht="21" x14ac:dyDescent="0.2">
      <c r="A202" s="339" t="s">
        <v>144</v>
      </c>
      <c r="B202" s="339"/>
      <c r="C202" s="339"/>
      <c r="D202" s="339"/>
      <c r="E202" s="339"/>
      <c r="F202" s="339"/>
      <c r="G202" s="339"/>
      <c r="H202" s="339"/>
    </row>
    <row r="203" spans="1:8" ht="21" x14ac:dyDescent="0.2">
      <c r="A203" s="339" t="s">
        <v>145</v>
      </c>
      <c r="B203" s="339"/>
      <c r="C203" s="339"/>
      <c r="D203" s="339"/>
      <c r="E203" s="339"/>
      <c r="F203" s="339"/>
      <c r="G203" s="339"/>
      <c r="H203" s="339"/>
    </row>
    <row r="204" spans="1:8" ht="26.25" x14ac:dyDescent="0.2">
      <c r="A204" s="93"/>
      <c r="B204" s="93"/>
      <c r="C204" s="94"/>
      <c r="D204" s="95"/>
      <c r="E204" s="95"/>
      <c r="F204" s="96"/>
      <c r="G204" s="97"/>
      <c r="H204" s="97"/>
    </row>
    <row r="205" spans="1:8" ht="50.1" customHeight="1" thickBot="1" x14ac:dyDescent="0.25">
      <c r="A205" s="340" t="s">
        <v>146</v>
      </c>
      <c r="B205" s="340"/>
      <c r="C205" s="340"/>
      <c r="D205" s="340"/>
      <c r="E205" s="340"/>
      <c r="F205" s="99"/>
      <c r="G205" s="91"/>
      <c r="H205" s="100"/>
    </row>
    <row r="206" spans="1:8" ht="50.1" customHeight="1" thickBot="1" x14ac:dyDescent="0.25">
      <c r="A206" s="341" t="s">
        <v>147</v>
      </c>
      <c r="B206" s="342"/>
      <c r="C206" s="342"/>
      <c r="D206" s="342"/>
      <c r="E206" s="343"/>
      <c r="F206" s="101"/>
      <c r="H206" s="102"/>
    </row>
    <row r="207" spans="1:8" ht="87" customHeight="1" thickBot="1" x14ac:dyDescent="0.25">
      <c r="A207" s="538" t="s">
        <v>148</v>
      </c>
      <c r="B207" s="539"/>
      <c r="C207" s="103" t="s">
        <v>149</v>
      </c>
      <c r="D207" s="621" t="s">
        <v>150</v>
      </c>
      <c r="E207" s="622"/>
      <c r="F207" s="104"/>
      <c r="G207" s="104"/>
      <c r="H207" s="104"/>
    </row>
    <row r="208" spans="1:8" ht="110.25" customHeight="1" x14ac:dyDescent="0.2">
      <c r="A208" s="333" t="s">
        <v>151</v>
      </c>
      <c r="B208" s="334"/>
      <c r="C208" s="105" t="s">
        <v>152</v>
      </c>
      <c r="D208" s="335" t="s">
        <v>153</v>
      </c>
      <c r="E208" s="336"/>
      <c r="F208" s="104"/>
      <c r="G208" s="104"/>
      <c r="H208" s="104"/>
    </row>
    <row r="209" spans="1:8" ht="97.5" customHeight="1" x14ac:dyDescent="0.2">
      <c r="A209" s="337" t="s">
        <v>154</v>
      </c>
      <c r="B209" s="338"/>
      <c r="C209" s="106" t="s">
        <v>155</v>
      </c>
      <c r="D209" s="331" t="s">
        <v>156</v>
      </c>
      <c r="E209" s="332"/>
      <c r="F209" s="104"/>
      <c r="G209" s="104"/>
      <c r="H209" s="104"/>
    </row>
    <row r="210" spans="1:8" ht="141.75" customHeight="1" thickBot="1" x14ac:dyDescent="0.25">
      <c r="A210" s="495" t="s">
        <v>157</v>
      </c>
      <c r="B210" s="496"/>
      <c r="C210" s="125" t="s">
        <v>158</v>
      </c>
      <c r="D210" s="497" t="s">
        <v>156</v>
      </c>
      <c r="E210" s="498"/>
      <c r="F210" s="104"/>
      <c r="G210" s="104"/>
      <c r="H210" s="104"/>
    </row>
    <row r="211" spans="1:8" s="82" customFormat="1" ht="102.75" customHeight="1" thickBot="1" x14ac:dyDescent="0.25">
      <c r="A211" s="495" t="s">
        <v>160</v>
      </c>
      <c r="B211" s="496"/>
      <c r="C211" s="247" t="s">
        <v>161</v>
      </c>
      <c r="D211" s="496" t="s">
        <v>156</v>
      </c>
      <c r="E211" s="707"/>
      <c r="F211" s="101"/>
      <c r="G211" s="101"/>
      <c r="H211" s="101"/>
    </row>
    <row r="212" spans="1:8" s="98" customFormat="1" ht="222.75" customHeight="1" thickBot="1" x14ac:dyDescent="0.25">
      <c r="A212" s="495" t="s">
        <v>162</v>
      </c>
      <c r="B212" s="496"/>
      <c r="C212" s="125" t="s">
        <v>163</v>
      </c>
      <c r="D212" s="497" t="s">
        <v>156</v>
      </c>
      <c r="E212" s="498"/>
      <c r="F212" s="96"/>
      <c r="G212" s="97"/>
      <c r="H212" s="97"/>
    </row>
    <row r="213" spans="1:8" ht="26.25" x14ac:dyDescent="0.2">
      <c r="A213" s="302"/>
      <c r="B213" s="302"/>
      <c r="C213" s="259"/>
      <c r="D213" s="259"/>
      <c r="E213" s="259"/>
      <c r="F213" s="96"/>
      <c r="G213" s="97"/>
      <c r="H213" s="97"/>
    </row>
    <row r="214" spans="1:8" ht="34.5" customHeight="1" x14ac:dyDescent="0.2">
      <c r="A214" s="329" t="s">
        <v>164</v>
      </c>
      <c r="B214" s="329"/>
      <c r="C214" s="329"/>
      <c r="D214" s="329"/>
      <c r="E214" s="329"/>
      <c r="F214" s="329"/>
      <c r="G214" s="329"/>
      <c r="H214" s="329"/>
    </row>
    <row r="215" spans="1:8" ht="34.5" customHeight="1" x14ac:dyDescent="0.2">
      <c r="A215" s="329" t="s">
        <v>165</v>
      </c>
      <c r="B215" s="329"/>
      <c r="C215" s="329"/>
      <c r="D215" s="329"/>
      <c r="E215" s="329"/>
      <c r="F215" s="329"/>
      <c r="G215" s="329"/>
      <c r="H215" s="329"/>
    </row>
    <row r="216" spans="1:8" ht="178.5" customHeight="1" x14ac:dyDescent="0.2">
      <c r="A216"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339"/>
      <c r="C216" s="339"/>
      <c r="D216" s="339"/>
      <c r="E216" s="339"/>
      <c r="F216" s="339"/>
      <c r="G216" s="339"/>
      <c r="H216" s="339"/>
    </row>
    <row r="217" spans="1:8" ht="78.75" customHeight="1" x14ac:dyDescent="0.2">
      <c r="A217" s="339" t="s">
        <v>167</v>
      </c>
      <c r="B217" s="339"/>
      <c r="C217" s="339"/>
      <c r="D217" s="339"/>
      <c r="E217" s="339"/>
      <c r="F217" s="339"/>
      <c r="G217" s="339"/>
      <c r="H217" s="339"/>
    </row>
    <row r="218" spans="1:8" ht="36" customHeight="1" x14ac:dyDescent="0.2">
      <c r="A218" s="329" t="s">
        <v>168</v>
      </c>
      <c r="B218" s="329"/>
      <c r="C218" s="329"/>
      <c r="D218" s="329"/>
      <c r="E218" s="329"/>
      <c r="F218" s="329"/>
      <c r="G218" s="329"/>
      <c r="H218" s="329"/>
    </row>
    <row r="219" spans="1:8" s="109" customFormat="1" ht="114.75" customHeight="1" x14ac:dyDescent="0.2">
      <c r="A219" s="339" t="s">
        <v>169</v>
      </c>
      <c r="B219" s="339"/>
      <c r="C219" s="339"/>
      <c r="D219" s="339"/>
      <c r="E219" s="339"/>
      <c r="F219" s="339"/>
      <c r="G219" s="339"/>
      <c r="H219" s="339"/>
    </row>
  </sheetData>
  <sheetProtection selectLockedCells="1" selectUnlockedCells="1"/>
  <mergeCells count="36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C172:C176"/>
    <mergeCell ref="D172:H172"/>
    <mergeCell ref="A173:B173"/>
    <mergeCell ref="D173:H173"/>
    <mergeCell ref="A174:B174"/>
    <mergeCell ref="D174:H174"/>
    <mergeCell ref="A175:B175"/>
    <mergeCell ref="D175:H175"/>
    <mergeCell ref="A176:B176"/>
    <mergeCell ref="A180:B180"/>
    <mergeCell ref="A181:B181"/>
    <mergeCell ref="D181:H181"/>
    <mergeCell ref="A182:B182"/>
    <mergeCell ref="D182:H182"/>
    <mergeCell ref="A183:B183"/>
    <mergeCell ref="D183:H183"/>
    <mergeCell ref="D176:H176"/>
    <mergeCell ref="A177:B177"/>
    <mergeCell ref="D177:H177"/>
    <mergeCell ref="A178:B178"/>
    <mergeCell ref="A179:B179"/>
    <mergeCell ref="D179:H179"/>
    <mergeCell ref="A184:B184"/>
    <mergeCell ref="D184:H184"/>
    <mergeCell ref="A185:C185"/>
    <mergeCell ref="D185:H185"/>
    <mergeCell ref="A186:B186"/>
    <mergeCell ref="C186:C187"/>
    <mergeCell ref="D186:H186"/>
    <mergeCell ref="A187:B187"/>
    <mergeCell ref="D187:H187"/>
    <mergeCell ref="A194:C194"/>
    <mergeCell ref="G194:H194"/>
    <mergeCell ref="A195:C195"/>
    <mergeCell ref="A196:C196"/>
    <mergeCell ref="A197:C197"/>
    <mergeCell ref="A198:C198"/>
    <mergeCell ref="A188:B188"/>
    <mergeCell ref="D188:H188"/>
    <mergeCell ref="C190:D190"/>
    <mergeCell ref="C191:D191"/>
    <mergeCell ref="C192:D192"/>
    <mergeCell ref="C193:D193"/>
    <mergeCell ref="A207:B207"/>
    <mergeCell ref="D207:E207"/>
    <mergeCell ref="A208:B208"/>
    <mergeCell ref="D208:E208"/>
    <mergeCell ref="A209:B209"/>
    <mergeCell ref="D209:E209"/>
    <mergeCell ref="A199:C199"/>
    <mergeCell ref="A200:C200"/>
    <mergeCell ref="A202:H202"/>
    <mergeCell ref="A203:H203"/>
    <mergeCell ref="A205:E205"/>
    <mergeCell ref="A206:E206"/>
    <mergeCell ref="A214:H214"/>
    <mergeCell ref="A215:H215"/>
    <mergeCell ref="A216:H216"/>
    <mergeCell ref="A217:H217"/>
    <mergeCell ref="A218:H218"/>
    <mergeCell ref="A219:E219"/>
    <mergeCell ref="F219:H219"/>
    <mergeCell ref="A210:B210"/>
    <mergeCell ref="D210:E210"/>
    <mergeCell ref="A211:B211"/>
    <mergeCell ref="D211:E211"/>
    <mergeCell ref="A212:B212"/>
    <mergeCell ref="D212:E212"/>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31"/>
  <sheetViews>
    <sheetView view="pageBreakPreview" zoomScale="40" zoomScaleNormal="60" zoomScaleSheetLayoutView="40" workbookViewId="0">
      <pane ySplit="4" topLeftCell="A29"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648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7" s="382">
        <f>F7*1.2</f>
        <v>8640</v>
      </c>
      <c r="E7" s="383">
        <f>F7*1.1</f>
        <v>7920.0000000000009</v>
      </c>
      <c r="F7" s="383">
        <v>7200</v>
      </c>
      <c r="G7" s="383">
        <f>F7*0.75</f>
        <v>5400</v>
      </c>
      <c r="H7" s="384">
        <f>F7*0.5</f>
        <v>3600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 s="457">
        <f>F12*1.2</f>
        <v>9000</v>
      </c>
      <c r="E12" s="383">
        <f>F12*1.1</f>
        <v>8250</v>
      </c>
      <c r="F12" s="383">
        <v>7500</v>
      </c>
      <c r="G12" s="383">
        <f>F12*0.75</f>
        <v>5625</v>
      </c>
      <c r="H12" s="384">
        <f>F12*0.5</f>
        <v>3750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1512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"2ГИС.РЯЗАНЬ"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23" s="527">
        <v>300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7" s="382">
        <f>F27*1.2</f>
        <v>12096</v>
      </c>
      <c r="E27" s="383">
        <f>F27*1.1</f>
        <v>11088</v>
      </c>
      <c r="F27" s="383">
        <v>10080</v>
      </c>
      <c r="G27" s="383">
        <f>F27*0.75</f>
        <v>7560</v>
      </c>
      <c r="H27" s="384">
        <f>F27*0.5</f>
        <v>5040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2" s="457">
        <f>F32*1.2</f>
        <v>12600</v>
      </c>
      <c r="E32" s="383">
        <f>F32*1.1</f>
        <v>11550.000000000002</v>
      </c>
      <c r="F32" s="383">
        <v>10500</v>
      </c>
      <c r="G32" s="383">
        <f>F32*0.75</f>
        <v>7875</v>
      </c>
      <c r="H32" s="384">
        <f>F32*0.5</f>
        <v>5250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2160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"2ГИС.РЯЗАНЬ"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"2ГИС.РЯЗАНЬ"; Электронный справочник "2ГИС.РЯЗАНЬ"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3" s="445">
        <v>420</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46" s="449"/>
      <c r="E46" s="449"/>
      <c r="F46" s="449"/>
      <c r="G46" s="449"/>
      <c r="H46" s="450"/>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48" s="536">
        <f>F48*1.2</f>
        <v>4464</v>
      </c>
      <c r="E48" s="536">
        <f>F48*1.1</f>
        <v>4092.0000000000005</v>
      </c>
      <c r="F48" s="536">
        <v>3720</v>
      </c>
      <c r="G48" s="536">
        <f>F48*0.75</f>
        <v>2790</v>
      </c>
      <c r="H48" s="536">
        <f>F48*0.5</f>
        <v>1860</v>
      </c>
    </row>
    <row r="49" spans="1:8" s="16" customFormat="1" ht="99.95"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49" s="537"/>
      <c r="E49" s="537"/>
      <c r="F49" s="537"/>
      <c r="G49" s="537"/>
      <c r="H49" s="537"/>
    </row>
    <row r="50" spans="1:8" s="16" customFormat="1" ht="99.9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"2ГИС.РЯЗАНЬ" (версия для ПК)</v>
      </c>
      <c r="D52" s="479">
        <v>240</v>
      </c>
      <c r="E52" s="445"/>
      <c r="F52" s="445"/>
      <c r="G52" s="445"/>
      <c r="H52" s="446"/>
    </row>
    <row r="53" spans="1:8" s="16" customFormat="1" ht="99.95" customHeight="1"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5" s="382">
        <f>F55*1.2</f>
        <v>9525.6</v>
      </c>
      <c r="E55" s="383">
        <f>F55*1.1</f>
        <v>8731.8000000000011</v>
      </c>
      <c r="F55" s="383">
        <v>7938</v>
      </c>
      <c r="G55" s="383">
        <f>F55*0.75</f>
        <v>5953.5</v>
      </c>
      <c r="H55" s="384">
        <f>F55*0.5</f>
        <v>3969</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1" s="457">
        <f>F61*1.2</f>
        <v>10022.4</v>
      </c>
      <c r="E61" s="383">
        <f>F61*1.1</f>
        <v>9187.2000000000007</v>
      </c>
      <c r="F61" s="383">
        <v>8352</v>
      </c>
      <c r="G61" s="383">
        <f>F61*0.75</f>
        <v>6264</v>
      </c>
      <c r="H61" s="384">
        <f>F61*0.5</f>
        <v>4176</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67" s="527">
        <v>252</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69" s="531"/>
      <c r="E69" s="532"/>
      <c r="F69" s="532"/>
      <c r="G69" s="532"/>
      <c r="H69" s="533"/>
    </row>
    <row r="70" spans="1:8" s="16" customFormat="1" ht="24.95" customHeight="1" thickBot="1" x14ac:dyDescent="0.25">
      <c r="A70" s="40"/>
      <c r="B70" s="59"/>
      <c r="C70" s="60"/>
      <c r="D70" s="435"/>
      <c r="E70" s="436"/>
      <c r="F70" s="436"/>
      <c r="G70" s="436"/>
      <c r="H70" s="437"/>
    </row>
    <row r="71" spans="1:8" s="16" customFormat="1" ht="50.1" customHeight="1" thickBot="1" x14ac:dyDescent="0.25">
      <c r="A71" s="411" t="s">
        <v>38</v>
      </c>
      <c r="B71" s="412"/>
      <c r="C71" s="412"/>
      <c r="D71" s="421" t="str">
        <f>"от "&amp;MIN(D72:D91)&amp;" до "&amp;MAX(D72:D91)</f>
        <v>от 1050 до 21000</v>
      </c>
      <c r="E71" s="422"/>
      <c r="F71" s="422"/>
      <c r="G71" s="422"/>
      <c r="H71" s="423"/>
    </row>
    <row r="72" spans="1:8" s="16" customFormat="1" ht="37.5" customHeight="1" outlineLevel="1" x14ac:dyDescent="0.2">
      <c r="A72" s="429" t="s">
        <v>39</v>
      </c>
      <c r="B72" s="598"/>
      <c r="C72" s="455"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72" s="601">
        <v>1050</v>
      </c>
      <c r="E72" s="433"/>
      <c r="F72" s="433"/>
      <c r="G72" s="433"/>
      <c r="H72" s="434"/>
    </row>
    <row r="73" spans="1:8" s="16" customFormat="1" ht="37.5" customHeight="1" outlineLevel="1" x14ac:dyDescent="0.2">
      <c r="A73" s="419" t="s">
        <v>40</v>
      </c>
      <c r="B73" s="586"/>
      <c r="C73" s="599"/>
      <c r="D73" s="361">
        <v>2100</v>
      </c>
      <c r="E73" s="355"/>
      <c r="F73" s="355"/>
      <c r="G73" s="355"/>
      <c r="H73" s="356"/>
    </row>
    <row r="74" spans="1:8" s="16" customFormat="1" ht="37.5" customHeight="1" outlineLevel="1" x14ac:dyDescent="0.2">
      <c r="A74" s="419" t="s">
        <v>41</v>
      </c>
      <c r="B74" s="586"/>
      <c r="C74" s="599"/>
      <c r="D74" s="361">
        <v>3150</v>
      </c>
      <c r="E74" s="355"/>
      <c r="F74" s="355"/>
      <c r="G74" s="355"/>
      <c r="H74" s="356"/>
    </row>
    <row r="75" spans="1:8" s="16" customFormat="1" ht="37.5" customHeight="1" outlineLevel="1" x14ac:dyDescent="0.2">
      <c r="A75" s="419" t="s">
        <v>42</v>
      </c>
      <c r="B75" s="586"/>
      <c r="C75" s="599"/>
      <c r="D75" s="361">
        <v>4200</v>
      </c>
      <c r="E75" s="355"/>
      <c r="F75" s="355"/>
      <c r="G75" s="355"/>
      <c r="H75" s="356"/>
    </row>
    <row r="76" spans="1:8" s="16" customFormat="1" ht="37.5" customHeight="1" outlineLevel="1" x14ac:dyDescent="0.2">
      <c r="A76" s="419" t="s">
        <v>43</v>
      </c>
      <c r="B76" s="586"/>
      <c r="C76" s="599"/>
      <c r="D76" s="361">
        <v>5250</v>
      </c>
      <c r="E76" s="355"/>
      <c r="F76" s="355"/>
      <c r="G76" s="355"/>
      <c r="H76" s="356"/>
    </row>
    <row r="77" spans="1:8" s="16" customFormat="1" ht="37.5" customHeight="1" outlineLevel="1" x14ac:dyDescent="0.2">
      <c r="A77" s="419" t="s">
        <v>44</v>
      </c>
      <c r="B77" s="586"/>
      <c r="C77" s="599"/>
      <c r="D77" s="361">
        <v>6300</v>
      </c>
      <c r="E77" s="355"/>
      <c r="F77" s="355"/>
      <c r="G77" s="355"/>
      <c r="H77" s="356"/>
    </row>
    <row r="78" spans="1:8" s="16" customFormat="1" ht="37.5" customHeight="1" outlineLevel="1" x14ac:dyDescent="0.2">
      <c r="A78" s="419" t="s">
        <v>45</v>
      </c>
      <c r="B78" s="586"/>
      <c r="C78" s="599"/>
      <c r="D78" s="361">
        <v>7350</v>
      </c>
      <c r="E78" s="355"/>
      <c r="F78" s="355"/>
      <c r="G78" s="355"/>
      <c r="H78" s="356"/>
    </row>
    <row r="79" spans="1:8" s="16" customFormat="1" ht="37.5" customHeight="1" outlineLevel="1" x14ac:dyDescent="0.2">
      <c r="A79" s="419" t="s">
        <v>46</v>
      </c>
      <c r="B79" s="586"/>
      <c r="C79" s="599"/>
      <c r="D79" s="361">
        <v>8400</v>
      </c>
      <c r="E79" s="355"/>
      <c r="F79" s="355"/>
      <c r="G79" s="355"/>
      <c r="H79" s="356"/>
    </row>
    <row r="80" spans="1:8" s="16" customFormat="1" ht="37.5" customHeight="1" outlineLevel="1" x14ac:dyDescent="0.2">
      <c r="A80" s="419" t="s">
        <v>47</v>
      </c>
      <c r="B80" s="586"/>
      <c r="C80" s="599"/>
      <c r="D80" s="361">
        <v>9450</v>
      </c>
      <c r="E80" s="355"/>
      <c r="F80" s="355"/>
      <c r="G80" s="355"/>
      <c r="H80" s="356"/>
    </row>
    <row r="81" spans="1:8" s="16" customFormat="1" ht="37.5" customHeight="1" outlineLevel="1" x14ac:dyDescent="0.2">
      <c r="A81" s="419" t="s">
        <v>48</v>
      </c>
      <c r="B81" s="586"/>
      <c r="C81" s="599"/>
      <c r="D81" s="361">
        <v>10500</v>
      </c>
      <c r="E81" s="355"/>
      <c r="F81" s="355"/>
      <c r="G81" s="355"/>
      <c r="H81" s="356"/>
    </row>
    <row r="82" spans="1:8" s="16" customFormat="1" ht="37.5" customHeight="1" outlineLevel="1" x14ac:dyDescent="0.2">
      <c r="A82" s="419" t="s">
        <v>49</v>
      </c>
      <c r="B82" s="586"/>
      <c r="C82" s="599"/>
      <c r="D82" s="361">
        <v>11550</v>
      </c>
      <c r="E82" s="355"/>
      <c r="F82" s="355"/>
      <c r="G82" s="355"/>
      <c r="H82" s="356"/>
    </row>
    <row r="83" spans="1:8" s="16" customFormat="1" ht="37.5" customHeight="1" outlineLevel="1" x14ac:dyDescent="0.2">
      <c r="A83" s="419" t="s">
        <v>50</v>
      </c>
      <c r="B83" s="586"/>
      <c r="C83" s="599"/>
      <c r="D83" s="361">
        <v>12600</v>
      </c>
      <c r="E83" s="355"/>
      <c r="F83" s="355"/>
      <c r="G83" s="355"/>
      <c r="H83" s="356"/>
    </row>
    <row r="84" spans="1:8" s="16" customFormat="1" ht="37.5" customHeight="1" outlineLevel="1" x14ac:dyDescent="0.2">
      <c r="A84" s="419" t="s">
        <v>51</v>
      </c>
      <c r="B84" s="586"/>
      <c r="C84" s="599"/>
      <c r="D84" s="361">
        <v>13650</v>
      </c>
      <c r="E84" s="355"/>
      <c r="F84" s="355"/>
      <c r="G84" s="355"/>
      <c r="H84" s="356"/>
    </row>
    <row r="85" spans="1:8" s="16" customFormat="1" ht="37.5" customHeight="1" outlineLevel="1" x14ac:dyDescent="0.2">
      <c r="A85" s="419" t="s">
        <v>52</v>
      </c>
      <c r="B85" s="586"/>
      <c r="C85" s="599"/>
      <c r="D85" s="361">
        <v>14700</v>
      </c>
      <c r="E85" s="355"/>
      <c r="F85" s="355"/>
      <c r="G85" s="355"/>
      <c r="H85" s="356"/>
    </row>
    <row r="86" spans="1:8" s="16" customFormat="1" ht="37.5" customHeight="1" outlineLevel="1" x14ac:dyDescent="0.2">
      <c r="A86" s="419" t="s">
        <v>53</v>
      </c>
      <c r="B86" s="586"/>
      <c r="C86" s="599"/>
      <c r="D86" s="361">
        <v>15750</v>
      </c>
      <c r="E86" s="355"/>
      <c r="F86" s="355"/>
      <c r="G86" s="355"/>
      <c r="H86" s="356"/>
    </row>
    <row r="87" spans="1:8" s="16" customFormat="1" ht="37.5" customHeight="1" outlineLevel="1" x14ac:dyDescent="0.2">
      <c r="A87" s="419" t="s">
        <v>54</v>
      </c>
      <c r="B87" s="586"/>
      <c r="C87" s="599"/>
      <c r="D87" s="361">
        <v>16800</v>
      </c>
      <c r="E87" s="355"/>
      <c r="F87" s="355"/>
      <c r="G87" s="355"/>
      <c r="H87" s="356"/>
    </row>
    <row r="88" spans="1:8" s="16" customFormat="1" ht="37.5" customHeight="1" outlineLevel="1" x14ac:dyDescent="0.2">
      <c r="A88" s="419" t="s">
        <v>55</v>
      </c>
      <c r="B88" s="586"/>
      <c r="C88" s="599"/>
      <c r="D88" s="361">
        <v>17850</v>
      </c>
      <c r="E88" s="355"/>
      <c r="F88" s="355"/>
      <c r="G88" s="355"/>
      <c r="H88" s="356"/>
    </row>
    <row r="89" spans="1:8" s="16" customFormat="1" ht="37.5" customHeight="1" outlineLevel="1" x14ac:dyDescent="0.2">
      <c r="A89" s="419" t="s">
        <v>56</v>
      </c>
      <c r="B89" s="586"/>
      <c r="C89" s="599"/>
      <c r="D89" s="361">
        <v>18900</v>
      </c>
      <c r="E89" s="355"/>
      <c r="F89" s="355"/>
      <c r="G89" s="355"/>
      <c r="H89" s="356"/>
    </row>
    <row r="90" spans="1:8" s="16" customFormat="1" ht="37.5" customHeight="1" outlineLevel="1" x14ac:dyDescent="0.2">
      <c r="A90" s="419" t="s">
        <v>57</v>
      </c>
      <c r="B90" s="586"/>
      <c r="C90" s="599"/>
      <c r="D90" s="361">
        <v>19950</v>
      </c>
      <c r="E90" s="355"/>
      <c r="F90" s="355"/>
      <c r="G90" s="355"/>
      <c r="H90" s="356"/>
    </row>
    <row r="91" spans="1:8" s="16" customFormat="1" ht="37.5" customHeight="1" outlineLevel="1" x14ac:dyDescent="0.2">
      <c r="A91" s="419" t="s">
        <v>58</v>
      </c>
      <c r="B91" s="586"/>
      <c r="C91" s="599"/>
      <c r="D91" s="361">
        <v>21000</v>
      </c>
      <c r="E91" s="355"/>
      <c r="F91" s="355"/>
      <c r="G91" s="355"/>
      <c r="H91" s="356"/>
    </row>
    <row r="92" spans="1:8" s="16" customFormat="1" ht="37.5" customHeight="1" outlineLevel="1" x14ac:dyDescent="0.2">
      <c r="A92" s="419" t="s">
        <v>181</v>
      </c>
      <c r="B92" s="420"/>
      <c r="C92" s="599"/>
      <c r="D92" s="361">
        <v>22050</v>
      </c>
      <c r="E92" s="355"/>
      <c r="F92" s="355"/>
      <c r="G92" s="355"/>
      <c r="H92" s="356"/>
    </row>
    <row r="93" spans="1:8" s="16" customFormat="1" ht="37.5" customHeight="1" outlineLevel="1" x14ac:dyDescent="0.2">
      <c r="A93" s="419" t="s">
        <v>182</v>
      </c>
      <c r="B93" s="420"/>
      <c r="C93" s="599"/>
      <c r="D93" s="361">
        <v>23100</v>
      </c>
      <c r="E93" s="355"/>
      <c r="F93" s="355"/>
      <c r="G93" s="355"/>
      <c r="H93" s="356"/>
    </row>
    <row r="94" spans="1:8" s="16" customFormat="1" ht="37.5" customHeight="1" outlineLevel="1" x14ac:dyDescent="0.2">
      <c r="A94" s="419" t="s">
        <v>183</v>
      </c>
      <c r="B94" s="420"/>
      <c r="C94" s="599"/>
      <c r="D94" s="361">
        <v>24150</v>
      </c>
      <c r="E94" s="355"/>
      <c r="F94" s="355"/>
      <c r="G94" s="355"/>
      <c r="H94" s="356"/>
    </row>
    <row r="95" spans="1:8" s="16" customFormat="1" ht="37.5" customHeight="1" outlineLevel="1" x14ac:dyDescent="0.2">
      <c r="A95" s="419" t="s">
        <v>184</v>
      </c>
      <c r="B95" s="420"/>
      <c r="C95" s="599"/>
      <c r="D95" s="361">
        <v>25200</v>
      </c>
      <c r="E95" s="355"/>
      <c r="F95" s="355"/>
      <c r="G95" s="355"/>
      <c r="H95" s="356"/>
    </row>
    <row r="96" spans="1:8" s="16" customFormat="1" ht="37.5" customHeight="1" outlineLevel="1" x14ac:dyDescent="0.2">
      <c r="A96" s="419" t="s">
        <v>185</v>
      </c>
      <c r="B96" s="420"/>
      <c r="C96" s="599"/>
      <c r="D96" s="361">
        <v>26250</v>
      </c>
      <c r="E96" s="355"/>
      <c r="F96" s="355"/>
      <c r="G96" s="355"/>
      <c r="H96" s="356"/>
    </row>
    <row r="97" spans="1:8" s="16" customFormat="1" ht="37.5" customHeight="1" outlineLevel="1" x14ac:dyDescent="0.2">
      <c r="A97" s="419" t="s">
        <v>186</v>
      </c>
      <c r="B97" s="420"/>
      <c r="C97" s="599"/>
      <c r="D97" s="361">
        <v>27300</v>
      </c>
      <c r="E97" s="355"/>
      <c r="F97" s="355"/>
      <c r="G97" s="355"/>
      <c r="H97" s="356"/>
    </row>
    <row r="98" spans="1:8" s="16" customFormat="1" ht="37.5" customHeight="1" outlineLevel="1" x14ac:dyDescent="0.2">
      <c r="A98" s="419" t="s">
        <v>187</v>
      </c>
      <c r="B98" s="420"/>
      <c r="C98" s="599"/>
      <c r="D98" s="361">
        <v>28350</v>
      </c>
      <c r="E98" s="355"/>
      <c r="F98" s="355"/>
      <c r="G98" s="355"/>
      <c r="H98" s="356"/>
    </row>
    <row r="99" spans="1:8" s="16" customFormat="1" ht="37.5" customHeight="1" outlineLevel="1" x14ac:dyDescent="0.2">
      <c r="A99" s="419" t="s">
        <v>188</v>
      </c>
      <c r="B99" s="420"/>
      <c r="C99" s="599"/>
      <c r="D99" s="361">
        <v>29400</v>
      </c>
      <c r="E99" s="355"/>
      <c r="F99" s="355"/>
      <c r="G99" s="355"/>
      <c r="H99" s="356"/>
    </row>
    <row r="100" spans="1:8" s="16" customFormat="1" ht="37.5" customHeight="1" outlineLevel="1" x14ac:dyDescent="0.2">
      <c r="A100" s="419" t="s">
        <v>189</v>
      </c>
      <c r="B100" s="420"/>
      <c r="C100" s="599"/>
      <c r="D100" s="361">
        <v>30450</v>
      </c>
      <c r="E100" s="355"/>
      <c r="F100" s="355"/>
      <c r="G100" s="355"/>
      <c r="H100" s="356"/>
    </row>
    <row r="101" spans="1:8" s="16" customFormat="1" ht="37.5" customHeight="1" outlineLevel="1" x14ac:dyDescent="0.2">
      <c r="A101" s="419" t="s">
        <v>190</v>
      </c>
      <c r="B101" s="420"/>
      <c r="C101" s="599"/>
      <c r="D101" s="361">
        <v>31500</v>
      </c>
      <c r="E101" s="355"/>
      <c r="F101" s="355"/>
      <c r="G101" s="355"/>
      <c r="H101" s="356"/>
    </row>
    <row r="102" spans="1:8" s="16" customFormat="1" ht="37.5" customHeight="1" outlineLevel="1" x14ac:dyDescent="0.2">
      <c r="A102" s="419" t="s">
        <v>191</v>
      </c>
      <c r="B102" s="420"/>
      <c r="C102" s="599"/>
      <c r="D102" s="361">
        <v>32550</v>
      </c>
      <c r="E102" s="355"/>
      <c r="F102" s="355"/>
      <c r="G102" s="355"/>
      <c r="H102" s="356"/>
    </row>
    <row r="103" spans="1:8" s="16" customFormat="1" ht="37.5" customHeight="1" outlineLevel="1" x14ac:dyDescent="0.2">
      <c r="A103" s="419" t="s">
        <v>192</v>
      </c>
      <c r="B103" s="420"/>
      <c r="C103" s="599"/>
      <c r="D103" s="361">
        <v>33600</v>
      </c>
      <c r="E103" s="355"/>
      <c r="F103" s="355"/>
      <c r="G103" s="355"/>
      <c r="H103" s="356"/>
    </row>
    <row r="104" spans="1:8" s="16" customFormat="1" ht="37.5" customHeight="1" outlineLevel="1" x14ac:dyDescent="0.2">
      <c r="A104" s="419" t="s">
        <v>193</v>
      </c>
      <c r="B104" s="420"/>
      <c r="C104" s="599"/>
      <c r="D104" s="361">
        <v>34650</v>
      </c>
      <c r="E104" s="355"/>
      <c r="F104" s="355"/>
      <c r="G104" s="355"/>
      <c r="H104" s="356"/>
    </row>
    <row r="105" spans="1:8" s="16" customFormat="1" ht="37.5" customHeight="1" outlineLevel="1" x14ac:dyDescent="0.2">
      <c r="A105" s="419" t="s">
        <v>194</v>
      </c>
      <c r="B105" s="420"/>
      <c r="C105" s="599"/>
      <c r="D105" s="361">
        <v>35700</v>
      </c>
      <c r="E105" s="355"/>
      <c r="F105" s="355"/>
      <c r="G105" s="355"/>
      <c r="H105" s="356"/>
    </row>
    <row r="106" spans="1:8" s="16" customFormat="1" ht="37.5" customHeight="1" outlineLevel="1" x14ac:dyDescent="0.2">
      <c r="A106" s="419" t="s">
        <v>195</v>
      </c>
      <c r="B106" s="420"/>
      <c r="C106" s="599"/>
      <c r="D106" s="361">
        <v>36750</v>
      </c>
      <c r="E106" s="355"/>
      <c r="F106" s="355"/>
      <c r="G106" s="355"/>
      <c r="H106" s="356"/>
    </row>
    <row r="107" spans="1:8" s="16" customFormat="1" ht="37.5" customHeight="1" outlineLevel="1" x14ac:dyDescent="0.2">
      <c r="A107" s="419" t="s">
        <v>235</v>
      </c>
      <c r="B107" s="420"/>
      <c r="C107" s="599"/>
      <c r="D107" s="361">
        <v>37800</v>
      </c>
      <c r="E107" s="355"/>
      <c r="F107" s="355"/>
      <c r="G107" s="355"/>
      <c r="H107" s="356"/>
    </row>
    <row r="108" spans="1:8" s="16" customFormat="1" ht="37.5" customHeight="1" outlineLevel="1" x14ac:dyDescent="0.2">
      <c r="A108" s="419" t="s">
        <v>236</v>
      </c>
      <c r="B108" s="420"/>
      <c r="C108" s="599"/>
      <c r="D108" s="361">
        <v>38850</v>
      </c>
      <c r="E108" s="355"/>
      <c r="F108" s="355"/>
      <c r="G108" s="355"/>
      <c r="H108" s="356"/>
    </row>
    <row r="109" spans="1:8" s="16" customFormat="1" ht="37.5" customHeight="1" outlineLevel="1" x14ac:dyDescent="0.2">
      <c r="A109" s="419" t="s">
        <v>237</v>
      </c>
      <c r="B109" s="420"/>
      <c r="C109" s="599"/>
      <c r="D109" s="361">
        <v>39900</v>
      </c>
      <c r="E109" s="355"/>
      <c r="F109" s="355"/>
      <c r="G109" s="355"/>
      <c r="H109" s="356"/>
    </row>
    <row r="110" spans="1:8" s="16" customFormat="1" ht="37.5" customHeight="1" outlineLevel="1" x14ac:dyDescent="0.2">
      <c r="A110" s="419" t="s">
        <v>238</v>
      </c>
      <c r="B110" s="420"/>
      <c r="C110" s="599"/>
      <c r="D110" s="361">
        <v>40950</v>
      </c>
      <c r="E110" s="355"/>
      <c r="F110" s="355"/>
      <c r="G110" s="355"/>
      <c r="H110" s="356"/>
    </row>
    <row r="111" spans="1:8" s="16" customFormat="1" ht="37.5" customHeight="1" outlineLevel="1" thickBot="1" x14ac:dyDescent="0.25">
      <c r="A111" s="419" t="s">
        <v>239</v>
      </c>
      <c r="B111" s="420"/>
      <c r="C111" s="600"/>
      <c r="D111" s="361">
        <v>42000</v>
      </c>
      <c r="E111" s="355"/>
      <c r="F111" s="355"/>
      <c r="G111" s="355"/>
      <c r="H111" s="356"/>
    </row>
    <row r="112" spans="1:8" s="16" customFormat="1" ht="50.1" customHeight="1" thickBot="1" x14ac:dyDescent="0.25">
      <c r="A112" s="411" t="s">
        <v>59</v>
      </c>
      <c r="B112" s="412"/>
      <c r="C112" s="412"/>
      <c r="D112" s="421" t="str">
        <f>"от "&amp;MIN(D113:D122)&amp;" до "&amp;MAX(D113:D122)</f>
        <v>от 96 до 6048</v>
      </c>
      <c r="E112" s="422"/>
      <c r="F112" s="422"/>
      <c r="G112" s="422"/>
      <c r="H112" s="423"/>
    </row>
    <row r="113" spans="1:8" s="16" customFormat="1" ht="157.5" customHeight="1" x14ac:dyDescent="0.2">
      <c r="A113" s="65" t="s">
        <v>60</v>
      </c>
      <c r="B113" s="66" t="s">
        <v>13</v>
      </c>
      <c r="C113" s="120"/>
      <c r="D113" s="432">
        <v>1200</v>
      </c>
      <c r="E113" s="433"/>
      <c r="F113" s="433"/>
      <c r="G113" s="433"/>
      <c r="H113" s="434"/>
    </row>
    <row r="114" spans="1:8" s="16" customFormat="1" ht="37.5" customHeight="1" x14ac:dyDescent="0.2">
      <c r="A114" s="352" t="s">
        <v>61</v>
      </c>
      <c r="B114" s="353"/>
      <c r="C114" s="426"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14" s="354">
        <v>96</v>
      </c>
      <c r="E114" s="355"/>
      <c r="F114" s="355"/>
      <c r="G114" s="355"/>
      <c r="H114" s="356"/>
    </row>
    <row r="115" spans="1:8" s="16" customFormat="1" ht="37.5" customHeight="1" x14ac:dyDescent="0.2">
      <c r="A115" s="352" t="s">
        <v>62</v>
      </c>
      <c r="B115" s="353"/>
      <c r="C115" s="427"/>
      <c r="D115" s="354">
        <v>6048</v>
      </c>
      <c r="E115" s="355"/>
      <c r="F115" s="355"/>
      <c r="G115" s="355"/>
      <c r="H115" s="356"/>
    </row>
    <row r="116" spans="1:8" s="16" customFormat="1" ht="37.5" customHeight="1" x14ac:dyDescent="0.2">
      <c r="A116" s="352" t="s">
        <v>63</v>
      </c>
      <c r="B116" s="353"/>
      <c r="C116" s="427"/>
      <c r="D116" s="354">
        <v>1260</v>
      </c>
      <c r="E116" s="355"/>
      <c r="F116" s="355"/>
      <c r="G116" s="355"/>
      <c r="H116" s="356"/>
    </row>
    <row r="117" spans="1:8" s="16" customFormat="1" ht="37.5" customHeight="1" x14ac:dyDescent="0.2">
      <c r="A117" s="352" t="s">
        <v>64</v>
      </c>
      <c r="B117" s="353"/>
      <c r="C117" s="427"/>
      <c r="D117" s="354">
        <v>3654</v>
      </c>
      <c r="E117" s="355"/>
      <c r="F117" s="355"/>
      <c r="G117" s="355"/>
      <c r="H117" s="356"/>
    </row>
    <row r="118" spans="1:8" s="16" customFormat="1" ht="37.5" customHeight="1" x14ac:dyDescent="0.2">
      <c r="A118" s="352" t="s">
        <v>65</v>
      </c>
      <c r="B118" s="522"/>
      <c r="C118" s="427"/>
      <c r="D118" s="354">
        <v>252</v>
      </c>
      <c r="E118" s="355"/>
      <c r="F118" s="355"/>
      <c r="G118" s="355"/>
      <c r="H118" s="356"/>
    </row>
    <row r="119" spans="1:8" s="16" customFormat="1" ht="37.5" customHeight="1" x14ac:dyDescent="0.2">
      <c r="A119" s="352" t="s">
        <v>66</v>
      </c>
      <c r="B119" s="522"/>
      <c r="C119" s="427"/>
      <c r="D119" s="354">
        <v>252</v>
      </c>
      <c r="E119" s="355"/>
      <c r="F119" s="355"/>
      <c r="G119" s="355"/>
      <c r="H119" s="356"/>
    </row>
    <row r="120" spans="1:8" s="16" customFormat="1" ht="37.5" customHeight="1" x14ac:dyDescent="0.2">
      <c r="A120" s="352" t="s">
        <v>67</v>
      </c>
      <c r="B120" s="522"/>
      <c r="C120" s="427"/>
      <c r="D120" s="354">
        <v>504</v>
      </c>
      <c r="E120" s="355"/>
      <c r="F120" s="355"/>
      <c r="G120" s="355"/>
      <c r="H120" s="356"/>
    </row>
    <row r="121" spans="1:8" s="16" customFormat="1" ht="37.5" customHeight="1" x14ac:dyDescent="0.2">
      <c r="A121" s="352" t="s">
        <v>68</v>
      </c>
      <c r="B121" s="522"/>
      <c r="C121" s="427"/>
      <c r="D121" s="354">
        <v>756</v>
      </c>
      <c r="E121" s="355"/>
      <c r="F121" s="355"/>
      <c r="G121" s="355"/>
      <c r="H121" s="356"/>
    </row>
    <row r="122" spans="1:8" s="16" customFormat="1" ht="37.5" customHeight="1" thickBot="1" x14ac:dyDescent="0.25">
      <c r="A122" s="369" t="s">
        <v>69</v>
      </c>
      <c r="B122" s="523"/>
      <c r="C122" s="428"/>
      <c r="D122" s="354">
        <v>4221</v>
      </c>
      <c r="E122" s="355"/>
      <c r="F122" s="355"/>
      <c r="G122" s="355"/>
      <c r="H122" s="356"/>
    </row>
    <row r="123" spans="1:8" s="16" customFormat="1" ht="117.75" customHeight="1" thickBot="1" x14ac:dyDescent="0.25">
      <c r="A123" s="524" t="s">
        <v>71</v>
      </c>
      <c r="B123" s="525"/>
      <c r="C12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23" s="375">
        <v>33</v>
      </c>
      <c r="E123" s="375"/>
      <c r="F123" s="375"/>
      <c r="G123" s="375"/>
      <c r="H123" s="376"/>
    </row>
    <row r="124" spans="1:8" s="23" customFormat="1" ht="50.1" customHeight="1" thickBot="1" x14ac:dyDescent="0.25">
      <c r="A124" s="362" t="s">
        <v>72</v>
      </c>
      <c r="B124" s="363"/>
      <c r="C124" s="21"/>
      <c r="D124" s="364" t="str">
        <f>"от "&amp;MIN(D126,D146:H147,F186,D148:H162)&amp;" до "&amp;MAX(D126,D146:H147,F186,D148:H162)</f>
        <v>от 537 до 15750</v>
      </c>
      <c r="E124" s="364"/>
      <c r="F124" s="364"/>
      <c r="G124" s="364"/>
      <c r="H124" s="365"/>
    </row>
    <row r="125" spans="1:8" s="16" customFormat="1" ht="24.95" customHeight="1" thickBot="1" x14ac:dyDescent="0.25">
      <c r="A125" s="518"/>
      <c r="B125" s="519"/>
      <c r="C125" s="60"/>
      <c r="D125" s="520"/>
      <c r="E125" s="520"/>
      <c r="F125" s="520"/>
      <c r="G125" s="520"/>
      <c r="H125" s="521"/>
    </row>
    <row r="126" spans="1:8" s="16" customFormat="1" ht="58.5" customHeight="1" thickBot="1" x14ac:dyDescent="0.25">
      <c r="A126" s="389" t="s">
        <v>73</v>
      </c>
      <c r="B126" s="390"/>
      <c r="C12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"2ГИС.РЯЗАНЬ" (версия для ПК); Интернет-площадка 2gis.kz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http://api.2gis.kz/</v>
      </c>
      <c r="D126" s="391">
        <v>4200</v>
      </c>
      <c r="E126" s="391"/>
      <c r="F126" s="391"/>
      <c r="G126" s="391"/>
      <c r="H126" s="392"/>
    </row>
    <row r="127" spans="1:8" s="16" customFormat="1" ht="58.5" customHeight="1" thickBot="1" x14ac:dyDescent="0.25">
      <c r="A127" s="393" t="s">
        <v>74</v>
      </c>
      <c r="B127" s="394"/>
      <c r="C127" s="405"/>
      <c r="D127" s="395" t="s">
        <v>75</v>
      </c>
      <c r="E127" s="396"/>
      <c r="F127" s="396"/>
      <c r="G127" s="396"/>
      <c r="H127" s="397"/>
    </row>
    <row r="128" spans="1:8" s="16" customFormat="1" ht="58.5" customHeight="1" x14ac:dyDescent="0.2">
      <c r="A128" s="385" t="s">
        <v>76</v>
      </c>
      <c r="B128" s="386"/>
      <c r="C128" s="405"/>
      <c r="D128" s="398">
        <f>D126/4</f>
        <v>1050</v>
      </c>
      <c r="E128" s="398"/>
      <c r="F128" s="398"/>
      <c r="G128" s="398"/>
      <c r="H128" s="399"/>
    </row>
    <row r="129" spans="1:8" s="16" customFormat="1" ht="58.5" customHeight="1" x14ac:dyDescent="0.2">
      <c r="A129" s="385" t="s">
        <v>77</v>
      </c>
      <c r="B129" s="386"/>
      <c r="C129" s="405"/>
      <c r="D129" s="398">
        <f>D126/5</f>
        <v>840</v>
      </c>
      <c r="E129" s="398"/>
      <c r="F129" s="398"/>
      <c r="G129" s="398"/>
      <c r="H129" s="399"/>
    </row>
    <row r="130" spans="1:8" s="16" customFormat="1" ht="58.5" customHeight="1" x14ac:dyDescent="0.2">
      <c r="A130" s="385" t="s">
        <v>78</v>
      </c>
      <c r="B130" s="386"/>
      <c r="C130" s="405"/>
      <c r="D130" s="398">
        <f>D126/6</f>
        <v>700</v>
      </c>
      <c r="E130" s="398"/>
      <c r="F130" s="398"/>
      <c r="G130" s="398"/>
      <c r="H130" s="399"/>
    </row>
    <row r="131" spans="1:8" s="16" customFormat="1" ht="58.5" customHeight="1" x14ac:dyDescent="0.2">
      <c r="A131" s="385" t="s">
        <v>79</v>
      </c>
      <c r="B131" s="386"/>
      <c r="C131" s="405"/>
      <c r="D131" s="398">
        <f>D126/7</f>
        <v>600</v>
      </c>
      <c r="E131" s="398"/>
      <c r="F131" s="398"/>
      <c r="G131" s="398"/>
      <c r="H131" s="399"/>
    </row>
    <row r="132" spans="1:8" s="16" customFormat="1" ht="58.5" customHeight="1" x14ac:dyDescent="0.2">
      <c r="A132" s="385" t="s">
        <v>80</v>
      </c>
      <c r="B132" s="386"/>
      <c r="C132" s="405"/>
      <c r="D132" s="398">
        <f>D126/8</f>
        <v>525</v>
      </c>
      <c r="E132" s="398"/>
      <c r="F132" s="398"/>
      <c r="G132" s="398"/>
      <c r="H132" s="399"/>
    </row>
    <row r="133" spans="1:8" s="16" customFormat="1" ht="58.5" customHeight="1" x14ac:dyDescent="0.2">
      <c r="A133" s="385" t="s">
        <v>81</v>
      </c>
      <c r="B133" s="386"/>
      <c r="C133" s="405"/>
      <c r="D133" s="398">
        <f>D126/9</f>
        <v>466.66666666666669</v>
      </c>
      <c r="E133" s="398"/>
      <c r="F133" s="398"/>
      <c r="G133" s="398"/>
      <c r="H133" s="399"/>
    </row>
    <row r="134" spans="1:8" s="16" customFormat="1" ht="58.5" customHeight="1" x14ac:dyDescent="0.2">
      <c r="A134" s="385" t="s">
        <v>82</v>
      </c>
      <c r="B134" s="386"/>
      <c r="C134" s="405"/>
      <c r="D134" s="398">
        <f>D126/10</f>
        <v>420</v>
      </c>
      <c r="E134" s="398"/>
      <c r="F134" s="398"/>
      <c r="G134" s="398"/>
      <c r="H134" s="399"/>
    </row>
    <row r="135" spans="1:8" s="16" customFormat="1" ht="58.5" customHeight="1" thickBot="1" x14ac:dyDescent="0.25">
      <c r="A135" s="389" t="s">
        <v>83</v>
      </c>
      <c r="B135" s="390"/>
      <c r="C135" s="405"/>
      <c r="D135" s="391">
        <v>4920</v>
      </c>
      <c r="E135" s="391"/>
      <c r="F135" s="391"/>
      <c r="G135" s="391"/>
      <c r="H135" s="392"/>
    </row>
    <row r="136" spans="1:8" s="16" customFormat="1" ht="58.5" customHeight="1" thickBot="1" x14ac:dyDescent="0.25">
      <c r="A136" s="393" t="s">
        <v>74</v>
      </c>
      <c r="B136" s="394"/>
      <c r="C136" s="405"/>
      <c r="D136" s="395" t="s">
        <v>75</v>
      </c>
      <c r="E136" s="396"/>
      <c r="F136" s="396"/>
      <c r="G136" s="396"/>
      <c r="H136" s="397"/>
    </row>
    <row r="137" spans="1:8" s="16" customFormat="1" ht="58.5" customHeight="1" x14ac:dyDescent="0.2">
      <c r="A137" s="385" t="s">
        <v>76</v>
      </c>
      <c r="B137" s="386"/>
      <c r="C137" s="405"/>
      <c r="D137" s="398">
        <v>1230</v>
      </c>
      <c r="E137" s="398"/>
      <c r="F137" s="398"/>
      <c r="G137" s="398"/>
      <c r="H137" s="399"/>
    </row>
    <row r="138" spans="1:8" s="16" customFormat="1" ht="58.5" customHeight="1" x14ac:dyDescent="0.2">
      <c r="A138" s="385" t="s">
        <v>77</v>
      </c>
      <c r="B138" s="386"/>
      <c r="C138" s="405"/>
      <c r="D138" s="398">
        <v>984</v>
      </c>
      <c r="E138" s="398"/>
      <c r="F138" s="398"/>
      <c r="G138" s="398"/>
      <c r="H138" s="399"/>
    </row>
    <row r="139" spans="1:8" s="16" customFormat="1" ht="58.5" customHeight="1" x14ac:dyDescent="0.2">
      <c r="A139" s="385" t="s">
        <v>78</v>
      </c>
      <c r="B139" s="386"/>
      <c r="C139" s="405"/>
      <c r="D139" s="398">
        <v>820</v>
      </c>
      <c r="E139" s="398"/>
      <c r="F139" s="398"/>
      <c r="G139" s="398"/>
      <c r="H139" s="399"/>
    </row>
    <row r="140" spans="1:8" s="16" customFormat="1" ht="58.5" customHeight="1" x14ac:dyDescent="0.2">
      <c r="A140" s="385" t="s">
        <v>79</v>
      </c>
      <c r="B140" s="386"/>
      <c r="C140" s="405"/>
      <c r="D140" s="398">
        <v>702.85714285714278</v>
      </c>
      <c r="E140" s="398"/>
      <c r="F140" s="398"/>
      <c r="G140" s="398"/>
      <c r="H140" s="399"/>
    </row>
    <row r="141" spans="1:8" s="16" customFormat="1" ht="58.5" customHeight="1" x14ac:dyDescent="0.2">
      <c r="A141" s="385" t="s">
        <v>80</v>
      </c>
      <c r="B141" s="386"/>
      <c r="C141" s="405"/>
      <c r="D141" s="398">
        <v>615</v>
      </c>
      <c r="E141" s="398"/>
      <c r="F141" s="398"/>
      <c r="G141" s="398"/>
      <c r="H141" s="399"/>
    </row>
    <row r="142" spans="1:8" s="16" customFormat="1" ht="58.5" customHeight="1" x14ac:dyDescent="0.2">
      <c r="A142" s="385" t="s">
        <v>81</v>
      </c>
      <c r="B142" s="386"/>
      <c r="C142" s="405"/>
      <c r="D142" s="398">
        <v>546.66666666666663</v>
      </c>
      <c r="E142" s="398"/>
      <c r="F142" s="398"/>
      <c r="G142" s="398"/>
      <c r="H142" s="399"/>
    </row>
    <row r="143" spans="1:8" s="16" customFormat="1" ht="58.5" customHeight="1" thickBot="1" x14ac:dyDescent="0.25">
      <c r="A143" s="385" t="s">
        <v>82</v>
      </c>
      <c r="B143" s="386"/>
      <c r="C143" s="406"/>
      <c r="D143" s="398">
        <v>492</v>
      </c>
      <c r="E143" s="398"/>
      <c r="F143" s="398"/>
      <c r="G143" s="398"/>
      <c r="H143" s="399"/>
    </row>
    <row r="144" spans="1:8" s="16" customFormat="1" ht="62.45" customHeight="1" thickBot="1" x14ac:dyDescent="0.25">
      <c r="A144" s="380" t="s">
        <v>84</v>
      </c>
      <c r="B144" s="381"/>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44" s="374">
        <v>10509</v>
      </c>
      <c r="E144" s="375"/>
      <c r="F144" s="375"/>
      <c r="G144" s="375"/>
      <c r="H144" s="376"/>
    </row>
    <row r="145" spans="1:8" s="16" customFormat="1" ht="24.95" customHeight="1" thickBot="1" x14ac:dyDescent="0.25">
      <c r="A145" s="518"/>
      <c r="B145" s="519"/>
      <c r="C145" s="56"/>
      <c r="D145" s="520"/>
      <c r="E145" s="520"/>
      <c r="F145" s="520"/>
      <c r="G145" s="520"/>
      <c r="H145" s="521"/>
    </row>
    <row r="146" spans="1:8" s="16" customFormat="1" ht="50.1" customHeight="1" x14ac:dyDescent="0.2">
      <c r="A146" s="352" t="s">
        <v>85</v>
      </c>
      <c r="B146" s="353"/>
      <c r="C146" s="118" t="str">
        <f>"Интернет-площадка 2gis.ru на основе Cправочника организаций "&amp;$C$2&amp;""</f>
        <v>Интернет-площадка 2gis.ru на основе Cправочника организаций "2ГИС.РЯЗАНЬ"</v>
      </c>
      <c r="D146" s="361">
        <v>3000</v>
      </c>
      <c r="E146" s="355"/>
      <c r="F146" s="355"/>
      <c r="G146" s="355"/>
      <c r="H146" s="356"/>
    </row>
    <row r="147" spans="1:8" s="16" customFormat="1" ht="50.1" customHeight="1" x14ac:dyDescent="0.2">
      <c r="A147" s="352" t="s">
        <v>86</v>
      </c>
      <c r="B147" s="353"/>
      <c r="C147"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7" s="361">
        <v>3528</v>
      </c>
      <c r="E147" s="355"/>
      <c r="F147" s="355"/>
      <c r="G147" s="355"/>
      <c r="H147" s="356"/>
    </row>
    <row r="148" spans="1:8" s="16" customFormat="1" ht="50.1" customHeight="1" x14ac:dyDescent="0.2">
      <c r="A148" s="352" t="s">
        <v>87</v>
      </c>
      <c r="B148" s="353"/>
      <c r="C148"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48" s="361">
        <v>8064</v>
      </c>
      <c r="E148" s="355"/>
      <c r="F148" s="355"/>
      <c r="G148" s="355"/>
      <c r="H148" s="356"/>
    </row>
    <row r="149" spans="1:8" s="16" customFormat="1" ht="50.1" customHeight="1" x14ac:dyDescent="0.2">
      <c r="A149" s="352" t="s">
        <v>88</v>
      </c>
      <c r="B149" s="353"/>
      <c r="C149" s="74" t="str">
        <f>"Интернет-площадка 2gis.ru на основе Cправочника организаций "&amp;$C$2&amp;""</f>
        <v>Интернет-площадка 2gis.ru на основе Cправочника организаций "2ГИС.РЯЗАНЬ"</v>
      </c>
      <c r="D149" s="361">
        <v>5700</v>
      </c>
      <c r="E149" s="355"/>
      <c r="F149" s="355"/>
      <c r="G149" s="355"/>
      <c r="H149" s="356"/>
    </row>
    <row r="150" spans="1:8" s="16" customFormat="1" ht="50.1" customHeight="1" x14ac:dyDescent="0.2">
      <c r="A150" s="352" t="s">
        <v>89</v>
      </c>
      <c r="B150" s="353"/>
      <c r="C150" s="74" t="str">
        <f>"Интернет-площадка 2gis.ru на основе Cправочника организаций "&amp;$C$2&amp;""</f>
        <v>Интернет-площадка 2gis.ru на основе Cправочника организаций "2ГИС.РЯЗАНЬ"</v>
      </c>
      <c r="D150" s="361">
        <v>6201</v>
      </c>
      <c r="E150" s="355"/>
      <c r="F150" s="355"/>
      <c r="G150" s="355"/>
      <c r="H150" s="356"/>
    </row>
    <row r="151" spans="1:8" s="16" customFormat="1" ht="50.1" customHeight="1" x14ac:dyDescent="0.2">
      <c r="A151" s="352" t="s">
        <v>90</v>
      </c>
      <c r="B151" s="353"/>
      <c r="C151"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1" s="361">
        <v>5418</v>
      </c>
      <c r="E151" s="355"/>
      <c r="F151" s="355"/>
      <c r="G151" s="355"/>
      <c r="H151" s="356"/>
    </row>
    <row r="152" spans="1:8" s="16" customFormat="1" ht="50.1" customHeight="1" x14ac:dyDescent="0.2">
      <c r="A152" s="352" t="s">
        <v>91</v>
      </c>
      <c r="B152" s="353"/>
      <c r="C152"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2" s="361">
        <v>5418</v>
      </c>
      <c r="E152" s="355"/>
      <c r="F152" s="355"/>
      <c r="G152" s="355"/>
      <c r="H152" s="356"/>
    </row>
    <row r="153" spans="1:8" s="16" customFormat="1" ht="50.1" customHeight="1" x14ac:dyDescent="0.2">
      <c r="A153" s="352" t="s">
        <v>92</v>
      </c>
      <c r="B153" s="353"/>
      <c r="C153"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53" s="361">
        <v>9702</v>
      </c>
      <c r="E153" s="355"/>
      <c r="F153" s="355"/>
      <c r="G153" s="355"/>
      <c r="H153" s="356"/>
    </row>
    <row r="154" spans="1:8" s="16" customFormat="1" ht="50.1" customHeight="1" x14ac:dyDescent="0.2">
      <c r="A154" s="352" t="s">
        <v>93</v>
      </c>
      <c r="B154" s="353"/>
      <c r="C154" s="74" t="str">
        <f>C187</f>
        <v>Интернет-площадка 2gis.ru на основе Cправочника организаций "2ГИС.РЯЗАНЬ"</v>
      </c>
      <c r="D154" s="361">
        <v>15750</v>
      </c>
      <c r="E154" s="355"/>
      <c r="F154" s="355"/>
      <c r="G154" s="355"/>
      <c r="H154" s="356"/>
    </row>
    <row r="155" spans="1:8" s="16" customFormat="1" ht="50.1" customHeight="1" x14ac:dyDescent="0.2">
      <c r="A155" s="377" t="s">
        <v>94</v>
      </c>
      <c r="B155" s="378"/>
      <c r="C155" s="74" t="s">
        <v>95</v>
      </c>
      <c r="D155" s="361">
        <v>537</v>
      </c>
      <c r="E155" s="355"/>
      <c r="F155" s="355"/>
      <c r="G155" s="355"/>
      <c r="H155" s="356"/>
    </row>
    <row r="156" spans="1:8" s="16" customFormat="1" ht="83.25" customHeight="1" x14ac:dyDescent="0.2">
      <c r="A156" s="352" t="s">
        <v>96</v>
      </c>
      <c r="B156" s="353"/>
      <c r="C15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6" s="361">
        <v>2016</v>
      </c>
      <c r="E156" s="355"/>
      <c r="F156" s="355"/>
      <c r="G156" s="355"/>
      <c r="H156" s="356"/>
    </row>
    <row r="157" spans="1:8" s="16" customFormat="1" ht="83.25" customHeight="1" x14ac:dyDescent="0.2">
      <c r="A157" s="352" t="s">
        <v>97</v>
      </c>
      <c r="B157" s="353"/>
      <c r="C157" s="74"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7" s="361">
        <v>1536</v>
      </c>
      <c r="E157" s="355"/>
      <c r="F157" s="355"/>
      <c r="G157" s="355"/>
      <c r="H157" s="356"/>
    </row>
    <row r="158" spans="1:8" s="16" customFormat="1" ht="83.25" customHeight="1" x14ac:dyDescent="0.2">
      <c r="A158" s="352" t="s">
        <v>98</v>
      </c>
      <c r="B158" s="353"/>
      <c r="C158" s="74"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8" s="361">
        <v>1638</v>
      </c>
      <c r="E158" s="355"/>
      <c r="F158" s="355"/>
      <c r="G158" s="355"/>
      <c r="H158" s="356"/>
    </row>
    <row r="159" spans="1:8" s="16" customFormat="1" ht="83.25" customHeight="1" x14ac:dyDescent="0.2">
      <c r="A159" s="352" t="s">
        <v>99</v>
      </c>
      <c r="B159" s="353"/>
      <c r="C159" s="74" t="str">
        <f t="shared" si="0"/>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59" s="361">
        <v>768</v>
      </c>
      <c r="E159" s="355"/>
      <c r="F159" s="355"/>
      <c r="G159" s="355"/>
      <c r="H159" s="356"/>
    </row>
    <row r="160" spans="1:8" s="16" customFormat="1" ht="83.25" customHeight="1" x14ac:dyDescent="0.2">
      <c r="A160" s="352" t="s">
        <v>100</v>
      </c>
      <c r="B160" s="353" t="s">
        <v>100</v>
      </c>
      <c r="C16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0" s="361">
        <v>12600</v>
      </c>
      <c r="E160" s="355"/>
      <c r="F160" s="355"/>
      <c r="G160" s="355"/>
      <c r="H160" s="356"/>
    </row>
    <row r="161" spans="1:8" s="16" customFormat="1" ht="83.25" customHeight="1" x14ac:dyDescent="0.2">
      <c r="A161" s="352" t="s">
        <v>101</v>
      </c>
      <c r="B161" s="353" t="s">
        <v>101</v>
      </c>
      <c r="C16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61" s="361">
        <v>3504</v>
      </c>
      <c r="E161" s="355"/>
      <c r="F161" s="355"/>
      <c r="G161" s="355"/>
      <c r="H161" s="356"/>
    </row>
    <row r="162" spans="1:8" s="16" customFormat="1" ht="50.1" customHeight="1" thickBot="1" x14ac:dyDescent="0.25">
      <c r="A162" s="352" t="s">
        <v>102</v>
      </c>
      <c r="B162" s="353"/>
      <c r="C162"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2" s="361">
        <v>3528</v>
      </c>
      <c r="E162" s="355"/>
      <c r="F162" s="355"/>
      <c r="G162" s="355"/>
      <c r="H162" s="356"/>
    </row>
    <row r="163" spans="1:8" s="16" customFormat="1" ht="102" customHeight="1" thickBot="1" x14ac:dyDescent="0.25">
      <c r="A163" s="352" t="s">
        <v>16</v>
      </c>
      <c r="B163" s="353"/>
      <c r="C16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3" s="361">
        <v>945</v>
      </c>
      <c r="E163" s="355"/>
      <c r="F163" s="355"/>
      <c r="G163" s="355"/>
      <c r="H163" s="356"/>
    </row>
    <row r="164" spans="1:8" s="16" customFormat="1" ht="102" customHeight="1" thickBot="1" x14ac:dyDescent="0.25">
      <c r="A164" s="352" t="s">
        <v>103</v>
      </c>
      <c r="B164" s="353"/>
      <c r="C16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64" s="361">
        <v>100002</v>
      </c>
      <c r="E164" s="355"/>
      <c r="F164" s="355"/>
      <c r="G164" s="355"/>
      <c r="H164" s="356"/>
    </row>
    <row r="165" spans="1:8" s="16" customFormat="1" ht="126" customHeight="1" x14ac:dyDescent="0.2">
      <c r="A165" s="352" t="s">
        <v>104</v>
      </c>
      <c r="B165" s="353"/>
      <c r="C16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5" s="361">
        <v>4500</v>
      </c>
      <c r="E165" s="355"/>
      <c r="F165" s="355"/>
      <c r="G165" s="355"/>
      <c r="H165" s="356"/>
    </row>
    <row r="166" spans="1:8" s="16" customFormat="1" ht="96" customHeight="1" x14ac:dyDescent="0.2">
      <c r="A166" s="377" t="s">
        <v>105</v>
      </c>
      <c r="B166" s="378"/>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Интернет-площадки и Веб-приложения на основе Cправочника организаций "2ГИС.РЯЗАНЬ", http://api.2gis.ru/</v>
      </c>
      <c r="D166" s="361">
        <v>3150</v>
      </c>
      <c r="E166" s="355"/>
      <c r="F166" s="355"/>
      <c r="G166" s="355"/>
      <c r="H166" s="356"/>
    </row>
    <row r="167" spans="1:8" s="16" customFormat="1" ht="96" customHeight="1" x14ac:dyDescent="0.2">
      <c r="A167" s="377" t="s">
        <v>106</v>
      </c>
      <c r="B167" s="378"/>
      <c r="C16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67" s="361">
        <v>5262</v>
      </c>
      <c r="E167" s="355"/>
      <c r="F167" s="355"/>
      <c r="G167" s="355"/>
      <c r="H167" s="356"/>
    </row>
    <row r="168" spans="1:8" s="16" customFormat="1" ht="50.1" customHeight="1" x14ac:dyDescent="0.2">
      <c r="A168" s="352" t="s">
        <v>107</v>
      </c>
      <c r="B168" s="353"/>
      <c r="C168" s="74" t="str">
        <f>"Интернет-площадка 2gis.ru на основе Cправочника организаций "&amp;$C$2&amp;""</f>
        <v>Интернет-площадка 2gis.ru на основе Cправочника организаций "2ГИС.РЯЗАНЬ"</v>
      </c>
      <c r="D168" s="361">
        <v>4200</v>
      </c>
      <c r="E168" s="355"/>
      <c r="F168" s="355"/>
      <c r="G168" s="355"/>
      <c r="H168" s="356"/>
    </row>
    <row r="169" spans="1:8" s="16" customFormat="1" ht="50.1" customHeight="1" x14ac:dyDescent="0.2">
      <c r="A169" s="352" t="s">
        <v>108</v>
      </c>
      <c r="B169" s="353"/>
      <c r="C169"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69" s="361">
        <v>5040</v>
      </c>
      <c r="E169" s="355"/>
      <c r="F169" s="355"/>
      <c r="G169" s="355"/>
      <c r="H169" s="356"/>
    </row>
    <row r="170" spans="1:8" s="16" customFormat="1" ht="50.1" customHeight="1" x14ac:dyDescent="0.2">
      <c r="A170" s="352" t="s">
        <v>109</v>
      </c>
      <c r="B170" s="353"/>
      <c r="C170"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0" s="361">
        <v>11400</v>
      </c>
      <c r="E170" s="355"/>
      <c r="F170" s="355"/>
      <c r="G170" s="355"/>
      <c r="H170" s="356"/>
    </row>
    <row r="171" spans="1:8" s="16" customFormat="1" ht="50.1" customHeight="1" x14ac:dyDescent="0.2">
      <c r="A171" s="352" t="s">
        <v>110</v>
      </c>
      <c r="B171" s="353"/>
      <c r="C171" s="74" t="str">
        <f>"Интернет-площадка 2gis.ru на основе Cправочника организаций "&amp;$C$2&amp;""</f>
        <v>Интернет-площадка 2gis.ru на основе Cправочника организаций "2ГИС.РЯЗАНЬ"</v>
      </c>
      <c r="D171" s="361">
        <v>8040</v>
      </c>
      <c r="E171" s="355"/>
      <c r="F171" s="355"/>
      <c r="G171" s="355"/>
      <c r="H171" s="356"/>
    </row>
    <row r="172" spans="1:8" s="16" customFormat="1" ht="50.1" customHeight="1" x14ac:dyDescent="0.2">
      <c r="A172" s="352" t="s">
        <v>111</v>
      </c>
      <c r="B172" s="353"/>
      <c r="C172" s="74" t="str">
        <f>"Интернет-площадка 2gis.ru на основе Cправочника организаций "&amp;$C$2&amp;""</f>
        <v>Интернет-площадка 2gis.ru на основе Cправочника организаций "2ГИС.РЯЗАНЬ"</v>
      </c>
      <c r="D172" s="361">
        <v>9648</v>
      </c>
      <c r="E172" s="355"/>
      <c r="F172" s="355"/>
      <c r="G172" s="355"/>
      <c r="H172" s="356"/>
    </row>
    <row r="173" spans="1:8" s="16" customFormat="1" ht="50.1" customHeight="1" x14ac:dyDescent="0.2">
      <c r="A173" s="352" t="s">
        <v>112</v>
      </c>
      <c r="B173" s="353"/>
      <c r="C173"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3" s="361">
        <v>7680</v>
      </c>
      <c r="E173" s="355"/>
      <c r="F173" s="355"/>
      <c r="G173" s="355"/>
      <c r="H173" s="356"/>
    </row>
    <row r="174" spans="1:8" s="16" customFormat="1" ht="50.1" customHeight="1" x14ac:dyDescent="0.2">
      <c r="A174" s="352" t="s">
        <v>113</v>
      </c>
      <c r="B174" s="353"/>
      <c r="C174"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4" s="361">
        <v>7680</v>
      </c>
      <c r="E174" s="355"/>
      <c r="F174" s="355"/>
      <c r="G174" s="355"/>
      <c r="H174" s="356"/>
    </row>
    <row r="175" spans="1:8" s="16" customFormat="1" ht="50.1" customHeight="1" x14ac:dyDescent="0.2">
      <c r="A175" s="352" t="s">
        <v>114</v>
      </c>
      <c r="B175" s="353"/>
      <c r="C175"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5" s="361">
        <v>13680</v>
      </c>
      <c r="E175" s="355"/>
      <c r="F175" s="355"/>
      <c r="G175" s="355"/>
      <c r="H175" s="356"/>
    </row>
    <row r="176" spans="1:8" s="16" customFormat="1" ht="50.1" customHeight="1" x14ac:dyDescent="0.2">
      <c r="A176" s="352" t="s">
        <v>115</v>
      </c>
      <c r="B176" s="353"/>
      <c r="C176" s="74" t="s">
        <v>95</v>
      </c>
      <c r="D176" s="361">
        <v>840</v>
      </c>
      <c r="E176" s="355"/>
      <c r="F176" s="355"/>
      <c r="G176" s="355"/>
      <c r="H176" s="356"/>
    </row>
    <row r="177" spans="1:8" s="16" customFormat="1" ht="64.5" customHeight="1" x14ac:dyDescent="0.2">
      <c r="A177" s="352" t="s">
        <v>116</v>
      </c>
      <c r="B177" s="353"/>
      <c r="C17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"2ГИС.РЯЗАНЬ" (мобильная версия 2ГИС 4.0 и выше); Интернет-площадка 2gis.ru на основе Cправочника организаций "2ГИС.РЯЗАНЬ"</v>
      </c>
      <c r="D177" s="361">
        <v>17640</v>
      </c>
      <c r="E177" s="355"/>
      <c r="F177" s="355"/>
      <c r="G177" s="355"/>
      <c r="H177" s="356"/>
    </row>
    <row r="178" spans="1:8" s="16" customFormat="1" ht="50.1" customHeight="1" thickBot="1" x14ac:dyDescent="0.25">
      <c r="A178" s="352" t="s">
        <v>117</v>
      </c>
      <c r="B178" s="353"/>
      <c r="C178"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78" s="361">
        <v>5040</v>
      </c>
      <c r="E178" s="355"/>
      <c r="F178" s="355"/>
      <c r="G178" s="355"/>
      <c r="H178" s="356"/>
    </row>
    <row r="179" spans="1:8" s="23" customFormat="1" ht="50.1" customHeight="1" thickBot="1" x14ac:dyDescent="0.25">
      <c r="A179" s="362" t="s">
        <v>118</v>
      </c>
      <c r="B179" s="363"/>
      <c r="C179" s="21"/>
      <c r="D179" s="364"/>
      <c r="E179" s="364"/>
      <c r="F179" s="364"/>
      <c r="G179" s="364"/>
      <c r="H179" s="365"/>
    </row>
    <row r="180" spans="1:8" s="16" customFormat="1" ht="50.1" customHeight="1" x14ac:dyDescent="0.2">
      <c r="A180" s="352" t="s">
        <v>119</v>
      </c>
      <c r="B180" s="353"/>
      <c r="C180" s="366" t="str">
        <f>"Электронный справочник на основе Справочника организаций "&amp;$C$2&amp;" (мобильная версия)"</f>
        <v>Электронный справочник на основе Справочника организаций "2ГИС.РЯЗАНЬ" (мобильная версия)</v>
      </c>
      <c r="D180" s="354">
        <v>3150</v>
      </c>
      <c r="E180" s="355"/>
      <c r="F180" s="355"/>
      <c r="G180" s="355"/>
      <c r="H180" s="356"/>
    </row>
    <row r="181" spans="1:8" s="16" customFormat="1" ht="50.1" customHeight="1" x14ac:dyDescent="0.2">
      <c r="A181" s="352" t="s">
        <v>120</v>
      </c>
      <c r="B181" s="353"/>
      <c r="C181" s="367"/>
      <c r="D181" s="354">
        <v>3150</v>
      </c>
      <c r="E181" s="355"/>
      <c r="F181" s="355"/>
      <c r="G181" s="355"/>
      <c r="H181" s="356"/>
    </row>
    <row r="182" spans="1:8" s="16" customFormat="1" ht="50.1" customHeight="1" x14ac:dyDescent="0.2">
      <c r="A182" s="369" t="s">
        <v>121</v>
      </c>
      <c r="B182" s="370"/>
      <c r="C182" s="367"/>
      <c r="D182" s="517">
        <v>1590</v>
      </c>
      <c r="E182" s="398"/>
      <c r="F182" s="398"/>
      <c r="G182" s="398"/>
      <c r="H182" s="398"/>
    </row>
    <row r="183" spans="1:8" s="16" customFormat="1" ht="50.1" customHeight="1" x14ac:dyDescent="0.2">
      <c r="A183" s="369" t="s">
        <v>122</v>
      </c>
      <c r="B183" s="370"/>
      <c r="C183" s="367"/>
      <c r="D183" s="517">
        <v>159</v>
      </c>
      <c r="E183" s="398"/>
      <c r="F183" s="398"/>
      <c r="G183" s="398"/>
      <c r="H183" s="398"/>
    </row>
    <row r="184" spans="1:8" s="16" customFormat="1" ht="50.1" customHeight="1" thickBot="1" x14ac:dyDescent="0.25">
      <c r="A184" s="369" t="s">
        <v>123</v>
      </c>
      <c r="B184" s="370"/>
      <c r="C184" s="368"/>
      <c r="D184" s="471">
        <v>537</v>
      </c>
      <c r="E184" s="472"/>
      <c r="F184" s="472"/>
      <c r="G184" s="472"/>
      <c r="H184" s="472"/>
    </row>
    <row r="185" spans="1:8" s="16" customFormat="1" ht="50.1" customHeight="1" thickBot="1" x14ac:dyDescent="0.25">
      <c r="A185" s="362" t="s">
        <v>124</v>
      </c>
      <c r="B185" s="363"/>
      <c r="C185" s="21"/>
      <c r="D185" s="364"/>
      <c r="E185" s="364"/>
      <c r="F185" s="364"/>
      <c r="G185" s="364"/>
      <c r="H185" s="365"/>
    </row>
    <row r="186" spans="1:8" s="16" customFormat="1" ht="50.1" customHeight="1" x14ac:dyDescent="0.2">
      <c r="A186" s="352" t="s">
        <v>125</v>
      </c>
      <c r="B186" s="353"/>
      <c r="C18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86" s="77">
        <f>F186*1.2</f>
        <v>3780</v>
      </c>
      <c r="E186" s="78">
        <f>F186*1.1</f>
        <v>3465.0000000000005</v>
      </c>
      <c r="F186" s="78">
        <v>3150</v>
      </c>
      <c r="G186" s="78">
        <f>F186*0.75</f>
        <v>2362.5</v>
      </c>
      <c r="H186" s="79">
        <f>F186*0.5</f>
        <v>1575</v>
      </c>
    </row>
    <row r="187" spans="1:8" s="16" customFormat="1" ht="50.1" customHeight="1" x14ac:dyDescent="0.2">
      <c r="A187" s="352" t="s">
        <v>126</v>
      </c>
      <c r="B187" s="353"/>
      <c r="C187" s="74" t="str">
        <f>"Интернет-площадка 2gis.ru на основе Cправочника организаций "&amp;$C$2&amp;""</f>
        <v>Интернет-площадка 2gis.ru на основе Cправочника организаций "2ГИС.РЯЗАНЬ"</v>
      </c>
      <c r="D187" s="354">
        <v>2835</v>
      </c>
      <c r="E187" s="355"/>
      <c r="F187" s="355"/>
      <c r="G187" s="355"/>
      <c r="H187" s="356"/>
    </row>
    <row r="188" spans="1:8" s="16" customFormat="1" ht="50.1" customHeight="1" x14ac:dyDescent="0.2">
      <c r="A188" s="352" t="s">
        <v>127</v>
      </c>
      <c r="B188" s="353"/>
      <c r="C188"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88" s="361">
        <v>1575</v>
      </c>
      <c r="E188" s="355"/>
      <c r="F188" s="355"/>
      <c r="G188" s="355"/>
      <c r="H188" s="356"/>
    </row>
    <row r="189" spans="1:8" s="16" customFormat="1" ht="50.1" customHeight="1" x14ac:dyDescent="0.2">
      <c r="A189" s="377" t="s">
        <v>198</v>
      </c>
      <c r="B189" s="378"/>
      <c r="C18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(мобильная версия 2ГИС 4.0 и выше)</v>
      </c>
      <c r="D189" s="77">
        <f>F189*1.2</f>
        <v>5328</v>
      </c>
      <c r="E189" s="78">
        <f>F189*1.1</f>
        <v>4884</v>
      </c>
      <c r="F189" s="78">
        <v>4440</v>
      </c>
      <c r="G189" s="78">
        <f>F189*0.75</f>
        <v>3330</v>
      </c>
      <c r="H189" s="79">
        <f>F189*0.5</f>
        <v>2220</v>
      </c>
    </row>
    <row r="190" spans="1:8" s="16" customFormat="1" ht="50.1" customHeight="1" x14ac:dyDescent="0.2">
      <c r="A190" s="352" t="s">
        <v>199</v>
      </c>
      <c r="B190" s="353"/>
      <c r="C190" s="74" t="str">
        <f>"Интернет-площадка 2gis.ru на основе Cправочника организаций "&amp;$C$2&amp;""</f>
        <v>Интернет-площадка 2gis.ru на основе Cправочника организаций "2ГИС.РЯЗАНЬ"</v>
      </c>
      <c r="D190" s="354">
        <v>4080</v>
      </c>
      <c r="E190" s="355"/>
      <c r="F190" s="355"/>
      <c r="G190" s="355"/>
      <c r="H190" s="356"/>
    </row>
    <row r="191" spans="1:8" s="16" customFormat="1" ht="50.1" customHeight="1" x14ac:dyDescent="0.2">
      <c r="A191" s="352" t="s">
        <v>130</v>
      </c>
      <c r="B191" s="353"/>
      <c r="C191" s="74" t="str">
        <f>"Электронный справочник на основе Справочника организаций"&amp;$C$2&amp;" (версия для ПК)"</f>
        <v>Электронный справочник на основе Справочника организаций"2ГИС.РЯЗАНЬ" (версия для ПК)</v>
      </c>
      <c r="D191" s="354">
        <v>2280</v>
      </c>
      <c r="E191" s="355"/>
      <c r="F191" s="355"/>
      <c r="G191" s="355"/>
      <c r="H191" s="356"/>
    </row>
    <row r="192" spans="1:8" s="16" customFormat="1" ht="126" customHeight="1" thickBot="1" x14ac:dyDescent="0.25">
      <c r="A192" s="352" t="s">
        <v>131</v>
      </c>
      <c r="B192" s="353"/>
      <c r="C192" s="80" t="e">
        <f>#REF!</f>
        <v>#REF!</v>
      </c>
      <c r="D192" s="77">
        <f>F192*1.2</f>
        <v>2570.4</v>
      </c>
      <c r="E192" s="78">
        <f>F192*1.1</f>
        <v>2356.2000000000003</v>
      </c>
      <c r="F192" s="78">
        <v>2142</v>
      </c>
      <c r="G192" s="78">
        <f>F192*0.75</f>
        <v>1606.5</v>
      </c>
      <c r="H192" s="79">
        <f>F192*0.5</f>
        <v>1071</v>
      </c>
    </row>
    <row r="193" spans="1:8" s="23" customFormat="1" ht="50.1" customHeight="1" thickBot="1" x14ac:dyDescent="0.25">
      <c r="A193" s="362" t="s">
        <v>200</v>
      </c>
      <c r="B193" s="363"/>
      <c r="C193" s="21"/>
      <c r="D193" s="364"/>
      <c r="E193" s="364"/>
      <c r="F193" s="364"/>
      <c r="G193" s="364"/>
      <c r="H193" s="365"/>
    </row>
    <row r="194" spans="1:8" s="20" customFormat="1" ht="30" customHeight="1" thickBot="1" x14ac:dyDescent="0.25">
      <c r="A194" s="506"/>
      <c r="B194" s="507"/>
      <c r="C194" s="623"/>
      <c r="D194" s="507"/>
      <c r="E194" s="507"/>
      <c r="F194" s="507"/>
      <c r="G194" s="507"/>
      <c r="H194" s="508"/>
    </row>
    <row r="195" spans="1:8" s="16" customFormat="1" ht="185.25" customHeight="1" x14ac:dyDescent="0.2">
      <c r="A195" s="352" t="s">
        <v>201</v>
      </c>
      <c r="B195" s="353"/>
      <c r="C19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"2ГИС.РЯЗАНЬ" (версия для ПК); Интернет-площадка 2gis.ru на основе Cправочника организаций "2ГИС.РЯЗАНЬ"; Электронный справочник на основе Справочника организаций "2ГИС.РЯЗАНЬ" (мобильная версия 2ГИС 4.0 и выше)</v>
      </c>
      <c r="D195" s="382">
        <v>6630</v>
      </c>
      <c r="E195" s="383"/>
      <c r="F195" s="383"/>
      <c r="G195" s="383"/>
      <c r="H195" s="384"/>
    </row>
    <row r="196" spans="1:8" s="16" customFormat="1" ht="83.25" customHeight="1" thickBot="1" x14ac:dyDescent="0.25">
      <c r="A196" s="352" t="s">
        <v>202</v>
      </c>
      <c r="B196" s="353"/>
      <c r="C196" s="367"/>
      <c r="D196" s="354">
        <v>6630</v>
      </c>
      <c r="E196" s="355"/>
      <c r="F196" s="355"/>
      <c r="G196" s="355"/>
      <c r="H196" s="356"/>
    </row>
    <row r="197" spans="1:8" s="16" customFormat="1" ht="21.75" thickBot="1" x14ac:dyDescent="0.25">
      <c r="A197" s="518"/>
      <c r="B197" s="519"/>
      <c r="C197" s="56"/>
      <c r="D197" s="520"/>
      <c r="E197" s="520"/>
      <c r="F197" s="520"/>
      <c r="G197" s="520"/>
      <c r="H197" s="521"/>
    </row>
    <row r="198" spans="1:8" ht="12.6" customHeight="1" x14ac:dyDescent="0.2"/>
    <row r="199" spans="1:8" s="87" customFormat="1" ht="24.95" customHeight="1" x14ac:dyDescent="0.2">
      <c r="A199" s="85"/>
      <c r="B199" s="86" t="s">
        <v>133</v>
      </c>
      <c r="C199" s="349" t="s">
        <v>534</v>
      </c>
      <c r="D199" s="349"/>
    </row>
    <row r="200" spans="1:8" s="87" customFormat="1" ht="24.95" customHeight="1" x14ac:dyDescent="0.2">
      <c r="A200" s="85"/>
      <c r="C200" s="348" t="s">
        <v>535</v>
      </c>
      <c r="D200" s="348"/>
    </row>
    <row r="201" spans="1:8" s="87" customFormat="1" ht="24.95" customHeight="1" x14ac:dyDescent="0.2">
      <c r="A201" s="85"/>
      <c r="C201" s="348" t="s">
        <v>536</v>
      </c>
      <c r="D201" s="348"/>
    </row>
    <row r="202" spans="1:8" s="82" customFormat="1" ht="12" customHeight="1" x14ac:dyDescent="0.2">
      <c r="A202" s="81"/>
      <c r="C202" s="348"/>
      <c r="D202" s="348"/>
      <c r="E202" s="87"/>
      <c r="F202" s="87"/>
      <c r="G202" s="87"/>
    </row>
    <row r="203" spans="1:8" s="91" customFormat="1" ht="24.95" customHeight="1" x14ac:dyDescent="0.2">
      <c r="A203" s="347" t="str">
        <f>Абакан_юр!A174</f>
        <v>По соглашению сторон в качестве валюты платежа могут выступать украинские гривны, в этом случае курс следующий: 1 руб. = 0,4395 гривен</v>
      </c>
      <c r="B203" s="347"/>
      <c r="C203" s="347"/>
      <c r="D203" s="89"/>
      <c r="E203" s="89"/>
      <c r="F203" s="90"/>
      <c r="G203" s="351"/>
      <c r="H203" s="351"/>
    </row>
    <row r="204" spans="1:8" s="91" customFormat="1" ht="24.95" customHeight="1" x14ac:dyDescent="0.2">
      <c r="A204" s="347" t="str">
        <f>Абакан_юр!A175</f>
        <v>По соглашению сторон в качестве валюты платежа могут выступать дирхамы ОАЭ, в этом случае курс следующий: 1 руб. = 0,0414 дирхам</v>
      </c>
      <c r="B204" s="347"/>
      <c r="C204" s="347"/>
      <c r="D204" s="89"/>
      <c r="E204" s="89"/>
      <c r="F204" s="90"/>
      <c r="G204" s="92"/>
      <c r="H204" s="92"/>
    </row>
    <row r="205" spans="1:8" s="91" customFormat="1" ht="24.95" customHeight="1" x14ac:dyDescent="0.2">
      <c r="A205" s="347" t="str">
        <f>Абакан_юр!A176</f>
        <v>По соглашению сторон в качестве валюты платежа могут выступать доллары США, в этом случае курс следующий: 1 руб. = 0,0113 доллара</v>
      </c>
      <c r="B205" s="347"/>
      <c r="C205" s="347"/>
      <c r="D205" s="89"/>
      <c r="E205" s="89"/>
      <c r="F205" s="90"/>
      <c r="G205" s="92"/>
      <c r="H205" s="92"/>
    </row>
    <row r="206" spans="1:8" s="91" customFormat="1" ht="24.95" customHeight="1" x14ac:dyDescent="0.2">
      <c r="A206" s="347" t="str">
        <f>Абакан_юр!A177</f>
        <v>По соглашению сторон в качестве валюты платежа могут выступать евро, в этом случае курс следующий: 1 руб. = 0,0104 евро</v>
      </c>
      <c r="B206" s="347"/>
      <c r="C206" s="347"/>
      <c r="D206" s="89"/>
      <c r="E206" s="90"/>
      <c r="F206" s="90"/>
      <c r="G206" s="92"/>
      <c r="H206" s="92"/>
    </row>
    <row r="207" spans="1:8" s="91" customFormat="1" ht="24.95" customHeight="1" x14ac:dyDescent="0.2">
      <c r="A207" s="347" t="str">
        <f>Абакан_юр!A178</f>
        <v>По соглашению сторон в качестве валюты платежа могут выступать чешские кроны, в этом случае курс следующий: 1 руб. = 0,2610 крона</v>
      </c>
      <c r="B207" s="347"/>
      <c r="C207" s="347"/>
      <c r="D207" s="89"/>
      <c r="E207" s="90"/>
      <c r="F207" s="90"/>
      <c r="G207" s="92"/>
      <c r="H207" s="92"/>
    </row>
    <row r="208" spans="1:8" s="91" customFormat="1" ht="24.95" customHeight="1" x14ac:dyDescent="0.2">
      <c r="A208" s="347" t="str">
        <f>Абакан_юр!A179</f>
        <v>По соглашению сторон в качестве валюты платежа могут выступать киргизские сомы, в этом случае курс следующий: 1 руб. = 1,0094 сом</v>
      </c>
      <c r="B208" s="347"/>
      <c r="C208" s="347"/>
      <c r="D208" s="89"/>
      <c r="E208" s="89"/>
      <c r="F208" s="90"/>
      <c r="G208" s="92"/>
      <c r="H208" s="92"/>
    </row>
    <row r="209" spans="1:8" s="91" customFormat="1" ht="24.95" customHeight="1" x14ac:dyDescent="0.2">
      <c r="A209"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9" s="347"/>
      <c r="C209" s="347"/>
      <c r="D209" s="89"/>
      <c r="E209" s="89"/>
      <c r="F209" s="90"/>
      <c r="G209" s="92"/>
      <c r="H209" s="92"/>
    </row>
    <row r="210" spans="1:8" s="98" customFormat="1" ht="12" customHeight="1" x14ac:dyDescent="0.2">
      <c r="A210" s="93"/>
      <c r="B210" s="93"/>
      <c r="C210" s="94"/>
      <c r="D210" s="95"/>
      <c r="E210" s="95"/>
      <c r="F210" s="96"/>
      <c r="G210" s="97"/>
      <c r="H210" s="97"/>
    </row>
    <row r="211" spans="1:8" ht="24.95" customHeight="1" x14ac:dyDescent="0.2">
      <c r="A211" s="339" t="s">
        <v>144</v>
      </c>
      <c r="B211" s="339"/>
      <c r="C211" s="339"/>
      <c r="D211" s="339"/>
      <c r="E211" s="339"/>
      <c r="F211" s="339"/>
      <c r="G211" s="339"/>
      <c r="H211" s="339"/>
    </row>
    <row r="212" spans="1:8" ht="24.95" customHeight="1" x14ac:dyDescent="0.2">
      <c r="A212" s="339" t="s">
        <v>145</v>
      </c>
      <c r="B212" s="339"/>
      <c r="C212" s="339"/>
      <c r="D212" s="339"/>
      <c r="E212" s="339"/>
      <c r="F212" s="339"/>
      <c r="G212" s="339"/>
      <c r="H212" s="339"/>
    </row>
    <row r="213" spans="1:8" s="98" customFormat="1" ht="12.6" customHeight="1" x14ac:dyDescent="0.2">
      <c r="A213" s="93"/>
      <c r="B213" s="93"/>
      <c r="C213" s="94"/>
      <c r="D213" s="95"/>
      <c r="E213" s="95"/>
      <c r="F213" s="96"/>
      <c r="G213" s="97"/>
      <c r="H213" s="97"/>
    </row>
    <row r="214" spans="1:8" s="100" customFormat="1" ht="50.1" customHeight="1" thickBot="1" x14ac:dyDescent="0.25">
      <c r="A214" s="340" t="s">
        <v>146</v>
      </c>
      <c r="B214" s="340"/>
      <c r="C214" s="340"/>
      <c r="D214" s="340"/>
      <c r="E214" s="340"/>
      <c r="F214" s="99"/>
      <c r="G214" s="91"/>
    </row>
    <row r="215" spans="1:8" s="102" customFormat="1" ht="50.1" customHeight="1" thickBot="1" x14ac:dyDescent="0.25">
      <c r="A215" s="499" t="s">
        <v>147</v>
      </c>
      <c r="B215" s="500"/>
      <c r="C215" s="500"/>
      <c r="D215" s="500"/>
      <c r="E215" s="501"/>
      <c r="F215" s="101"/>
      <c r="G215" s="82"/>
    </row>
    <row r="216" spans="1:8" ht="91.5" customHeight="1" thickBot="1" x14ac:dyDescent="0.25">
      <c r="A216" s="538" t="s">
        <v>148</v>
      </c>
      <c r="B216" s="539"/>
      <c r="C216" s="103" t="s">
        <v>149</v>
      </c>
      <c r="D216" s="621" t="s">
        <v>150</v>
      </c>
      <c r="E216" s="622"/>
      <c r="F216" s="104"/>
      <c r="G216" s="104"/>
      <c r="H216" s="104"/>
    </row>
    <row r="217" spans="1:8" ht="50.1" customHeight="1" x14ac:dyDescent="0.2">
      <c r="A217" s="333" t="s">
        <v>207</v>
      </c>
      <c r="B217" s="334"/>
      <c r="C217" s="335" t="s">
        <v>208</v>
      </c>
      <c r="D217" s="641">
        <v>2190</v>
      </c>
      <c r="E217" s="336"/>
      <c r="F217" s="104"/>
      <c r="G217" s="104"/>
      <c r="H217" s="104"/>
    </row>
    <row r="218" spans="1:8" ht="50.1" customHeight="1" x14ac:dyDescent="0.2">
      <c r="A218" s="337" t="s">
        <v>209</v>
      </c>
      <c r="B218" s="338"/>
      <c r="C218" s="331"/>
      <c r="D218" s="640">
        <v>1590</v>
      </c>
      <c r="E218" s="332"/>
      <c r="F218" s="104"/>
      <c r="G218" s="104"/>
      <c r="H218" s="104"/>
    </row>
    <row r="219" spans="1:8" ht="50.1" customHeight="1" x14ac:dyDescent="0.2">
      <c r="A219" s="337" t="s">
        <v>210</v>
      </c>
      <c r="B219" s="338"/>
      <c r="C219" s="331"/>
      <c r="D219" s="640">
        <v>1440</v>
      </c>
      <c r="E219" s="332"/>
      <c r="F219" s="104"/>
      <c r="G219" s="104"/>
      <c r="H219" s="104"/>
    </row>
    <row r="220" spans="1:8" ht="50.1" customHeight="1" x14ac:dyDescent="0.2">
      <c r="A220" s="337" t="s">
        <v>211</v>
      </c>
      <c r="B220" s="338"/>
      <c r="C220" s="331"/>
      <c r="D220" s="640">
        <v>1290</v>
      </c>
      <c r="E220" s="332"/>
      <c r="F220" s="104"/>
      <c r="G220" s="104"/>
      <c r="H220" s="104"/>
    </row>
    <row r="221" spans="1:8" ht="99.95" customHeight="1" x14ac:dyDescent="0.2">
      <c r="A221" s="337" t="s">
        <v>151</v>
      </c>
      <c r="B221" s="338"/>
      <c r="C221" s="106" t="s">
        <v>152</v>
      </c>
      <c r="D221" s="331" t="s">
        <v>153</v>
      </c>
      <c r="E221" s="332"/>
      <c r="F221" s="104"/>
      <c r="G221" s="104"/>
      <c r="H221" s="104"/>
    </row>
    <row r="222" spans="1:8" ht="75" customHeight="1" x14ac:dyDescent="0.2">
      <c r="A222" s="337" t="s">
        <v>154</v>
      </c>
      <c r="B222" s="338"/>
      <c r="C222" s="106" t="s">
        <v>155</v>
      </c>
      <c r="D222" s="331" t="s">
        <v>156</v>
      </c>
      <c r="E222" s="332"/>
      <c r="F222" s="104"/>
      <c r="G222" s="104"/>
      <c r="H222" s="104"/>
    </row>
    <row r="223" spans="1:8" ht="141.75" customHeight="1" thickBot="1" x14ac:dyDescent="0.25">
      <c r="A223" s="495" t="s">
        <v>157</v>
      </c>
      <c r="B223" s="496"/>
      <c r="C223" s="125" t="s">
        <v>158</v>
      </c>
      <c r="D223" s="497" t="s">
        <v>156</v>
      </c>
      <c r="E223" s="498"/>
      <c r="F223" s="104"/>
      <c r="G223" s="104"/>
      <c r="H223" s="104"/>
    </row>
    <row r="224" spans="1:8" s="82" customFormat="1" ht="102.75" customHeight="1" thickBot="1" x14ac:dyDescent="0.25">
      <c r="A224" s="495" t="s">
        <v>160</v>
      </c>
      <c r="B224" s="496"/>
      <c r="C224" s="247" t="s">
        <v>161</v>
      </c>
      <c r="D224" s="496" t="s">
        <v>156</v>
      </c>
      <c r="E224" s="707"/>
      <c r="F224" s="101"/>
      <c r="G224" s="101"/>
      <c r="H224" s="101"/>
    </row>
    <row r="225" spans="1:8" s="98" customFormat="1" ht="222.75" customHeight="1" thickBot="1" x14ac:dyDescent="0.25">
      <c r="A225" s="495" t="s">
        <v>162</v>
      </c>
      <c r="B225" s="496"/>
      <c r="C225" s="125" t="s">
        <v>163</v>
      </c>
      <c r="D225" s="497" t="s">
        <v>156</v>
      </c>
      <c r="E225" s="498"/>
      <c r="F225" s="96"/>
      <c r="G225" s="97"/>
      <c r="H225" s="97"/>
    </row>
    <row r="226" spans="1:8" ht="35.25" customHeight="1" x14ac:dyDescent="0.2">
      <c r="A226" s="329" t="s">
        <v>164</v>
      </c>
      <c r="B226" s="329"/>
      <c r="C226" s="329"/>
      <c r="D226" s="329"/>
      <c r="E226" s="329"/>
      <c r="F226" s="329"/>
      <c r="G226" s="329"/>
      <c r="H226" s="329"/>
    </row>
    <row r="227" spans="1:8" ht="35.25" customHeight="1" x14ac:dyDescent="0.2">
      <c r="A227" s="329" t="s">
        <v>165</v>
      </c>
      <c r="B227" s="329"/>
      <c r="C227" s="329"/>
      <c r="D227" s="329"/>
      <c r="E227" s="329"/>
      <c r="F227" s="329"/>
      <c r="G227" s="329"/>
      <c r="H227" s="329"/>
    </row>
    <row r="228" spans="1:8" ht="185.25" customHeight="1" x14ac:dyDescent="0.2">
      <c r="A228"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8" s="493"/>
      <c r="C228" s="493"/>
      <c r="D228" s="493"/>
      <c r="E228" s="493"/>
      <c r="F228" s="493"/>
      <c r="G228" s="493"/>
      <c r="H228" s="493"/>
    </row>
    <row r="229" spans="1:8" s="16" customFormat="1" ht="67.5" customHeight="1" x14ac:dyDescent="0.2">
      <c r="A229" s="339" t="s">
        <v>167</v>
      </c>
      <c r="B229" s="339"/>
      <c r="C229" s="339"/>
      <c r="D229" s="339"/>
      <c r="E229" s="339"/>
      <c r="F229" s="339"/>
      <c r="G229" s="339"/>
      <c r="H229" s="339"/>
    </row>
    <row r="230" spans="1:8" ht="23.25" x14ac:dyDescent="0.2">
      <c r="A230" s="329" t="s">
        <v>168</v>
      </c>
      <c r="B230" s="329"/>
      <c r="C230" s="329"/>
      <c r="D230" s="329"/>
      <c r="E230" s="329"/>
      <c r="F230" s="329"/>
      <c r="G230" s="329"/>
      <c r="H230" s="329"/>
    </row>
    <row r="231" spans="1:8" s="109" customFormat="1" ht="114.75" customHeight="1" x14ac:dyDescent="0.2">
      <c r="A231" s="339" t="s">
        <v>169</v>
      </c>
      <c r="B231" s="339"/>
      <c r="C231" s="339"/>
      <c r="D231" s="339"/>
      <c r="E231" s="339"/>
      <c r="F231" s="339"/>
      <c r="G231" s="339"/>
      <c r="H231" s="339"/>
    </row>
  </sheetData>
  <sheetProtection selectLockedCells="1" selectUnlockedCells="1"/>
  <mergeCells count="38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90:B190"/>
    <mergeCell ref="D190:H190"/>
    <mergeCell ref="A191:B191"/>
    <mergeCell ref="D191:H191"/>
    <mergeCell ref="A192:B192"/>
    <mergeCell ref="A193:B193"/>
    <mergeCell ref="D193:H193"/>
    <mergeCell ref="A186:B186"/>
    <mergeCell ref="A187:B187"/>
    <mergeCell ref="D187:H187"/>
    <mergeCell ref="A188:B188"/>
    <mergeCell ref="D188:H188"/>
    <mergeCell ref="A189:B189"/>
    <mergeCell ref="A197:B197"/>
    <mergeCell ref="D197:H197"/>
    <mergeCell ref="C199:D199"/>
    <mergeCell ref="C200:D200"/>
    <mergeCell ref="C201:D201"/>
    <mergeCell ref="C202:D202"/>
    <mergeCell ref="A194:C194"/>
    <mergeCell ref="D194:H194"/>
    <mergeCell ref="A195:B195"/>
    <mergeCell ref="C195:C196"/>
    <mergeCell ref="D195:H195"/>
    <mergeCell ref="A196:B196"/>
    <mergeCell ref="D196:H196"/>
    <mergeCell ref="A208:C208"/>
    <mergeCell ref="A209:C209"/>
    <mergeCell ref="A211:H211"/>
    <mergeCell ref="A212:H212"/>
    <mergeCell ref="A214:E214"/>
    <mergeCell ref="A215:E215"/>
    <mergeCell ref="A203:C203"/>
    <mergeCell ref="G203:H203"/>
    <mergeCell ref="A204:C204"/>
    <mergeCell ref="A205:C205"/>
    <mergeCell ref="A206:C206"/>
    <mergeCell ref="A207:C207"/>
    <mergeCell ref="D220:E220"/>
    <mergeCell ref="A221:B221"/>
    <mergeCell ref="D221:E221"/>
    <mergeCell ref="A222:B222"/>
    <mergeCell ref="D222:E222"/>
    <mergeCell ref="A223:B223"/>
    <mergeCell ref="D223:E223"/>
    <mergeCell ref="A216:B216"/>
    <mergeCell ref="D216:E216"/>
    <mergeCell ref="A217:B217"/>
    <mergeCell ref="C217:C220"/>
    <mergeCell ref="D217:E217"/>
    <mergeCell ref="A218:B218"/>
    <mergeCell ref="D218:E218"/>
    <mergeCell ref="A219:B219"/>
    <mergeCell ref="D219:E219"/>
    <mergeCell ref="A220:B220"/>
    <mergeCell ref="A228:H228"/>
    <mergeCell ref="A229:H229"/>
    <mergeCell ref="A230:H230"/>
    <mergeCell ref="A231:E231"/>
    <mergeCell ref="F231:H231"/>
    <mergeCell ref="A224:B224"/>
    <mergeCell ref="D224:E224"/>
    <mergeCell ref="A225:B225"/>
    <mergeCell ref="D225:E225"/>
    <mergeCell ref="A226:H226"/>
    <mergeCell ref="A227:H22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61"/>
  <sheetViews>
    <sheetView view="pageBreakPreview" zoomScale="40" zoomScaleNormal="60" zoomScaleSheetLayoutView="40" workbookViewId="0">
      <pane ySplit="3" topLeftCell="A53"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649</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32.25" customHeight="1" thickBot="1" x14ac:dyDescent="0.25">
      <c r="A6" s="283"/>
      <c r="B6" s="284"/>
      <c r="C6" s="284"/>
      <c r="D6" s="519" t="s">
        <v>234</v>
      </c>
      <c r="E6" s="519"/>
      <c r="F6" s="519"/>
      <c r="G6" s="519"/>
      <c r="H6" s="645"/>
    </row>
    <row r="7" spans="1:8" s="16" customFormat="1" ht="24.95" customHeight="1" thickBot="1" x14ac:dyDescent="0.25">
      <c r="A7" s="40"/>
      <c r="B7" s="59"/>
      <c r="C7" s="60"/>
      <c r="D7" s="110" t="s">
        <v>171</v>
      </c>
      <c r="E7" s="111" t="s">
        <v>172</v>
      </c>
      <c r="F7" s="112" t="s">
        <v>173</v>
      </c>
      <c r="G7" s="111" t="s">
        <v>174</v>
      </c>
      <c r="H7" s="113"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 s="382">
        <f>F8*1.2</f>
        <v>14925.599999999999</v>
      </c>
      <c r="E8" s="383">
        <f>F8*1.1</f>
        <v>13681.800000000001</v>
      </c>
      <c r="F8" s="383">
        <v>12438</v>
      </c>
      <c r="G8" s="383">
        <f>F8*0.75</f>
        <v>9328.5</v>
      </c>
      <c r="H8" s="384">
        <f>F8*0.5</f>
        <v>6219</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1" s="374"/>
      <c r="E11" s="375"/>
      <c r="F11" s="375"/>
      <c r="G11" s="375"/>
      <c r="H11" s="376"/>
    </row>
    <row r="12" spans="1:8" s="16" customFormat="1" ht="32.2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 s="457">
        <f>F13*1.2</f>
        <v>17013.599999999999</v>
      </c>
      <c r="E13" s="383">
        <f>F13*1.1</f>
        <v>15595.800000000001</v>
      </c>
      <c r="F13" s="383">
        <v>14178</v>
      </c>
      <c r="G13" s="383">
        <f>F13*0.75</f>
        <v>10633.5</v>
      </c>
      <c r="H13" s="384">
        <f>F13*0.5</f>
        <v>7089</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306</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"2ГИС.САМАРА"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22" s="471"/>
      <c r="E22" s="472"/>
      <c r="F22" s="472"/>
      <c r="G22" s="472"/>
      <c r="H22" s="473"/>
    </row>
    <row r="23" spans="1:8" s="16" customFormat="1" ht="32.2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24" s="527">
        <v>252</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28" s="382">
        <f>F28*1.2</f>
        <v>43286.400000000001</v>
      </c>
      <c r="E28" s="383">
        <f>F28*1.1</f>
        <v>39679.200000000004</v>
      </c>
      <c r="F28" s="383">
        <v>36072</v>
      </c>
      <c r="G28" s="383">
        <f>F28*0.75</f>
        <v>27054</v>
      </c>
      <c r="H28" s="384">
        <f>F28*0.5</f>
        <v>18036</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3" s="457">
        <f>F33*1.2</f>
        <v>49348.799999999996</v>
      </c>
      <c r="E33" s="383">
        <f>F33*1.1</f>
        <v>45236.4</v>
      </c>
      <c r="F33" s="383">
        <v>41124</v>
      </c>
      <c r="G33" s="383">
        <f>F33*0.75</f>
        <v>30843</v>
      </c>
      <c r="H33" s="384">
        <f>F33*0.5</f>
        <v>20562</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960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"2ГИС.САМАРА"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"2ГИС.САМАРА"; Электронный справочник "2ГИС.САМАРА" (мобильная версия 2ГИС 4.0 и выше)</v>
      </c>
      <c r="D42" s="471"/>
      <c r="E42" s="472"/>
      <c r="F42" s="472"/>
      <c r="G42" s="472"/>
      <c r="H42" s="473"/>
    </row>
    <row r="43" spans="1:8" s="16" customFormat="1" ht="24.95" customHeight="1" thickBot="1" x14ac:dyDescent="0.25">
      <c r="A43" s="40"/>
      <c r="B43" s="41"/>
      <c r="C43" s="42"/>
      <c r="D43" s="519"/>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v>
      </c>
      <c r="D44" s="445">
        <v>732</v>
      </c>
      <c r="E44" s="445"/>
      <c r="F44" s="445"/>
      <c r="G44" s="445"/>
      <c r="H44" s="446"/>
    </row>
    <row r="45" spans="1:8" s="16" customFormat="1" ht="69.75" customHeight="1" x14ac:dyDescent="0.2">
      <c r="A45" s="439"/>
      <c r="B45" s="476"/>
      <c r="C45" s="478"/>
      <c r="D45" s="447"/>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6" s="447"/>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47" s="449"/>
      <c r="E47" s="449"/>
      <c r="F47" s="449"/>
      <c r="G47" s="449"/>
      <c r="H47" s="450"/>
    </row>
    <row r="48" spans="1:8" s="16" customFormat="1" ht="24.95" customHeight="1" thickBot="1" x14ac:dyDescent="0.25">
      <c r="A48" s="40"/>
      <c r="B48" s="41"/>
      <c r="C48" s="42"/>
      <c r="D48" s="435"/>
      <c r="E48" s="436"/>
      <c r="F48" s="436"/>
      <c r="G48" s="436"/>
      <c r="H48" s="437"/>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49" s="382">
        <f>F49*1.2</f>
        <v>17913.599999999999</v>
      </c>
      <c r="E49" s="383">
        <f>F49*1.1</f>
        <v>16420.800000000003</v>
      </c>
      <c r="F49" s="383">
        <v>14928</v>
      </c>
      <c r="G49" s="383">
        <f>F49*0.75</f>
        <v>11196</v>
      </c>
      <c r="H49" s="384">
        <f>F49*0.5</f>
        <v>7464</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3" s="374"/>
      <c r="E53" s="375"/>
      <c r="F53" s="375"/>
      <c r="G53" s="375"/>
      <c r="H53" s="376"/>
    </row>
    <row r="54" spans="1:8" s="16" customFormat="1" ht="24.95" customHeight="1" thickBot="1" x14ac:dyDescent="0.25">
      <c r="A54" s="28"/>
      <c r="B54" s="29"/>
      <c r="C54" s="30"/>
      <c r="D54" s="458"/>
      <c r="E54" s="459"/>
      <c r="F54" s="459"/>
      <c r="G54" s="459"/>
      <c r="H54" s="460"/>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5" s="457">
        <f>F55*1.2</f>
        <v>20419.2</v>
      </c>
      <c r="E55" s="383">
        <f>F55*1.1</f>
        <v>18717.600000000002</v>
      </c>
      <c r="F55" s="383">
        <v>17016</v>
      </c>
      <c r="G55" s="383">
        <f>F55*0.75</f>
        <v>12762</v>
      </c>
      <c r="H55" s="384">
        <f>F55*0.5</f>
        <v>8508</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59" s="482"/>
      <c r="E59" s="375"/>
      <c r="F59" s="375"/>
      <c r="G59" s="375"/>
      <c r="H59" s="376"/>
    </row>
    <row r="60" spans="1:8" s="16" customFormat="1" ht="24.95" customHeight="1" thickBot="1" x14ac:dyDescent="0.25">
      <c r="A60" s="40"/>
      <c r="B60" s="41"/>
      <c r="C60" s="42"/>
      <c r="D60" s="486"/>
      <c r="E60" s="487"/>
      <c r="F60" s="487"/>
      <c r="G60" s="487"/>
      <c r="H60" s="488"/>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61" s="527">
        <v>306</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63" s="531"/>
      <c r="E63" s="532"/>
      <c r="F63" s="532"/>
      <c r="G63" s="532"/>
      <c r="H63" s="533"/>
    </row>
    <row r="64" spans="1:8" s="16" customFormat="1" ht="32.25" customHeight="1" thickBot="1" x14ac:dyDescent="0.25">
      <c r="A64" s="283"/>
      <c r="B64" s="284"/>
      <c r="C64" s="284"/>
      <c r="D64" s="519" t="s">
        <v>234</v>
      </c>
      <c r="E64" s="519"/>
      <c r="F64" s="519"/>
      <c r="G64" s="519"/>
      <c r="H64" s="645"/>
    </row>
    <row r="65" spans="1:8" s="16" customFormat="1" ht="50.1" customHeight="1" thickBot="1" x14ac:dyDescent="0.25">
      <c r="A65" s="411" t="s">
        <v>38</v>
      </c>
      <c r="B65" s="412"/>
      <c r="C65" s="412"/>
      <c r="D65" s="596" t="str">
        <f>"от "&amp;MIN(D66:D86)&amp;" до "&amp;MAX(D66:D86)</f>
        <v>от 2646 до 55566</v>
      </c>
      <c r="E65" s="596"/>
      <c r="F65" s="596"/>
      <c r="G65" s="596"/>
      <c r="H65" s="597"/>
    </row>
    <row r="66" spans="1:8" s="16" customFormat="1" ht="37.5" customHeight="1" outlineLevel="1" x14ac:dyDescent="0.2">
      <c r="A66" s="705" t="s">
        <v>39</v>
      </c>
      <c r="B66" s="730"/>
      <c r="C66" s="747"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66" s="511">
        <v>2646</v>
      </c>
      <c r="E66" s="512"/>
      <c r="F66" s="512"/>
      <c r="G66" s="512"/>
      <c r="H66" s="513"/>
    </row>
    <row r="67" spans="1:8" s="16" customFormat="1" ht="37.5" customHeight="1" outlineLevel="1" x14ac:dyDescent="0.2">
      <c r="A67" s="688" t="s">
        <v>40</v>
      </c>
      <c r="B67" s="689"/>
      <c r="C67" s="748"/>
      <c r="D67" s="517">
        <v>5292</v>
      </c>
      <c r="E67" s="398"/>
      <c r="F67" s="398"/>
      <c r="G67" s="398"/>
      <c r="H67" s="399"/>
    </row>
    <row r="68" spans="1:8" s="16" customFormat="1" ht="37.5" customHeight="1" outlineLevel="1" x14ac:dyDescent="0.2">
      <c r="A68" s="688" t="s">
        <v>41</v>
      </c>
      <c r="B68" s="689"/>
      <c r="C68" s="748"/>
      <c r="D68" s="517">
        <v>7938</v>
      </c>
      <c r="E68" s="398"/>
      <c r="F68" s="398"/>
      <c r="G68" s="398"/>
      <c r="H68" s="399"/>
    </row>
    <row r="69" spans="1:8" s="16" customFormat="1" ht="37.5" customHeight="1" outlineLevel="1" x14ac:dyDescent="0.2">
      <c r="A69" s="688" t="s">
        <v>42</v>
      </c>
      <c r="B69" s="689"/>
      <c r="C69" s="748"/>
      <c r="D69" s="517">
        <v>10584</v>
      </c>
      <c r="E69" s="398"/>
      <c r="F69" s="398"/>
      <c r="G69" s="398"/>
      <c r="H69" s="399"/>
    </row>
    <row r="70" spans="1:8" s="16" customFormat="1" ht="37.5" customHeight="1" outlineLevel="1" x14ac:dyDescent="0.2">
      <c r="A70" s="688" t="s">
        <v>43</v>
      </c>
      <c r="B70" s="689"/>
      <c r="C70" s="748"/>
      <c r="D70" s="517">
        <v>13230</v>
      </c>
      <c r="E70" s="398"/>
      <c r="F70" s="398"/>
      <c r="G70" s="398"/>
      <c r="H70" s="399"/>
    </row>
    <row r="71" spans="1:8" s="16" customFormat="1" ht="37.5" customHeight="1" outlineLevel="1" x14ac:dyDescent="0.2">
      <c r="A71" s="688" t="s">
        <v>44</v>
      </c>
      <c r="B71" s="689"/>
      <c r="C71" s="748"/>
      <c r="D71" s="517">
        <v>15876</v>
      </c>
      <c r="E71" s="398"/>
      <c r="F71" s="398"/>
      <c r="G71" s="398"/>
      <c r="H71" s="399"/>
    </row>
    <row r="72" spans="1:8" s="16" customFormat="1" ht="37.5" customHeight="1" outlineLevel="1" x14ac:dyDescent="0.2">
      <c r="A72" s="688" t="s">
        <v>45</v>
      </c>
      <c r="B72" s="689"/>
      <c r="C72" s="748"/>
      <c r="D72" s="517">
        <v>18522</v>
      </c>
      <c r="E72" s="398"/>
      <c r="F72" s="398"/>
      <c r="G72" s="398"/>
      <c r="H72" s="399"/>
    </row>
    <row r="73" spans="1:8" s="16" customFormat="1" ht="37.5" customHeight="1" outlineLevel="1" x14ac:dyDescent="0.2">
      <c r="A73" s="688" t="s">
        <v>46</v>
      </c>
      <c r="B73" s="689"/>
      <c r="C73" s="748"/>
      <c r="D73" s="517">
        <v>21168</v>
      </c>
      <c r="E73" s="398"/>
      <c r="F73" s="398"/>
      <c r="G73" s="398"/>
      <c r="H73" s="399"/>
    </row>
    <row r="74" spans="1:8" s="16" customFormat="1" ht="37.5" customHeight="1" outlineLevel="1" x14ac:dyDescent="0.2">
      <c r="A74" s="688" t="s">
        <v>47</v>
      </c>
      <c r="B74" s="689"/>
      <c r="C74" s="748"/>
      <c r="D74" s="517">
        <v>23814</v>
      </c>
      <c r="E74" s="398"/>
      <c r="F74" s="398"/>
      <c r="G74" s="398"/>
      <c r="H74" s="399"/>
    </row>
    <row r="75" spans="1:8" s="16" customFormat="1" ht="37.5" customHeight="1" outlineLevel="1" x14ac:dyDescent="0.2">
      <c r="A75" s="688" t="s">
        <v>48</v>
      </c>
      <c r="B75" s="689"/>
      <c r="C75" s="748"/>
      <c r="D75" s="517">
        <v>26460</v>
      </c>
      <c r="E75" s="398"/>
      <c r="F75" s="398"/>
      <c r="G75" s="398"/>
      <c r="H75" s="399"/>
    </row>
    <row r="76" spans="1:8" s="16" customFormat="1" ht="37.5" customHeight="1" outlineLevel="1" x14ac:dyDescent="0.2">
      <c r="A76" s="688" t="s">
        <v>49</v>
      </c>
      <c r="B76" s="689"/>
      <c r="C76" s="748"/>
      <c r="D76" s="517">
        <v>29106</v>
      </c>
      <c r="E76" s="398"/>
      <c r="F76" s="398"/>
      <c r="G76" s="398"/>
      <c r="H76" s="399"/>
    </row>
    <row r="77" spans="1:8" s="16" customFormat="1" ht="37.5" customHeight="1" outlineLevel="1" x14ac:dyDescent="0.2">
      <c r="A77" s="688" t="s">
        <v>50</v>
      </c>
      <c r="B77" s="689"/>
      <c r="C77" s="748"/>
      <c r="D77" s="517">
        <v>31752</v>
      </c>
      <c r="E77" s="398"/>
      <c r="F77" s="398"/>
      <c r="G77" s="398"/>
      <c r="H77" s="399"/>
    </row>
    <row r="78" spans="1:8" s="16" customFormat="1" ht="37.5" customHeight="1" outlineLevel="1" x14ac:dyDescent="0.2">
      <c r="A78" s="688" t="s">
        <v>51</v>
      </c>
      <c r="B78" s="689"/>
      <c r="C78" s="748"/>
      <c r="D78" s="517">
        <v>34398</v>
      </c>
      <c r="E78" s="398"/>
      <c r="F78" s="398"/>
      <c r="G78" s="398"/>
      <c r="H78" s="399"/>
    </row>
    <row r="79" spans="1:8" s="16" customFormat="1" ht="37.5" customHeight="1" outlineLevel="1" x14ac:dyDescent="0.2">
      <c r="A79" s="688" t="s">
        <v>52</v>
      </c>
      <c r="B79" s="689"/>
      <c r="C79" s="748"/>
      <c r="D79" s="517">
        <v>37044</v>
      </c>
      <c r="E79" s="398"/>
      <c r="F79" s="398"/>
      <c r="G79" s="398"/>
      <c r="H79" s="399"/>
    </row>
    <row r="80" spans="1:8" s="16" customFormat="1" ht="37.5" customHeight="1" outlineLevel="1" x14ac:dyDescent="0.2">
      <c r="A80" s="688" t="s">
        <v>53</v>
      </c>
      <c r="B80" s="689"/>
      <c r="C80" s="748"/>
      <c r="D80" s="517">
        <v>39690</v>
      </c>
      <c r="E80" s="398"/>
      <c r="F80" s="398"/>
      <c r="G80" s="398"/>
      <c r="H80" s="399"/>
    </row>
    <row r="81" spans="1:8" s="16" customFormat="1" ht="37.5" customHeight="1" outlineLevel="1" x14ac:dyDescent="0.2">
      <c r="A81" s="688" t="s">
        <v>54</v>
      </c>
      <c r="B81" s="689"/>
      <c r="C81" s="748"/>
      <c r="D81" s="517">
        <v>42336</v>
      </c>
      <c r="E81" s="398"/>
      <c r="F81" s="398"/>
      <c r="G81" s="398"/>
      <c r="H81" s="399"/>
    </row>
    <row r="82" spans="1:8" s="16" customFormat="1" ht="37.5" customHeight="1" outlineLevel="1" x14ac:dyDescent="0.2">
      <c r="A82" s="688" t="s">
        <v>55</v>
      </c>
      <c r="B82" s="689"/>
      <c r="C82" s="748"/>
      <c r="D82" s="517">
        <v>44982</v>
      </c>
      <c r="E82" s="398"/>
      <c r="F82" s="398"/>
      <c r="G82" s="398"/>
      <c r="H82" s="399"/>
    </row>
    <row r="83" spans="1:8" s="16" customFormat="1" ht="37.5" customHeight="1" outlineLevel="1" x14ac:dyDescent="0.2">
      <c r="A83" s="688" t="s">
        <v>56</v>
      </c>
      <c r="B83" s="689"/>
      <c r="C83" s="748"/>
      <c r="D83" s="517">
        <v>47628</v>
      </c>
      <c r="E83" s="398"/>
      <c r="F83" s="398"/>
      <c r="G83" s="398"/>
      <c r="H83" s="399"/>
    </row>
    <row r="84" spans="1:8" s="16" customFormat="1" ht="37.5" customHeight="1" outlineLevel="1" x14ac:dyDescent="0.2">
      <c r="A84" s="688" t="s">
        <v>57</v>
      </c>
      <c r="B84" s="689"/>
      <c r="C84" s="748"/>
      <c r="D84" s="517">
        <v>50274</v>
      </c>
      <c r="E84" s="398"/>
      <c r="F84" s="398"/>
      <c r="G84" s="398"/>
      <c r="H84" s="399"/>
    </row>
    <row r="85" spans="1:8" s="16" customFormat="1" ht="37.5" customHeight="1" outlineLevel="1" x14ac:dyDescent="0.2">
      <c r="A85" s="688" t="s">
        <v>58</v>
      </c>
      <c r="B85" s="689"/>
      <c r="C85" s="748"/>
      <c r="D85" s="517">
        <v>52920</v>
      </c>
      <c r="E85" s="398"/>
      <c r="F85" s="398"/>
      <c r="G85" s="398"/>
      <c r="H85" s="399"/>
    </row>
    <row r="86" spans="1:8" s="16" customFormat="1" ht="37.5" customHeight="1" outlineLevel="1" thickBot="1" x14ac:dyDescent="0.25">
      <c r="A86" s="688" t="s">
        <v>181</v>
      </c>
      <c r="B86" s="689"/>
      <c r="C86" s="748"/>
      <c r="D86" s="517">
        <v>55566</v>
      </c>
      <c r="E86" s="398"/>
      <c r="F86" s="398"/>
      <c r="G86" s="398"/>
      <c r="H86" s="399"/>
    </row>
    <row r="87" spans="1:8" s="16" customFormat="1" ht="24.95" customHeight="1" thickBot="1" x14ac:dyDescent="0.25">
      <c r="A87" s="40"/>
      <c r="B87" s="170"/>
      <c r="C87" s="60"/>
      <c r="D87" s="591" t="s">
        <v>240</v>
      </c>
      <c r="E87" s="591"/>
      <c r="F87" s="591"/>
      <c r="G87" s="591"/>
      <c r="H87" s="614"/>
    </row>
    <row r="88" spans="1:8" s="16" customFormat="1" ht="24.95" customHeight="1" thickBot="1" x14ac:dyDescent="0.25">
      <c r="A88" s="171"/>
      <c r="B88" s="55"/>
      <c r="C88" s="56"/>
      <c r="D88" s="172" t="s">
        <v>171</v>
      </c>
      <c r="E88" s="173" t="s">
        <v>172</v>
      </c>
      <c r="F88" s="174" t="s">
        <v>173</v>
      </c>
      <c r="G88" s="173" t="s">
        <v>174</v>
      </c>
      <c r="H88" s="175" t="s">
        <v>175</v>
      </c>
    </row>
    <row r="89" spans="1:8" s="16" customFormat="1" ht="48" customHeight="1" x14ac:dyDescent="0.2">
      <c r="A89" s="461" t="s">
        <v>241</v>
      </c>
      <c r="B89" s="455" t="s">
        <v>27</v>
      </c>
      <c r="C8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89" s="382">
        <f>F89*1.2</f>
        <v>14925.599999999999</v>
      </c>
      <c r="E89" s="383">
        <f>F89*1.1</f>
        <v>13681.800000000001</v>
      </c>
      <c r="F89" s="383">
        <v>12438</v>
      </c>
      <c r="G89" s="383">
        <f>F89*0.75</f>
        <v>9328.5</v>
      </c>
      <c r="H89" s="384">
        <f>F89*0.5</f>
        <v>6219</v>
      </c>
    </row>
    <row r="90" spans="1:8" s="16" customFormat="1" ht="132" customHeight="1" x14ac:dyDescent="0.2">
      <c r="A90" s="462"/>
      <c r="B90" s="456"/>
      <c r="C90" s="456"/>
      <c r="D90" s="354"/>
      <c r="E90" s="355"/>
      <c r="F90" s="355"/>
      <c r="G90" s="355"/>
      <c r="H90" s="356"/>
    </row>
    <row r="91" spans="1:8" s="16" customFormat="1" ht="97.5" customHeight="1" x14ac:dyDescent="0.2">
      <c r="A91" s="462"/>
      <c r="B91" s="24" t="s">
        <v>12</v>
      </c>
      <c r="C9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1" s="354"/>
      <c r="E91" s="355"/>
      <c r="F91" s="355"/>
      <c r="G91" s="355"/>
      <c r="H91" s="356"/>
    </row>
    <row r="92" spans="1:8" s="16" customFormat="1" ht="166.5" customHeight="1" thickBot="1" x14ac:dyDescent="0.25">
      <c r="A92" s="464"/>
      <c r="B92" s="26" t="s">
        <v>13</v>
      </c>
      <c r="C9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2" s="374"/>
      <c r="E92" s="375"/>
      <c r="F92" s="375"/>
      <c r="G92" s="375"/>
      <c r="H92" s="376"/>
    </row>
    <row r="93" spans="1:8" s="16" customFormat="1" ht="24.95" customHeight="1" thickBot="1" x14ac:dyDescent="0.25">
      <c r="A93" s="28"/>
      <c r="B93" s="29"/>
      <c r="C93" s="30"/>
      <c r="D93" s="519"/>
      <c r="E93" s="519"/>
      <c r="F93" s="519"/>
      <c r="G93" s="519"/>
      <c r="H93" s="645"/>
    </row>
    <row r="94" spans="1:8" s="16" customFormat="1" ht="48" customHeight="1" x14ac:dyDescent="0.2">
      <c r="A94" s="451" t="s">
        <v>242</v>
      </c>
      <c r="B94" s="455" t="s">
        <v>27</v>
      </c>
      <c r="C9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4" s="457">
        <f>F94*1.2</f>
        <v>17013.599999999999</v>
      </c>
      <c r="E94" s="383">
        <f>F94*1.1</f>
        <v>15595.800000000001</v>
      </c>
      <c r="F94" s="383">
        <v>14178</v>
      </c>
      <c r="G94" s="383">
        <f>F94*0.75</f>
        <v>10633.5</v>
      </c>
      <c r="H94" s="384">
        <f>F94*0.5</f>
        <v>7089</v>
      </c>
    </row>
    <row r="95" spans="1:8" s="16" customFormat="1" ht="132" customHeight="1" x14ac:dyDescent="0.2">
      <c r="A95" s="452"/>
      <c r="B95" s="456"/>
      <c r="C95" s="456"/>
      <c r="D95" s="361"/>
      <c r="E95" s="355"/>
      <c r="F95" s="355"/>
      <c r="G95" s="355"/>
      <c r="H95" s="356"/>
    </row>
    <row r="96" spans="1:8" s="16" customFormat="1" ht="97.5" customHeight="1" x14ac:dyDescent="0.2">
      <c r="A96" s="452"/>
      <c r="B96" s="24" t="s">
        <v>12</v>
      </c>
      <c r="C9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96" s="361"/>
      <c r="E96" s="355"/>
      <c r="F96" s="355"/>
      <c r="G96" s="355"/>
      <c r="H96" s="356"/>
    </row>
    <row r="97" spans="1:8" s="16" customFormat="1" ht="166.5" customHeight="1" x14ac:dyDescent="0.2">
      <c r="A97" s="452"/>
      <c r="B97" s="31" t="s">
        <v>13</v>
      </c>
      <c r="C9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7" s="361"/>
      <c r="E97" s="355"/>
      <c r="F97" s="355"/>
      <c r="G97" s="355"/>
      <c r="H97" s="356"/>
    </row>
    <row r="98" spans="1:8" s="16" customFormat="1" ht="92.25" customHeight="1" thickBot="1" x14ac:dyDescent="0.25">
      <c r="A98" s="489"/>
      <c r="B98" s="26" t="s">
        <v>16</v>
      </c>
      <c r="C9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98" s="482"/>
      <c r="E98" s="375"/>
      <c r="F98" s="375"/>
      <c r="G98" s="375"/>
      <c r="H98" s="376"/>
    </row>
    <row r="99" spans="1:8" s="16" customFormat="1" ht="24.95" customHeight="1" thickBot="1" x14ac:dyDescent="0.25">
      <c r="A99" s="40"/>
      <c r="B99" s="41"/>
      <c r="C99" s="42"/>
      <c r="D99" s="519"/>
      <c r="E99" s="519"/>
      <c r="F99" s="519"/>
      <c r="G99" s="519"/>
      <c r="H99" s="645"/>
    </row>
    <row r="100" spans="1:8" s="16" customFormat="1" ht="50.1" customHeight="1" x14ac:dyDescent="0.2">
      <c r="A100" s="438" t="s">
        <v>243</v>
      </c>
      <c r="B100" s="475" t="s">
        <v>23</v>
      </c>
      <c r="C10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00" s="527">
        <v>252</v>
      </c>
      <c r="E100" s="528"/>
      <c r="F100" s="528"/>
      <c r="G100" s="528"/>
      <c r="H100" s="529"/>
    </row>
    <row r="101" spans="1:8" s="16" customFormat="1" ht="94.5" customHeight="1" x14ac:dyDescent="0.2">
      <c r="A101" s="439"/>
      <c r="B101" s="476"/>
      <c r="C101" s="478"/>
      <c r="D101" s="480"/>
      <c r="E101" s="447"/>
      <c r="F101" s="447"/>
      <c r="G101" s="447"/>
      <c r="H101" s="530"/>
    </row>
    <row r="102" spans="1:8" s="16" customFormat="1" ht="163.5" customHeight="1" thickBot="1" x14ac:dyDescent="0.25">
      <c r="A102" s="440"/>
      <c r="B102" s="43" t="s">
        <v>13</v>
      </c>
      <c r="C10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02" s="531"/>
      <c r="E102" s="532"/>
      <c r="F102" s="532"/>
      <c r="G102" s="532"/>
      <c r="H102" s="533"/>
    </row>
    <row r="103" spans="1:8" s="16" customFormat="1" ht="24.95" customHeight="1" thickBot="1" x14ac:dyDescent="0.25">
      <c r="A103" s="40"/>
      <c r="B103" s="59"/>
      <c r="C103" s="60"/>
      <c r="D103" s="591" t="s">
        <v>240</v>
      </c>
      <c r="E103" s="591"/>
      <c r="F103" s="591"/>
      <c r="G103" s="591"/>
      <c r="H103" s="614"/>
    </row>
    <row r="104" spans="1:8" s="16" customFormat="1" ht="50.1" customHeight="1" thickBot="1" x14ac:dyDescent="0.25">
      <c r="A104" s="411" t="s">
        <v>38</v>
      </c>
      <c r="B104" s="412"/>
      <c r="C104" s="412"/>
      <c r="D104" s="642" t="str">
        <f>"от "&amp;MIN(D105:D123)&amp;" до "&amp;MAX(D105:D123)</f>
        <v>от 2646 до 50274</v>
      </c>
      <c r="E104" s="643"/>
      <c r="F104" s="643"/>
      <c r="G104" s="643"/>
      <c r="H104" s="644"/>
    </row>
    <row r="105" spans="1:8" s="16" customFormat="1" ht="37.5" customHeight="1" outlineLevel="1" x14ac:dyDescent="0.2">
      <c r="A105" s="778" t="s">
        <v>244</v>
      </c>
      <c r="B105" s="779"/>
      <c r="C105" s="455"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05" s="382">
        <v>2646</v>
      </c>
      <c r="E105" s="383"/>
      <c r="F105" s="383"/>
      <c r="G105" s="383"/>
      <c r="H105" s="384"/>
    </row>
    <row r="106" spans="1:8" s="16" customFormat="1" ht="37.5" customHeight="1" outlineLevel="1" x14ac:dyDescent="0.2">
      <c r="A106" s="688" t="s">
        <v>245</v>
      </c>
      <c r="B106" s="777"/>
      <c r="C106" s="599"/>
      <c r="D106" s="432">
        <v>5292</v>
      </c>
      <c r="E106" s="433"/>
      <c r="F106" s="433"/>
      <c r="G106" s="433"/>
      <c r="H106" s="434"/>
    </row>
    <row r="107" spans="1:8" s="16" customFormat="1" ht="37.5" customHeight="1" outlineLevel="1" x14ac:dyDescent="0.2">
      <c r="A107" s="688" t="s">
        <v>246</v>
      </c>
      <c r="B107" s="777"/>
      <c r="C107" s="599"/>
      <c r="D107" s="432">
        <v>7938</v>
      </c>
      <c r="E107" s="433"/>
      <c r="F107" s="433"/>
      <c r="G107" s="433"/>
      <c r="H107" s="434"/>
    </row>
    <row r="108" spans="1:8" s="16" customFormat="1" ht="37.5" customHeight="1" outlineLevel="1" x14ac:dyDescent="0.2">
      <c r="A108" s="688" t="s">
        <v>247</v>
      </c>
      <c r="B108" s="777"/>
      <c r="C108" s="599"/>
      <c r="D108" s="432">
        <v>10584</v>
      </c>
      <c r="E108" s="433"/>
      <c r="F108" s="433"/>
      <c r="G108" s="433"/>
      <c r="H108" s="434"/>
    </row>
    <row r="109" spans="1:8" s="16" customFormat="1" ht="37.5" customHeight="1" outlineLevel="1" x14ac:dyDescent="0.2">
      <c r="A109" s="688" t="s">
        <v>248</v>
      </c>
      <c r="B109" s="777"/>
      <c r="C109" s="599"/>
      <c r="D109" s="432">
        <v>13230</v>
      </c>
      <c r="E109" s="433"/>
      <c r="F109" s="433"/>
      <c r="G109" s="433"/>
      <c r="H109" s="434"/>
    </row>
    <row r="110" spans="1:8" s="16" customFormat="1" ht="37.5" customHeight="1" outlineLevel="1" x14ac:dyDescent="0.2">
      <c r="A110" s="688" t="s">
        <v>249</v>
      </c>
      <c r="B110" s="777"/>
      <c r="C110" s="599"/>
      <c r="D110" s="432">
        <v>15876</v>
      </c>
      <c r="E110" s="433"/>
      <c r="F110" s="433"/>
      <c r="G110" s="433"/>
      <c r="H110" s="434"/>
    </row>
    <row r="111" spans="1:8" s="16" customFormat="1" ht="37.5" customHeight="1" outlineLevel="1" x14ac:dyDescent="0.2">
      <c r="A111" s="688" t="s">
        <v>250</v>
      </c>
      <c r="B111" s="777"/>
      <c r="C111" s="599"/>
      <c r="D111" s="432">
        <v>18522</v>
      </c>
      <c r="E111" s="433"/>
      <c r="F111" s="433"/>
      <c r="G111" s="433"/>
      <c r="H111" s="434"/>
    </row>
    <row r="112" spans="1:8" s="16" customFormat="1" ht="37.5" customHeight="1" outlineLevel="1" x14ac:dyDescent="0.2">
      <c r="A112" s="688" t="s">
        <v>251</v>
      </c>
      <c r="B112" s="777"/>
      <c r="C112" s="599"/>
      <c r="D112" s="432">
        <v>21168</v>
      </c>
      <c r="E112" s="433"/>
      <c r="F112" s="433"/>
      <c r="G112" s="433"/>
      <c r="H112" s="434"/>
    </row>
    <row r="113" spans="1:8" s="16" customFormat="1" ht="37.5" customHeight="1" outlineLevel="1" x14ac:dyDescent="0.2">
      <c r="A113" s="688" t="s">
        <v>252</v>
      </c>
      <c r="B113" s="777"/>
      <c r="C113" s="599"/>
      <c r="D113" s="432">
        <v>23814</v>
      </c>
      <c r="E113" s="433"/>
      <c r="F113" s="433"/>
      <c r="G113" s="433"/>
      <c r="H113" s="434"/>
    </row>
    <row r="114" spans="1:8" s="16" customFormat="1" ht="37.5" customHeight="1" outlineLevel="1" x14ac:dyDescent="0.2">
      <c r="A114" s="688" t="s">
        <v>253</v>
      </c>
      <c r="B114" s="777"/>
      <c r="C114" s="599"/>
      <c r="D114" s="432">
        <v>26460</v>
      </c>
      <c r="E114" s="433"/>
      <c r="F114" s="433"/>
      <c r="G114" s="433"/>
      <c r="H114" s="434"/>
    </row>
    <row r="115" spans="1:8" s="16" customFormat="1" ht="37.5" customHeight="1" outlineLevel="1" x14ac:dyDescent="0.2">
      <c r="A115" s="688" t="s">
        <v>254</v>
      </c>
      <c r="B115" s="777"/>
      <c r="C115" s="599"/>
      <c r="D115" s="432">
        <v>29106</v>
      </c>
      <c r="E115" s="433"/>
      <c r="F115" s="433"/>
      <c r="G115" s="433"/>
      <c r="H115" s="434"/>
    </row>
    <row r="116" spans="1:8" s="16" customFormat="1" ht="37.5" customHeight="1" outlineLevel="1" x14ac:dyDescent="0.2">
      <c r="A116" s="688" t="s">
        <v>255</v>
      </c>
      <c r="B116" s="777"/>
      <c r="C116" s="599"/>
      <c r="D116" s="432">
        <v>31752</v>
      </c>
      <c r="E116" s="433"/>
      <c r="F116" s="433"/>
      <c r="G116" s="433"/>
      <c r="H116" s="434"/>
    </row>
    <row r="117" spans="1:8" s="16" customFormat="1" ht="37.5" customHeight="1" outlineLevel="1" x14ac:dyDescent="0.2">
      <c r="A117" s="688" t="s">
        <v>256</v>
      </c>
      <c r="B117" s="777"/>
      <c r="C117" s="599"/>
      <c r="D117" s="432">
        <v>34398</v>
      </c>
      <c r="E117" s="433"/>
      <c r="F117" s="433"/>
      <c r="G117" s="433"/>
      <c r="H117" s="434"/>
    </row>
    <row r="118" spans="1:8" s="16" customFormat="1" ht="37.5" customHeight="1" outlineLevel="1" x14ac:dyDescent="0.2">
      <c r="A118" s="688" t="s">
        <v>257</v>
      </c>
      <c r="B118" s="777"/>
      <c r="C118" s="599"/>
      <c r="D118" s="432">
        <v>37044</v>
      </c>
      <c r="E118" s="433"/>
      <c r="F118" s="433"/>
      <c r="G118" s="433"/>
      <c r="H118" s="434"/>
    </row>
    <row r="119" spans="1:8" s="16" customFormat="1" ht="37.5" customHeight="1" outlineLevel="1" x14ac:dyDescent="0.2">
      <c r="A119" s="688" t="s">
        <v>258</v>
      </c>
      <c r="B119" s="777"/>
      <c r="C119" s="599"/>
      <c r="D119" s="432">
        <v>39690</v>
      </c>
      <c r="E119" s="433"/>
      <c r="F119" s="433"/>
      <c r="G119" s="433"/>
      <c r="H119" s="434"/>
    </row>
    <row r="120" spans="1:8" s="16" customFormat="1" ht="37.5" customHeight="1" outlineLevel="1" x14ac:dyDescent="0.2">
      <c r="A120" s="688" t="s">
        <v>259</v>
      </c>
      <c r="B120" s="777"/>
      <c r="C120" s="599"/>
      <c r="D120" s="432">
        <v>42336</v>
      </c>
      <c r="E120" s="433"/>
      <c r="F120" s="433"/>
      <c r="G120" s="433"/>
      <c r="H120" s="434"/>
    </row>
    <row r="121" spans="1:8" s="16" customFormat="1" ht="37.5" customHeight="1" outlineLevel="1" x14ac:dyDescent="0.2">
      <c r="A121" s="688" t="s">
        <v>260</v>
      </c>
      <c r="B121" s="777"/>
      <c r="C121" s="599"/>
      <c r="D121" s="432">
        <v>44982</v>
      </c>
      <c r="E121" s="433"/>
      <c r="F121" s="433"/>
      <c r="G121" s="433"/>
      <c r="H121" s="434"/>
    </row>
    <row r="122" spans="1:8" s="16" customFormat="1" ht="37.5" customHeight="1" outlineLevel="1" x14ac:dyDescent="0.2">
      <c r="A122" s="688" t="s">
        <v>261</v>
      </c>
      <c r="B122" s="777"/>
      <c r="C122" s="599"/>
      <c r="D122" s="432">
        <v>47628</v>
      </c>
      <c r="E122" s="433"/>
      <c r="F122" s="433"/>
      <c r="G122" s="433"/>
      <c r="H122" s="434"/>
    </row>
    <row r="123" spans="1:8" s="16" customFormat="1" ht="37.5" customHeight="1" outlineLevel="1" x14ac:dyDescent="0.2">
      <c r="A123" s="688" t="s">
        <v>262</v>
      </c>
      <c r="B123" s="777"/>
      <c r="C123" s="599"/>
      <c r="D123" s="432">
        <v>50274</v>
      </c>
      <c r="E123" s="433"/>
      <c r="F123" s="433"/>
      <c r="G123" s="433"/>
      <c r="H123" s="434"/>
    </row>
    <row r="124" spans="1:8" s="16" customFormat="1" ht="37.5" customHeight="1" outlineLevel="1" x14ac:dyDescent="0.2">
      <c r="A124" s="419" t="s">
        <v>263</v>
      </c>
      <c r="B124" s="774"/>
      <c r="C124" s="599"/>
      <c r="D124" s="432">
        <v>52920</v>
      </c>
      <c r="E124" s="433"/>
      <c r="F124" s="433"/>
      <c r="G124" s="433"/>
      <c r="H124" s="434"/>
    </row>
    <row r="125" spans="1:8" s="16" customFormat="1" ht="37.5" customHeight="1" outlineLevel="1" thickBot="1" x14ac:dyDescent="0.25">
      <c r="A125" s="775" t="s">
        <v>264</v>
      </c>
      <c r="B125" s="776"/>
      <c r="C125" s="600"/>
      <c r="D125" s="613">
        <v>55566</v>
      </c>
      <c r="E125" s="604"/>
      <c r="F125" s="604"/>
      <c r="G125" s="604"/>
      <c r="H125" s="607"/>
    </row>
    <row r="126" spans="1:8" s="16" customFormat="1" ht="50.1" customHeight="1" thickBot="1" x14ac:dyDescent="0.25">
      <c r="A126" s="411" t="s">
        <v>59</v>
      </c>
      <c r="B126" s="412"/>
      <c r="C126" s="412"/>
      <c r="D126" s="421" t="str">
        <f>"от "&amp;MIN(D127:D136)&amp;" до "&amp;MAX(D127:D136)</f>
        <v>от 396 до 11268</v>
      </c>
      <c r="E126" s="422"/>
      <c r="F126" s="422"/>
      <c r="G126" s="422"/>
      <c r="H126" s="423"/>
    </row>
    <row r="127" spans="1:8" s="16" customFormat="1" ht="159" customHeight="1" x14ac:dyDescent="0.2">
      <c r="A127" s="114" t="s">
        <v>342</v>
      </c>
      <c r="B127" s="66" t="s">
        <v>197</v>
      </c>
      <c r="C127" s="3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27" s="512">
        <v>1740</v>
      </c>
      <c r="E127" s="512"/>
      <c r="F127" s="512"/>
      <c r="G127" s="512"/>
      <c r="H127" s="457"/>
    </row>
    <row r="128" spans="1:8" s="16" customFormat="1" ht="37.5" customHeight="1" x14ac:dyDescent="0.2">
      <c r="A128" s="352" t="s">
        <v>61</v>
      </c>
      <c r="B128" s="353"/>
      <c r="C128" s="735"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28" s="601">
        <v>11268</v>
      </c>
      <c r="E128" s="433"/>
      <c r="F128" s="433"/>
      <c r="G128" s="433"/>
      <c r="H128" s="434"/>
    </row>
    <row r="129" spans="1:8" s="16" customFormat="1" ht="37.5" customHeight="1" x14ac:dyDescent="0.2">
      <c r="A129" s="352" t="s">
        <v>62</v>
      </c>
      <c r="B129" s="353"/>
      <c r="C129" s="367"/>
      <c r="D129" s="361">
        <v>2268</v>
      </c>
      <c r="E129" s="355"/>
      <c r="F129" s="355"/>
      <c r="G129" s="355"/>
      <c r="H129" s="356"/>
    </row>
    <row r="130" spans="1:8" s="16" customFormat="1" ht="37.5" customHeight="1" x14ac:dyDescent="0.2">
      <c r="A130" s="352" t="s">
        <v>63</v>
      </c>
      <c r="B130" s="353"/>
      <c r="C130" s="367"/>
      <c r="D130" s="517">
        <v>7668</v>
      </c>
      <c r="E130" s="398"/>
      <c r="F130" s="398"/>
      <c r="G130" s="398"/>
      <c r="H130" s="399"/>
    </row>
    <row r="131" spans="1:8" s="16" customFormat="1" ht="37.5" customHeight="1" x14ac:dyDescent="0.2">
      <c r="A131" s="377" t="s">
        <v>64</v>
      </c>
      <c r="B131" s="378"/>
      <c r="C131" s="367"/>
      <c r="D131" s="517">
        <v>396</v>
      </c>
      <c r="E131" s="398"/>
      <c r="F131" s="398"/>
      <c r="G131" s="398"/>
      <c r="H131" s="399"/>
    </row>
    <row r="132" spans="1:8" s="16" customFormat="1" ht="37.5" customHeight="1" x14ac:dyDescent="0.2">
      <c r="A132" s="352" t="s">
        <v>65</v>
      </c>
      <c r="B132" s="353"/>
      <c r="C132" s="367"/>
      <c r="D132" s="361">
        <v>396</v>
      </c>
      <c r="E132" s="355"/>
      <c r="F132" s="355"/>
      <c r="G132" s="355"/>
      <c r="H132" s="356"/>
    </row>
    <row r="133" spans="1:8" s="16" customFormat="1" ht="37.5" customHeight="1" x14ac:dyDescent="0.2">
      <c r="A133" s="352" t="s">
        <v>66</v>
      </c>
      <c r="B133" s="353"/>
      <c r="C133" s="367"/>
      <c r="D133" s="361">
        <v>792</v>
      </c>
      <c r="E133" s="355"/>
      <c r="F133" s="355"/>
      <c r="G133" s="355"/>
      <c r="H133" s="356"/>
    </row>
    <row r="134" spans="1:8" s="16" customFormat="1" ht="37.5" customHeight="1" x14ac:dyDescent="0.2">
      <c r="A134" s="352" t="s">
        <v>67</v>
      </c>
      <c r="B134" s="353"/>
      <c r="C134" s="367"/>
      <c r="D134" s="361">
        <v>1188</v>
      </c>
      <c r="E134" s="355"/>
      <c r="F134" s="355"/>
      <c r="G134" s="355"/>
      <c r="H134" s="356"/>
    </row>
    <row r="135" spans="1:8" s="16" customFormat="1" ht="37.5" customHeight="1" x14ac:dyDescent="0.2">
      <c r="A135" s="352" t="s">
        <v>68</v>
      </c>
      <c r="B135" s="353"/>
      <c r="C135" s="367"/>
      <c r="D135" s="361">
        <v>7668</v>
      </c>
      <c r="E135" s="355"/>
      <c r="F135" s="355"/>
      <c r="G135" s="355"/>
      <c r="H135" s="356"/>
    </row>
    <row r="136" spans="1:8" s="16" customFormat="1" ht="37.5" customHeight="1" thickBot="1" x14ac:dyDescent="0.25">
      <c r="A136" s="369" t="s">
        <v>69</v>
      </c>
      <c r="B136" s="370"/>
      <c r="C136" s="368"/>
      <c r="D136" s="361">
        <v>3516</v>
      </c>
      <c r="E136" s="355"/>
      <c r="F136" s="355"/>
      <c r="G136" s="355"/>
      <c r="H136" s="356"/>
    </row>
    <row r="137" spans="1:8" s="16" customFormat="1" ht="117.75" customHeight="1" thickBot="1" x14ac:dyDescent="0.25">
      <c r="A137" s="524" t="s">
        <v>71</v>
      </c>
      <c r="B137" s="525"/>
      <c r="C137"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37" s="375">
        <v>30</v>
      </c>
      <c r="E137" s="375"/>
      <c r="F137" s="375"/>
      <c r="G137" s="375"/>
      <c r="H137" s="376"/>
    </row>
    <row r="138" spans="1:8" s="23" customFormat="1" ht="50.1" customHeight="1" thickBot="1" x14ac:dyDescent="0.25">
      <c r="A138" s="362" t="s">
        <v>72</v>
      </c>
      <c r="B138" s="363"/>
      <c r="C138" s="21"/>
      <c r="D138" s="364" t="str">
        <f>"от "&amp;MIN(D140,D160:D174)&amp;" до "&amp;MAX(D140,D160:D174)</f>
        <v>от 648 до 24948</v>
      </c>
      <c r="E138" s="364"/>
      <c r="F138" s="364"/>
      <c r="G138" s="364"/>
      <c r="H138" s="365"/>
    </row>
    <row r="139" spans="1:8" s="16" customFormat="1" ht="24.95" customHeight="1" thickBot="1" x14ac:dyDescent="0.25">
      <c r="A139" s="518"/>
      <c r="B139" s="519"/>
      <c r="C139" s="60"/>
      <c r="D139" s="520"/>
      <c r="E139" s="520"/>
      <c r="F139" s="520"/>
      <c r="G139" s="520"/>
      <c r="H139" s="521"/>
    </row>
    <row r="140" spans="1:8" s="16" customFormat="1" ht="67.5" customHeight="1" thickBot="1" x14ac:dyDescent="0.25">
      <c r="A140" s="389" t="s">
        <v>73</v>
      </c>
      <c r="B140" s="390"/>
      <c r="C140"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"2ГИС.САМАРА" (версия для ПК); Интернет-площадка 2gis.kz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http://api.2gis.kz/</v>
      </c>
      <c r="D140" s="391">
        <v>15840</v>
      </c>
      <c r="E140" s="391"/>
      <c r="F140" s="391"/>
      <c r="G140" s="391"/>
      <c r="H140" s="392"/>
    </row>
    <row r="141" spans="1:8" s="16" customFormat="1" ht="67.5" customHeight="1" thickBot="1" x14ac:dyDescent="0.25">
      <c r="A141" s="393" t="s">
        <v>74</v>
      </c>
      <c r="B141" s="394"/>
      <c r="C141" s="405"/>
      <c r="D141" s="395" t="s">
        <v>75</v>
      </c>
      <c r="E141" s="396"/>
      <c r="F141" s="396"/>
      <c r="G141" s="396"/>
      <c r="H141" s="397"/>
    </row>
    <row r="142" spans="1:8" s="16" customFormat="1" ht="67.5" customHeight="1" x14ac:dyDescent="0.2">
      <c r="A142" s="385" t="s">
        <v>76</v>
      </c>
      <c r="B142" s="386"/>
      <c r="C142" s="405"/>
      <c r="D142" s="398">
        <f>D140/4</f>
        <v>3960</v>
      </c>
      <c r="E142" s="398"/>
      <c r="F142" s="398"/>
      <c r="G142" s="398"/>
      <c r="H142" s="399"/>
    </row>
    <row r="143" spans="1:8" s="16" customFormat="1" ht="67.5" customHeight="1" x14ac:dyDescent="0.2">
      <c r="A143" s="385" t="s">
        <v>77</v>
      </c>
      <c r="B143" s="386"/>
      <c r="C143" s="405"/>
      <c r="D143" s="398">
        <f>D140/5</f>
        <v>3168</v>
      </c>
      <c r="E143" s="398"/>
      <c r="F143" s="398"/>
      <c r="G143" s="398"/>
      <c r="H143" s="399"/>
    </row>
    <row r="144" spans="1:8" s="16" customFormat="1" ht="67.5" customHeight="1" x14ac:dyDescent="0.2">
      <c r="A144" s="385" t="s">
        <v>78</v>
      </c>
      <c r="B144" s="386"/>
      <c r="C144" s="405"/>
      <c r="D144" s="398">
        <f>D140/6</f>
        <v>2640</v>
      </c>
      <c r="E144" s="398"/>
      <c r="F144" s="398"/>
      <c r="G144" s="398"/>
      <c r="H144" s="399"/>
    </row>
    <row r="145" spans="1:8" s="16" customFormat="1" ht="67.5" customHeight="1" x14ac:dyDescent="0.2">
      <c r="A145" s="385" t="s">
        <v>79</v>
      </c>
      <c r="B145" s="386"/>
      <c r="C145" s="405"/>
      <c r="D145" s="398">
        <f>D140/7</f>
        <v>2262.8571428571427</v>
      </c>
      <c r="E145" s="398"/>
      <c r="F145" s="398"/>
      <c r="G145" s="398"/>
      <c r="H145" s="399"/>
    </row>
    <row r="146" spans="1:8" s="16" customFormat="1" ht="67.5" customHeight="1" x14ac:dyDescent="0.2">
      <c r="A146" s="385" t="s">
        <v>80</v>
      </c>
      <c r="B146" s="386"/>
      <c r="C146" s="405"/>
      <c r="D146" s="398">
        <f>D140/8</f>
        <v>1980</v>
      </c>
      <c r="E146" s="398"/>
      <c r="F146" s="398"/>
      <c r="G146" s="398"/>
      <c r="H146" s="399"/>
    </row>
    <row r="147" spans="1:8" s="16" customFormat="1" ht="67.5" customHeight="1" x14ac:dyDescent="0.2">
      <c r="A147" s="385" t="s">
        <v>81</v>
      </c>
      <c r="B147" s="386"/>
      <c r="C147" s="405"/>
      <c r="D147" s="398">
        <f>D140/9</f>
        <v>1760</v>
      </c>
      <c r="E147" s="398"/>
      <c r="F147" s="398"/>
      <c r="G147" s="398"/>
      <c r="H147" s="399"/>
    </row>
    <row r="148" spans="1:8" s="16" customFormat="1" ht="67.5" customHeight="1" x14ac:dyDescent="0.2">
      <c r="A148" s="385" t="s">
        <v>82</v>
      </c>
      <c r="B148" s="386"/>
      <c r="C148" s="405"/>
      <c r="D148" s="398">
        <f>D140/10</f>
        <v>1584</v>
      </c>
      <c r="E148" s="398"/>
      <c r="F148" s="398"/>
      <c r="G148" s="398"/>
      <c r="H148" s="399"/>
    </row>
    <row r="149" spans="1:8" s="16" customFormat="1" ht="67.5" customHeight="1" thickBot="1" x14ac:dyDescent="0.25">
      <c r="A149" s="389" t="s">
        <v>83</v>
      </c>
      <c r="B149" s="390"/>
      <c r="C149" s="405"/>
      <c r="D149" s="391">
        <v>23760</v>
      </c>
      <c r="E149" s="391"/>
      <c r="F149" s="391"/>
      <c r="G149" s="391"/>
      <c r="H149" s="392"/>
    </row>
    <row r="150" spans="1:8" s="16" customFormat="1" ht="67.5" customHeight="1" thickBot="1" x14ac:dyDescent="0.25">
      <c r="A150" s="393" t="s">
        <v>74</v>
      </c>
      <c r="B150" s="394"/>
      <c r="C150" s="405"/>
      <c r="D150" s="395" t="s">
        <v>75</v>
      </c>
      <c r="E150" s="396"/>
      <c r="F150" s="396"/>
      <c r="G150" s="396"/>
      <c r="H150" s="397"/>
    </row>
    <row r="151" spans="1:8" s="16" customFormat="1" ht="67.5" customHeight="1" x14ac:dyDescent="0.2">
      <c r="A151" s="385" t="s">
        <v>76</v>
      </c>
      <c r="B151" s="386"/>
      <c r="C151" s="405"/>
      <c r="D151" s="398">
        <v>5940</v>
      </c>
      <c r="E151" s="398"/>
      <c r="F151" s="398"/>
      <c r="G151" s="398"/>
      <c r="H151" s="399"/>
    </row>
    <row r="152" spans="1:8" s="16" customFormat="1" ht="67.5" customHeight="1" x14ac:dyDescent="0.2">
      <c r="A152" s="385" t="s">
        <v>77</v>
      </c>
      <c r="B152" s="386"/>
      <c r="C152" s="405"/>
      <c r="D152" s="398">
        <v>4752</v>
      </c>
      <c r="E152" s="398"/>
      <c r="F152" s="398"/>
      <c r="G152" s="398"/>
      <c r="H152" s="399"/>
    </row>
    <row r="153" spans="1:8" s="16" customFormat="1" ht="67.5" customHeight="1" x14ac:dyDescent="0.2">
      <c r="A153" s="385" t="s">
        <v>78</v>
      </c>
      <c r="B153" s="386"/>
      <c r="C153" s="405"/>
      <c r="D153" s="398">
        <v>3960</v>
      </c>
      <c r="E153" s="398"/>
      <c r="F153" s="398"/>
      <c r="G153" s="398"/>
      <c r="H153" s="399"/>
    </row>
    <row r="154" spans="1:8" s="16" customFormat="1" ht="67.5" customHeight="1" x14ac:dyDescent="0.2">
      <c r="A154" s="385" t="s">
        <v>79</v>
      </c>
      <c r="B154" s="386"/>
      <c r="C154" s="405"/>
      <c r="D154" s="398">
        <v>3394.2857142857142</v>
      </c>
      <c r="E154" s="398"/>
      <c r="F154" s="398"/>
      <c r="G154" s="398"/>
      <c r="H154" s="399"/>
    </row>
    <row r="155" spans="1:8" s="16" customFormat="1" ht="67.5" customHeight="1" x14ac:dyDescent="0.2">
      <c r="A155" s="385" t="s">
        <v>80</v>
      </c>
      <c r="B155" s="386"/>
      <c r="C155" s="405"/>
      <c r="D155" s="398">
        <v>2970</v>
      </c>
      <c r="E155" s="398"/>
      <c r="F155" s="398"/>
      <c r="G155" s="398"/>
      <c r="H155" s="399"/>
    </row>
    <row r="156" spans="1:8" s="16" customFormat="1" ht="67.5" customHeight="1" x14ac:dyDescent="0.2">
      <c r="A156" s="385" t="s">
        <v>81</v>
      </c>
      <c r="B156" s="386"/>
      <c r="C156" s="405"/>
      <c r="D156" s="398">
        <v>2640</v>
      </c>
      <c r="E156" s="398"/>
      <c r="F156" s="398"/>
      <c r="G156" s="398"/>
      <c r="H156" s="399"/>
    </row>
    <row r="157" spans="1:8" s="16" customFormat="1" ht="67.5" customHeight="1" thickBot="1" x14ac:dyDescent="0.25">
      <c r="A157" s="385" t="s">
        <v>82</v>
      </c>
      <c r="B157" s="386"/>
      <c r="C157" s="406"/>
      <c r="D157" s="398">
        <v>2376</v>
      </c>
      <c r="E157" s="398"/>
      <c r="F157" s="398"/>
      <c r="G157" s="398"/>
      <c r="H157" s="399"/>
    </row>
    <row r="158" spans="1:8" s="16" customFormat="1" ht="62.45" customHeight="1" thickBot="1" x14ac:dyDescent="0.25">
      <c r="A158" s="380" t="s">
        <v>84</v>
      </c>
      <c r="B158" s="381"/>
      <c r="C15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58" s="374">
        <v>12012</v>
      </c>
      <c r="E158" s="375"/>
      <c r="F158" s="375"/>
      <c r="G158" s="375"/>
      <c r="H158" s="376"/>
    </row>
    <row r="159" spans="1:8" s="16" customFormat="1" ht="24.75" customHeight="1" thickBot="1" x14ac:dyDescent="0.25">
      <c r="A159" s="518"/>
      <c r="B159" s="519"/>
      <c r="C159" s="56"/>
      <c r="D159" s="520"/>
      <c r="E159" s="520"/>
      <c r="F159" s="520"/>
      <c r="G159" s="520"/>
      <c r="H159" s="521"/>
    </row>
    <row r="160" spans="1:8" s="16" customFormat="1" ht="50.1" customHeight="1" x14ac:dyDescent="0.2">
      <c r="A160" s="685" t="s">
        <v>85</v>
      </c>
      <c r="B160" s="686"/>
      <c r="C160" s="118" t="str">
        <f>"Интернет-площадка 2gis.ru на основе Cправочника организаций "&amp;$C$2&amp;""</f>
        <v>Интернет-площадка 2gis.ru на основе Cправочника организаций "2ГИС.САМАРА"</v>
      </c>
      <c r="D160" s="511">
        <v>14868</v>
      </c>
      <c r="E160" s="512"/>
      <c r="F160" s="512"/>
      <c r="G160" s="512"/>
      <c r="H160" s="513"/>
    </row>
    <row r="161" spans="1:8" s="16" customFormat="1" ht="50.1" customHeight="1" x14ac:dyDescent="0.2">
      <c r="A161" s="352" t="s">
        <v>86</v>
      </c>
      <c r="B161" s="353"/>
      <c r="C161" s="74"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1" s="517">
        <v>10188</v>
      </c>
      <c r="E161" s="398"/>
      <c r="F161" s="398"/>
      <c r="G161" s="398"/>
      <c r="H161" s="399"/>
    </row>
    <row r="162" spans="1:8" s="16" customFormat="1" ht="50.1" customHeight="1" x14ac:dyDescent="0.2">
      <c r="A162" s="352" t="s">
        <v>87</v>
      </c>
      <c r="B162" s="353"/>
      <c r="C162" s="74"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2" s="517">
        <v>24948</v>
      </c>
      <c r="E162" s="398"/>
      <c r="F162" s="398"/>
      <c r="G162" s="398"/>
      <c r="H162" s="399"/>
    </row>
    <row r="163" spans="1:8" s="16" customFormat="1" ht="50.1" customHeight="1" x14ac:dyDescent="0.2">
      <c r="A163" s="352" t="s">
        <v>88</v>
      </c>
      <c r="B163" s="353"/>
      <c r="C163" s="74" t="str">
        <f>"Интернет-площадка 2gis.ru на основе Cправочника организаций "&amp;$C$2&amp;""</f>
        <v>Интернет-площадка 2gis.ru на основе Cправочника организаций "2ГИС.САМАРА"</v>
      </c>
      <c r="D163" s="517">
        <v>18774</v>
      </c>
      <c r="E163" s="398"/>
      <c r="F163" s="398"/>
      <c r="G163" s="398"/>
      <c r="H163" s="399"/>
    </row>
    <row r="164" spans="1:8" s="16" customFormat="1" ht="50.1" customHeight="1" x14ac:dyDescent="0.2">
      <c r="A164" s="352" t="s">
        <v>89</v>
      </c>
      <c r="B164" s="353"/>
      <c r="C164" s="74" t="str">
        <f>"Интернет-площадка 2gis.ru на основе Cправочника организаций "&amp;$C$2&amp;""</f>
        <v>Интернет-площадка 2gis.ru на основе Cправочника организаций "2ГИС.САМАРА"</v>
      </c>
      <c r="D164" s="517">
        <v>22528.799999999999</v>
      </c>
      <c r="E164" s="398"/>
      <c r="F164" s="398"/>
      <c r="G164" s="398"/>
      <c r="H164" s="399"/>
    </row>
    <row r="165" spans="1:8" s="16" customFormat="1" ht="50.1" customHeight="1" x14ac:dyDescent="0.2">
      <c r="A165" s="352" t="s">
        <v>90</v>
      </c>
      <c r="B165" s="353"/>
      <c r="C165" s="74"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5" s="517">
        <v>10908</v>
      </c>
      <c r="E165" s="398"/>
      <c r="F165" s="398"/>
      <c r="G165" s="398"/>
      <c r="H165" s="399"/>
    </row>
    <row r="166" spans="1:8" s="16" customFormat="1" ht="50.1" customHeight="1" x14ac:dyDescent="0.2">
      <c r="A166" s="352" t="s">
        <v>91</v>
      </c>
      <c r="B166" s="353"/>
      <c r="C166" s="74"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6" s="517">
        <v>18828</v>
      </c>
      <c r="E166" s="398"/>
      <c r="F166" s="398"/>
      <c r="G166" s="398"/>
      <c r="H166" s="399"/>
    </row>
    <row r="167" spans="1:8" s="16" customFormat="1" ht="50.1" customHeight="1" x14ac:dyDescent="0.2">
      <c r="A167" s="377" t="s">
        <v>92</v>
      </c>
      <c r="B167" s="378"/>
      <c r="C167" s="74"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67" s="517">
        <v>24948</v>
      </c>
      <c r="E167" s="398"/>
      <c r="F167" s="398"/>
      <c r="G167" s="398"/>
      <c r="H167" s="399"/>
    </row>
    <row r="168" spans="1:8" s="16" customFormat="1" ht="50.1" customHeight="1" x14ac:dyDescent="0.2">
      <c r="A168" s="377" t="s">
        <v>93</v>
      </c>
      <c r="B168" s="378"/>
      <c r="C168" s="74" t="str">
        <f>C199</f>
        <v>электронный справочник на основе Справочника организаций "2ГИС.САМАРА" (мобильная версия 2ГИС 4.0 и выше)</v>
      </c>
      <c r="D168" s="517">
        <v>11160</v>
      </c>
      <c r="E168" s="398"/>
      <c r="F168" s="398"/>
      <c r="G168" s="398"/>
      <c r="H168" s="399"/>
    </row>
    <row r="169" spans="1:8" s="16" customFormat="1" ht="50.1" customHeight="1" x14ac:dyDescent="0.2">
      <c r="A169" s="352" t="s">
        <v>94</v>
      </c>
      <c r="B169" s="353"/>
      <c r="C169" s="74" t="s">
        <v>95</v>
      </c>
      <c r="D169" s="517">
        <v>648</v>
      </c>
      <c r="E169" s="398"/>
      <c r="F169" s="398"/>
      <c r="G169" s="398"/>
      <c r="H169" s="399"/>
    </row>
    <row r="170" spans="1:8" s="16" customFormat="1" ht="79.5" customHeight="1" x14ac:dyDescent="0.2">
      <c r="A170" s="352" t="s">
        <v>96</v>
      </c>
      <c r="B170" s="353"/>
      <c r="C17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0" s="517">
        <v>7668</v>
      </c>
      <c r="E170" s="398"/>
      <c r="F170" s="398"/>
      <c r="G170" s="398"/>
      <c r="H170" s="399"/>
    </row>
    <row r="171" spans="1:8" s="16" customFormat="1" ht="79.5" customHeight="1" x14ac:dyDescent="0.2">
      <c r="A171" s="352" t="s">
        <v>97</v>
      </c>
      <c r="B171" s="353"/>
      <c r="C171" s="74" t="str">
        <f t="shared" ref="C171:C173"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1" s="517">
        <v>6138</v>
      </c>
      <c r="E171" s="398"/>
      <c r="F171" s="398"/>
      <c r="G171" s="398"/>
      <c r="H171" s="399"/>
    </row>
    <row r="172" spans="1:8" s="16" customFormat="1" ht="79.5" customHeight="1" x14ac:dyDescent="0.2">
      <c r="A172" s="352" t="s">
        <v>98</v>
      </c>
      <c r="B172" s="353"/>
      <c r="C172" s="74"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2" s="517">
        <v>6228</v>
      </c>
      <c r="E172" s="398"/>
      <c r="F172" s="398"/>
      <c r="G172" s="398"/>
      <c r="H172" s="399"/>
    </row>
    <row r="173" spans="1:8" s="16" customFormat="1" ht="79.5" customHeight="1" x14ac:dyDescent="0.2">
      <c r="A173" s="352" t="s">
        <v>99</v>
      </c>
      <c r="B173" s="353"/>
      <c r="C173" s="74" t="str">
        <f t="shared" si="0"/>
        <v>электронный справочник на основе Справочника организаций "2ГИС.САМАРА" (мобильная версия 2ГИС 4.0 и выше); Интернет-площадка 2gis.ru на основе Cправочника организаций "2ГИС.САМАРА"</v>
      </c>
      <c r="D173" s="517">
        <v>3072</v>
      </c>
      <c r="E173" s="398"/>
      <c r="F173" s="398"/>
      <c r="G173" s="398"/>
      <c r="H173" s="399"/>
    </row>
    <row r="174" spans="1:8" s="16" customFormat="1" ht="50.1" customHeight="1" thickBot="1" x14ac:dyDescent="0.25">
      <c r="A174" s="377" t="s">
        <v>102</v>
      </c>
      <c r="B174" s="378"/>
      <c r="C174" s="74" t="str">
        <f>"Электронный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74" s="517">
        <v>11268</v>
      </c>
      <c r="E174" s="398"/>
      <c r="F174" s="398"/>
      <c r="G174" s="398"/>
      <c r="H174" s="399"/>
    </row>
    <row r="175" spans="1:8" s="16" customFormat="1" ht="102" customHeight="1" thickBot="1" x14ac:dyDescent="0.25">
      <c r="A175" s="352" t="s">
        <v>16</v>
      </c>
      <c r="B175" s="353"/>
      <c r="C175"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5" s="517">
        <v>1740</v>
      </c>
      <c r="E175" s="398"/>
      <c r="F175" s="398"/>
      <c r="G175" s="398"/>
      <c r="H175" s="399"/>
    </row>
    <row r="176" spans="1:8" s="16" customFormat="1" ht="102" customHeight="1" thickBot="1" x14ac:dyDescent="0.25">
      <c r="A176" s="352" t="s">
        <v>103</v>
      </c>
      <c r="B176" s="353"/>
      <c r="C17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176" s="517">
        <v>120006</v>
      </c>
      <c r="E176" s="398"/>
      <c r="F176" s="398"/>
      <c r="G176" s="398"/>
      <c r="H176" s="399"/>
    </row>
    <row r="177" spans="1:8" s="16" customFormat="1" ht="126" customHeight="1" x14ac:dyDescent="0.2">
      <c r="A177" s="352" t="s">
        <v>104</v>
      </c>
      <c r="B177" s="353"/>
      <c r="C177"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"2ГИС.САМАРА" (версия для ПК); 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77" s="517">
        <v>14004</v>
      </c>
      <c r="E177" s="398"/>
      <c r="F177" s="398"/>
      <c r="G177" s="398"/>
      <c r="H177" s="399"/>
    </row>
    <row r="178" spans="1:8" s="16" customFormat="1" ht="96" customHeight="1" x14ac:dyDescent="0.2">
      <c r="A178" s="377" t="s">
        <v>105</v>
      </c>
      <c r="B178" s="378"/>
      <c r="C17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Интернет-площадки и Веб-приложения на основе Cправочника организаций "2ГИС.САМАРА", http://api.2gis.ru/</v>
      </c>
      <c r="D178" s="517">
        <v>12006</v>
      </c>
      <c r="E178" s="398"/>
      <c r="F178" s="398"/>
      <c r="G178" s="398"/>
      <c r="H178" s="399"/>
    </row>
    <row r="179" spans="1:8" s="16" customFormat="1" ht="96" customHeight="1" x14ac:dyDescent="0.2">
      <c r="A179" s="377" t="s">
        <v>106</v>
      </c>
      <c r="B179" s="378"/>
      <c r="C179"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79" s="517">
        <v>12006</v>
      </c>
      <c r="E179" s="398"/>
      <c r="F179" s="398"/>
      <c r="G179" s="398"/>
      <c r="H179" s="399"/>
    </row>
    <row r="180" spans="1:8" s="16" customFormat="1" ht="78" customHeight="1" x14ac:dyDescent="0.2">
      <c r="A180" s="352" t="s">
        <v>100</v>
      </c>
      <c r="B180" s="353" t="s">
        <v>100</v>
      </c>
      <c r="C18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0" s="517">
        <v>12012</v>
      </c>
      <c r="E180" s="398"/>
      <c r="F180" s="398"/>
      <c r="G180" s="398"/>
      <c r="H180" s="399"/>
    </row>
    <row r="181" spans="1:8" s="16" customFormat="1" ht="78" customHeight="1" x14ac:dyDescent="0.2">
      <c r="A181" s="352" t="s">
        <v>101</v>
      </c>
      <c r="B181" s="353" t="s">
        <v>101</v>
      </c>
      <c r="C181"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81" s="517">
        <v>9000</v>
      </c>
      <c r="E181" s="398"/>
      <c r="F181" s="398"/>
      <c r="G181" s="398"/>
      <c r="H181" s="399"/>
    </row>
    <row r="182" spans="1:8" s="16" customFormat="1" ht="75" customHeight="1" x14ac:dyDescent="0.2">
      <c r="A182" s="303" t="s">
        <v>107</v>
      </c>
      <c r="B182" s="304"/>
      <c r="C182" s="74" t="str">
        <f>"Интернет-площадка 2gis.ru на основе Cправочника организаций "&amp;$C$2&amp;""</f>
        <v>Интернет-площадка 2gis.ru на основе Cправочника организаций "2ГИС.САМАРА"</v>
      </c>
      <c r="D182" s="517">
        <v>43200</v>
      </c>
      <c r="E182" s="398"/>
      <c r="F182" s="398"/>
      <c r="G182" s="398"/>
      <c r="H182" s="399"/>
    </row>
    <row r="183" spans="1:8" s="16" customFormat="1" ht="75" customHeight="1" x14ac:dyDescent="0.2">
      <c r="A183" s="377" t="s">
        <v>108</v>
      </c>
      <c r="B183" s="378"/>
      <c r="C183" s="74" t="str">
        <f t="shared" ref="C183:C191" si="1">"Электронный справочник на основе Справочника организаций "&amp;$C$2&amp;" (версия для ПК)"</f>
        <v>Электронный справочник на основе Справочника организаций "2ГИС.САМАРА" (версия для ПК)</v>
      </c>
      <c r="D183" s="517">
        <v>29640</v>
      </c>
      <c r="E183" s="398"/>
      <c r="F183" s="398"/>
      <c r="G183" s="398"/>
      <c r="H183" s="399"/>
    </row>
    <row r="184" spans="1:8" s="16" customFormat="1" ht="50.1" customHeight="1" x14ac:dyDescent="0.2">
      <c r="A184" s="352" t="s">
        <v>109</v>
      </c>
      <c r="B184" s="353"/>
      <c r="C184" s="74" t="str">
        <f t="shared" si="1"/>
        <v>Электронный справочник на основе Справочника организаций "2ГИС.САМАРА" (версия для ПК)</v>
      </c>
      <c r="D184" s="517">
        <v>72360</v>
      </c>
      <c r="E184" s="398"/>
      <c r="F184" s="398"/>
      <c r="G184" s="398"/>
      <c r="H184" s="399"/>
    </row>
    <row r="185" spans="1:8" s="16" customFormat="1" ht="50.1" customHeight="1" x14ac:dyDescent="0.2">
      <c r="A185" s="352" t="s">
        <v>110</v>
      </c>
      <c r="B185" s="353"/>
      <c r="C185" s="74" t="str">
        <f>"Интернет-площадка 2gis.ru на основе Cправочника организаций "&amp;$C$2&amp;""</f>
        <v>Интернет-площадка 2gis.ru на основе Cправочника организаций "2ГИС.САМАРА"</v>
      </c>
      <c r="D185" s="517">
        <v>54480</v>
      </c>
      <c r="E185" s="398"/>
      <c r="F185" s="398"/>
      <c r="G185" s="398"/>
      <c r="H185" s="399"/>
    </row>
    <row r="186" spans="1:8" s="16" customFormat="1" ht="50.1" customHeight="1" x14ac:dyDescent="0.2">
      <c r="A186" s="352" t="s">
        <v>111</v>
      </c>
      <c r="B186" s="353"/>
      <c r="C186" s="74" t="str">
        <f>"Интернет-площадка 2gis.ru на основе Cправочника организаций "&amp;$C$2&amp;""</f>
        <v>Интернет-площадка 2gis.ru на основе Cправочника организаций "2ГИС.САМАРА"</v>
      </c>
      <c r="D186" s="517">
        <v>65376</v>
      </c>
      <c r="E186" s="398"/>
      <c r="F186" s="398"/>
      <c r="G186" s="398"/>
      <c r="H186" s="399"/>
    </row>
    <row r="187" spans="1:8" s="16" customFormat="1" ht="50.1" customHeight="1" x14ac:dyDescent="0.2">
      <c r="A187" s="352" t="s">
        <v>112</v>
      </c>
      <c r="B187" s="353"/>
      <c r="C187" s="74" t="str">
        <f t="shared" si="1"/>
        <v>Электронный справочник на основе Справочника организаций "2ГИС.САМАРА" (версия для ПК)</v>
      </c>
      <c r="D187" s="517">
        <v>31680</v>
      </c>
      <c r="E187" s="398"/>
      <c r="F187" s="398"/>
      <c r="G187" s="398"/>
      <c r="H187" s="399"/>
    </row>
    <row r="188" spans="1:8" s="16" customFormat="1" ht="50.1" customHeight="1" x14ac:dyDescent="0.2">
      <c r="A188" s="352" t="s">
        <v>113</v>
      </c>
      <c r="B188" s="353"/>
      <c r="C188" s="74" t="str">
        <f t="shared" si="1"/>
        <v>Электронный справочник на основе Справочника организаций "2ГИС.САМАРА" (версия для ПК)</v>
      </c>
      <c r="D188" s="517">
        <v>54720</v>
      </c>
      <c r="E188" s="398"/>
      <c r="F188" s="398"/>
      <c r="G188" s="398"/>
      <c r="H188" s="399"/>
    </row>
    <row r="189" spans="1:8" s="16" customFormat="1" ht="50.1" customHeight="1" x14ac:dyDescent="0.2">
      <c r="A189" s="352" t="s">
        <v>114</v>
      </c>
      <c r="B189" s="353"/>
      <c r="C189" s="74" t="str">
        <f t="shared" si="1"/>
        <v>Электронный справочник на основе Справочника организаций "2ГИС.САМАРА" (версия для ПК)</v>
      </c>
      <c r="D189" s="517">
        <v>72360</v>
      </c>
      <c r="E189" s="398"/>
      <c r="F189" s="398"/>
      <c r="G189" s="398"/>
      <c r="H189" s="399"/>
    </row>
    <row r="190" spans="1:8" s="16" customFormat="1" ht="50.1" customHeight="1" x14ac:dyDescent="0.2">
      <c r="A190" s="352" t="s">
        <v>115</v>
      </c>
      <c r="B190" s="353"/>
      <c r="C190" s="74" t="s">
        <v>95</v>
      </c>
      <c r="D190" s="517">
        <v>1920</v>
      </c>
      <c r="E190" s="398"/>
      <c r="F190" s="398"/>
      <c r="G190" s="398"/>
      <c r="H190" s="399"/>
    </row>
    <row r="191" spans="1:8" s="16" customFormat="1" ht="50.1" customHeight="1" thickBot="1" x14ac:dyDescent="0.25">
      <c r="A191" s="377" t="s">
        <v>117</v>
      </c>
      <c r="B191" s="378"/>
      <c r="C191" s="74" t="str">
        <f t="shared" si="1"/>
        <v>Электронный справочник на основе Справочника организаций "2ГИС.САМАРА" (версия для ПК)</v>
      </c>
      <c r="D191" s="517">
        <v>32760</v>
      </c>
      <c r="E191" s="398"/>
      <c r="F191" s="398"/>
      <c r="G191" s="398"/>
      <c r="H191" s="399"/>
    </row>
    <row r="192" spans="1:8" s="23" customFormat="1" ht="50.1" customHeight="1" thickBot="1" x14ac:dyDescent="0.25">
      <c r="A192" s="362" t="s">
        <v>118</v>
      </c>
      <c r="B192" s="363"/>
      <c r="C192" s="21"/>
      <c r="D192" s="364"/>
      <c r="E192" s="364"/>
      <c r="F192" s="364"/>
      <c r="G192" s="364"/>
      <c r="H192" s="365"/>
    </row>
    <row r="193" spans="1:8" s="16" customFormat="1" ht="50.1" customHeight="1" x14ac:dyDescent="0.2">
      <c r="A193" s="352" t="s">
        <v>119</v>
      </c>
      <c r="B193" s="353"/>
      <c r="C193" s="366" t="str">
        <f>"Электронный справочник на основе Справочника организаций "&amp;$C$2&amp;" (мобильная версия)"</f>
        <v>Электронный справочник на основе Справочника организаций "2ГИС.САМАРА" (мобильная версия)</v>
      </c>
      <c r="D193" s="517">
        <v>12012</v>
      </c>
      <c r="E193" s="398"/>
      <c r="F193" s="398"/>
      <c r="G193" s="398"/>
      <c r="H193" s="399"/>
    </row>
    <row r="194" spans="1:8" s="16" customFormat="1" ht="50.1" customHeight="1" x14ac:dyDescent="0.2">
      <c r="A194" s="352" t="s">
        <v>120</v>
      </c>
      <c r="B194" s="353"/>
      <c r="C194" s="367"/>
      <c r="D194" s="517">
        <v>3600</v>
      </c>
      <c r="E194" s="398"/>
      <c r="F194" s="398"/>
      <c r="G194" s="398"/>
      <c r="H194" s="399"/>
    </row>
    <row r="195" spans="1:8" s="16" customFormat="1" ht="50.1" customHeight="1" x14ac:dyDescent="0.2">
      <c r="A195" s="369" t="s">
        <v>121</v>
      </c>
      <c r="B195" s="370"/>
      <c r="C195" s="367"/>
      <c r="D195" s="517">
        <v>3600</v>
      </c>
      <c r="E195" s="398"/>
      <c r="F195" s="398"/>
      <c r="G195" s="398"/>
      <c r="H195" s="398"/>
    </row>
    <row r="196" spans="1:8" s="16" customFormat="1" ht="50.1" customHeight="1" x14ac:dyDescent="0.2">
      <c r="A196" s="369" t="s">
        <v>122</v>
      </c>
      <c r="B196" s="370"/>
      <c r="C196" s="367"/>
      <c r="D196" s="517">
        <v>360</v>
      </c>
      <c r="E196" s="398"/>
      <c r="F196" s="398"/>
      <c r="G196" s="398"/>
      <c r="H196" s="398"/>
    </row>
    <row r="197" spans="1:8" s="16" customFormat="1" ht="50.1" customHeight="1" thickBot="1" x14ac:dyDescent="0.25">
      <c r="A197" s="369" t="s">
        <v>123</v>
      </c>
      <c r="B197" s="370"/>
      <c r="C197" s="368"/>
      <c r="D197" s="471">
        <v>1260</v>
      </c>
      <c r="E197" s="472"/>
      <c r="F197" s="472"/>
      <c r="G197" s="472"/>
      <c r="H197" s="472"/>
    </row>
    <row r="198" spans="1:8" s="16" customFormat="1" ht="50.1" customHeight="1" thickBot="1" x14ac:dyDescent="0.25">
      <c r="A198" s="362" t="s">
        <v>124</v>
      </c>
      <c r="B198" s="363"/>
      <c r="C198" s="21"/>
      <c r="D198" s="364"/>
      <c r="E198" s="364"/>
      <c r="F198" s="364"/>
      <c r="G198" s="364"/>
      <c r="H198" s="365"/>
    </row>
    <row r="199" spans="1:8" s="16" customFormat="1" ht="50.1" customHeight="1" x14ac:dyDescent="0.2">
      <c r="A199" s="377" t="s">
        <v>214</v>
      </c>
      <c r="B199" s="378"/>
      <c r="C199"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199" s="517">
        <v>12348</v>
      </c>
      <c r="E199" s="398"/>
      <c r="F199" s="398"/>
      <c r="G199" s="398"/>
      <c r="H199" s="399"/>
    </row>
    <row r="200" spans="1:8" s="16" customFormat="1" ht="64.5" customHeight="1" x14ac:dyDescent="0.2">
      <c r="A200" s="377" t="s">
        <v>126</v>
      </c>
      <c r="B200" s="378" t="s">
        <v>479</v>
      </c>
      <c r="C20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200" s="517">
        <v>10290</v>
      </c>
      <c r="E200" s="398"/>
      <c r="F200" s="398"/>
      <c r="G200" s="398"/>
      <c r="H200" s="399"/>
    </row>
    <row r="201" spans="1:8" s="16" customFormat="1" ht="50.1" customHeight="1" x14ac:dyDescent="0.2">
      <c r="A201" s="377" t="s">
        <v>215</v>
      </c>
      <c r="B201" s="378"/>
      <c r="C201" s="208"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"2ГИС.САМАРА" (мобильная версия 2ГИС 4.0 и выше)</v>
      </c>
      <c r="D201" s="517">
        <v>35880</v>
      </c>
      <c r="E201" s="398"/>
      <c r="F201" s="398"/>
      <c r="G201" s="398"/>
      <c r="H201" s="399"/>
    </row>
    <row r="202" spans="1:8" s="16" customFormat="1" ht="50.1" customHeight="1" x14ac:dyDescent="0.2">
      <c r="A202" s="352" t="s">
        <v>199</v>
      </c>
      <c r="B202" s="353"/>
      <c r="C202" s="74"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"2ГИС.САМАРА" (версия для ПК); Интернет-площадка 2gis.ru на основе Cправочника организаций "2ГИС.САМАРА"</v>
      </c>
      <c r="D202" s="517">
        <v>29880</v>
      </c>
      <c r="E202" s="398"/>
      <c r="F202" s="398"/>
      <c r="G202" s="398"/>
      <c r="H202" s="399"/>
    </row>
    <row r="203" spans="1:8" s="16" customFormat="1" ht="126" customHeight="1" x14ac:dyDescent="0.2">
      <c r="A203" s="352" t="s">
        <v>131</v>
      </c>
      <c r="B203" s="353"/>
      <c r="C203" s="121" t="str">
        <f>C199</f>
        <v>электронный справочник на основе Справочника организаций "2ГИС.САМАРА" (мобильная версия 2ГИС 4.0 и выше)</v>
      </c>
      <c r="D203" s="517">
        <v>12348</v>
      </c>
      <c r="E203" s="398"/>
      <c r="F203" s="398"/>
      <c r="G203" s="398"/>
      <c r="H203" s="399"/>
    </row>
    <row r="204" spans="1:8" s="16" customFormat="1" ht="126" customHeight="1" thickBot="1" x14ac:dyDescent="0.25">
      <c r="A204" s="352" t="s">
        <v>132</v>
      </c>
      <c r="B204" s="353"/>
      <c r="C20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"2ГИС.САМАРА"; электронный справочник на основе Справочника организаций "2ГИС.САМАРА" (мобильная версия 2ГИС 4.0 и выше)</v>
      </c>
      <c r="D204" s="517">
        <v>9270</v>
      </c>
      <c r="E204" s="398"/>
      <c r="F204" s="398"/>
      <c r="G204" s="398"/>
      <c r="H204" s="399"/>
    </row>
    <row r="205" spans="1:8" s="16" customFormat="1" ht="50.1" customHeight="1" thickBot="1" x14ac:dyDescent="0.25">
      <c r="A205" s="518"/>
      <c r="B205" s="519"/>
      <c r="C205" s="60"/>
      <c r="D205" s="520"/>
      <c r="E205" s="520"/>
      <c r="F205" s="520"/>
      <c r="G205" s="520"/>
      <c r="H205" s="521"/>
    </row>
    <row r="206" spans="1:8" s="16" customFormat="1" ht="21" x14ac:dyDescent="0.2">
      <c r="A206" s="213"/>
      <c r="B206" s="214"/>
      <c r="C206" s="215"/>
      <c r="D206" s="82"/>
      <c r="E206" s="82"/>
      <c r="F206" s="82"/>
      <c r="G206" s="82"/>
      <c r="H206" s="84"/>
    </row>
    <row r="207" spans="1:8" s="16" customFormat="1" ht="21" x14ac:dyDescent="0.2">
      <c r="A207" s="85"/>
      <c r="B207" s="86" t="s">
        <v>133</v>
      </c>
      <c r="C207" s="349" t="s">
        <v>220</v>
      </c>
      <c r="D207" s="349"/>
      <c r="E207" s="87"/>
      <c r="F207" s="87"/>
      <c r="G207" s="87"/>
      <c r="H207" s="87"/>
    </row>
    <row r="208" spans="1:8" s="16" customFormat="1" ht="21" x14ac:dyDescent="0.2">
      <c r="A208" s="85"/>
      <c r="B208" s="87"/>
      <c r="C208" s="348" t="s">
        <v>221</v>
      </c>
      <c r="D208" s="348"/>
      <c r="E208" s="87"/>
      <c r="F208" s="87"/>
      <c r="G208" s="87"/>
      <c r="H208" s="87"/>
    </row>
    <row r="209" spans="1:8" s="23" customFormat="1" ht="23.25" x14ac:dyDescent="0.2">
      <c r="A209" s="85"/>
      <c r="B209" s="87"/>
      <c r="C209" s="349" t="s">
        <v>222</v>
      </c>
      <c r="D209" s="348"/>
      <c r="E209" s="87"/>
      <c r="F209" s="87"/>
      <c r="G209" s="87"/>
      <c r="H209" s="87"/>
    </row>
    <row r="210" spans="1:8" s="20" customFormat="1" ht="26.25" x14ac:dyDescent="0.2">
      <c r="A210" s="81"/>
      <c r="B210" s="82"/>
      <c r="C210" s="348"/>
      <c r="D210" s="348"/>
      <c r="E210" s="87"/>
      <c r="F210" s="87"/>
      <c r="G210" s="87"/>
      <c r="H210" s="82"/>
    </row>
    <row r="211" spans="1:8" s="16" customFormat="1" ht="26.25" x14ac:dyDescent="0.2">
      <c r="A211" s="347" t="str">
        <f>Абакан_юр!A174</f>
        <v>По соглашению сторон в качестве валюты платежа могут выступать украинские гривны, в этом случае курс следующий: 1 руб. = 0,4395 гривен</v>
      </c>
      <c r="B211" s="347"/>
      <c r="C211" s="347"/>
      <c r="D211" s="89"/>
      <c r="E211" s="89"/>
      <c r="F211" s="90"/>
      <c r="G211" s="351"/>
      <c r="H211" s="351"/>
    </row>
    <row r="212" spans="1:8" ht="26.25" x14ac:dyDescent="0.2">
      <c r="A212" s="347" t="str">
        <f>Абакан_юр!A175</f>
        <v>По соглашению сторон в качестве валюты платежа могут выступать дирхамы ОАЭ, в этом случае курс следующий: 1 руб. = 0,0414 дирхам</v>
      </c>
      <c r="B212" s="347"/>
      <c r="C212" s="347"/>
      <c r="D212" s="89"/>
      <c r="E212" s="89"/>
      <c r="F212" s="90"/>
      <c r="G212" s="92"/>
      <c r="H212" s="92"/>
    </row>
    <row r="213" spans="1:8" ht="12.6" customHeight="1" x14ac:dyDescent="0.2">
      <c r="A213" s="347" t="str">
        <f>Абакан_юр!A176</f>
        <v>По соглашению сторон в качестве валюты платежа могут выступать доллары США, в этом случае курс следующий: 1 руб. = 0,0113 доллара</v>
      </c>
      <c r="B213" s="347"/>
      <c r="C213" s="347"/>
      <c r="D213" s="89"/>
      <c r="E213" s="89"/>
      <c r="F213" s="90"/>
      <c r="G213" s="92"/>
      <c r="H213" s="92"/>
    </row>
    <row r="214" spans="1:8" s="87" customFormat="1" ht="24.95" customHeight="1" x14ac:dyDescent="0.2">
      <c r="A214" s="347" t="str">
        <f>Абакан_юр!A177</f>
        <v>По соглашению сторон в качестве валюты платежа могут выступать евро, в этом случае курс следующий: 1 руб. = 0,0104 евро</v>
      </c>
      <c r="B214" s="347"/>
      <c r="C214" s="347"/>
      <c r="D214" s="89"/>
      <c r="E214" s="90"/>
      <c r="F214" s="90"/>
      <c r="G214" s="92"/>
      <c r="H214" s="92"/>
    </row>
    <row r="215" spans="1:8" s="87" customFormat="1" ht="24.95" customHeight="1" x14ac:dyDescent="0.2">
      <c r="A215" s="347" t="str">
        <f>Абакан_юр!A178</f>
        <v>По соглашению сторон в качестве валюты платежа могут выступать чешские кроны, в этом случае курс следующий: 1 руб. = 0,2610 крона</v>
      </c>
      <c r="B215" s="347"/>
      <c r="C215" s="347"/>
      <c r="D215" s="89"/>
      <c r="E215" s="90"/>
      <c r="F215" s="90"/>
      <c r="G215" s="92"/>
      <c r="H215" s="92"/>
    </row>
    <row r="216" spans="1:8" s="87" customFormat="1" ht="24.95" customHeight="1" x14ac:dyDescent="0.2">
      <c r="A216" s="347" t="str">
        <f>Абакан_юр!A179</f>
        <v>По соглашению сторон в качестве валюты платежа могут выступать киргизские сомы, в этом случае курс следующий: 1 руб. = 1,0094 сом</v>
      </c>
      <c r="B216" s="347"/>
      <c r="C216" s="347"/>
      <c r="D216" s="89"/>
      <c r="E216" s="89"/>
      <c r="F216" s="90"/>
      <c r="G216" s="92"/>
      <c r="H216" s="92"/>
    </row>
    <row r="217" spans="1:8" s="82" customFormat="1" ht="12.6" customHeight="1" x14ac:dyDescent="0.2">
      <c r="A217" s="347" t="str">
        <f>Абакан_юр!A180</f>
        <v>По соглашению сторон в качестве валюты платежа могут выступать казахстанские тенге, в этом случае курс следующий: 1 руб. = 5,0667 тенге</v>
      </c>
      <c r="B217" s="347"/>
      <c r="C217" s="347"/>
      <c r="D217" s="89"/>
      <c r="E217" s="89"/>
      <c r="F217" s="90"/>
      <c r="G217" s="92"/>
      <c r="H217" s="92"/>
    </row>
    <row r="218" spans="1:8" s="91" customFormat="1" ht="24.95" customHeight="1" x14ac:dyDescent="0.2">
      <c r="A218" s="93"/>
      <c r="B218" s="93"/>
      <c r="C218" s="94"/>
      <c r="D218" s="95"/>
      <c r="E218" s="95"/>
      <c r="F218" s="96"/>
      <c r="G218" s="97"/>
      <c r="H218" s="97"/>
    </row>
    <row r="219" spans="1:8" s="91" customFormat="1" ht="24.95" customHeight="1" x14ac:dyDescent="0.2">
      <c r="A219" s="339" t="s">
        <v>144</v>
      </c>
      <c r="B219" s="339"/>
      <c r="C219" s="339"/>
      <c r="D219" s="339"/>
      <c r="E219" s="339"/>
      <c r="F219" s="339"/>
      <c r="G219" s="339"/>
      <c r="H219" s="339"/>
    </row>
    <row r="220" spans="1:8" s="91" customFormat="1" ht="24.95" customHeight="1" x14ac:dyDescent="0.2">
      <c r="A220" s="339" t="s">
        <v>480</v>
      </c>
      <c r="B220" s="339"/>
      <c r="C220" s="339"/>
      <c r="D220" s="339"/>
      <c r="E220" s="339"/>
      <c r="F220" s="339"/>
      <c r="G220" s="339"/>
      <c r="H220" s="339"/>
    </row>
    <row r="221" spans="1:8" s="91" customFormat="1" ht="24.95" customHeight="1" x14ac:dyDescent="0.2">
      <c r="A221" s="339" t="s">
        <v>145</v>
      </c>
      <c r="B221" s="339"/>
      <c r="C221" s="339"/>
      <c r="D221" s="339"/>
      <c r="E221" s="339"/>
      <c r="F221" s="339"/>
      <c r="G221" s="339"/>
      <c r="H221" s="339"/>
    </row>
    <row r="222" spans="1:8" s="91" customFormat="1" ht="24.95" customHeight="1" x14ac:dyDescent="0.2">
      <c r="A222" s="347" t="s">
        <v>482</v>
      </c>
      <c r="B222" s="347"/>
      <c r="C222" s="347"/>
      <c r="D222" s="347"/>
      <c r="E222" s="347"/>
      <c r="F222" s="347"/>
      <c r="G222" s="347"/>
      <c r="H222" s="347"/>
    </row>
    <row r="223" spans="1:8" s="91" customFormat="1" ht="24.95" customHeight="1" thickBot="1" x14ac:dyDescent="0.25">
      <c r="A223" s="340" t="s">
        <v>146</v>
      </c>
      <c r="B223" s="340"/>
      <c r="C223" s="340"/>
      <c r="D223" s="340"/>
      <c r="E223" s="340"/>
      <c r="F223" s="99"/>
      <c r="H223" s="100"/>
    </row>
    <row r="224" spans="1:8" s="91" customFormat="1" ht="24.95" customHeight="1" thickBot="1" x14ac:dyDescent="0.25">
      <c r="A224" s="341" t="s">
        <v>147</v>
      </c>
      <c r="B224" s="342"/>
      <c r="C224" s="342"/>
      <c r="D224" s="342"/>
      <c r="E224" s="343"/>
      <c r="F224" s="101"/>
      <c r="G224" s="82"/>
      <c r="H224" s="102"/>
    </row>
    <row r="225" spans="1:8" s="98" customFormat="1" ht="12" customHeight="1" thickBot="1" x14ac:dyDescent="0.25">
      <c r="A225" s="538" t="s">
        <v>148</v>
      </c>
      <c r="B225" s="539"/>
      <c r="C225" s="103" t="s">
        <v>149</v>
      </c>
      <c r="D225" s="621" t="s">
        <v>150</v>
      </c>
      <c r="E225" s="622"/>
      <c r="F225" s="104"/>
      <c r="G225" s="104"/>
      <c r="H225" s="104"/>
    </row>
    <row r="226" spans="1:8" ht="24.95" customHeight="1" x14ac:dyDescent="0.2">
      <c r="A226" s="333" t="s">
        <v>207</v>
      </c>
      <c r="B226" s="334"/>
      <c r="C226" s="335" t="s">
        <v>208</v>
      </c>
      <c r="D226" s="641">
        <v>2190</v>
      </c>
      <c r="E226" s="336"/>
      <c r="F226" s="104"/>
      <c r="G226" s="104"/>
      <c r="H226" s="104"/>
    </row>
    <row r="227" spans="1:8" ht="24.95" customHeight="1" x14ac:dyDescent="0.2">
      <c r="A227" s="337" t="s">
        <v>209</v>
      </c>
      <c r="B227" s="338"/>
      <c r="C227" s="331"/>
      <c r="D227" s="640">
        <v>1590</v>
      </c>
      <c r="E227" s="332"/>
      <c r="F227" s="104"/>
      <c r="G227" s="104"/>
      <c r="H227" s="104"/>
    </row>
    <row r="228" spans="1:8" ht="24.95" customHeight="1" x14ac:dyDescent="0.2">
      <c r="A228" s="337" t="s">
        <v>210</v>
      </c>
      <c r="B228" s="338"/>
      <c r="C228" s="331"/>
      <c r="D228" s="640">
        <v>1440</v>
      </c>
      <c r="E228" s="332"/>
      <c r="F228" s="104"/>
      <c r="G228" s="104"/>
      <c r="H228" s="104"/>
    </row>
    <row r="229" spans="1:8" s="82" customFormat="1" ht="38.25" customHeight="1" x14ac:dyDescent="0.2">
      <c r="A229" s="337" t="s">
        <v>211</v>
      </c>
      <c r="B229" s="338"/>
      <c r="C229" s="331"/>
      <c r="D229" s="640">
        <v>1290</v>
      </c>
      <c r="E229" s="332"/>
      <c r="F229" s="104"/>
      <c r="G229" s="104"/>
      <c r="H229" s="104"/>
    </row>
    <row r="230" spans="1:8" s="100" customFormat="1" ht="50.1" customHeight="1" x14ac:dyDescent="0.2">
      <c r="A230" s="337" t="s">
        <v>151</v>
      </c>
      <c r="B230" s="338"/>
      <c r="C230" s="106" t="s">
        <v>152</v>
      </c>
      <c r="D230" s="331" t="s">
        <v>153</v>
      </c>
      <c r="E230" s="332"/>
      <c r="F230" s="104"/>
      <c r="G230" s="104"/>
      <c r="H230" s="104"/>
    </row>
    <row r="231" spans="1:8" s="102" customFormat="1" ht="50.1" customHeight="1" x14ac:dyDescent="0.2">
      <c r="A231" s="650" t="s">
        <v>154</v>
      </c>
      <c r="B231" s="651"/>
      <c r="C231" s="178" t="s">
        <v>155</v>
      </c>
      <c r="D231" s="652" t="s">
        <v>156</v>
      </c>
      <c r="E231" s="653"/>
      <c r="F231" s="104"/>
      <c r="G231" s="104"/>
      <c r="H231" s="104"/>
    </row>
    <row r="232" spans="1:8" ht="88.5" customHeight="1" thickBot="1" x14ac:dyDescent="0.25">
      <c r="A232" s="495" t="s">
        <v>157</v>
      </c>
      <c r="B232" s="496"/>
      <c r="C232" s="125" t="s">
        <v>158</v>
      </c>
      <c r="D232" s="497" t="s">
        <v>156</v>
      </c>
      <c r="E232" s="498"/>
      <c r="F232" s="104"/>
      <c r="G232" s="104"/>
      <c r="H232" s="104"/>
    </row>
    <row r="233" spans="1:8" ht="50.1" customHeight="1" thickBot="1" x14ac:dyDescent="0.25">
      <c r="A233" s="495" t="s">
        <v>160</v>
      </c>
      <c r="B233" s="496"/>
      <c r="C233" s="247" t="s">
        <v>161</v>
      </c>
      <c r="D233" s="496" t="s">
        <v>156</v>
      </c>
      <c r="E233" s="707"/>
      <c r="F233" s="101"/>
      <c r="G233" s="101"/>
      <c r="H233" s="101"/>
    </row>
    <row r="234" spans="1:8" ht="50.1" customHeight="1" thickBot="1" x14ac:dyDescent="0.25">
      <c r="A234" s="495" t="s">
        <v>162</v>
      </c>
      <c r="B234" s="496"/>
      <c r="C234" s="125" t="s">
        <v>163</v>
      </c>
      <c r="D234" s="497" t="s">
        <v>156</v>
      </c>
      <c r="E234" s="498"/>
      <c r="F234" s="96"/>
      <c r="G234" s="97"/>
      <c r="H234" s="97"/>
    </row>
    <row r="235" spans="1:8" ht="50.1" customHeight="1" x14ac:dyDescent="0.2">
      <c r="A235" s="329" t="s">
        <v>164</v>
      </c>
      <c r="B235" s="329"/>
      <c r="C235" s="329"/>
      <c r="D235" s="329"/>
      <c r="E235" s="329"/>
      <c r="F235" s="329"/>
      <c r="G235" s="329"/>
      <c r="H235" s="329"/>
    </row>
    <row r="236" spans="1:8" ht="50.1" customHeight="1" x14ac:dyDescent="0.2">
      <c r="A236" s="329" t="s">
        <v>165</v>
      </c>
      <c r="B236" s="329"/>
      <c r="C236" s="329"/>
      <c r="D236" s="329"/>
      <c r="E236" s="329"/>
      <c r="F236" s="329"/>
      <c r="G236" s="329"/>
      <c r="H236" s="329"/>
    </row>
    <row r="237" spans="1:8" ht="99.95" customHeight="1" x14ac:dyDescent="0.2">
      <c r="A237"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7" s="493"/>
      <c r="C237" s="493"/>
      <c r="D237" s="493"/>
      <c r="E237" s="493"/>
      <c r="F237" s="493"/>
      <c r="G237" s="493"/>
      <c r="H237" s="493"/>
    </row>
    <row r="238" spans="1:8" ht="75" customHeight="1" x14ac:dyDescent="0.2">
      <c r="A238" s="339" t="s">
        <v>167</v>
      </c>
      <c r="B238" s="339"/>
      <c r="C238" s="339"/>
      <c r="D238" s="339"/>
      <c r="E238" s="339"/>
      <c r="F238" s="339"/>
      <c r="G238" s="339"/>
      <c r="H238" s="339"/>
    </row>
    <row r="239" spans="1:8" ht="134.25" customHeight="1" x14ac:dyDescent="0.2">
      <c r="A239" s="329" t="s">
        <v>168</v>
      </c>
      <c r="B239" s="329"/>
      <c r="C239" s="329"/>
      <c r="D239" s="329"/>
      <c r="E239" s="329"/>
      <c r="F239" s="329"/>
      <c r="G239" s="329"/>
      <c r="H239" s="329"/>
    </row>
    <row r="240" spans="1:8" s="82" customFormat="1" ht="125.25" customHeight="1" x14ac:dyDescent="0.2">
      <c r="A240" s="639" t="s">
        <v>287</v>
      </c>
      <c r="B240" s="639"/>
      <c r="C240" s="639"/>
      <c r="D240" s="639"/>
      <c r="E240" s="639"/>
      <c r="F240" s="639"/>
      <c r="G240" s="639"/>
      <c r="H240" s="639"/>
    </row>
    <row r="241" spans="1:8" ht="25.5" x14ac:dyDescent="0.35">
      <c r="A241" s="637" t="s">
        <v>288</v>
      </c>
      <c r="B241" s="638"/>
      <c r="C241" s="176" t="s">
        <v>289</v>
      </c>
    </row>
    <row r="242" spans="1:8" ht="25.5" x14ac:dyDescent="0.35">
      <c r="A242" s="635" t="s">
        <v>290</v>
      </c>
      <c r="B242" s="636"/>
      <c r="C242" s="177">
        <v>1</v>
      </c>
    </row>
    <row r="243" spans="1:8" ht="25.5" x14ac:dyDescent="0.35">
      <c r="A243" s="635">
        <v>2</v>
      </c>
      <c r="B243" s="636"/>
      <c r="C243" s="177">
        <v>1.1000000000000001</v>
      </c>
    </row>
    <row r="244" spans="1:8" ht="25.5" x14ac:dyDescent="0.35">
      <c r="A244" s="635">
        <v>3</v>
      </c>
      <c r="B244" s="636"/>
      <c r="C244" s="177">
        <v>1.2</v>
      </c>
    </row>
    <row r="245" spans="1:8" ht="25.5" x14ac:dyDescent="0.35">
      <c r="A245" s="635" t="s">
        <v>291</v>
      </c>
      <c r="B245" s="636"/>
      <c r="C245" s="177">
        <v>1.25</v>
      </c>
    </row>
    <row r="246" spans="1:8" ht="25.5" x14ac:dyDescent="0.35">
      <c r="A246" s="635" t="s">
        <v>292</v>
      </c>
      <c r="B246" s="636"/>
      <c r="C246" s="177">
        <v>1.3</v>
      </c>
    </row>
    <row r="247" spans="1:8" ht="25.5" x14ac:dyDescent="0.35">
      <c r="A247" s="635" t="s">
        <v>293</v>
      </c>
      <c r="B247" s="636"/>
      <c r="C247" s="177">
        <v>1.35</v>
      </c>
    </row>
    <row r="248" spans="1:8" ht="25.5" x14ac:dyDescent="0.35">
      <c r="A248" s="635" t="s">
        <v>294</v>
      </c>
      <c r="B248" s="636"/>
      <c r="C248" s="177">
        <v>1.4</v>
      </c>
    </row>
    <row r="249" spans="1:8" ht="25.5" x14ac:dyDescent="0.35">
      <c r="A249" s="635" t="s">
        <v>295</v>
      </c>
      <c r="B249" s="636"/>
      <c r="C249" s="177">
        <v>1.45</v>
      </c>
    </row>
    <row r="250" spans="1:8" ht="25.5" x14ac:dyDescent="0.35">
      <c r="A250" s="635" t="s">
        <v>296</v>
      </c>
      <c r="B250" s="636"/>
      <c r="C250" s="177">
        <v>1.5</v>
      </c>
    </row>
    <row r="251" spans="1:8" ht="25.5" x14ac:dyDescent="0.35">
      <c r="A251" s="635" t="s">
        <v>297</v>
      </c>
      <c r="B251" s="636"/>
      <c r="C251" s="177">
        <v>2</v>
      </c>
    </row>
    <row r="252" spans="1:8" ht="23.25" x14ac:dyDescent="0.2">
      <c r="A252" s="329" t="s">
        <v>298</v>
      </c>
      <c r="B252" s="329"/>
      <c r="C252" s="329"/>
      <c r="D252" s="329"/>
      <c r="E252" s="329"/>
      <c r="F252" s="329"/>
      <c r="G252" s="329"/>
      <c r="H252" s="329"/>
    </row>
    <row r="255" spans="1:8" s="109" customFormat="1" ht="114.75" customHeight="1" x14ac:dyDescent="0.2">
      <c r="A255" s="339" t="s">
        <v>483</v>
      </c>
      <c r="B255" s="339"/>
      <c r="C255" s="339"/>
      <c r="D255" s="339"/>
      <c r="E255" s="339"/>
      <c r="F255" s="339"/>
      <c r="G255" s="339"/>
      <c r="H255" s="339"/>
    </row>
    <row r="261" spans="1:8" s="109" customFormat="1" ht="114.75" customHeight="1" x14ac:dyDescent="0.2">
      <c r="A261" s="81"/>
      <c r="B261" s="82"/>
      <c r="C261" s="83"/>
      <c r="D261" s="82"/>
      <c r="E261" s="82"/>
      <c r="F261" s="82"/>
      <c r="G261" s="82"/>
      <c r="H261" s="84"/>
    </row>
  </sheetData>
  <sheetProtection selectLockedCells="1" selectUnlockedCells="1"/>
  <mergeCells count="414">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D64:H64"/>
    <mergeCell ref="A65:C65"/>
    <mergeCell ref="D65:H65"/>
    <mergeCell ref="A66:B66"/>
    <mergeCell ref="C66:C86"/>
    <mergeCell ref="D66:H66"/>
    <mergeCell ref="A67:B67"/>
    <mergeCell ref="D67:H67"/>
    <mergeCell ref="A68:B68"/>
    <mergeCell ref="D68:H68"/>
    <mergeCell ref="A72:B72"/>
    <mergeCell ref="D72:H72"/>
    <mergeCell ref="A73:B73"/>
    <mergeCell ref="D73:H73"/>
    <mergeCell ref="A74:B74"/>
    <mergeCell ref="D74:H74"/>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D87:H87"/>
    <mergeCell ref="A89:A92"/>
    <mergeCell ref="B89:B90"/>
    <mergeCell ref="C89:C90"/>
    <mergeCell ref="D89:D92"/>
    <mergeCell ref="E89:E92"/>
    <mergeCell ref="F89:F92"/>
    <mergeCell ref="G89:G92"/>
    <mergeCell ref="H89:H92"/>
    <mergeCell ref="D99:H99"/>
    <mergeCell ref="A100:A102"/>
    <mergeCell ref="B100:B101"/>
    <mergeCell ref="C100:C101"/>
    <mergeCell ref="D100:H102"/>
    <mergeCell ref="D103:H103"/>
    <mergeCell ref="D93:H93"/>
    <mergeCell ref="A94:A98"/>
    <mergeCell ref="B94:B95"/>
    <mergeCell ref="C94:C95"/>
    <mergeCell ref="D94:D98"/>
    <mergeCell ref="E94:E98"/>
    <mergeCell ref="F94:F98"/>
    <mergeCell ref="G94:G98"/>
    <mergeCell ref="H94:H98"/>
    <mergeCell ref="A104:C104"/>
    <mergeCell ref="D104:H104"/>
    <mergeCell ref="A105:B105"/>
    <mergeCell ref="C105:C125"/>
    <mergeCell ref="D105:H105"/>
    <mergeCell ref="A106:B106"/>
    <mergeCell ref="D106:H106"/>
    <mergeCell ref="A107:B107"/>
    <mergeCell ref="D107:H107"/>
    <mergeCell ref="A108:B108"/>
    <mergeCell ref="A112:B112"/>
    <mergeCell ref="D112:H112"/>
    <mergeCell ref="A113:B113"/>
    <mergeCell ref="D113:H113"/>
    <mergeCell ref="A114:B114"/>
    <mergeCell ref="D114:H114"/>
    <mergeCell ref="D108:H108"/>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C126"/>
    <mergeCell ref="D126:H126"/>
    <mergeCell ref="A121:B121"/>
    <mergeCell ref="D121:H121"/>
    <mergeCell ref="A122:B122"/>
    <mergeCell ref="D122:H122"/>
    <mergeCell ref="A123:B123"/>
    <mergeCell ref="D123:H123"/>
    <mergeCell ref="D127:H127"/>
    <mergeCell ref="A128:B128"/>
    <mergeCell ref="C128:C136"/>
    <mergeCell ref="D128:H128"/>
    <mergeCell ref="A129:B129"/>
    <mergeCell ref="D129:H129"/>
    <mergeCell ref="A130:B130"/>
    <mergeCell ref="D130:H130"/>
    <mergeCell ref="A131:B131"/>
    <mergeCell ref="D131:H131"/>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38:B138"/>
    <mergeCell ref="D138:H138"/>
    <mergeCell ref="A139:B139"/>
    <mergeCell ref="D139:H139"/>
    <mergeCell ref="A140:B140"/>
    <mergeCell ref="C140:C157"/>
    <mergeCell ref="D140:H140"/>
    <mergeCell ref="A141:B141"/>
    <mergeCell ref="D141:H141"/>
    <mergeCell ref="A142:B142"/>
    <mergeCell ref="A146:B146"/>
    <mergeCell ref="D146:H146"/>
    <mergeCell ref="A147:B147"/>
    <mergeCell ref="D147:H147"/>
    <mergeCell ref="A148:B148"/>
    <mergeCell ref="D148:H148"/>
    <mergeCell ref="D142:H142"/>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D182:H182"/>
    <mergeCell ref="A183:B183"/>
    <mergeCell ref="D183:H183"/>
    <mergeCell ref="A184:B184"/>
    <mergeCell ref="D184:H184"/>
    <mergeCell ref="A185:B185"/>
    <mergeCell ref="D185:H185"/>
    <mergeCell ref="A179:B179"/>
    <mergeCell ref="D179:H179"/>
    <mergeCell ref="A180:B180"/>
    <mergeCell ref="D180:H180"/>
    <mergeCell ref="A181:B181"/>
    <mergeCell ref="D181:H181"/>
    <mergeCell ref="A189:B189"/>
    <mergeCell ref="D189:H189"/>
    <mergeCell ref="A190:B190"/>
    <mergeCell ref="D190:H190"/>
    <mergeCell ref="A191:B191"/>
    <mergeCell ref="D191:H191"/>
    <mergeCell ref="A186:B186"/>
    <mergeCell ref="D186:H186"/>
    <mergeCell ref="A187:B187"/>
    <mergeCell ref="D187:H187"/>
    <mergeCell ref="A188:B188"/>
    <mergeCell ref="D188:H188"/>
    <mergeCell ref="A192:B192"/>
    <mergeCell ref="D192:H192"/>
    <mergeCell ref="A193:B193"/>
    <mergeCell ref="C193:C197"/>
    <mergeCell ref="D193:H193"/>
    <mergeCell ref="A194:B194"/>
    <mergeCell ref="D194:H194"/>
    <mergeCell ref="A195:B195"/>
    <mergeCell ref="D195:H195"/>
    <mergeCell ref="A196:B196"/>
    <mergeCell ref="A200:B200"/>
    <mergeCell ref="D200:H200"/>
    <mergeCell ref="A201:B201"/>
    <mergeCell ref="D201:H201"/>
    <mergeCell ref="A202:B202"/>
    <mergeCell ref="D202:H202"/>
    <mergeCell ref="D196:H196"/>
    <mergeCell ref="A197:B197"/>
    <mergeCell ref="D197:H197"/>
    <mergeCell ref="A198:B198"/>
    <mergeCell ref="D198:H198"/>
    <mergeCell ref="A199:B199"/>
    <mergeCell ref="D199:H199"/>
    <mergeCell ref="C207:D207"/>
    <mergeCell ref="C208:D208"/>
    <mergeCell ref="C209:D209"/>
    <mergeCell ref="C210:D210"/>
    <mergeCell ref="A211:C211"/>
    <mergeCell ref="G211:H211"/>
    <mergeCell ref="A203:B203"/>
    <mergeCell ref="D203:H203"/>
    <mergeCell ref="A204:B204"/>
    <mergeCell ref="D204:H204"/>
    <mergeCell ref="A205:B205"/>
    <mergeCell ref="D205:H205"/>
    <mergeCell ref="A219:H219"/>
    <mergeCell ref="A220:H220"/>
    <mergeCell ref="A221:H221"/>
    <mergeCell ref="A222:H222"/>
    <mergeCell ref="A223:E223"/>
    <mergeCell ref="A224:E224"/>
    <mergeCell ref="A212:C212"/>
    <mergeCell ref="A213:C213"/>
    <mergeCell ref="A214:C214"/>
    <mergeCell ref="A215:C215"/>
    <mergeCell ref="A216:C216"/>
    <mergeCell ref="A217:C217"/>
    <mergeCell ref="D229:E229"/>
    <mergeCell ref="A230:B230"/>
    <mergeCell ref="D230:E230"/>
    <mergeCell ref="A231:B231"/>
    <mergeCell ref="D231:E231"/>
    <mergeCell ref="A232:B232"/>
    <mergeCell ref="D232:E232"/>
    <mergeCell ref="A225:B225"/>
    <mergeCell ref="D225:E225"/>
    <mergeCell ref="A226:B226"/>
    <mergeCell ref="C226:C229"/>
    <mergeCell ref="D226:E226"/>
    <mergeCell ref="A227:B227"/>
    <mergeCell ref="D227:E227"/>
    <mergeCell ref="A228:B228"/>
    <mergeCell ref="D228:E228"/>
    <mergeCell ref="A229:B229"/>
    <mergeCell ref="A237:H237"/>
    <mergeCell ref="A238:H238"/>
    <mergeCell ref="A239:H239"/>
    <mergeCell ref="A240:H240"/>
    <mergeCell ref="A241:B241"/>
    <mergeCell ref="A242:B242"/>
    <mergeCell ref="A233:B233"/>
    <mergeCell ref="D233:E233"/>
    <mergeCell ref="A234:B234"/>
    <mergeCell ref="D234:E234"/>
    <mergeCell ref="A235:H235"/>
    <mergeCell ref="A236:H236"/>
    <mergeCell ref="A249:B249"/>
    <mergeCell ref="A250:B250"/>
    <mergeCell ref="A251:B251"/>
    <mergeCell ref="A252:H252"/>
    <mergeCell ref="A255:E255"/>
    <mergeCell ref="F255:H255"/>
    <mergeCell ref="A243:B243"/>
    <mergeCell ref="A244:B244"/>
    <mergeCell ref="A245:B245"/>
    <mergeCell ref="A246:B246"/>
    <mergeCell ref="A247:B247"/>
    <mergeCell ref="A248:B24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97"/>
  <sheetViews>
    <sheetView view="pageBreakPreview" zoomScale="40" zoomScaleNormal="60" zoomScaleSheetLayoutView="40" workbookViewId="0">
      <pane ySplit="4" topLeftCell="A35"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233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50.1" customHeight="1" thickBot="1" x14ac:dyDescent="0.25">
      <c r="A5" s="362" t="s">
        <v>9</v>
      </c>
      <c r="B5" s="363"/>
      <c r="C5" s="21"/>
      <c r="D5" s="21"/>
      <c r="E5" s="21"/>
      <c r="F5" s="21"/>
      <c r="G5" s="21"/>
      <c r="H5" s="22"/>
    </row>
    <row r="6" spans="1:8" s="16" customFormat="1" ht="24.95" customHeight="1" thickBot="1" x14ac:dyDescent="0.25">
      <c r="A6" s="28"/>
      <c r="B6" s="169"/>
      <c r="C6" s="30"/>
      <c r="D6" s="519" t="s">
        <v>234</v>
      </c>
      <c r="E6" s="519"/>
      <c r="F6" s="519"/>
      <c r="G6" s="519"/>
      <c r="H6" s="645"/>
    </row>
    <row r="7" spans="1:8" ht="42.75" customHeight="1" thickBot="1" x14ac:dyDescent="0.25">
      <c r="A7" s="590"/>
      <c r="B7" s="591"/>
      <c r="C7" s="614"/>
      <c r="D7" s="135" t="s">
        <v>171</v>
      </c>
      <c r="E7" s="111" t="s">
        <v>172</v>
      </c>
      <c r="F7" s="135" t="s">
        <v>173</v>
      </c>
      <c r="G7" s="111" t="s">
        <v>174</v>
      </c>
      <c r="H7" s="136"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8" s="382">
        <f>F8*1.2</f>
        <v>14400</v>
      </c>
      <c r="E8" s="383">
        <f>F8*1.1</f>
        <v>13200.000000000002</v>
      </c>
      <c r="F8" s="383">
        <v>12000</v>
      </c>
      <c r="G8" s="383">
        <f>F8*0.75</f>
        <v>9000</v>
      </c>
      <c r="H8" s="384">
        <f>F8*0.5</f>
        <v>6000</v>
      </c>
    </row>
    <row r="9" spans="1:8" s="16" customFormat="1" ht="132" customHeight="1" x14ac:dyDescent="0.2">
      <c r="A9" s="462"/>
      <c r="B9" s="456"/>
      <c r="C9" s="456"/>
      <c r="D9" s="354"/>
      <c r="E9" s="355"/>
      <c r="F9" s="355"/>
      <c r="G9" s="355"/>
      <c r="H9" s="356"/>
    </row>
    <row r="10" spans="1:8" s="16" customFormat="1" ht="131.2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3" s="457">
        <f>F13*1.2</f>
        <v>16200</v>
      </c>
      <c r="E13" s="383">
        <f>F13*1.1</f>
        <v>14850.000000000002</v>
      </c>
      <c r="F13" s="383">
        <v>13500</v>
      </c>
      <c r="G13" s="383">
        <f>F13*0.75</f>
        <v>10125</v>
      </c>
      <c r="H13" s="384">
        <f>F13*0.5</f>
        <v>6750</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3090</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"2ГИС.БАРНАУЛ"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22" s="471"/>
      <c r="E22" s="472"/>
      <c r="F22" s="472"/>
      <c r="G22" s="472"/>
      <c r="H22" s="473"/>
    </row>
    <row r="23" spans="1:8" s="16" customFormat="1" ht="24.9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4" s="527">
        <v>480</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28" s="382">
        <f>F28*1.2</f>
        <v>20664</v>
      </c>
      <c r="E28" s="383">
        <f>F28*1.1</f>
        <v>18942</v>
      </c>
      <c r="F28" s="383">
        <v>17220</v>
      </c>
      <c r="G28" s="383">
        <f>F28*0.75</f>
        <v>12915</v>
      </c>
      <c r="H28" s="384">
        <f>F28*0.5</f>
        <v>8610</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3" s="457">
        <f>F33*1.2</f>
        <v>23184</v>
      </c>
      <c r="E33" s="383">
        <f>F33*1.1</f>
        <v>21252</v>
      </c>
      <c r="F33" s="383">
        <v>19320</v>
      </c>
      <c r="G33" s="383">
        <f>F33*0.75</f>
        <v>14490</v>
      </c>
      <c r="H33" s="384">
        <f>F33*0.5</f>
        <v>9660</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4440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"2ГИС.БАРНАУЛ"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"2ГИС.БАРНАУЛ"; Электронный справочник "2ГИС.БАРНАУЛ" (мобильная версия 2ГИС 4.0 и выше)</v>
      </c>
      <c r="D42" s="471"/>
      <c r="E42" s="472"/>
      <c r="F42" s="472"/>
      <c r="G42" s="472"/>
      <c r="H42" s="473"/>
    </row>
    <row r="43" spans="1:8" s="16" customFormat="1" ht="24.95" customHeight="1" thickBot="1" x14ac:dyDescent="0.25">
      <c r="A43" s="40"/>
      <c r="B43" s="41"/>
      <c r="C43" s="42"/>
      <c r="D43" s="519" t="s">
        <v>234</v>
      </c>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v>
      </c>
      <c r="D44" s="479">
        <v>324</v>
      </c>
      <c r="E44" s="445"/>
      <c r="F44" s="445"/>
      <c r="G44" s="445"/>
      <c r="H44" s="446"/>
    </row>
    <row r="45" spans="1:8" s="16" customFormat="1" ht="69.75" customHeight="1" x14ac:dyDescent="0.2">
      <c r="A45" s="439"/>
      <c r="B45" s="476"/>
      <c r="C45" s="478"/>
      <c r="D45" s="480"/>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6" s="480"/>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47" s="481"/>
      <c r="E47" s="449"/>
      <c r="F47" s="449"/>
      <c r="G47" s="449"/>
      <c r="H47" s="450"/>
    </row>
    <row r="48" spans="1:8" s="16" customFormat="1" ht="24.95" customHeight="1" thickBot="1" x14ac:dyDescent="0.25">
      <c r="A48" s="40"/>
      <c r="B48" s="41"/>
      <c r="C48" s="42"/>
      <c r="D48" s="519" t="s">
        <v>234</v>
      </c>
      <c r="E48" s="519"/>
      <c r="F48" s="519"/>
      <c r="G48" s="519"/>
      <c r="H48" s="645"/>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49" s="382">
        <f>F49*1.2</f>
        <v>17280</v>
      </c>
      <c r="E49" s="383">
        <f>F49*1.1</f>
        <v>15840.000000000002</v>
      </c>
      <c r="F49" s="383">
        <v>14400</v>
      </c>
      <c r="G49" s="383">
        <f>F49*0.75</f>
        <v>10800</v>
      </c>
      <c r="H49" s="384">
        <f>F49*0.5</f>
        <v>7200</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3" s="374"/>
      <c r="E53" s="375"/>
      <c r="F53" s="375"/>
      <c r="G53" s="375"/>
      <c r="H53" s="376"/>
    </row>
    <row r="54" spans="1:8" s="16" customFormat="1" ht="24.95" customHeight="1" thickBot="1" x14ac:dyDescent="0.25">
      <c r="A54" s="28"/>
      <c r="B54" s="29"/>
      <c r="C54" s="30"/>
      <c r="D54" s="519" t="s">
        <v>234</v>
      </c>
      <c r="E54" s="519"/>
      <c r="F54" s="519"/>
      <c r="G54" s="519"/>
      <c r="H54" s="645"/>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5" s="457">
        <f>F55*1.2</f>
        <v>19440</v>
      </c>
      <c r="E55" s="383">
        <f>F55*1.1</f>
        <v>17820</v>
      </c>
      <c r="F55" s="383">
        <v>16200</v>
      </c>
      <c r="G55" s="383">
        <f>F55*0.75</f>
        <v>12150</v>
      </c>
      <c r="H55" s="384">
        <f>F55*0.5</f>
        <v>8100</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59" s="482"/>
      <c r="E59" s="375"/>
      <c r="F59" s="375"/>
      <c r="G59" s="375"/>
      <c r="H59" s="376"/>
    </row>
    <row r="60" spans="1:8" s="16" customFormat="1" ht="24.95" customHeight="1" thickBot="1" x14ac:dyDescent="0.25">
      <c r="A60" s="40"/>
      <c r="B60" s="41"/>
      <c r="C60" s="42"/>
      <c r="D60" s="519" t="s">
        <v>234</v>
      </c>
      <c r="E60" s="519"/>
      <c r="F60" s="519"/>
      <c r="G60" s="519"/>
      <c r="H60" s="645"/>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61" s="527">
        <v>375</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63" s="531"/>
      <c r="E63" s="532"/>
      <c r="F63" s="532"/>
      <c r="G63" s="532"/>
      <c r="H63" s="533"/>
    </row>
    <row r="64" spans="1:8" ht="21.75" thickBot="1" x14ac:dyDescent="0.25">
      <c r="A64" s="40"/>
      <c r="B64" s="59"/>
      <c r="C64" s="60"/>
      <c r="D64" s="519" t="s">
        <v>234</v>
      </c>
      <c r="E64" s="519"/>
      <c r="F64" s="519"/>
      <c r="G64" s="519"/>
      <c r="H64" s="645"/>
    </row>
    <row r="65" spans="1:8" ht="50.1" customHeight="1" thickBot="1" x14ac:dyDescent="0.25">
      <c r="A65" s="411" t="s">
        <v>38</v>
      </c>
      <c r="B65" s="412"/>
      <c r="C65" s="412"/>
      <c r="D65" s="421" t="str">
        <f>"от "&amp;MIN(D66:D85)&amp;" до "&amp;MAX(D66:D85)</f>
        <v>от 3000 до 114000</v>
      </c>
      <c r="E65" s="422"/>
      <c r="F65" s="422"/>
      <c r="G65" s="422"/>
      <c r="H65" s="423"/>
    </row>
    <row r="66" spans="1:8" ht="37.5" customHeight="1" outlineLevel="1" x14ac:dyDescent="0.2">
      <c r="A66" s="429" t="s">
        <v>39</v>
      </c>
      <c r="B66" s="598"/>
      <c r="C66" s="455"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66" s="601">
        <v>3000</v>
      </c>
      <c r="E66" s="433"/>
      <c r="F66" s="433"/>
      <c r="G66" s="433"/>
      <c r="H66" s="434"/>
    </row>
    <row r="67" spans="1:8" ht="37.5" customHeight="1" outlineLevel="1" x14ac:dyDescent="0.2">
      <c r="A67" s="419" t="s">
        <v>40</v>
      </c>
      <c r="B67" s="586"/>
      <c r="C67" s="599"/>
      <c r="D67" s="361">
        <v>6000</v>
      </c>
      <c r="E67" s="355"/>
      <c r="F67" s="355"/>
      <c r="G67" s="355"/>
      <c r="H67" s="356"/>
    </row>
    <row r="68" spans="1:8" ht="37.5" customHeight="1" outlineLevel="1" x14ac:dyDescent="0.2">
      <c r="A68" s="419" t="s">
        <v>41</v>
      </c>
      <c r="B68" s="586"/>
      <c r="C68" s="599"/>
      <c r="D68" s="361">
        <v>12000</v>
      </c>
      <c r="E68" s="355"/>
      <c r="F68" s="355"/>
      <c r="G68" s="355"/>
      <c r="H68" s="356"/>
    </row>
    <row r="69" spans="1:8" ht="37.5" customHeight="1" outlineLevel="1" x14ac:dyDescent="0.2">
      <c r="A69" s="419" t="s">
        <v>42</v>
      </c>
      <c r="B69" s="586"/>
      <c r="C69" s="599"/>
      <c r="D69" s="361">
        <v>18000</v>
      </c>
      <c r="E69" s="355"/>
      <c r="F69" s="355"/>
      <c r="G69" s="355"/>
      <c r="H69" s="356"/>
    </row>
    <row r="70" spans="1:8" ht="37.5" customHeight="1" outlineLevel="1" x14ac:dyDescent="0.2">
      <c r="A70" s="419" t="s">
        <v>43</v>
      </c>
      <c r="B70" s="586"/>
      <c r="C70" s="599"/>
      <c r="D70" s="361">
        <v>24000</v>
      </c>
      <c r="E70" s="355"/>
      <c r="F70" s="355"/>
      <c r="G70" s="355"/>
      <c r="H70" s="356"/>
    </row>
    <row r="71" spans="1:8" ht="37.5" customHeight="1" outlineLevel="1" x14ac:dyDescent="0.2">
      <c r="A71" s="419" t="s">
        <v>44</v>
      </c>
      <c r="B71" s="586"/>
      <c r="C71" s="599"/>
      <c r="D71" s="361">
        <v>30000</v>
      </c>
      <c r="E71" s="355"/>
      <c r="F71" s="355"/>
      <c r="G71" s="355"/>
      <c r="H71" s="356"/>
    </row>
    <row r="72" spans="1:8" ht="37.5" customHeight="1" outlineLevel="1" x14ac:dyDescent="0.2">
      <c r="A72" s="419" t="s">
        <v>45</v>
      </c>
      <c r="B72" s="586"/>
      <c r="C72" s="599"/>
      <c r="D72" s="361">
        <v>36000</v>
      </c>
      <c r="E72" s="355"/>
      <c r="F72" s="355"/>
      <c r="G72" s="355"/>
      <c r="H72" s="356"/>
    </row>
    <row r="73" spans="1:8" ht="37.5" customHeight="1" outlineLevel="1" x14ac:dyDescent="0.2">
      <c r="A73" s="419" t="s">
        <v>46</v>
      </c>
      <c r="B73" s="586"/>
      <c r="C73" s="599"/>
      <c r="D73" s="361">
        <v>42000</v>
      </c>
      <c r="E73" s="355"/>
      <c r="F73" s="355"/>
      <c r="G73" s="355"/>
      <c r="H73" s="356"/>
    </row>
    <row r="74" spans="1:8" ht="37.5" customHeight="1" outlineLevel="1" x14ac:dyDescent="0.2">
      <c r="A74" s="419" t="s">
        <v>47</v>
      </c>
      <c r="B74" s="586"/>
      <c r="C74" s="599"/>
      <c r="D74" s="361">
        <v>48000</v>
      </c>
      <c r="E74" s="355"/>
      <c r="F74" s="355"/>
      <c r="G74" s="355"/>
      <c r="H74" s="356"/>
    </row>
    <row r="75" spans="1:8" ht="37.5" customHeight="1" outlineLevel="1" x14ac:dyDescent="0.2">
      <c r="A75" s="419" t="s">
        <v>48</v>
      </c>
      <c r="B75" s="586"/>
      <c r="C75" s="599"/>
      <c r="D75" s="361">
        <v>54000</v>
      </c>
      <c r="E75" s="355"/>
      <c r="F75" s="355"/>
      <c r="G75" s="355"/>
      <c r="H75" s="356"/>
    </row>
    <row r="76" spans="1:8" ht="37.5" customHeight="1" outlineLevel="1" x14ac:dyDescent="0.2">
      <c r="A76" s="419" t="s">
        <v>49</v>
      </c>
      <c r="B76" s="586"/>
      <c r="C76" s="599"/>
      <c r="D76" s="361">
        <v>60000</v>
      </c>
      <c r="E76" s="355"/>
      <c r="F76" s="355"/>
      <c r="G76" s="355"/>
      <c r="H76" s="356"/>
    </row>
    <row r="77" spans="1:8" ht="37.5" customHeight="1" outlineLevel="1" x14ac:dyDescent="0.2">
      <c r="A77" s="419" t="s">
        <v>50</v>
      </c>
      <c r="B77" s="586"/>
      <c r="C77" s="599"/>
      <c r="D77" s="361">
        <v>66000</v>
      </c>
      <c r="E77" s="355"/>
      <c r="F77" s="355"/>
      <c r="G77" s="355"/>
      <c r="H77" s="356"/>
    </row>
    <row r="78" spans="1:8" ht="37.5" customHeight="1" outlineLevel="1" x14ac:dyDescent="0.2">
      <c r="A78" s="419" t="s">
        <v>51</v>
      </c>
      <c r="B78" s="586"/>
      <c r="C78" s="599"/>
      <c r="D78" s="361">
        <v>72000</v>
      </c>
      <c r="E78" s="355"/>
      <c r="F78" s="355"/>
      <c r="G78" s="355"/>
      <c r="H78" s="356"/>
    </row>
    <row r="79" spans="1:8" ht="37.5" customHeight="1" outlineLevel="1" x14ac:dyDescent="0.2">
      <c r="A79" s="419" t="s">
        <v>52</v>
      </c>
      <c r="B79" s="586"/>
      <c r="C79" s="599"/>
      <c r="D79" s="361">
        <v>78000</v>
      </c>
      <c r="E79" s="355"/>
      <c r="F79" s="355"/>
      <c r="G79" s="355"/>
      <c r="H79" s="356"/>
    </row>
    <row r="80" spans="1:8" ht="37.5" customHeight="1" outlineLevel="1" x14ac:dyDescent="0.2">
      <c r="A80" s="419" t="s">
        <v>53</v>
      </c>
      <c r="B80" s="586"/>
      <c r="C80" s="599"/>
      <c r="D80" s="361">
        <v>84000</v>
      </c>
      <c r="E80" s="355"/>
      <c r="F80" s="355"/>
      <c r="G80" s="355"/>
      <c r="H80" s="356"/>
    </row>
    <row r="81" spans="1:8" ht="37.5" customHeight="1" outlineLevel="1" x14ac:dyDescent="0.2">
      <c r="A81" s="419" t="s">
        <v>54</v>
      </c>
      <c r="B81" s="586"/>
      <c r="C81" s="599"/>
      <c r="D81" s="361">
        <v>90000</v>
      </c>
      <c r="E81" s="355"/>
      <c r="F81" s="355"/>
      <c r="G81" s="355"/>
      <c r="H81" s="356"/>
    </row>
    <row r="82" spans="1:8" ht="37.5" customHeight="1" outlineLevel="1" x14ac:dyDescent="0.2">
      <c r="A82" s="419" t="s">
        <v>55</v>
      </c>
      <c r="B82" s="586"/>
      <c r="C82" s="599"/>
      <c r="D82" s="361">
        <v>96000</v>
      </c>
      <c r="E82" s="355"/>
      <c r="F82" s="355"/>
      <c r="G82" s="355"/>
      <c r="H82" s="356"/>
    </row>
    <row r="83" spans="1:8" ht="37.5" customHeight="1" outlineLevel="1" x14ac:dyDescent="0.2">
      <c r="A83" s="419" t="s">
        <v>56</v>
      </c>
      <c r="B83" s="586"/>
      <c r="C83" s="599"/>
      <c r="D83" s="361">
        <v>102000</v>
      </c>
      <c r="E83" s="355"/>
      <c r="F83" s="355"/>
      <c r="G83" s="355"/>
      <c r="H83" s="356"/>
    </row>
    <row r="84" spans="1:8" ht="37.5" customHeight="1" outlineLevel="1" x14ac:dyDescent="0.2">
      <c r="A84" s="419" t="s">
        <v>57</v>
      </c>
      <c r="B84" s="586"/>
      <c r="C84" s="599"/>
      <c r="D84" s="361">
        <v>108000</v>
      </c>
      <c r="E84" s="355"/>
      <c r="F84" s="355"/>
      <c r="G84" s="355"/>
      <c r="H84" s="356"/>
    </row>
    <row r="85" spans="1:8" ht="37.5" customHeight="1" outlineLevel="1" x14ac:dyDescent="0.2">
      <c r="A85" s="419" t="s">
        <v>58</v>
      </c>
      <c r="B85" s="586"/>
      <c r="C85" s="599"/>
      <c r="D85" s="361">
        <v>114000</v>
      </c>
      <c r="E85" s="355"/>
      <c r="F85" s="355"/>
      <c r="G85" s="355"/>
      <c r="H85" s="356"/>
    </row>
    <row r="86" spans="1:8" ht="37.5" customHeight="1" outlineLevel="1" x14ac:dyDescent="0.2">
      <c r="A86" s="419" t="s">
        <v>181</v>
      </c>
      <c r="B86" s="586"/>
      <c r="C86" s="599"/>
      <c r="D86" s="361">
        <v>120000</v>
      </c>
      <c r="E86" s="355"/>
      <c r="F86" s="355"/>
      <c r="G86" s="355"/>
      <c r="H86" s="356"/>
    </row>
    <row r="87" spans="1:8" ht="37.5" customHeight="1" outlineLevel="1" x14ac:dyDescent="0.2">
      <c r="A87" s="419" t="s">
        <v>182</v>
      </c>
      <c r="B87" s="586"/>
      <c r="C87" s="599"/>
      <c r="D87" s="361">
        <v>126000</v>
      </c>
      <c r="E87" s="355"/>
      <c r="F87" s="355"/>
      <c r="G87" s="355"/>
      <c r="H87" s="356"/>
    </row>
    <row r="88" spans="1:8" ht="37.5" customHeight="1" outlineLevel="1" x14ac:dyDescent="0.2">
      <c r="A88" s="419" t="s">
        <v>183</v>
      </c>
      <c r="B88" s="586"/>
      <c r="C88" s="599"/>
      <c r="D88" s="361">
        <v>132000</v>
      </c>
      <c r="E88" s="355"/>
      <c r="F88" s="355"/>
      <c r="G88" s="355"/>
      <c r="H88" s="356"/>
    </row>
    <row r="89" spans="1:8" ht="37.5" customHeight="1" outlineLevel="1" x14ac:dyDescent="0.2">
      <c r="A89" s="419" t="s">
        <v>184</v>
      </c>
      <c r="B89" s="586"/>
      <c r="C89" s="599"/>
      <c r="D89" s="361">
        <v>138000</v>
      </c>
      <c r="E89" s="355"/>
      <c r="F89" s="355"/>
      <c r="G89" s="355"/>
      <c r="H89" s="356"/>
    </row>
    <row r="90" spans="1:8" ht="37.5" customHeight="1" outlineLevel="1" x14ac:dyDescent="0.2">
      <c r="A90" s="419" t="s">
        <v>185</v>
      </c>
      <c r="B90" s="586"/>
      <c r="C90" s="599"/>
      <c r="D90" s="361">
        <v>144000</v>
      </c>
      <c r="E90" s="355"/>
      <c r="F90" s="355"/>
      <c r="G90" s="355"/>
      <c r="H90" s="356"/>
    </row>
    <row r="91" spans="1:8" ht="37.5" customHeight="1" outlineLevel="1" x14ac:dyDescent="0.2">
      <c r="A91" s="419" t="s">
        <v>186</v>
      </c>
      <c r="B91" s="420"/>
      <c r="C91" s="599"/>
      <c r="D91" s="361">
        <v>150000</v>
      </c>
      <c r="E91" s="355"/>
      <c r="F91" s="355"/>
      <c r="G91" s="355"/>
      <c r="H91" s="356"/>
    </row>
    <row r="92" spans="1:8" ht="37.5" customHeight="1" outlineLevel="1" x14ac:dyDescent="0.2">
      <c r="A92" s="419" t="s">
        <v>187</v>
      </c>
      <c r="B92" s="420"/>
      <c r="C92" s="599"/>
      <c r="D92" s="361">
        <v>156000</v>
      </c>
      <c r="E92" s="355"/>
      <c r="F92" s="355"/>
      <c r="G92" s="355"/>
      <c r="H92" s="356"/>
    </row>
    <row r="93" spans="1:8" ht="37.5" customHeight="1" outlineLevel="1" x14ac:dyDescent="0.2">
      <c r="A93" s="419" t="s">
        <v>188</v>
      </c>
      <c r="B93" s="420"/>
      <c r="C93" s="599"/>
      <c r="D93" s="361">
        <v>162000</v>
      </c>
      <c r="E93" s="355"/>
      <c r="F93" s="355"/>
      <c r="G93" s="355"/>
      <c r="H93" s="356"/>
    </row>
    <row r="94" spans="1:8" ht="37.5" customHeight="1" outlineLevel="1" x14ac:dyDescent="0.2">
      <c r="A94" s="419" t="s">
        <v>189</v>
      </c>
      <c r="B94" s="420"/>
      <c r="C94" s="599"/>
      <c r="D94" s="361">
        <v>168000</v>
      </c>
      <c r="E94" s="355"/>
      <c r="F94" s="355"/>
      <c r="G94" s="355"/>
      <c r="H94" s="356"/>
    </row>
    <row r="95" spans="1:8" ht="37.5" customHeight="1" outlineLevel="1" x14ac:dyDescent="0.2">
      <c r="A95" s="419" t="s">
        <v>190</v>
      </c>
      <c r="B95" s="420"/>
      <c r="C95" s="599"/>
      <c r="D95" s="361">
        <v>174000</v>
      </c>
      <c r="E95" s="355"/>
      <c r="F95" s="355"/>
      <c r="G95" s="355"/>
      <c r="H95" s="356"/>
    </row>
    <row r="96" spans="1:8" ht="37.5" customHeight="1" outlineLevel="1" x14ac:dyDescent="0.2">
      <c r="A96" s="419" t="s">
        <v>191</v>
      </c>
      <c r="B96" s="420"/>
      <c r="C96" s="599"/>
      <c r="D96" s="361">
        <v>180000</v>
      </c>
      <c r="E96" s="355"/>
      <c r="F96" s="355"/>
      <c r="G96" s="355"/>
      <c r="H96" s="356"/>
    </row>
    <row r="97" spans="1:8" ht="37.5" customHeight="1" outlineLevel="1" x14ac:dyDescent="0.2">
      <c r="A97" s="419" t="s">
        <v>192</v>
      </c>
      <c r="B97" s="420"/>
      <c r="C97" s="599"/>
      <c r="D97" s="361">
        <v>186000</v>
      </c>
      <c r="E97" s="355"/>
      <c r="F97" s="355"/>
      <c r="G97" s="355"/>
      <c r="H97" s="356"/>
    </row>
    <row r="98" spans="1:8" ht="37.5" customHeight="1" outlineLevel="1" x14ac:dyDescent="0.2">
      <c r="A98" s="419" t="s">
        <v>193</v>
      </c>
      <c r="B98" s="420"/>
      <c r="C98" s="599"/>
      <c r="D98" s="361">
        <v>192000</v>
      </c>
      <c r="E98" s="355"/>
      <c r="F98" s="355"/>
      <c r="G98" s="355"/>
      <c r="H98" s="356"/>
    </row>
    <row r="99" spans="1:8" ht="37.5" customHeight="1" outlineLevel="1" x14ac:dyDescent="0.2">
      <c r="A99" s="419" t="s">
        <v>194</v>
      </c>
      <c r="B99" s="420"/>
      <c r="C99" s="599"/>
      <c r="D99" s="361">
        <v>198000</v>
      </c>
      <c r="E99" s="355"/>
      <c r="F99" s="355"/>
      <c r="G99" s="355"/>
      <c r="H99" s="356"/>
    </row>
    <row r="100" spans="1:8" ht="37.5" customHeight="1" outlineLevel="1" x14ac:dyDescent="0.2">
      <c r="A100" s="419" t="s">
        <v>195</v>
      </c>
      <c r="B100" s="420"/>
      <c r="C100" s="599"/>
      <c r="D100" s="361">
        <v>204000</v>
      </c>
      <c r="E100" s="355"/>
      <c r="F100" s="355"/>
      <c r="G100" s="355"/>
      <c r="H100" s="356"/>
    </row>
    <row r="101" spans="1:8" ht="37.5" customHeight="1" outlineLevel="1" x14ac:dyDescent="0.2">
      <c r="A101" s="419" t="s">
        <v>235</v>
      </c>
      <c r="B101" s="420"/>
      <c r="C101" s="599"/>
      <c r="D101" s="361">
        <v>210000</v>
      </c>
      <c r="E101" s="355"/>
      <c r="F101" s="355"/>
      <c r="G101" s="355"/>
      <c r="H101" s="356"/>
    </row>
    <row r="102" spans="1:8" ht="37.5" customHeight="1" outlineLevel="1" x14ac:dyDescent="0.2">
      <c r="A102" s="419" t="s">
        <v>236</v>
      </c>
      <c r="B102" s="420"/>
      <c r="C102" s="599"/>
      <c r="D102" s="361">
        <v>216000</v>
      </c>
      <c r="E102" s="355"/>
      <c r="F102" s="355"/>
      <c r="G102" s="355"/>
      <c r="H102" s="356"/>
    </row>
    <row r="103" spans="1:8" ht="37.5" customHeight="1" outlineLevel="1" x14ac:dyDescent="0.2">
      <c r="A103" s="419" t="s">
        <v>237</v>
      </c>
      <c r="B103" s="420"/>
      <c r="C103" s="599"/>
      <c r="D103" s="361">
        <v>222000</v>
      </c>
      <c r="E103" s="355"/>
      <c r="F103" s="355"/>
      <c r="G103" s="355"/>
      <c r="H103" s="356"/>
    </row>
    <row r="104" spans="1:8" ht="37.5" customHeight="1" outlineLevel="1" x14ac:dyDescent="0.2">
      <c r="A104" s="419" t="s">
        <v>238</v>
      </c>
      <c r="B104" s="420"/>
      <c r="C104" s="599"/>
      <c r="D104" s="361">
        <v>228000</v>
      </c>
      <c r="E104" s="355"/>
      <c r="F104" s="355"/>
      <c r="G104" s="355"/>
      <c r="H104" s="356"/>
    </row>
    <row r="105" spans="1:8" ht="37.5" customHeight="1" outlineLevel="1" thickBot="1" x14ac:dyDescent="0.25">
      <c r="A105" s="419" t="s">
        <v>239</v>
      </c>
      <c r="B105" s="420"/>
      <c r="C105" s="600"/>
      <c r="D105" s="361">
        <v>234000</v>
      </c>
      <c r="E105" s="355"/>
      <c r="F105" s="355"/>
      <c r="G105" s="355"/>
      <c r="H105" s="356"/>
    </row>
    <row r="106" spans="1:8" s="16" customFormat="1" ht="32.25" customHeight="1" thickBot="1" x14ac:dyDescent="0.25">
      <c r="A106" s="40"/>
      <c r="B106" s="170"/>
      <c r="C106" s="60"/>
      <c r="D106" s="591" t="s">
        <v>240</v>
      </c>
      <c r="E106" s="591"/>
      <c r="F106" s="591"/>
      <c r="G106" s="591"/>
      <c r="H106" s="614"/>
    </row>
    <row r="107" spans="1:8" s="16" customFormat="1" ht="24.95" customHeight="1" thickBot="1" x14ac:dyDescent="0.25">
      <c r="A107" s="171"/>
      <c r="B107" s="55"/>
      <c r="C107" s="56"/>
      <c r="D107" s="172" t="s">
        <v>171</v>
      </c>
      <c r="E107" s="173" t="s">
        <v>172</v>
      </c>
      <c r="F107" s="174" t="s">
        <v>173</v>
      </c>
      <c r="G107" s="173" t="s">
        <v>174</v>
      </c>
      <c r="H107" s="175" t="s">
        <v>175</v>
      </c>
    </row>
    <row r="108" spans="1:8" s="16" customFormat="1" ht="48" customHeight="1" x14ac:dyDescent="0.2">
      <c r="A108" s="461" t="s">
        <v>241</v>
      </c>
      <c r="B108" s="455" t="s">
        <v>27</v>
      </c>
      <c r="C10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08" s="382">
        <f>F108*1.2</f>
        <v>14400</v>
      </c>
      <c r="E108" s="383">
        <f>F108*1.1</f>
        <v>13200.000000000002</v>
      </c>
      <c r="F108" s="383">
        <v>12000</v>
      </c>
      <c r="G108" s="383">
        <f>F108*0.75</f>
        <v>9000</v>
      </c>
      <c r="H108" s="384">
        <f>F108*0.5</f>
        <v>6000</v>
      </c>
    </row>
    <row r="109" spans="1:8" s="16" customFormat="1" ht="132" customHeight="1" x14ac:dyDescent="0.2">
      <c r="A109" s="462"/>
      <c r="B109" s="456"/>
      <c r="C109" s="456"/>
      <c r="D109" s="354"/>
      <c r="E109" s="355"/>
      <c r="F109" s="355"/>
      <c r="G109" s="355"/>
      <c r="H109" s="356"/>
    </row>
    <row r="110" spans="1:8" s="16" customFormat="1" ht="97.5" customHeight="1" x14ac:dyDescent="0.2">
      <c r="A110" s="462"/>
      <c r="B110" s="24" t="s">
        <v>12</v>
      </c>
      <c r="C11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0" s="354"/>
      <c r="E110" s="355"/>
      <c r="F110" s="355"/>
      <c r="G110" s="355"/>
      <c r="H110" s="356"/>
    </row>
    <row r="111" spans="1:8" s="16" customFormat="1" ht="166.5" customHeight="1" thickBot="1" x14ac:dyDescent="0.25">
      <c r="A111" s="464"/>
      <c r="B111" s="26" t="s">
        <v>13</v>
      </c>
      <c r="C1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1" s="374"/>
      <c r="E111" s="375"/>
      <c r="F111" s="375"/>
      <c r="G111" s="375"/>
      <c r="H111" s="376"/>
    </row>
    <row r="112" spans="1:8" s="16" customFormat="1" ht="24.95" customHeight="1" thickBot="1" x14ac:dyDescent="0.25">
      <c r="A112" s="28"/>
      <c r="B112" s="29"/>
      <c r="C112" s="30"/>
      <c r="D112" s="591" t="s">
        <v>240</v>
      </c>
      <c r="E112" s="591"/>
      <c r="F112" s="591"/>
      <c r="G112" s="591"/>
      <c r="H112" s="614"/>
    </row>
    <row r="113" spans="1:8" s="16" customFormat="1" ht="48" customHeight="1" x14ac:dyDescent="0.2">
      <c r="A113" s="451" t="s">
        <v>242</v>
      </c>
      <c r="B113" s="455" t="s">
        <v>27</v>
      </c>
      <c r="C1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3" s="457">
        <f>F113*1.2</f>
        <v>16200</v>
      </c>
      <c r="E113" s="383">
        <f>F113*1.1</f>
        <v>14850.000000000002</v>
      </c>
      <c r="F113" s="383">
        <v>13500</v>
      </c>
      <c r="G113" s="383">
        <f>F113*0.75</f>
        <v>10125</v>
      </c>
      <c r="H113" s="384">
        <f>F113*0.5</f>
        <v>6750</v>
      </c>
    </row>
    <row r="114" spans="1:8" s="16" customFormat="1" ht="132" customHeight="1" x14ac:dyDescent="0.2">
      <c r="A114" s="452"/>
      <c r="B114" s="456"/>
      <c r="C114" s="456"/>
      <c r="D114" s="361"/>
      <c r="E114" s="355"/>
      <c r="F114" s="355"/>
      <c r="G114" s="355"/>
      <c r="H114" s="356"/>
    </row>
    <row r="115" spans="1:8" s="16" customFormat="1" ht="97.5" customHeight="1" x14ac:dyDescent="0.2">
      <c r="A115" s="452"/>
      <c r="B115" s="24" t="s">
        <v>12</v>
      </c>
      <c r="C11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5" s="361"/>
      <c r="E115" s="355"/>
      <c r="F115" s="355"/>
      <c r="G115" s="355"/>
      <c r="H115" s="356"/>
    </row>
    <row r="116" spans="1:8" s="16" customFormat="1" ht="166.5" customHeight="1" x14ac:dyDescent="0.2">
      <c r="A116" s="452"/>
      <c r="B116" s="31" t="s">
        <v>13</v>
      </c>
      <c r="C1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6" s="361"/>
      <c r="E116" s="355"/>
      <c r="F116" s="355"/>
      <c r="G116" s="355"/>
      <c r="H116" s="356"/>
    </row>
    <row r="117" spans="1:8" s="16" customFormat="1" ht="92.25" customHeight="1" thickBot="1" x14ac:dyDescent="0.25">
      <c r="A117" s="489"/>
      <c r="B117" s="26" t="s">
        <v>16</v>
      </c>
      <c r="C1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17" s="482"/>
      <c r="E117" s="375"/>
      <c r="F117" s="375"/>
      <c r="G117" s="375"/>
      <c r="H117" s="376"/>
    </row>
    <row r="118" spans="1:8" s="16" customFormat="1" ht="24.95" customHeight="1" thickBot="1" x14ac:dyDescent="0.25">
      <c r="A118" s="40"/>
      <c r="B118" s="41"/>
      <c r="C118" s="42"/>
      <c r="D118" s="591" t="s">
        <v>240</v>
      </c>
      <c r="E118" s="591"/>
      <c r="F118" s="591"/>
      <c r="G118" s="591"/>
      <c r="H118" s="614"/>
    </row>
    <row r="119" spans="1:8" s="16" customFormat="1" ht="50.1" customHeight="1" x14ac:dyDescent="0.2">
      <c r="A119" s="438" t="s">
        <v>243</v>
      </c>
      <c r="B119" s="475" t="s">
        <v>23</v>
      </c>
      <c r="C11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19" s="527">
        <v>480</v>
      </c>
      <c r="E119" s="528"/>
      <c r="F119" s="528"/>
      <c r="G119" s="528"/>
      <c r="H119" s="529"/>
    </row>
    <row r="120" spans="1:8" s="16" customFormat="1" ht="94.5" customHeight="1" x14ac:dyDescent="0.2">
      <c r="A120" s="439"/>
      <c r="B120" s="476"/>
      <c r="C120" s="478"/>
      <c r="D120" s="480"/>
      <c r="E120" s="447"/>
      <c r="F120" s="447"/>
      <c r="G120" s="447"/>
      <c r="H120" s="530"/>
    </row>
    <row r="121" spans="1:8" s="16" customFormat="1" ht="163.5" customHeight="1" thickBot="1" x14ac:dyDescent="0.25">
      <c r="A121" s="440"/>
      <c r="B121" s="43" t="s">
        <v>13</v>
      </c>
      <c r="C12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21" s="531"/>
      <c r="E121" s="532"/>
      <c r="F121" s="532"/>
      <c r="G121" s="532"/>
      <c r="H121" s="533"/>
    </row>
    <row r="122" spans="1:8" s="16" customFormat="1" ht="24.95" customHeight="1" thickBot="1" x14ac:dyDescent="0.25">
      <c r="A122" s="40"/>
      <c r="B122" s="59"/>
      <c r="C122" s="60"/>
      <c r="D122" s="591" t="s">
        <v>240</v>
      </c>
      <c r="E122" s="591"/>
      <c r="F122" s="591"/>
      <c r="G122" s="591"/>
      <c r="H122" s="614"/>
    </row>
    <row r="123" spans="1:8" s="16" customFormat="1" ht="50.1" customHeight="1" thickBot="1" x14ac:dyDescent="0.25">
      <c r="A123" s="411" t="s">
        <v>38</v>
      </c>
      <c r="B123" s="412"/>
      <c r="C123" s="412"/>
      <c r="D123" s="642" t="str">
        <f>"от "&amp;MIN(D124:D163)&amp;" до "&amp;MAX(D124:D163)</f>
        <v>от 3000 до 234000</v>
      </c>
      <c r="E123" s="643"/>
      <c r="F123" s="643"/>
      <c r="G123" s="643"/>
      <c r="H123" s="644"/>
    </row>
    <row r="124" spans="1:8" ht="37.5" customHeight="1" outlineLevel="1" x14ac:dyDescent="0.2">
      <c r="A124" s="429" t="s">
        <v>244</v>
      </c>
      <c r="B124" s="598"/>
      <c r="C124" s="455"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24" s="601">
        <v>3000</v>
      </c>
      <c r="E124" s="433"/>
      <c r="F124" s="433"/>
      <c r="G124" s="433"/>
      <c r="H124" s="434"/>
    </row>
    <row r="125" spans="1:8" ht="37.5" customHeight="1" outlineLevel="1" x14ac:dyDescent="0.2">
      <c r="A125" s="419" t="s">
        <v>245</v>
      </c>
      <c r="B125" s="586"/>
      <c r="C125" s="599"/>
      <c r="D125" s="601">
        <v>6000</v>
      </c>
      <c r="E125" s="433"/>
      <c r="F125" s="433"/>
      <c r="G125" s="433"/>
      <c r="H125" s="434"/>
    </row>
    <row r="126" spans="1:8" ht="37.5" customHeight="1" outlineLevel="1" x14ac:dyDescent="0.2">
      <c r="A126" s="419" t="s">
        <v>246</v>
      </c>
      <c r="B126" s="586"/>
      <c r="C126" s="599"/>
      <c r="D126" s="601">
        <v>12000</v>
      </c>
      <c r="E126" s="433"/>
      <c r="F126" s="433"/>
      <c r="G126" s="433"/>
      <c r="H126" s="434"/>
    </row>
    <row r="127" spans="1:8" ht="37.5" customHeight="1" outlineLevel="1" x14ac:dyDescent="0.2">
      <c r="A127" s="419" t="s">
        <v>247</v>
      </c>
      <c r="B127" s="586"/>
      <c r="C127" s="599"/>
      <c r="D127" s="601">
        <v>18000</v>
      </c>
      <c r="E127" s="433"/>
      <c r="F127" s="433"/>
      <c r="G127" s="433"/>
      <c r="H127" s="434"/>
    </row>
    <row r="128" spans="1:8" ht="37.5" customHeight="1" outlineLevel="1" x14ac:dyDescent="0.2">
      <c r="A128" s="419" t="s">
        <v>248</v>
      </c>
      <c r="B128" s="586"/>
      <c r="C128" s="599"/>
      <c r="D128" s="601">
        <v>24000</v>
      </c>
      <c r="E128" s="433"/>
      <c r="F128" s="433"/>
      <c r="G128" s="433"/>
      <c r="H128" s="434"/>
    </row>
    <row r="129" spans="1:8" ht="37.5" customHeight="1" outlineLevel="1" x14ac:dyDescent="0.2">
      <c r="A129" s="419" t="s">
        <v>249</v>
      </c>
      <c r="B129" s="586"/>
      <c r="C129" s="599"/>
      <c r="D129" s="601">
        <v>30000</v>
      </c>
      <c r="E129" s="433"/>
      <c r="F129" s="433"/>
      <c r="G129" s="433"/>
      <c r="H129" s="434"/>
    </row>
    <row r="130" spans="1:8" ht="37.5" customHeight="1" outlineLevel="1" x14ac:dyDescent="0.2">
      <c r="A130" s="419" t="s">
        <v>250</v>
      </c>
      <c r="B130" s="586"/>
      <c r="C130" s="599"/>
      <c r="D130" s="601">
        <v>36000</v>
      </c>
      <c r="E130" s="433"/>
      <c r="F130" s="433"/>
      <c r="G130" s="433"/>
      <c r="H130" s="434"/>
    </row>
    <row r="131" spans="1:8" ht="37.5" customHeight="1" outlineLevel="1" x14ac:dyDescent="0.2">
      <c r="A131" s="419" t="s">
        <v>251</v>
      </c>
      <c r="B131" s="586"/>
      <c r="C131" s="599"/>
      <c r="D131" s="601">
        <v>42000</v>
      </c>
      <c r="E131" s="433"/>
      <c r="F131" s="433"/>
      <c r="G131" s="433"/>
      <c r="H131" s="434"/>
    </row>
    <row r="132" spans="1:8" ht="37.5" customHeight="1" outlineLevel="1" x14ac:dyDescent="0.2">
      <c r="A132" s="419" t="s">
        <v>252</v>
      </c>
      <c r="B132" s="586"/>
      <c r="C132" s="599"/>
      <c r="D132" s="601">
        <v>48000</v>
      </c>
      <c r="E132" s="433"/>
      <c r="F132" s="433"/>
      <c r="G132" s="433"/>
      <c r="H132" s="434"/>
    </row>
    <row r="133" spans="1:8" ht="37.5" customHeight="1" outlineLevel="1" x14ac:dyDescent="0.2">
      <c r="A133" s="419" t="s">
        <v>253</v>
      </c>
      <c r="B133" s="586"/>
      <c r="C133" s="599"/>
      <c r="D133" s="601">
        <v>54000</v>
      </c>
      <c r="E133" s="433"/>
      <c r="F133" s="433"/>
      <c r="G133" s="433"/>
      <c r="H133" s="434"/>
    </row>
    <row r="134" spans="1:8" ht="37.5" customHeight="1" outlineLevel="1" x14ac:dyDescent="0.2">
      <c r="A134" s="419" t="s">
        <v>254</v>
      </c>
      <c r="B134" s="586"/>
      <c r="C134" s="599"/>
      <c r="D134" s="601">
        <v>60000</v>
      </c>
      <c r="E134" s="433"/>
      <c r="F134" s="433"/>
      <c r="G134" s="433"/>
      <c r="H134" s="434"/>
    </row>
    <row r="135" spans="1:8" ht="37.5" customHeight="1" outlineLevel="1" x14ac:dyDescent="0.2">
      <c r="A135" s="419" t="s">
        <v>255</v>
      </c>
      <c r="B135" s="586"/>
      <c r="C135" s="599"/>
      <c r="D135" s="601">
        <v>66000</v>
      </c>
      <c r="E135" s="433"/>
      <c r="F135" s="433"/>
      <c r="G135" s="433"/>
      <c r="H135" s="434"/>
    </row>
    <row r="136" spans="1:8" ht="37.5" customHeight="1" outlineLevel="1" x14ac:dyDescent="0.2">
      <c r="A136" s="419" t="s">
        <v>256</v>
      </c>
      <c r="B136" s="586"/>
      <c r="C136" s="599"/>
      <c r="D136" s="601">
        <v>72000</v>
      </c>
      <c r="E136" s="433"/>
      <c r="F136" s="433"/>
      <c r="G136" s="433"/>
      <c r="H136" s="434"/>
    </row>
    <row r="137" spans="1:8" ht="37.5" customHeight="1" outlineLevel="1" x14ac:dyDescent="0.2">
      <c r="A137" s="419" t="s">
        <v>257</v>
      </c>
      <c r="B137" s="586"/>
      <c r="C137" s="599"/>
      <c r="D137" s="601">
        <v>78000</v>
      </c>
      <c r="E137" s="433"/>
      <c r="F137" s="433"/>
      <c r="G137" s="433"/>
      <c r="H137" s="434"/>
    </row>
    <row r="138" spans="1:8" ht="37.5" customHeight="1" outlineLevel="1" x14ac:dyDescent="0.2">
      <c r="A138" s="419" t="s">
        <v>258</v>
      </c>
      <c r="B138" s="586"/>
      <c r="C138" s="599"/>
      <c r="D138" s="601">
        <v>84000</v>
      </c>
      <c r="E138" s="433"/>
      <c r="F138" s="433"/>
      <c r="G138" s="433"/>
      <c r="H138" s="434"/>
    </row>
    <row r="139" spans="1:8" ht="37.5" customHeight="1" outlineLevel="1" x14ac:dyDescent="0.2">
      <c r="A139" s="419" t="s">
        <v>259</v>
      </c>
      <c r="B139" s="586"/>
      <c r="C139" s="599"/>
      <c r="D139" s="601">
        <v>90000</v>
      </c>
      <c r="E139" s="433"/>
      <c r="F139" s="433"/>
      <c r="G139" s="433"/>
      <c r="H139" s="434"/>
    </row>
    <row r="140" spans="1:8" ht="37.5" customHeight="1" outlineLevel="1" x14ac:dyDescent="0.2">
      <c r="A140" s="419" t="s">
        <v>260</v>
      </c>
      <c r="B140" s="586"/>
      <c r="C140" s="599"/>
      <c r="D140" s="601">
        <v>96000</v>
      </c>
      <c r="E140" s="433"/>
      <c r="F140" s="433"/>
      <c r="G140" s="433"/>
      <c r="H140" s="434"/>
    </row>
    <row r="141" spans="1:8" ht="37.5" customHeight="1" outlineLevel="1" x14ac:dyDescent="0.2">
      <c r="A141" s="419" t="s">
        <v>261</v>
      </c>
      <c r="B141" s="586"/>
      <c r="C141" s="599"/>
      <c r="D141" s="601">
        <v>102000</v>
      </c>
      <c r="E141" s="433"/>
      <c r="F141" s="433"/>
      <c r="G141" s="433"/>
      <c r="H141" s="434"/>
    </row>
    <row r="142" spans="1:8" ht="37.5" customHeight="1" outlineLevel="1" x14ac:dyDescent="0.2">
      <c r="A142" s="419" t="s">
        <v>262</v>
      </c>
      <c r="B142" s="586"/>
      <c r="C142" s="599"/>
      <c r="D142" s="601">
        <v>108000</v>
      </c>
      <c r="E142" s="433"/>
      <c r="F142" s="433"/>
      <c r="G142" s="433"/>
      <c r="H142" s="434"/>
    </row>
    <row r="143" spans="1:8" ht="37.5" customHeight="1" outlineLevel="1" x14ac:dyDescent="0.2">
      <c r="A143" s="419" t="s">
        <v>263</v>
      </c>
      <c r="B143" s="586"/>
      <c r="C143" s="599"/>
      <c r="D143" s="601">
        <v>114000</v>
      </c>
      <c r="E143" s="433"/>
      <c r="F143" s="433"/>
      <c r="G143" s="433"/>
      <c r="H143" s="434"/>
    </row>
    <row r="144" spans="1:8" ht="37.5" customHeight="1" outlineLevel="1" x14ac:dyDescent="0.2">
      <c r="A144" s="419" t="s">
        <v>264</v>
      </c>
      <c r="B144" s="586"/>
      <c r="C144" s="599"/>
      <c r="D144" s="601">
        <v>120000</v>
      </c>
      <c r="E144" s="433"/>
      <c r="F144" s="433"/>
      <c r="G144" s="433"/>
      <c r="H144" s="434"/>
    </row>
    <row r="145" spans="1:8" ht="37.5" customHeight="1" outlineLevel="1" x14ac:dyDescent="0.2">
      <c r="A145" s="419" t="s">
        <v>265</v>
      </c>
      <c r="B145" s="586"/>
      <c r="C145" s="599"/>
      <c r="D145" s="601">
        <v>126000</v>
      </c>
      <c r="E145" s="433"/>
      <c r="F145" s="433"/>
      <c r="G145" s="433"/>
      <c r="H145" s="434"/>
    </row>
    <row r="146" spans="1:8" ht="37.5" customHeight="1" outlineLevel="1" x14ac:dyDescent="0.2">
      <c r="A146" s="419" t="s">
        <v>266</v>
      </c>
      <c r="B146" s="586"/>
      <c r="C146" s="599"/>
      <c r="D146" s="601">
        <v>132000</v>
      </c>
      <c r="E146" s="433"/>
      <c r="F146" s="433"/>
      <c r="G146" s="433"/>
      <c r="H146" s="434"/>
    </row>
    <row r="147" spans="1:8" ht="37.5" customHeight="1" outlineLevel="1" x14ac:dyDescent="0.2">
      <c r="A147" s="419" t="s">
        <v>267</v>
      </c>
      <c r="B147" s="586"/>
      <c r="C147" s="599"/>
      <c r="D147" s="601">
        <v>138000</v>
      </c>
      <c r="E147" s="433"/>
      <c r="F147" s="433"/>
      <c r="G147" s="433"/>
      <c r="H147" s="434"/>
    </row>
    <row r="148" spans="1:8" ht="37.5" customHeight="1" outlineLevel="1" x14ac:dyDescent="0.2">
      <c r="A148" s="419" t="s">
        <v>268</v>
      </c>
      <c r="B148" s="586"/>
      <c r="C148" s="599"/>
      <c r="D148" s="601">
        <v>144000</v>
      </c>
      <c r="E148" s="433"/>
      <c r="F148" s="433"/>
      <c r="G148" s="433"/>
      <c r="H148" s="434"/>
    </row>
    <row r="149" spans="1:8" ht="37.5" customHeight="1" outlineLevel="1" x14ac:dyDescent="0.2">
      <c r="A149" s="419" t="s">
        <v>269</v>
      </c>
      <c r="B149" s="420"/>
      <c r="C149" s="599"/>
      <c r="D149" s="601">
        <v>150000</v>
      </c>
      <c r="E149" s="433"/>
      <c r="F149" s="433"/>
      <c r="G149" s="433"/>
      <c r="H149" s="434"/>
    </row>
    <row r="150" spans="1:8" ht="37.5" customHeight="1" outlineLevel="1" x14ac:dyDescent="0.2">
      <c r="A150" s="419" t="s">
        <v>270</v>
      </c>
      <c r="B150" s="420"/>
      <c r="C150" s="599"/>
      <c r="D150" s="601">
        <v>156000</v>
      </c>
      <c r="E150" s="433"/>
      <c r="F150" s="433"/>
      <c r="G150" s="433"/>
      <c r="H150" s="434"/>
    </row>
    <row r="151" spans="1:8" ht="37.5" customHeight="1" outlineLevel="1" x14ac:dyDescent="0.2">
      <c r="A151" s="419" t="s">
        <v>271</v>
      </c>
      <c r="B151" s="420"/>
      <c r="C151" s="599"/>
      <c r="D151" s="601">
        <v>162000</v>
      </c>
      <c r="E151" s="433"/>
      <c r="F151" s="433"/>
      <c r="G151" s="433"/>
      <c r="H151" s="434"/>
    </row>
    <row r="152" spans="1:8" ht="37.5" customHeight="1" outlineLevel="1" x14ac:dyDescent="0.2">
      <c r="A152" s="419" t="s">
        <v>272</v>
      </c>
      <c r="B152" s="420"/>
      <c r="C152" s="599"/>
      <c r="D152" s="601">
        <v>168000</v>
      </c>
      <c r="E152" s="433"/>
      <c r="F152" s="433"/>
      <c r="G152" s="433"/>
      <c r="H152" s="434"/>
    </row>
    <row r="153" spans="1:8" ht="37.5" customHeight="1" outlineLevel="1" x14ac:dyDescent="0.2">
      <c r="A153" s="419" t="s">
        <v>273</v>
      </c>
      <c r="B153" s="420"/>
      <c r="C153" s="599"/>
      <c r="D153" s="601">
        <v>174000</v>
      </c>
      <c r="E153" s="433"/>
      <c r="F153" s="433"/>
      <c r="G153" s="433"/>
      <c r="H153" s="434"/>
    </row>
    <row r="154" spans="1:8" ht="37.5" customHeight="1" outlineLevel="1" x14ac:dyDescent="0.2">
      <c r="A154" s="419" t="s">
        <v>274</v>
      </c>
      <c r="B154" s="420"/>
      <c r="C154" s="599"/>
      <c r="D154" s="601">
        <v>180000</v>
      </c>
      <c r="E154" s="433"/>
      <c r="F154" s="433"/>
      <c r="G154" s="433"/>
      <c r="H154" s="434"/>
    </row>
    <row r="155" spans="1:8" ht="37.5" customHeight="1" outlineLevel="1" x14ac:dyDescent="0.2">
      <c r="A155" s="419" t="s">
        <v>275</v>
      </c>
      <c r="B155" s="420"/>
      <c r="C155" s="599"/>
      <c r="D155" s="601">
        <v>186000</v>
      </c>
      <c r="E155" s="433"/>
      <c r="F155" s="433"/>
      <c r="G155" s="433"/>
      <c r="H155" s="434"/>
    </row>
    <row r="156" spans="1:8" ht="37.5" customHeight="1" outlineLevel="1" x14ac:dyDescent="0.2">
      <c r="A156" s="419" t="s">
        <v>276</v>
      </c>
      <c r="B156" s="420"/>
      <c r="C156" s="599"/>
      <c r="D156" s="601">
        <v>192000</v>
      </c>
      <c r="E156" s="433"/>
      <c r="F156" s="433"/>
      <c r="G156" s="433"/>
      <c r="H156" s="434"/>
    </row>
    <row r="157" spans="1:8" ht="37.5" customHeight="1" outlineLevel="1" x14ac:dyDescent="0.2">
      <c r="A157" s="419" t="s">
        <v>277</v>
      </c>
      <c r="B157" s="420"/>
      <c r="C157" s="599"/>
      <c r="D157" s="601">
        <v>198000</v>
      </c>
      <c r="E157" s="433"/>
      <c r="F157" s="433"/>
      <c r="G157" s="433"/>
      <c r="H157" s="434"/>
    </row>
    <row r="158" spans="1:8" ht="37.5" customHeight="1" outlineLevel="1" x14ac:dyDescent="0.2">
      <c r="A158" s="419" t="s">
        <v>278</v>
      </c>
      <c r="B158" s="420"/>
      <c r="C158" s="599"/>
      <c r="D158" s="601">
        <v>204000</v>
      </c>
      <c r="E158" s="433"/>
      <c r="F158" s="433"/>
      <c r="G158" s="433"/>
      <c r="H158" s="434"/>
    </row>
    <row r="159" spans="1:8" ht="37.5" customHeight="1" outlineLevel="1" x14ac:dyDescent="0.2">
      <c r="A159" s="419" t="s">
        <v>279</v>
      </c>
      <c r="B159" s="420"/>
      <c r="C159" s="599"/>
      <c r="D159" s="601">
        <v>210000</v>
      </c>
      <c r="E159" s="433"/>
      <c r="F159" s="433"/>
      <c r="G159" s="433"/>
      <c r="H159" s="434"/>
    </row>
    <row r="160" spans="1:8" ht="37.5" customHeight="1" outlineLevel="1" x14ac:dyDescent="0.2">
      <c r="A160" s="419" t="s">
        <v>280</v>
      </c>
      <c r="B160" s="420"/>
      <c r="C160" s="599"/>
      <c r="D160" s="601">
        <v>216000</v>
      </c>
      <c r="E160" s="433"/>
      <c r="F160" s="433"/>
      <c r="G160" s="433"/>
      <c r="H160" s="434"/>
    </row>
    <row r="161" spans="1:8" ht="37.5" customHeight="1" outlineLevel="1" x14ac:dyDescent="0.2">
      <c r="A161" s="419" t="s">
        <v>281</v>
      </c>
      <c r="B161" s="420"/>
      <c r="C161" s="599"/>
      <c r="D161" s="601">
        <v>222000</v>
      </c>
      <c r="E161" s="433"/>
      <c r="F161" s="433"/>
      <c r="G161" s="433"/>
      <c r="H161" s="434"/>
    </row>
    <row r="162" spans="1:8" ht="37.5" customHeight="1" outlineLevel="1" x14ac:dyDescent="0.2">
      <c r="A162" s="419" t="s">
        <v>282</v>
      </c>
      <c r="B162" s="420"/>
      <c r="C162" s="599"/>
      <c r="D162" s="601">
        <v>228000</v>
      </c>
      <c r="E162" s="433"/>
      <c r="F162" s="433"/>
      <c r="G162" s="433"/>
      <c r="H162" s="434"/>
    </row>
    <row r="163" spans="1:8" ht="37.5" customHeight="1" outlineLevel="1" thickBot="1" x14ac:dyDescent="0.25">
      <c r="A163" s="419" t="s">
        <v>283</v>
      </c>
      <c r="B163" s="420"/>
      <c r="C163" s="600"/>
      <c r="D163" s="601">
        <v>234000</v>
      </c>
      <c r="E163" s="433"/>
      <c r="F163" s="433"/>
      <c r="G163" s="433"/>
      <c r="H163" s="434"/>
    </row>
    <row r="164" spans="1:8" ht="50.1" customHeight="1" thickBot="1" x14ac:dyDescent="0.25">
      <c r="A164" s="411" t="s">
        <v>59</v>
      </c>
      <c r="B164" s="412"/>
      <c r="C164" s="412"/>
      <c r="D164" s="421" t="str">
        <f>"от "&amp;MIN(D165:D174)&amp;" до "&amp;MAX(D165:D174)</f>
        <v>от 420 до 7980</v>
      </c>
      <c r="E164" s="422"/>
      <c r="F164" s="422"/>
      <c r="G164" s="422"/>
      <c r="H164" s="423"/>
    </row>
    <row r="165" spans="1:8" s="16" customFormat="1" ht="159" customHeight="1" x14ac:dyDescent="0.2">
      <c r="A165" s="65" t="s">
        <v>60</v>
      </c>
      <c r="B165" s="66" t="s">
        <v>13</v>
      </c>
      <c r="C165" s="67" t="str">
        <f t="shared" ref="C16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65" s="424">
        <v>1380</v>
      </c>
      <c r="E165" s="424"/>
      <c r="F165" s="424"/>
      <c r="G165" s="424"/>
      <c r="H165" s="425"/>
    </row>
    <row r="166" spans="1:8" ht="37.5" customHeight="1" x14ac:dyDescent="0.2">
      <c r="A166" s="377" t="s">
        <v>61</v>
      </c>
      <c r="B166" s="418"/>
      <c r="C166" s="426"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66" s="398">
        <v>720</v>
      </c>
      <c r="E166" s="398"/>
      <c r="F166" s="398"/>
      <c r="G166" s="398"/>
      <c r="H166" s="399"/>
    </row>
    <row r="167" spans="1:8" ht="37.5" customHeight="1" x14ac:dyDescent="0.2">
      <c r="A167" s="377" t="s">
        <v>62</v>
      </c>
      <c r="B167" s="418"/>
      <c r="C167" s="427"/>
      <c r="D167" s="398">
        <v>6240</v>
      </c>
      <c r="E167" s="398"/>
      <c r="F167" s="398"/>
      <c r="G167" s="398"/>
      <c r="H167" s="399"/>
    </row>
    <row r="168" spans="1:8" ht="37.5" customHeight="1" x14ac:dyDescent="0.2">
      <c r="A168" s="377" t="s">
        <v>63</v>
      </c>
      <c r="B168" s="418"/>
      <c r="C168" s="427"/>
      <c r="D168" s="398">
        <v>2520</v>
      </c>
      <c r="E168" s="398"/>
      <c r="F168" s="398"/>
      <c r="G168" s="398"/>
      <c r="H168" s="399"/>
    </row>
    <row r="169" spans="1:8" ht="37.5" customHeight="1" x14ac:dyDescent="0.2">
      <c r="A169" s="352" t="s">
        <v>64</v>
      </c>
      <c r="B169" s="353"/>
      <c r="C169" s="427"/>
      <c r="D169" s="398">
        <v>7452</v>
      </c>
      <c r="E169" s="398"/>
      <c r="F169" s="398"/>
      <c r="G169" s="398"/>
      <c r="H169" s="399"/>
    </row>
    <row r="170" spans="1:8" ht="37.5" customHeight="1" x14ac:dyDescent="0.2">
      <c r="A170" s="377" t="s">
        <v>65</v>
      </c>
      <c r="B170" s="418"/>
      <c r="C170" s="427"/>
      <c r="D170" s="398">
        <v>420</v>
      </c>
      <c r="E170" s="398"/>
      <c r="F170" s="398"/>
      <c r="G170" s="398"/>
      <c r="H170" s="399"/>
    </row>
    <row r="171" spans="1:8" ht="37.5" customHeight="1" x14ac:dyDescent="0.2">
      <c r="A171" s="377" t="s">
        <v>66</v>
      </c>
      <c r="B171" s="418"/>
      <c r="C171" s="427"/>
      <c r="D171" s="398">
        <v>420</v>
      </c>
      <c r="E171" s="398"/>
      <c r="F171" s="398"/>
      <c r="G171" s="398"/>
      <c r="H171" s="399"/>
    </row>
    <row r="172" spans="1:8" ht="37.5" customHeight="1" x14ac:dyDescent="0.2">
      <c r="A172" s="377" t="s">
        <v>67</v>
      </c>
      <c r="B172" s="418"/>
      <c r="C172" s="427"/>
      <c r="D172" s="398">
        <v>840</v>
      </c>
      <c r="E172" s="398"/>
      <c r="F172" s="398"/>
      <c r="G172" s="398"/>
      <c r="H172" s="399"/>
    </row>
    <row r="173" spans="1:8" ht="37.5" customHeight="1" x14ac:dyDescent="0.2">
      <c r="A173" s="377" t="s">
        <v>68</v>
      </c>
      <c r="B173" s="418"/>
      <c r="C173" s="427"/>
      <c r="D173" s="398">
        <v>1260</v>
      </c>
      <c r="E173" s="398"/>
      <c r="F173" s="398"/>
      <c r="G173" s="398"/>
      <c r="H173" s="399"/>
    </row>
    <row r="174" spans="1:8" ht="37.5" customHeight="1" thickBot="1" x14ac:dyDescent="0.25">
      <c r="A174" s="407" t="s">
        <v>69</v>
      </c>
      <c r="B174" s="408"/>
      <c r="C174" s="428"/>
      <c r="D174" s="409">
        <v>7980</v>
      </c>
      <c r="E174" s="409"/>
      <c r="F174" s="409"/>
      <c r="G174" s="409"/>
      <c r="H174" s="410"/>
    </row>
    <row r="175" spans="1:8" s="16" customFormat="1" ht="117.75" customHeight="1" thickBot="1" x14ac:dyDescent="0.25">
      <c r="A175" s="524" t="s">
        <v>71</v>
      </c>
      <c r="B175" s="525"/>
      <c r="C17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175" s="375">
        <v>30</v>
      </c>
      <c r="E175" s="375"/>
      <c r="F175" s="375"/>
      <c r="G175" s="375"/>
      <c r="H175" s="376"/>
    </row>
    <row r="176" spans="1:8" ht="50.1" customHeight="1" thickBot="1" x14ac:dyDescent="0.25">
      <c r="A176" s="362" t="s">
        <v>72</v>
      </c>
      <c r="B176" s="363"/>
      <c r="C176" s="21"/>
      <c r="D176" s="364" t="str">
        <f>"от "&amp;MIN(D178,D198:H199,F238,D200:H214)&amp;" до "&amp;MAX(D178,D198:H199,F238,D200:H214)</f>
        <v>от 540 до 31860</v>
      </c>
      <c r="E176" s="364"/>
      <c r="F176" s="364"/>
      <c r="G176" s="364"/>
      <c r="H176" s="365"/>
    </row>
    <row r="177" spans="1:8" ht="21.75" thickBot="1" x14ac:dyDescent="0.25">
      <c r="A177" s="518"/>
      <c r="B177" s="519"/>
      <c r="C177" s="60"/>
      <c r="D177" s="520"/>
      <c r="E177" s="520"/>
      <c r="F177" s="520"/>
      <c r="G177" s="520"/>
      <c r="H177" s="521"/>
    </row>
    <row r="178" spans="1:8" ht="63" customHeight="1" thickBot="1" x14ac:dyDescent="0.25">
      <c r="A178" s="389" t="s">
        <v>73</v>
      </c>
      <c r="B178" s="390"/>
      <c r="C17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"2ГИС.БАРНАУЛ" (версия для ПК); Интернет-площадка 2gis.kz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http://api.2gis.kz/</v>
      </c>
      <c r="D178" s="391">
        <v>9960</v>
      </c>
      <c r="E178" s="391"/>
      <c r="F178" s="391"/>
      <c r="G178" s="391"/>
      <c r="H178" s="392"/>
    </row>
    <row r="179" spans="1:8" ht="63" customHeight="1" thickBot="1" x14ac:dyDescent="0.25">
      <c r="A179" s="393" t="s">
        <v>74</v>
      </c>
      <c r="B179" s="394"/>
      <c r="C179" s="405"/>
      <c r="D179" s="395" t="s">
        <v>75</v>
      </c>
      <c r="E179" s="396"/>
      <c r="F179" s="396"/>
      <c r="G179" s="396"/>
      <c r="H179" s="397"/>
    </row>
    <row r="180" spans="1:8" ht="63" customHeight="1" x14ac:dyDescent="0.2">
      <c r="A180" s="385" t="s">
        <v>76</v>
      </c>
      <c r="B180" s="386"/>
      <c r="C180" s="405"/>
      <c r="D180" s="398">
        <f>D178/4</f>
        <v>2490</v>
      </c>
      <c r="E180" s="398"/>
      <c r="F180" s="398"/>
      <c r="G180" s="398"/>
      <c r="H180" s="399"/>
    </row>
    <row r="181" spans="1:8" ht="63" customHeight="1" x14ac:dyDescent="0.2">
      <c r="A181" s="385" t="s">
        <v>77</v>
      </c>
      <c r="B181" s="386"/>
      <c r="C181" s="405"/>
      <c r="D181" s="398">
        <f>D178/5</f>
        <v>1992</v>
      </c>
      <c r="E181" s="398"/>
      <c r="F181" s="398"/>
      <c r="G181" s="398"/>
      <c r="H181" s="399"/>
    </row>
    <row r="182" spans="1:8" ht="63" customHeight="1" x14ac:dyDescent="0.2">
      <c r="A182" s="385" t="s">
        <v>78</v>
      </c>
      <c r="B182" s="386"/>
      <c r="C182" s="405"/>
      <c r="D182" s="398">
        <f>D178/6</f>
        <v>1660</v>
      </c>
      <c r="E182" s="398"/>
      <c r="F182" s="398"/>
      <c r="G182" s="398"/>
      <c r="H182" s="399"/>
    </row>
    <row r="183" spans="1:8" ht="63" customHeight="1" x14ac:dyDescent="0.2">
      <c r="A183" s="385" t="s">
        <v>79</v>
      </c>
      <c r="B183" s="386"/>
      <c r="C183" s="405"/>
      <c r="D183" s="398">
        <f>D178/7</f>
        <v>1422.8571428571429</v>
      </c>
      <c r="E183" s="398"/>
      <c r="F183" s="398"/>
      <c r="G183" s="398"/>
      <c r="H183" s="399"/>
    </row>
    <row r="184" spans="1:8" ht="63" customHeight="1" x14ac:dyDescent="0.2">
      <c r="A184" s="385" t="s">
        <v>80</v>
      </c>
      <c r="B184" s="386"/>
      <c r="C184" s="405"/>
      <c r="D184" s="398">
        <f>D178/8</f>
        <v>1245</v>
      </c>
      <c r="E184" s="398"/>
      <c r="F184" s="398"/>
      <c r="G184" s="398"/>
      <c r="H184" s="399"/>
    </row>
    <row r="185" spans="1:8" ht="63" customHeight="1" x14ac:dyDescent="0.2">
      <c r="A185" s="385" t="s">
        <v>81</v>
      </c>
      <c r="B185" s="386"/>
      <c r="C185" s="405"/>
      <c r="D185" s="398">
        <f>D178/9</f>
        <v>1106.6666666666667</v>
      </c>
      <c r="E185" s="398"/>
      <c r="F185" s="398"/>
      <c r="G185" s="398"/>
      <c r="H185" s="399"/>
    </row>
    <row r="186" spans="1:8" ht="63" customHeight="1" x14ac:dyDescent="0.2">
      <c r="A186" s="385" t="s">
        <v>82</v>
      </c>
      <c r="B186" s="386"/>
      <c r="C186" s="405"/>
      <c r="D186" s="398">
        <f>D178/10</f>
        <v>996</v>
      </c>
      <c r="E186" s="398"/>
      <c r="F186" s="398"/>
      <c r="G186" s="398"/>
      <c r="H186" s="399"/>
    </row>
    <row r="187" spans="1:8" ht="63" customHeight="1" thickBot="1" x14ac:dyDescent="0.25">
      <c r="A187" s="389" t="s">
        <v>83</v>
      </c>
      <c r="B187" s="390"/>
      <c r="C187" s="405"/>
      <c r="D187" s="391">
        <v>14400</v>
      </c>
      <c r="E187" s="391"/>
      <c r="F187" s="391"/>
      <c r="G187" s="391"/>
      <c r="H187" s="392"/>
    </row>
    <row r="188" spans="1:8" ht="63" customHeight="1" thickBot="1" x14ac:dyDescent="0.25">
      <c r="A188" s="393" t="s">
        <v>74</v>
      </c>
      <c r="B188" s="394"/>
      <c r="C188" s="405"/>
      <c r="D188" s="395" t="s">
        <v>75</v>
      </c>
      <c r="E188" s="396"/>
      <c r="F188" s="396"/>
      <c r="G188" s="396"/>
      <c r="H188" s="397"/>
    </row>
    <row r="189" spans="1:8" ht="63" customHeight="1" x14ac:dyDescent="0.2">
      <c r="A189" s="385" t="s">
        <v>76</v>
      </c>
      <c r="B189" s="386"/>
      <c r="C189" s="405"/>
      <c r="D189" s="398">
        <v>3150</v>
      </c>
      <c r="E189" s="398"/>
      <c r="F189" s="398"/>
      <c r="G189" s="398"/>
      <c r="H189" s="399"/>
    </row>
    <row r="190" spans="1:8" ht="63" customHeight="1" x14ac:dyDescent="0.2">
      <c r="A190" s="385" t="s">
        <v>77</v>
      </c>
      <c r="B190" s="386"/>
      <c r="C190" s="405"/>
      <c r="D190" s="398">
        <v>2880</v>
      </c>
      <c r="E190" s="398"/>
      <c r="F190" s="398"/>
      <c r="G190" s="398"/>
      <c r="H190" s="399"/>
    </row>
    <row r="191" spans="1:8" ht="63" customHeight="1" x14ac:dyDescent="0.2">
      <c r="A191" s="385" t="s">
        <v>78</v>
      </c>
      <c r="B191" s="386"/>
      <c r="C191" s="405"/>
      <c r="D191" s="398">
        <v>2400</v>
      </c>
      <c r="E191" s="398"/>
      <c r="F191" s="398"/>
      <c r="G191" s="398"/>
      <c r="H191" s="399"/>
    </row>
    <row r="192" spans="1:8" ht="63" customHeight="1" x14ac:dyDescent="0.2">
      <c r="A192" s="385" t="s">
        <v>79</v>
      </c>
      <c r="B192" s="386"/>
      <c r="C192" s="405"/>
      <c r="D192" s="398">
        <v>2057.1428571428569</v>
      </c>
      <c r="E192" s="398"/>
      <c r="F192" s="398"/>
      <c r="G192" s="398"/>
      <c r="H192" s="399"/>
    </row>
    <row r="193" spans="1:8" ht="63" customHeight="1" x14ac:dyDescent="0.2">
      <c r="A193" s="385" t="s">
        <v>80</v>
      </c>
      <c r="B193" s="386"/>
      <c r="C193" s="405"/>
      <c r="D193" s="398">
        <v>1800</v>
      </c>
      <c r="E193" s="398"/>
      <c r="F193" s="398"/>
      <c r="G193" s="398"/>
      <c r="H193" s="399"/>
    </row>
    <row r="194" spans="1:8" ht="63" customHeight="1" x14ac:dyDescent="0.2">
      <c r="A194" s="385" t="s">
        <v>81</v>
      </c>
      <c r="B194" s="386"/>
      <c r="C194" s="405"/>
      <c r="D194" s="398">
        <v>1599.9999999999998</v>
      </c>
      <c r="E194" s="398"/>
      <c r="F194" s="398"/>
      <c r="G194" s="398"/>
      <c r="H194" s="399"/>
    </row>
    <row r="195" spans="1:8" ht="63" customHeight="1" thickBot="1" x14ac:dyDescent="0.25">
      <c r="A195" s="385" t="s">
        <v>82</v>
      </c>
      <c r="B195" s="386"/>
      <c r="C195" s="406"/>
      <c r="D195" s="398">
        <v>1440</v>
      </c>
      <c r="E195" s="398"/>
      <c r="F195" s="398"/>
      <c r="G195" s="398"/>
      <c r="H195" s="399"/>
    </row>
    <row r="196" spans="1:8" s="16" customFormat="1" ht="62.45" customHeight="1" thickBot="1" x14ac:dyDescent="0.25">
      <c r="A196" s="380" t="s">
        <v>84</v>
      </c>
      <c r="B196" s="381"/>
      <c r="C19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196" s="374">
        <v>12000</v>
      </c>
      <c r="E196" s="375"/>
      <c r="F196" s="375"/>
      <c r="G196" s="375"/>
      <c r="H196" s="376"/>
    </row>
    <row r="197" spans="1:8" ht="21.75" thickBot="1" x14ac:dyDescent="0.25">
      <c r="A197" s="518"/>
      <c r="B197" s="519"/>
      <c r="C197" s="56"/>
      <c r="D197" s="520"/>
      <c r="E197" s="520"/>
      <c r="F197" s="520"/>
      <c r="G197" s="520"/>
      <c r="H197" s="521"/>
    </row>
    <row r="198" spans="1:8" ht="50.1" customHeight="1" x14ac:dyDescent="0.2">
      <c r="A198" s="352" t="s">
        <v>85</v>
      </c>
      <c r="B198" s="353"/>
      <c r="C198" s="72" t="str">
        <f>"Интернет-площадка 2gis.ru на основе Cправочника организаций "&amp;$C$2&amp;""</f>
        <v>Интернет-площадка 2gis.ru на основе Cправочника организаций "2ГИС.БАРНАУЛ"</v>
      </c>
      <c r="D198" s="382">
        <v>17160</v>
      </c>
      <c r="E198" s="383"/>
      <c r="F198" s="383"/>
      <c r="G198" s="383"/>
      <c r="H198" s="384"/>
    </row>
    <row r="199" spans="1:8" ht="50.1" customHeight="1" x14ac:dyDescent="0.2">
      <c r="A199" s="352" t="s">
        <v>86</v>
      </c>
      <c r="B199" s="353"/>
      <c r="C199" s="73"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199" s="379">
        <v>10380</v>
      </c>
      <c r="E199" s="372"/>
      <c r="F199" s="372"/>
      <c r="G199" s="372"/>
      <c r="H199" s="373"/>
    </row>
    <row r="200" spans="1:8" ht="50.1" customHeight="1" x14ac:dyDescent="0.2">
      <c r="A200" s="352" t="s">
        <v>87</v>
      </c>
      <c r="B200" s="353"/>
      <c r="C200" s="73"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0" s="354">
        <v>5580</v>
      </c>
      <c r="E200" s="355"/>
      <c r="F200" s="355"/>
      <c r="G200" s="355"/>
      <c r="H200" s="356"/>
    </row>
    <row r="201" spans="1:8" ht="50.1" customHeight="1" x14ac:dyDescent="0.2">
      <c r="A201" s="352" t="s">
        <v>88</v>
      </c>
      <c r="B201" s="353"/>
      <c r="C201" s="73" t="str">
        <f>"Интернет-площадка 2gis.ru на основе Cправочника организаций "&amp;$C$2&amp;""</f>
        <v>Интернет-площадка 2gis.ru на основе Cправочника организаций "2ГИС.БАРНАУЛ"</v>
      </c>
      <c r="D201" s="354">
        <v>15900</v>
      </c>
      <c r="E201" s="355"/>
      <c r="F201" s="355"/>
      <c r="G201" s="355"/>
      <c r="H201" s="356"/>
    </row>
    <row r="202" spans="1:8" ht="50.1" customHeight="1" x14ac:dyDescent="0.2">
      <c r="A202" s="352" t="s">
        <v>89</v>
      </c>
      <c r="B202" s="353"/>
      <c r="C202" s="73" t="str">
        <f>"Интернет-площадка 2gis.ru на основе Cправочника организаций "&amp;$C$2&amp;""</f>
        <v>Интернет-площадка 2gis.ru на основе Cправочника организаций "2ГИС.БАРНАУЛ"</v>
      </c>
      <c r="D202" s="354">
        <v>19080</v>
      </c>
      <c r="E202" s="355"/>
      <c r="F202" s="355"/>
      <c r="G202" s="355"/>
      <c r="H202" s="356"/>
    </row>
    <row r="203" spans="1:8" ht="50.1" customHeight="1" x14ac:dyDescent="0.2">
      <c r="A203" s="352" t="s">
        <v>90</v>
      </c>
      <c r="B203" s="353"/>
      <c r="C203" s="73"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3" s="354">
        <v>3708</v>
      </c>
      <c r="E203" s="355"/>
      <c r="F203" s="355"/>
      <c r="G203" s="355"/>
      <c r="H203" s="356"/>
    </row>
    <row r="204" spans="1:8" ht="50.1" customHeight="1" x14ac:dyDescent="0.2">
      <c r="A204" s="352" t="s">
        <v>91</v>
      </c>
      <c r="B204" s="353"/>
      <c r="C204" s="73"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4" s="354">
        <v>3006</v>
      </c>
      <c r="E204" s="355"/>
      <c r="F204" s="355"/>
      <c r="G204" s="355"/>
      <c r="H204" s="356"/>
    </row>
    <row r="205" spans="1:8" ht="50.1" customHeight="1" x14ac:dyDescent="0.2">
      <c r="A205" s="352" t="s">
        <v>92</v>
      </c>
      <c r="B205" s="353"/>
      <c r="C205" s="73"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05" s="354">
        <v>7452</v>
      </c>
      <c r="E205" s="355"/>
      <c r="F205" s="355"/>
      <c r="G205" s="355"/>
      <c r="H205" s="356"/>
    </row>
    <row r="206" spans="1:8" ht="50.1" customHeight="1" x14ac:dyDescent="0.2">
      <c r="A206" s="352" t="s">
        <v>93</v>
      </c>
      <c r="B206" s="353"/>
      <c r="C206" s="73" t="str">
        <f>C238</f>
        <v>электронный справочник на основе Справочника организаций "2ГИС.БАРНАУЛ" (мобильная версия 2ГИС 4.0 и выше)</v>
      </c>
      <c r="D206" s="354">
        <v>22440</v>
      </c>
      <c r="E206" s="355"/>
      <c r="F206" s="355"/>
      <c r="G206" s="355"/>
      <c r="H206" s="356"/>
    </row>
    <row r="207" spans="1:8" ht="50.1" customHeight="1" x14ac:dyDescent="0.2">
      <c r="A207" s="352" t="s">
        <v>94</v>
      </c>
      <c r="B207" s="353"/>
      <c r="C207" s="73" t="s">
        <v>95</v>
      </c>
      <c r="D207" s="354">
        <v>540</v>
      </c>
      <c r="E207" s="355"/>
      <c r="F207" s="355"/>
      <c r="G207" s="355"/>
      <c r="H207" s="356"/>
    </row>
    <row r="208" spans="1:8" ht="75.75" customHeight="1" x14ac:dyDescent="0.2">
      <c r="A208" s="352" t="s">
        <v>96</v>
      </c>
      <c r="B208" s="353"/>
      <c r="C208"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08" s="354">
        <v>6420</v>
      </c>
      <c r="E208" s="355"/>
      <c r="F208" s="355"/>
      <c r="G208" s="355"/>
      <c r="H208" s="356"/>
    </row>
    <row r="209" spans="1:8" ht="75.75" customHeight="1" x14ac:dyDescent="0.2">
      <c r="A209" s="352" t="s">
        <v>97</v>
      </c>
      <c r="B209" s="353"/>
      <c r="C209" s="73" t="str">
        <f t="shared" ref="C209:C211"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09" s="354">
        <v>5136</v>
      </c>
      <c r="E209" s="355"/>
      <c r="F209" s="355"/>
      <c r="G209" s="355"/>
      <c r="H209" s="356"/>
    </row>
    <row r="210" spans="1:8" ht="75.75" customHeight="1" x14ac:dyDescent="0.2">
      <c r="A210" s="352" t="s">
        <v>98</v>
      </c>
      <c r="B210" s="353"/>
      <c r="C210" s="73"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0" s="354">
        <v>5340</v>
      </c>
      <c r="E210" s="355"/>
      <c r="F210" s="355"/>
      <c r="G210" s="355"/>
      <c r="H210" s="356"/>
    </row>
    <row r="211" spans="1:8" ht="75.75" customHeight="1" x14ac:dyDescent="0.2">
      <c r="A211" s="352" t="s">
        <v>99</v>
      </c>
      <c r="B211" s="353"/>
      <c r="C211" s="73" t="str">
        <f t="shared" si="1"/>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1" s="354">
        <v>2568</v>
      </c>
      <c r="E211" s="355"/>
      <c r="F211" s="355"/>
      <c r="G211" s="355"/>
      <c r="H211" s="356"/>
    </row>
    <row r="212" spans="1:8" ht="75.75" customHeight="1" x14ac:dyDescent="0.2">
      <c r="A212" s="352" t="s">
        <v>100</v>
      </c>
      <c r="B212" s="353" t="s">
        <v>100</v>
      </c>
      <c r="C212"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2" s="354">
        <v>31860</v>
      </c>
      <c r="E212" s="355"/>
      <c r="F212" s="355"/>
      <c r="G212" s="355"/>
      <c r="H212" s="356"/>
    </row>
    <row r="213" spans="1:8" ht="75.75" customHeight="1" x14ac:dyDescent="0.2">
      <c r="A213" s="352" t="s">
        <v>101</v>
      </c>
      <c r="B213" s="353" t="s">
        <v>101</v>
      </c>
      <c r="C21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13" s="354">
        <v>10902</v>
      </c>
      <c r="E213" s="355"/>
      <c r="F213" s="355"/>
      <c r="G213" s="355"/>
      <c r="H213" s="356"/>
    </row>
    <row r="214" spans="1:8" ht="50.1" customHeight="1" x14ac:dyDescent="0.2">
      <c r="A214" s="352" t="s">
        <v>102</v>
      </c>
      <c r="B214" s="353"/>
      <c r="C214" s="73"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14" s="354">
        <v>10200</v>
      </c>
      <c r="E214" s="355"/>
      <c r="F214" s="355"/>
      <c r="G214" s="355"/>
      <c r="H214" s="356"/>
    </row>
    <row r="215" spans="1:8" s="16" customFormat="1" ht="102" customHeight="1" x14ac:dyDescent="0.2">
      <c r="A215" s="352" t="s">
        <v>16</v>
      </c>
      <c r="B215" s="353"/>
      <c r="C215"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15" s="354">
        <v>1380</v>
      </c>
      <c r="E215" s="355"/>
      <c r="F215" s="355"/>
      <c r="G215" s="355"/>
      <c r="H215" s="356"/>
    </row>
    <row r="216" spans="1:8" s="16" customFormat="1" ht="102" customHeight="1" x14ac:dyDescent="0.2">
      <c r="A216" s="352" t="s">
        <v>103</v>
      </c>
      <c r="B216" s="353"/>
      <c r="C216"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16" s="354">
        <v>100002</v>
      </c>
      <c r="E216" s="355"/>
      <c r="F216" s="355"/>
      <c r="G216" s="355"/>
      <c r="H216" s="356"/>
    </row>
    <row r="217" spans="1:8" s="16" customFormat="1" ht="126" customHeight="1" x14ac:dyDescent="0.2">
      <c r="A217" s="352" t="s">
        <v>104</v>
      </c>
      <c r="B217" s="353"/>
      <c r="C21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17" s="354">
        <v>15000</v>
      </c>
      <c r="E217" s="355"/>
      <c r="F217" s="355"/>
      <c r="G217" s="355"/>
      <c r="H217" s="356"/>
    </row>
    <row r="218" spans="1:8" s="16" customFormat="1" ht="126" customHeight="1" x14ac:dyDescent="0.2">
      <c r="A218" s="352" t="s">
        <v>105</v>
      </c>
      <c r="B218" s="353"/>
      <c r="C21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Интернет-площадки и Веб-приложения на основе Cправочника организаций "2ГИС.БАРНАУЛ", http://api.2gis.ru/</v>
      </c>
      <c r="D218" s="354">
        <v>7500</v>
      </c>
      <c r="E218" s="355"/>
      <c r="F218" s="355"/>
      <c r="G218" s="355"/>
      <c r="H218" s="356"/>
    </row>
    <row r="219" spans="1:8" s="16" customFormat="1" ht="126" customHeight="1" x14ac:dyDescent="0.2">
      <c r="A219" s="377" t="s">
        <v>106</v>
      </c>
      <c r="B219" s="378"/>
      <c r="C21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219" s="354">
        <v>10002</v>
      </c>
      <c r="E219" s="355"/>
      <c r="F219" s="355"/>
      <c r="G219" s="355"/>
      <c r="H219" s="356"/>
    </row>
    <row r="220" spans="1:8" ht="50.1" customHeight="1" x14ac:dyDescent="0.2">
      <c r="A220" s="352" t="s">
        <v>107</v>
      </c>
      <c r="B220" s="353"/>
      <c r="C220" s="73" t="str">
        <f>"Интернет-площадка 2gis.ru на основе Cправочника организаций "&amp;$C$2&amp;""</f>
        <v>Интернет-площадка 2gis.ru на основе Cправочника организаций "2ГИС.БАРНАУЛ"</v>
      </c>
      <c r="D220" s="354">
        <v>24120</v>
      </c>
      <c r="E220" s="355"/>
      <c r="F220" s="355"/>
      <c r="G220" s="355"/>
      <c r="H220" s="356"/>
    </row>
    <row r="221" spans="1:8" ht="50.1" customHeight="1" x14ac:dyDescent="0.2">
      <c r="A221" s="352" t="s">
        <v>108</v>
      </c>
      <c r="B221" s="353"/>
      <c r="C221" s="73" t="str">
        <f t="shared" ref="C221:C230" si="2">"Электронный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21" s="354">
        <v>14640</v>
      </c>
      <c r="E221" s="355"/>
      <c r="F221" s="355"/>
      <c r="G221" s="355"/>
      <c r="H221" s="356"/>
    </row>
    <row r="222" spans="1:8" ht="50.1" customHeight="1" x14ac:dyDescent="0.2">
      <c r="A222" s="352" t="s">
        <v>109</v>
      </c>
      <c r="B222" s="353"/>
      <c r="C222" s="73" t="str">
        <f t="shared" si="2"/>
        <v>Электронный справочник на основе Справочника организаций "2ГИС.БАРНАУЛ" (версия для ПК)</v>
      </c>
      <c r="D222" s="354">
        <v>7920</v>
      </c>
      <c r="E222" s="355"/>
      <c r="F222" s="355"/>
      <c r="G222" s="355"/>
      <c r="H222" s="356"/>
    </row>
    <row r="223" spans="1:8" ht="50.1" customHeight="1" x14ac:dyDescent="0.2">
      <c r="A223" s="352" t="s">
        <v>110</v>
      </c>
      <c r="B223" s="353"/>
      <c r="C223" s="73" t="str">
        <f>"Интернет-площадка 2gis.ru на основе Cправочника организаций "&amp;$C$2&amp;""</f>
        <v>Интернет-площадка 2gis.ru на основе Cправочника организаций "2ГИС.БАРНАУЛ"</v>
      </c>
      <c r="D223" s="354">
        <v>22320</v>
      </c>
      <c r="E223" s="355"/>
      <c r="F223" s="355"/>
      <c r="G223" s="355"/>
      <c r="H223" s="356"/>
    </row>
    <row r="224" spans="1:8" ht="50.1" customHeight="1" x14ac:dyDescent="0.2">
      <c r="A224" s="352" t="s">
        <v>111</v>
      </c>
      <c r="B224" s="353"/>
      <c r="C224" s="73" t="str">
        <f>"Интернет-площадка 2gis.ru на основе Cправочника организаций "&amp;$C$2&amp;""</f>
        <v>Интернет-площадка 2gis.ru на основе Cправочника организаций "2ГИС.БАРНАУЛ"</v>
      </c>
      <c r="D224" s="354">
        <v>26784</v>
      </c>
      <c r="E224" s="355"/>
      <c r="F224" s="355"/>
      <c r="G224" s="355"/>
      <c r="H224" s="356"/>
    </row>
    <row r="225" spans="1:8" ht="50.1" customHeight="1" x14ac:dyDescent="0.2">
      <c r="A225" s="352" t="s">
        <v>112</v>
      </c>
      <c r="B225" s="353"/>
      <c r="C225" s="73" t="str">
        <f t="shared" si="2"/>
        <v>Электронный справочник на основе Справочника организаций "2ГИС.БАРНАУЛ" (версия для ПК)</v>
      </c>
      <c r="D225" s="354">
        <v>5280</v>
      </c>
      <c r="E225" s="355"/>
      <c r="F225" s="355"/>
      <c r="G225" s="355"/>
      <c r="H225" s="356"/>
    </row>
    <row r="226" spans="1:8" ht="50.1" customHeight="1" x14ac:dyDescent="0.2">
      <c r="A226" s="352" t="s">
        <v>113</v>
      </c>
      <c r="B226" s="353"/>
      <c r="C226" s="73" t="str">
        <f t="shared" si="2"/>
        <v>Электронный справочник на основе Справочника организаций "2ГИС.БАРНАУЛ" (версия для ПК)</v>
      </c>
      <c r="D226" s="354">
        <v>4320</v>
      </c>
      <c r="E226" s="355"/>
      <c r="F226" s="355"/>
      <c r="G226" s="355"/>
      <c r="H226" s="356"/>
    </row>
    <row r="227" spans="1:8" ht="50.1" customHeight="1" x14ac:dyDescent="0.2">
      <c r="A227" s="352" t="s">
        <v>114</v>
      </c>
      <c r="B227" s="353"/>
      <c r="C227" s="73" t="str">
        <f t="shared" si="2"/>
        <v>Электронный справочник на основе Справочника организаций "2ГИС.БАРНАУЛ" (версия для ПК)</v>
      </c>
      <c r="D227" s="354">
        <v>10440</v>
      </c>
      <c r="E227" s="355"/>
      <c r="F227" s="355"/>
      <c r="G227" s="355"/>
      <c r="H227" s="356"/>
    </row>
    <row r="228" spans="1:8" ht="50.1" customHeight="1" x14ac:dyDescent="0.2">
      <c r="A228" s="352" t="s">
        <v>115</v>
      </c>
      <c r="B228" s="353"/>
      <c r="C228" s="73" t="s">
        <v>95</v>
      </c>
      <c r="D228" s="354">
        <v>840</v>
      </c>
      <c r="E228" s="355"/>
      <c r="F228" s="355"/>
      <c r="G228" s="355"/>
      <c r="H228" s="356"/>
    </row>
    <row r="229" spans="1:8" ht="68.25" customHeight="1" x14ac:dyDescent="0.2">
      <c r="A229" s="352" t="s">
        <v>116</v>
      </c>
      <c r="B229" s="353"/>
      <c r="C2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"2ГИС.БАРНАУЛ" (мобильная версия 2ГИС 4.0 и выше); Интернет-площадка 2gis.ru на основе Cправочника организаций "2ГИС.БАРНАУЛ"</v>
      </c>
      <c r="D229" s="354">
        <v>44640</v>
      </c>
      <c r="E229" s="355"/>
      <c r="F229" s="355"/>
      <c r="G229" s="355"/>
      <c r="H229" s="356"/>
    </row>
    <row r="230" spans="1:8" ht="50.1" customHeight="1" thickBot="1" x14ac:dyDescent="0.25">
      <c r="A230" s="352" t="s">
        <v>117</v>
      </c>
      <c r="B230" s="353"/>
      <c r="C230" s="73" t="str">
        <f t="shared" si="2"/>
        <v>Электронный справочник на основе Справочника организаций "2ГИС.БАРНАУЛ" (версия для ПК)</v>
      </c>
      <c r="D230" s="374">
        <v>14280</v>
      </c>
      <c r="E230" s="375"/>
      <c r="F230" s="375"/>
      <c r="G230" s="375"/>
      <c r="H230" s="376"/>
    </row>
    <row r="231" spans="1:8" s="23" customFormat="1" ht="50.1" customHeight="1" thickBot="1" x14ac:dyDescent="0.25">
      <c r="A231" s="362" t="s">
        <v>118</v>
      </c>
      <c r="B231" s="363"/>
      <c r="C231" s="21"/>
      <c r="D231" s="364"/>
      <c r="E231" s="364"/>
      <c r="F231" s="364"/>
      <c r="G231" s="364"/>
      <c r="H231" s="365"/>
    </row>
    <row r="232" spans="1:8" s="16" customFormat="1" ht="50.1" customHeight="1" x14ac:dyDescent="0.2">
      <c r="A232" s="352" t="s">
        <v>119</v>
      </c>
      <c r="B232" s="353"/>
      <c r="C232" s="366" t="str">
        <f>"Электронный справочник на основе Справочника организаций "&amp;$C$2&amp;" (мобильная версия)"</f>
        <v>Электронный справочник на основе Справочника организаций "2ГИС.БАРНАУЛ" (мобильная версия)</v>
      </c>
      <c r="D232" s="354">
        <v>9000</v>
      </c>
      <c r="E232" s="355"/>
      <c r="F232" s="355"/>
      <c r="G232" s="355"/>
      <c r="H232" s="356"/>
    </row>
    <row r="233" spans="1:8" s="16" customFormat="1" ht="50.1" customHeight="1" x14ac:dyDescent="0.2">
      <c r="A233" s="352" t="s">
        <v>120</v>
      </c>
      <c r="B233" s="353"/>
      <c r="C233" s="367"/>
      <c r="D233" s="354">
        <v>9000</v>
      </c>
      <c r="E233" s="355"/>
      <c r="F233" s="355"/>
      <c r="G233" s="355"/>
      <c r="H233" s="356"/>
    </row>
    <row r="234" spans="1:8" s="16" customFormat="1" ht="50.1" customHeight="1" x14ac:dyDescent="0.2">
      <c r="A234" s="369" t="s">
        <v>121</v>
      </c>
      <c r="B234" s="370"/>
      <c r="C234" s="367"/>
      <c r="D234" s="517">
        <v>4500</v>
      </c>
      <c r="E234" s="398"/>
      <c r="F234" s="398"/>
      <c r="G234" s="398"/>
      <c r="H234" s="398"/>
    </row>
    <row r="235" spans="1:8" s="16" customFormat="1" ht="50.1" customHeight="1" x14ac:dyDescent="0.2">
      <c r="A235" s="369" t="s">
        <v>122</v>
      </c>
      <c r="B235" s="370"/>
      <c r="C235" s="367"/>
      <c r="D235" s="517">
        <v>450</v>
      </c>
      <c r="E235" s="398"/>
      <c r="F235" s="398"/>
      <c r="G235" s="398"/>
      <c r="H235" s="398"/>
    </row>
    <row r="236" spans="1:8" s="16" customFormat="1" ht="50.1" customHeight="1" thickBot="1" x14ac:dyDescent="0.25">
      <c r="A236" s="369" t="s">
        <v>123</v>
      </c>
      <c r="B236" s="370"/>
      <c r="C236" s="368"/>
      <c r="D236" s="471">
        <v>1800</v>
      </c>
      <c r="E236" s="472"/>
      <c r="F236" s="472"/>
      <c r="G236" s="472"/>
      <c r="H236" s="472"/>
    </row>
    <row r="237" spans="1:8" s="16" customFormat="1" ht="50.1" customHeight="1" thickBot="1" x14ac:dyDescent="0.25">
      <c r="A237" s="362" t="s">
        <v>124</v>
      </c>
      <c r="B237" s="363"/>
      <c r="C237" s="21"/>
      <c r="D237" s="364"/>
      <c r="E237" s="364"/>
      <c r="F237" s="364"/>
      <c r="G237" s="364"/>
      <c r="H237" s="365"/>
    </row>
    <row r="238" spans="1:8" ht="50.1" customHeight="1" x14ac:dyDescent="0.2">
      <c r="A238" s="352" t="s">
        <v>125</v>
      </c>
      <c r="B238" s="353"/>
      <c r="C238"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238" s="77">
        <f>F238*1.2</f>
        <v>9612</v>
      </c>
      <c r="E238" s="78">
        <f>F238*1.1</f>
        <v>8811</v>
      </c>
      <c r="F238" s="78">
        <v>8010</v>
      </c>
      <c r="G238" s="78">
        <f>F238*0.75</f>
        <v>6007.5</v>
      </c>
      <c r="H238" s="79">
        <f>F238*0.5</f>
        <v>4005</v>
      </c>
    </row>
    <row r="239" spans="1:8" ht="50.1" customHeight="1" x14ac:dyDescent="0.2">
      <c r="A239" s="352" t="s">
        <v>126</v>
      </c>
      <c r="B239" s="353"/>
      <c r="C239" s="73" t="str">
        <f>"Интернет-площадка 2gis.ru на основе Cправочника организаций "&amp;$C$2&amp;""</f>
        <v>Интернет-площадка 2gis.ru на основе Cправочника организаций "2ГИС.БАРНАУЛ"</v>
      </c>
      <c r="D239" s="354">
        <v>3540</v>
      </c>
      <c r="E239" s="355"/>
      <c r="F239" s="355"/>
      <c r="G239" s="355"/>
      <c r="H239" s="356"/>
    </row>
    <row r="240" spans="1:8" ht="50.1" customHeight="1" x14ac:dyDescent="0.2">
      <c r="A240" s="352" t="s">
        <v>127</v>
      </c>
      <c r="B240" s="353"/>
      <c r="C240" s="73"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40" s="354">
        <v>1728</v>
      </c>
      <c r="E240" s="355"/>
      <c r="F240" s="355"/>
      <c r="G240" s="355"/>
      <c r="H240" s="356"/>
    </row>
    <row r="241" spans="1:8" ht="50.1" customHeight="1" x14ac:dyDescent="0.2">
      <c r="A241" s="352" t="s">
        <v>128</v>
      </c>
      <c r="B241" s="353"/>
      <c r="C241"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(мобильная версия 2ГИС 4.0 и выше)</v>
      </c>
      <c r="D241" s="77">
        <f>F241*1.2</f>
        <v>13536</v>
      </c>
      <c r="E241" s="78">
        <f>F241*1.1</f>
        <v>12408.000000000002</v>
      </c>
      <c r="F241" s="78">
        <v>11280</v>
      </c>
      <c r="G241" s="78">
        <f>F241*0.75</f>
        <v>8460</v>
      </c>
      <c r="H241" s="79">
        <f>F241*0.5</f>
        <v>5640</v>
      </c>
    </row>
    <row r="242" spans="1:8" ht="50.1" customHeight="1" x14ac:dyDescent="0.2">
      <c r="A242" s="352" t="s">
        <v>199</v>
      </c>
      <c r="B242" s="353"/>
      <c r="C242" s="73" t="str">
        <f>"Интернет-площадка 2gis.ru на основе Cправочника организаций "&amp;$C$2&amp;""</f>
        <v>Интернет-площадка 2gis.ru на основе Cправочника организаций "2ГИС.БАРНАУЛ"</v>
      </c>
      <c r="D242" s="354">
        <v>5040</v>
      </c>
      <c r="E242" s="355"/>
      <c r="F242" s="355"/>
      <c r="G242" s="355"/>
      <c r="H242" s="356"/>
    </row>
    <row r="243" spans="1:8" ht="50.1" customHeight="1" x14ac:dyDescent="0.2">
      <c r="A243" s="352" t="s">
        <v>130</v>
      </c>
      <c r="B243" s="353"/>
      <c r="C243" s="73" t="str">
        <f>"Электронный справочник на основе Справочника организаций "&amp;$C$2&amp;" (версия для ПК)"</f>
        <v>Электронный справочник на основе Справочника организаций "2ГИС.БАРНАУЛ" (версия для ПК)</v>
      </c>
      <c r="D243" s="354">
        <v>2520</v>
      </c>
      <c r="E243" s="355"/>
      <c r="F243" s="355"/>
      <c r="G243" s="355"/>
      <c r="H243" s="356"/>
    </row>
    <row r="244" spans="1:8" s="16" customFormat="1" ht="126" customHeight="1" x14ac:dyDescent="0.2">
      <c r="A244" s="352" t="s">
        <v>131</v>
      </c>
      <c r="B244" s="353"/>
      <c r="C244" s="80" t="str">
        <f>C239</f>
        <v>Интернет-площадка 2gis.ru на основе Cправочника организаций "2ГИС.БАРНАУЛ"</v>
      </c>
      <c r="D244" s="77">
        <f>F244*1.2</f>
        <v>7704</v>
      </c>
      <c r="E244" s="78">
        <f>F244*1.1</f>
        <v>7062.0000000000009</v>
      </c>
      <c r="F244" s="78">
        <v>6420</v>
      </c>
      <c r="G244" s="78">
        <f>F244*0.75</f>
        <v>4815</v>
      </c>
      <c r="H244" s="79">
        <f>F244*0.5</f>
        <v>3210</v>
      </c>
    </row>
    <row r="245" spans="1:8" s="16" customFormat="1" ht="126" customHeight="1" thickBot="1" x14ac:dyDescent="0.25">
      <c r="A245" s="352" t="s">
        <v>132</v>
      </c>
      <c r="B245" s="353"/>
      <c r="C24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45" s="354">
        <v>6552</v>
      </c>
      <c r="E245" s="355"/>
      <c r="F245" s="355"/>
      <c r="G245" s="355"/>
      <c r="H245" s="356"/>
    </row>
    <row r="246" spans="1:8" ht="50.1" customHeight="1" thickBot="1" x14ac:dyDescent="0.25">
      <c r="A246" s="362" t="s">
        <v>200</v>
      </c>
      <c r="B246" s="363"/>
      <c r="C246" s="21"/>
      <c r="D246" s="364"/>
      <c r="E246" s="364"/>
      <c r="F246" s="364"/>
      <c r="G246" s="364"/>
      <c r="H246" s="365"/>
    </row>
    <row r="247" spans="1:8" s="20" customFormat="1" ht="30" customHeight="1" thickBot="1" x14ac:dyDescent="0.25">
      <c r="A247" s="507"/>
      <c r="B247" s="507"/>
      <c r="C247" s="623"/>
      <c r="D247" s="507"/>
      <c r="E247" s="507"/>
      <c r="F247" s="507"/>
      <c r="G247" s="507"/>
      <c r="H247" s="508"/>
    </row>
    <row r="248" spans="1:8" s="16" customFormat="1" ht="83.25" customHeight="1" thickBot="1" x14ac:dyDescent="0.25">
      <c r="A248" s="352" t="s">
        <v>201</v>
      </c>
      <c r="B248" s="353"/>
      <c r="C24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"2ГИС.БАРНАУЛ" (версия для ПК); Интернет-площадка 2gis.ru на основе Cправочника организаций "2ГИС.БАРНАУЛ"; Электронный справочник на основе Справочника организаций "2ГИС.БАРНАУЛ" (мобильная версия 2ГИС 4.0 и выше)</v>
      </c>
      <c r="D248" s="382">
        <v>17610</v>
      </c>
      <c r="E248" s="383"/>
      <c r="F248" s="383"/>
      <c r="G248" s="383"/>
      <c r="H248" s="384"/>
    </row>
    <row r="249" spans="1:8" s="16" customFormat="1" ht="83.25" customHeight="1" thickBot="1" x14ac:dyDescent="0.25">
      <c r="A249" s="352" t="s">
        <v>202</v>
      </c>
      <c r="B249" s="353"/>
      <c r="C249" s="367"/>
      <c r="D249" s="382">
        <v>17610</v>
      </c>
      <c r="E249" s="383"/>
      <c r="F249" s="383"/>
      <c r="G249" s="383"/>
      <c r="H249" s="384"/>
    </row>
    <row r="250" spans="1:8" ht="50.1" customHeight="1" thickBot="1" x14ac:dyDescent="0.25">
      <c r="A250" s="518"/>
      <c r="B250" s="519"/>
      <c r="C250" s="56"/>
      <c r="D250" s="520"/>
      <c r="E250" s="520"/>
      <c r="F250" s="520"/>
      <c r="G250" s="520"/>
      <c r="H250" s="521"/>
    </row>
    <row r="251" spans="1:8" s="20" customFormat="1" ht="26.25" x14ac:dyDescent="0.2">
      <c r="A251" s="81"/>
      <c r="B251" s="82"/>
      <c r="C251" s="83"/>
      <c r="D251" s="82"/>
      <c r="E251" s="82"/>
      <c r="F251" s="82"/>
      <c r="G251" s="82"/>
      <c r="H251" s="84"/>
    </row>
    <row r="252" spans="1:8" s="16" customFormat="1" ht="21" x14ac:dyDescent="0.2">
      <c r="A252" s="85"/>
      <c r="B252" s="86" t="s">
        <v>133</v>
      </c>
      <c r="C252" s="349" t="s">
        <v>284</v>
      </c>
      <c r="D252" s="349"/>
      <c r="E252" s="87"/>
      <c r="F252" s="87"/>
      <c r="G252" s="87"/>
      <c r="H252" s="87"/>
    </row>
    <row r="253" spans="1:8" s="16" customFormat="1" ht="21" x14ac:dyDescent="0.2">
      <c r="A253" s="85"/>
      <c r="B253" s="87"/>
      <c r="C253" s="348" t="s">
        <v>285</v>
      </c>
      <c r="D253" s="348"/>
      <c r="E253" s="87"/>
      <c r="F253" s="87"/>
      <c r="G253" s="87"/>
      <c r="H253" s="87"/>
    </row>
    <row r="254" spans="1:8" s="16" customFormat="1" ht="21" x14ac:dyDescent="0.2">
      <c r="A254" s="85"/>
      <c r="B254" s="87"/>
      <c r="C254" s="348" t="s">
        <v>286</v>
      </c>
      <c r="D254" s="348"/>
      <c r="E254" s="87"/>
      <c r="F254" s="87"/>
      <c r="G254" s="87"/>
      <c r="H254" s="87"/>
    </row>
    <row r="255" spans="1:8" s="16" customFormat="1" ht="21" x14ac:dyDescent="0.2">
      <c r="A255" s="81"/>
      <c r="B255" s="82"/>
      <c r="C255" s="348"/>
      <c r="D255" s="348"/>
      <c r="E255" s="87"/>
      <c r="F255" s="87"/>
      <c r="G255" s="87"/>
      <c r="H255" s="82"/>
    </row>
    <row r="256" spans="1:8" s="16" customFormat="1" ht="26.25" x14ac:dyDescent="0.2">
      <c r="A256" s="347" t="str">
        <f>Абакан_юр!A174</f>
        <v>По соглашению сторон в качестве валюты платежа могут выступать украинские гривны, в этом случае курс следующий: 1 руб. = 0,4395 гривен</v>
      </c>
      <c r="B256" s="347"/>
      <c r="C256" s="347"/>
      <c r="D256" s="89"/>
      <c r="E256" s="89"/>
      <c r="F256" s="90"/>
      <c r="G256" s="351"/>
      <c r="H256" s="351"/>
    </row>
    <row r="257" spans="1:8" ht="26.25" x14ac:dyDescent="0.2">
      <c r="A257" s="347" t="str">
        <f>Абакан_юр!A175</f>
        <v>По соглашению сторон в качестве валюты платежа могут выступать дирхамы ОАЭ, в этом случае курс следующий: 1 руб. = 0,0414 дирхам</v>
      </c>
      <c r="B257" s="347"/>
      <c r="C257" s="347"/>
      <c r="D257" s="89"/>
      <c r="E257" s="89"/>
      <c r="F257" s="90"/>
      <c r="G257" s="92"/>
      <c r="H257" s="92"/>
    </row>
    <row r="258" spans="1:8" ht="26.25" x14ac:dyDescent="0.2">
      <c r="A258" s="347" t="str">
        <f>Абакан_юр!A176</f>
        <v>По соглашению сторон в качестве валюты платежа могут выступать доллары США, в этом случае курс следующий: 1 руб. = 0,0113 доллара</v>
      </c>
      <c r="B258" s="347"/>
      <c r="C258" s="347"/>
      <c r="D258" s="89"/>
      <c r="E258" s="89"/>
      <c r="F258" s="90"/>
      <c r="G258" s="92"/>
      <c r="H258" s="92"/>
    </row>
    <row r="259" spans="1:8" ht="26.25" x14ac:dyDescent="0.2">
      <c r="A259" s="347" t="str">
        <f>Абакан_юр!A177</f>
        <v>По соглашению сторон в качестве валюты платежа могут выступать евро, в этом случае курс следующий: 1 руб. = 0,0104 евро</v>
      </c>
      <c r="B259" s="347"/>
      <c r="C259" s="347"/>
      <c r="D259" s="89"/>
      <c r="E259" s="90"/>
      <c r="F259" s="90"/>
      <c r="G259" s="92"/>
      <c r="H259" s="92"/>
    </row>
    <row r="260" spans="1:8" ht="26.25" x14ac:dyDescent="0.2">
      <c r="A260" s="347" t="str">
        <f>Абакан_юр!A178</f>
        <v>По соглашению сторон в качестве валюты платежа могут выступать чешские кроны, в этом случае курс следующий: 1 руб. = 0,2610 крона</v>
      </c>
      <c r="B260" s="347"/>
      <c r="C260" s="347"/>
      <c r="D260" s="89"/>
      <c r="E260" s="90"/>
      <c r="F260" s="90"/>
      <c r="G260" s="92"/>
      <c r="H260" s="92"/>
    </row>
    <row r="261" spans="1:8" ht="26.25" x14ac:dyDescent="0.2">
      <c r="A261" s="347" t="str">
        <f>Абакан_юр!A179</f>
        <v>По соглашению сторон в качестве валюты платежа могут выступать киргизские сомы, в этом случае курс следующий: 1 руб. = 1,0094 сом</v>
      </c>
      <c r="B261" s="347"/>
      <c r="C261" s="347"/>
      <c r="D261" s="89"/>
      <c r="E261" s="89"/>
      <c r="F261" s="90"/>
      <c r="G261" s="92"/>
      <c r="H261" s="92"/>
    </row>
    <row r="262" spans="1:8" ht="26.25" x14ac:dyDescent="0.2">
      <c r="A262" s="347" t="str">
        <f>Абакан_юр!A180</f>
        <v>По соглашению сторон в качестве валюты платежа могут выступать казахстанские тенге, в этом случае курс следующий: 1 руб. = 5,0667 тенге</v>
      </c>
      <c r="B262" s="347"/>
      <c r="C262" s="347"/>
      <c r="D262" s="89"/>
      <c r="E262" s="89"/>
      <c r="F262" s="90"/>
      <c r="G262" s="92"/>
      <c r="H262" s="92"/>
    </row>
    <row r="263" spans="1:8" ht="26.25" customHeight="1" x14ac:dyDescent="0.2">
      <c r="A263" s="93"/>
      <c r="B263" s="93"/>
      <c r="C263" s="94"/>
      <c r="D263" s="95"/>
      <c r="E263" s="95"/>
      <c r="F263" s="96"/>
      <c r="G263" s="97"/>
      <c r="H263" s="97"/>
    </row>
    <row r="264" spans="1:8" ht="26.25" customHeight="1" x14ac:dyDescent="0.2">
      <c r="A264" s="339" t="s">
        <v>144</v>
      </c>
      <c r="B264" s="339"/>
      <c r="C264" s="339"/>
      <c r="D264" s="339"/>
      <c r="E264" s="339"/>
      <c r="F264" s="339"/>
      <c r="G264" s="339"/>
      <c r="H264" s="339"/>
    </row>
    <row r="265" spans="1:8" ht="26.25" customHeight="1" x14ac:dyDescent="0.2">
      <c r="A265" s="339" t="s">
        <v>145</v>
      </c>
      <c r="B265" s="339"/>
      <c r="C265" s="339"/>
      <c r="D265" s="339"/>
      <c r="E265" s="339"/>
      <c r="F265" s="339"/>
      <c r="G265" s="339"/>
      <c r="H265" s="339"/>
    </row>
    <row r="266" spans="1:8" ht="26.25" customHeight="1" x14ac:dyDescent="0.2">
      <c r="A266" s="93"/>
      <c r="B266" s="93"/>
      <c r="C266" s="94"/>
      <c r="D266" s="95"/>
      <c r="E266" s="95"/>
      <c r="F266" s="96"/>
      <c r="G266" s="97"/>
      <c r="H266" s="97"/>
    </row>
    <row r="267" spans="1:8" ht="26.25" customHeight="1" thickBot="1" x14ac:dyDescent="0.25">
      <c r="A267" s="340" t="s">
        <v>146</v>
      </c>
      <c r="B267" s="340"/>
      <c r="C267" s="340"/>
      <c r="D267" s="340"/>
      <c r="E267" s="340"/>
      <c r="F267" s="99"/>
      <c r="G267" s="91"/>
      <c r="H267" s="100"/>
    </row>
    <row r="268" spans="1:8" ht="26.25" customHeight="1" thickBot="1" x14ac:dyDescent="0.25">
      <c r="A268" s="341" t="s">
        <v>147</v>
      </c>
      <c r="B268" s="342"/>
      <c r="C268" s="342"/>
      <c r="D268" s="342"/>
      <c r="E268" s="343"/>
      <c r="F268" s="101"/>
      <c r="H268" s="102"/>
    </row>
    <row r="269" spans="1:8" ht="102" customHeight="1" thickBot="1" x14ac:dyDescent="0.25">
      <c r="A269" s="344" t="s">
        <v>148</v>
      </c>
      <c r="B269" s="345"/>
      <c r="C269" s="103" t="s">
        <v>149</v>
      </c>
      <c r="D269" s="345" t="s">
        <v>150</v>
      </c>
      <c r="E269" s="346"/>
      <c r="F269" s="104"/>
      <c r="G269" s="104"/>
      <c r="H269" s="104"/>
    </row>
    <row r="270" spans="1:8" ht="21" x14ac:dyDescent="0.2">
      <c r="A270" s="333" t="s">
        <v>207</v>
      </c>
      <c r="B270" s="334"/>
      <c r="C270" s="335" t="s">
        <v>208</v>
      </c>
      <c r="D270" s="641">
        <v>2190</v>
      </c>
      <c r="E270" s="336"/>
      <c r="F270" s="104"/>
      <c r="G270" s="104"/>
      <c r="H270" s="104"/>
    </row>
    <row r="271" spans="1:8" ht="21" x14ac:dyDescent="0.2">
      <c r="A271" s="337" t="s">
        <v>209</v>
      </c>
      <c r="B271" s="338"/>
      <c r="C271" s="331"/>
      <c r="D271" s="640">
        <v>1590</v>
      </c>
      <c r="E271" s="332"/>
      <c r="F271" s="104"/>
      <c r="G271" s="104"/>
      <c r="H271" s="104"/>
    </row>
    <row r="272" spans="1:8" ht="21" x14ac:dyDescent="0.2">
      <c r="A272" s="337" t="s">
        <v>210</v>
      </c>
      <c r="B272" s="338"/>
      <c r="C272" s="331"/>
      <c r="D272" s="640">
        <v>1440</v>
      </c>
      <c r="E272" s="332"/>
      <c r="F272" s="104"/>
      <c r="G272" s="104"/>
      <c r="H272" s="104"/>
    </row>
    <row r="273" spans="1:8" ht="21.75" thickBot="1" x14ac:dyDescent="0.25">
      <c r="A273" s="337" t="s">
        <v>211</v>
      </c>
      <c r="B273" s="338"/>
      <c r="C273" s="331"/>
      <c r="D273" s="640">
        <v>1290</v>
      </c>
      <c r="E273" s="332"/>
      <c r="F273" s="104"/>
      <c r="G273" s="104"/>
      <c r="H273" s="104"/>
    </row>
    <row r="274" spans="1:8" ht="97.5" customHeight="1" x14ac:dyDescent="0.2">
      <c r="A274" s="333" t="s">
        <v>151</v>
      </c>
      <c r="B274" s="334"/>
      <c r="C274" s="105" t="s">
        <v>152</v>
      </c>
      <c r="D274" s="335" t="s">
        <v>153</v>
      </c>
      <c r="E274" s="336"/>
      <c r="F274" s="104"/>
      <c r="G274" s="104"/>
      <c r="H274" s="104"/>
    </row>
    <row r="275" spans="1:8" ht="92.25" customHeight="1" x14ac:dyDescent="0.2">
      <c r="A275" s="337" t="s">
        <v>154</v>
      </c>
      <c r="B275" s="338"/>
      <c r="C275" s="106" t="s">
        <v>155</v>
      </c>
      <c r="D275" s="331" t="s">
        <v>156</v>
      </c>
      <c r="E275" s="332"/>
      <c r="F275" s="104"/>
      <c r="G275" s="104"/>
      <c r="H275" s="104"/>
    </row>
    <row r="276" spans="1:8" ht="94.5" customHeight="1" x14ac:dyDescent="0.2">
      <c r="A276" s="338" t="s">
        <v>157</v>
      </c>
      <c r="B276" s="338"/>
      <c r="C276" s="106" t="s">
        <v>158</v>
      </c>
      <c r="D276" s="331" t="s">
        <v>156</v>
      </c>
      <c r="E276" s="331"/>
      <c r="F276" s="104"/>
      <c r="G276" s="104"/>
      <c r="H276" s="104"/>
    </row>
    <row r="277" spans="1:8" ht="94.5" customHeight="1" x14ac:dyDescent="0.2">
      <c r="A277" s="337" t="s">
        <v>160</v>
      </c>
      <c r="B277" s="338"/>
      <c r="C277" s="124" t="s">
        <v>161</v>
      </c>
      <c r="D277" s="338" t="s">
        <v>156</v>
      </c>
      <c r="E277" s="494"/>
      <c r="F277" s="101"/>
      <c r="G277" s="101"/>
      <c r="H277" s="101"/>
    </row>
    <row r="278" spans="1:8" ht="94.5" customHeight="1" x14ac:dyDescent="0.2">
      <c r="A278" s="337" t="s">
        <v>162</v>
      </c>
      <c r="B278" s="338"/>
      <c r="C278" s="106" t="s">
        <v>163</v>
      </c>
      <c r="D278" s="331" t="s">
        <v>156</v>
      </c>
      <c r="E278" s="332"/>
      <c r="F278" s="96"/>
      <c r="G278" s="97"/>
      <c r="H278" s="97"/>
    </row>
    <row r="279" spans="1:8" ht="94.5" customHeight="1" x14ac:dyDescent="0.2">
      <c r="A279" s="329" t="s">
        <v>164</v>
      </c>
      <c r="B279" s="329"/>
      <c r="C279" s="329"/>
      <c r="D279" s="329"/>
      <c r="E279" s="329"/>
      <c r="F279" s="329"/>
      <c r="G279" s="329"/>
      <c r="H279" s="329"/>
    </row>
    <row r="280" spans="1:8" ht="90.75" customHeight="1" x14ac:dyDescent="0.2">
      <c r="A280" s="329" t="s">
        <v>165</v>
      </c>
      <c r="B280" s="329"/>
      <c r="C280" s="329"/>
      <c r="D280" s="329"/>
      <c r="E280" s="329"/>
      <c r="F280" s="329"/>
      <c r="G280" s="329"/>
      <c r="H280" s="329"/>
    </row>
    <row r="281" spans="1:8" ht="195" customHeight="1" x14ac:dyDescent="0.2">
      <c r="A281"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81" s="339"/>
      <c r="C281" s="339"/>
      <c r="D281" s="339"/>
      <c r="E281" s="339"/>
      <c r="F281" s="339"/>
      <c r="G281" s="339"/>
      <c r="H281" s="339"/>
    </row>
    <row r="282" spans="1:8" ht="105.75" customHeight="1" x14ac:dyDescent="0.2">
      <c r="A282" s="339" t="s">
        <v>167</v>
      </c>
      <c r="B282" s="339"/>
      <c r="C282" s="339"/>
      <c r="D282" s="339"/>
      <c r="E282" s="339"/>
      <c r="F282" s="339"/>
      <c r="G282" s="339"/>
      <c r="H282" s="339"/>
    </row>
    <row r="283" spans="1:8" ht="69.75" customHeight="1" x14ac:dyDescent="0.2">
      <c r="A283" s="329" t="s">
        <v>168</v>
      </c>
      <c r="B283" s="329"/>
      <c r="C283" s="329"/>
      <c r="D283" s="329"/>
      <c r="E283" s="329"/>
      <c r="F283" s="329"/>
      <c r="G283" s="329"/>
      <c r="H283" s="329"/>
    </row>
    <row r="284" spans="1:8" s="82" customFormat="1" ht="125.25" customHeight="1" x14ac:dyDescent="0.2">
      <c r="A284" s="339" t="s">
        <v>169</v>
      </c>
      <c r="B284" s="339"/>
      <c r="C284" s="339"/>
      <c r="D284" s="339"/>
      <c r="E284" s="339"/>
      <c r="F284" s="339"/>
      <c r="G284" s="339"/>
      <c r="H284" s="339"/>
    </row>
    <row r="285" spans="1:8" s="82" customFormat="1" ht="125.25" customHeight="1" x14ac:dyDescent="0.2">
      <c r="A285" s="639" t="s">
        <v>287</v>
      </c>
      <c r="B285" s="639"/>
      <c r="C285" s="639"/>
      <c r="D285" s="639"/>
      <c r="E285" s="639"/>
      <c r="F285" s="639"/>
      <c r="G285" s="639"/>
      <c r="H285" s="639"/>
    </row>
    <row r="286" spans="1:8" ht="25.5" x14ac:dyDescent="0.35">
      <c r="A286" s="637" t="s">
        <v>288</v>
      </c>
      <c r="B286" s="638"/>
      <c r="C286" s="176" t="s">
        <v>289</v>
      </c>
    </row>
    <row r="287" spans="1:8" ht="25.5" x14ac:dyDescent="0.35">
      <c r="A287" s="635" t="s">
        <v>290</v>
      </c>
      <c r="B287" s="636"/>
      <c r="C287" s="177">
        <v>1</v>
      </c>
    </row>
    <row r="288" spans="1:8" ht="25.5" x14ac:dyDescent="0.35">
      <c r="A288" s="635">
        <v>2</v>
      </c>
      <c r="B288" s="636"/>
      <c r="C288" s="177">
        <v>1.1000000000000001</v>
      </c>
    </row>
    <row r="289" spans="1:8" ht="25.5" x14ac:dyDescent="0.35">
      <c r="A289" s="635">
        <v>3</v>
      </c>
      <c r="B289" s="636"/>
      <c r="C289" s="177">
        <v>1.2</v>
      </c>
    </row>
    <row r="290" spans="1:8" ht="25.5" x14ac:dyDescent="0.35">
      <c r="A290" s="635" t="s">
        <v>291</v>
      </c>
      <c r="B290" s="636"/>
      <c r="C290" s="177">
        <v>1.25</v>
      </c>
    </row>
    <row r="291" spans="1:8" ht="25.5" x14ac:dyDescent="0.35">
      <c r="A291" s="635" t="s">
        <v>292</v>
      </c>
      <c r="B291" s="636"/>
      <c r="C291" s="177">
        <v>1.3</v>
      </c>
    </row>
    <row r="292" spans="1:8" ht="25.5" x14ac:dyDescent="0.35">
      <c r="A292" s="635" t="s">
        <v>293</v>
      </c>
      <c r="B292" s="636"/>
      <c r="C292" s="177">
        <v>1.35</v>
      </c>
    </row>
    <row r="293" spans="1:8" ht="25.5" x14ac:dyDescent="0.35">
      <c r="A293" s="635" t="s">
        <v>294</v>
      </c>
      <c r="B293" s="636"/>
      <c r="C293" s="177">
        <v>1.4</v>
      </c>
    </row>
    <row r="294" spans="1:8" ht="25.5" x14ac:dyDescent="0.35">
      <c r="A294" s="635" t="s">
        <v>295</v>
      </c>
      <c r="B294" s="636"/>
      <c r="C294" s="177">
        <v>1.45</v>
      </c>
    </row>
    <row r="295" spans="1:8" ht="25.5" x14ac:dyDescent="0.35">
      <c r="A295" s="635" t="s">
        <v>296</v>
      </c>
      <c r="B295" s="636"/>
      <c r="C295" s="177">
        <v>1.5</v>
      </c>
    </row>
    <row r="296" spans="1:8" ht="25.5" x14ac:dyDescent="0.35">
      <c r="A296" s="635" t="s">
        <v>297</v>
      </c>
      <c r="B296" s="636"/>
      <c r="C296" s="177">
        <v>2</v>
      </c>
    </row>
    <row r="297" spans="1:8" ht="23.25" x14ac:dyDescent="0.2">
      <c r="A297" s="329" t="s">
        <v>298</v>
      </c>
      <c r="B297" s="329"/>
      <c r="C297" s="329"/>
      <c r="D297" s="329"/>
      <c r="E297" s="329"/>
      <c r="F297" s="329"/>
      <c r="G297" s="329"/>
      <c r="H297" s="329"/>
    </row>
  </sheetData>
  <sheetProtection selectLockedCells="1" selectUnlockedCells="1"/>
  <mergeCells count="500">
    <mergeCell ref="D4:H4"/>
    <mergeCell ref="A5:B5"/>
    <mergeCell ref="D6:H6"/>
    <mergeCell ref="A7:C7"/>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A65:C65"/>
    <mergeCell ref="D65:H65"/>
    <mergeCell ref="A66:B66"/>
    <mergeCell ref="C66:C105"/>
    <mergeCell ref="D66:H66"/>
    <mergeCell ref="A67:B67"/>
    <mergeCell ref="D67:H67"/>
    <mergeCell ref="A68:B68"/>
    <mergeCell ref="D68:H68"/>
    <mergeCell ref="A69:B69"/>
    <mergeCell ref="A73:B73"/>
    <mergeCell ref="D73:H73"/>
    <mergeCell ref="A74:B74"/>
    <mergeCell ref="D74:H74"/>
    <mergeCell ref="A75:B75"/>
    <mergeCell ref="D75:H75"/>
    <mergeCell ref="D69:H69"/>
    <mergeCell ref="A70:B70"/>
    <mergeCell ref="D70:H70"/>
    <mergeCell ref="A71:B71"/>
    <mergeCell ref="D71:H71"/>
    <mergeCell ref="A72:B72"/>
    <mergeCell ref="D72:H72"/>
    <mergeCell ref="A79:B79"/>
    <mergeCell ref="D79:H79"/>
    <mergeCell ref="A80:B80"/>
    <mergeCell ref="D80:H80"/>
    <mergeCell ref="A81:B81"/>
    <mergeCell ref="D81:H81"/>
    <mergeCell ref="A76:B76"/>
    <mergeCell ref="D76:H76"/>
    <mergeCell ref="A77:B77"/>
    <mergeCell ref="D77:H77"/>
    <mergeCell ref="A78:B78"/>
    <mergeCell ref="D78:H78"/>
    <mergeCell ref="A85:B85"/>
    <mergeCell ref="D85:H85"/>
    <mergeCell ref="A86:B86"/>
    <mergeCell ref="D86:H86"/>
    <mergeCell ref="A87:B87"/>
    <mergeCell ref="D87:H87"/>
    <mergeCell ref="A82:B82"/>
    <mergeCell ref="D82:H82"/>
    <mergeCell ref="A83:B83"/>
    <mergeCell ref="D83:H83"/>
    <mergeCell ref="A84:B84"/>
    <mergeCell ref="D84:H84"/>
    <mergeCell ref="A91:B91"/>
    <mergeCell ref="D91:H91"/>
    <mergeCell ref="A92:B92"/>
    <mergeCell ref="D92:H92"/>
    <mergeCell ref="A93:B93"/>
    <mergeCell ref="D93:H93"/>
    <mergeCell ref="A88:B88"/>
    <mergeCell ref="D88:H88"/>
    <mergeCell ref="A89:B89"/>
    <mergeCell ref="D89:H89"/>
    <mergeCell ref="A90:B90"/>
    <mergeCell ref="D90:H90"/>
    <mergeCell ref="A97:B97"/>
    <mergeCell ref="D97:H97"/>
    <mergeCell ref="A98:B98"/>
    <mergeCell ref="D98:H98"/>
    <mergeCell ref="A99:B99"/>
    <mergeCell ref="D99:H99"/>
    <mergeCell ref="A94:B94"/>
    <mergeCell ref="D94:H94"/>
    <mergeCell ref="A95:B95"/>
    <mergeCell ref="D95:H95"/>
    <mergeCell ref="A96:B96"/>
    <mergeCell ref="D96:H96"/>
    <mergeCell ref="A103:B103"/>
    <mergeCell ref="D103:H103"/>
    <mergeCell ref="A104:B104"/>
    <mergeCell ref="D104:H104"/>
    <mergeCell ref="A105:B105"/>
    <mergeCell ref="D105:H105"/>
    <mergeCell ref="A100:B100"/>
    <mergeCell ref="D100:H100"/>
    <mergeCell ref="A101:B101"/>
    <mergeCell ref="D101:H101"/>
    <mergeCell ref="A102:B102"/>
    <mergeCell ref="D102:H102"/>
    <mergeCell ref="D106:H106"/>
    <mergeCell ref="A108:A111"/>
    <mergeCell ref="B108:B109"/>
    <mergeCell ref="C108:C109"/>
    <mergeCell ref="D108:D111"/>
    <mergeCell ref="E108:E111"/>
    <mergeCell ref="F108:F111"/>
    <mergeCell ref="G108:G111"/>
    <mergeCell ref="H108:H111"/>
    <mergeCell ref="D118:H118"/>
    <mergeCell ref="A119:A121"/>
    <mergeCell ref="B119:B120"/>
    <mergeCell ref="C119:C120"/>
    <mergeCell ref="D119:H121"/>
    <mergeCell ref="D122:H122"/>
    <mergeCell ref="D112:H112"/>
    <mergeCell ref="A113:A117"/>
    <mergeCell ref="B113:B114"/>
    <mergeCell ref="C113:C114"/>
    <mergeCell ref="D113:D117"/>
    <mergeCell ref="E113:E117"/>
    <mergeCell ref="F113:F117"/>
    <mergeCell ref="G113:G117"/>
    <mergeCell ref="H113:H117"/>
    <mergeCell ref="A123:C123"/>
    <mergeCell ref="D123:H123"/>
    <mergeCell ref="A124:B124"/>
    <mergeCell ref="C124:C163"/>
    <mergeCell ref="D124:H124"/>
    <mergeCell ref="A125:B125"/>
    <mergeCell ref="D125:H125"/>
    <mergeCell ref="A126:B126"/>
    <mergeCell ref="D126:H126"/>
    <mergeCell ref="A127:B127"/>
    <mergeCell ref="A131:B131"/>
    <mergeCell ref="D131:H131"/>
    <mergeCell ref="A132:B132"/>
    <mergeCell ref="D132:H132"/>
    <mergeCell ref="A133:B133"/>
    <mergeCell ref="D133:H133"/>
    <mergeCell ref="D127:H127"/>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9:B169"/>
    <mergeCell ref="D169:H169"/>
    <mergeCell ref="A170:B170"/>
    <mergeCell ref="D170:H170"/>
    <mergeCell ref="A171:B171"/>
    <mergeCell ref="D171:H171"/>
    <mergeCell ref="A164:C164"/>
    <mergeCell ref="D164:H164"/>
    <mergeCell ref="D165:H165"/>
    <mergeCell ref="A166:B166"/>
    <mergeCell ref="C166:C174"/>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C178:C195"/>
    <mergeCell ref="D178:H178"/>
    <mergeCell ref="A179:B179"/>
    <mergeCell ref="D179:H179"/>
    <mergeCell ref="A180:B180"/>
    <mergeCell ref="D180:H180"/>
    <mergeCell ref="A181:B181"/>
    <mergeCell ref="D181:H181"/>
    <mergeCell ref="A182:B182"/>
    <mergeCell ref="A186:B186"/>
    <mergeCell ref="D186:H186"/>
    <mergeCell ref="A187:B187"/>
    <mergeCell ref="D187:H187"/>
    <mergeCell ref="A188:B188"/>
    <mergeCell ref="D188:H188"/>
    <mergeCell ref="D182:H182"/>
    <mergeCell ref="A183:B183"/>
    <mergeCell ref="D183:H183"/>
    <mergeCell ref="A184:B184"/>
    <mergeCell ref="D184:H184"/>
    <mergeCell ref="A185:B185"/>
    <mergeCell ref="D185:H185"/>
    <mergeCell ref="A192:B192"/>
    <mergeCell ref="D192:H192"/>
    <mergeCell ref="A193:B193"/>
    <mergeCell ref="D193:H193"/>
    <mergeCell ref="A194:B194"/>
    <mergeCell ref="D194:H194"/>
    <mergeCell ref="A189:B189"/>
    <mergeCell ref="D189:H189"/>
    <mergeCell ref="A190:B190"/>
    <mergeCell ref="D190:H190"/>
    <mergeCell ref="A191:B191"/>
    <mergeCell ref="D191:H191"/>
    <mergeCell ref="A198:B198"/>
    <mergeCell ref="D198:H198"/>
    <mergeCell ref="A199:B199"/>
    <mergeCell ref="D199:H199"/>
    <mergeCell ref="A200:B200"/>
    <mergeCell ref="D200:H200"/>
    <mergeCell ref="A195:B195"/>
    <mergeCell ref="D195:H195"/>
    <mergeCell ref="A196:B196"/>
    <mergeCell ref="D196:H196"/>
    <mergeCell ref="A197:B197"/>
    <mergeCell ref="D197:H197"/>
    <mergeCell ref="A204:B204"/>
    <mergeCell ref="D204:H204"/>
    <mergeCell ref="A205:B205"/>
    <mergeCell ref="D205:H205"/>
    <mergeCell ref="A206:B206"/>
    <mergeCell ref="D206:H206"/>
    <mergeCell ref="A201:B201"/>
    <mergeCell ref="D201:H201"/>
    <mergeCell ref="A202:B202"/>
    <mergeCell ref="D202:H202"/>
    <mergeCell ref="A203:B203"/>
    <mergeCell ref="D203:H203"/>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28:B228"/>
    <mergeCell ref="D228:H228"/>
    <mergeCell ref="A229:B229"/>
    <mergeCell ref="D229:H229"/>
    <mergeCell ref="A230:B230"/>
    <mergeCell ref="D230:H230"/>
    <mergeCell ref="A225:B225"/>
    <mergeCell ref="D225:H225"/>
    <mergeCell ref="A226:B226"/>
    <mergeCell ref="D226:H226"/>
    <mergeCell ref="A227:B227"/>
    <mergeCell ref="D227:H227"/>
    <mergeCell ref="D235:H235"/>
    <mergeCell ref="A236:B236"/>
    <mergeCell ref="D236:H236"/>
    <mergeCell ref="A237:B237"/>
    <mergeCell ref="D237:H237"/>
    <mergeCell ref="A238:B238"/>
    <mergeCell ref="A231:B231"/>
    <mergeCell ref="D231:H231"/>
    <mergeCell ref="A232:B232"/>
    <mergeCell ref="C232:C236"/>
    <mergeCell ref="D232:H232"/>
    <mergeCell ref="A233:B233"/>
    <mergeCell ref="D233:H233"/>
    <mergeCell ref="A234:B234"/>
    <mergeCell ref="D234:H234"/>
    <mergeCell ref="A235:B235"/>
    <mergeCell ref="A243:B243"/>
    <mergeCell ref="D243:H243"/>
    <mergeCell ref="A244:B244"/>
    <mergeCell ref="A245:B245"/>
    <mergeCell ref="D245:H245"/>
    <mergeCell ref="A246:B246"/>
    <mergeCell ref="D246:H246"/>
    <mergeCell ref="A239:B239"/>
    <mergeCell ref="D239:H239"/>
    <mergeCell ref="A240:B240"/>
    <mergeCell ref="D240:H240"/>
    <mergeCell ref="A241:B241"/>
    <mergeCell ref="A242:B242"/>
    <mergeCell ref="D242:H242"/>
    <mergeCell ref="A250:B250"/>
    <mergeCell ref="D250:H250"/>
    <mergeCell ref="C252:D252"/>
    <mergeCell ref="C253:D253"/>
    <mergeCell ref="C254:D254"/>
    <mergeCell ref="C255:D255"/>
    <mergeCell ref="A247:C247"/>
    <mergeCell ref="D247:H247"/>
    <mergeCell ref="A248:B248"/>
    <mergeCell ref="C248:C249"/>
    <mergeCell ref="D248:H248"/>
    <mergeCell ref="A249:B249"/>
    <mergeCell ref="D249:H249"/>
    <mergeCell ref="A261:C261"/>
    <mergeCell ref="A262:C262"/>
    <mergeCell ref="A264:H264"/>
    <mergeCell ref="A265:H265"/>
    <mergeCell ref="A267:E267"/>
    <mergeCell ref="A268:E268"/>
    <mergeCell ref="A256:C256"/>
    <mergeCell ref="G256:H256"/>
    <mergeCell ref="A257:C257"/>
    <mergeCell ref="A258:C258"/>
    <mergeCell ref="A259:C259"/>
    <mergeCell ref="A260:C260"/>
    <mergeCell ref="D273:E273"/>
    <mergeCell ref="A274:B274"/>
    <mergeCell ref="D274:E274"/>
    <mergeCell ref="A275:B275"/>
    <mergeCell ref="D275:E275"/>
    <mergeCell ref="A276:B276"/>
    <mergeCell ref="D276:E276"/>
    <mergeCell ref="A269:B269"/>
    <mergeCell ref="D269:E269"/>
    <mergeCell ref="A270:B270"/>
    <mergeCell ref="C270:C273"/>
    <mergeCell ref="D270:E270"/>
    <mergeCell ref="A271:B271"/>
    <mergeCell ref="D271:E271"/>
    <mergeCell ref="A272:B272"/>
    <mergeCell ref="D272:E272"/>
    <mergeCell ref="A273:B273"/>
    <mergeCell ref="A281:H281"/>
    <mergeCell ref="A282:H282"/>
    <mergeCell ref="A283:H283"/>
    <mergeCell ref="A284:E284"/>
    <mergeCell ref="F284:H284"/>
    <mergeCell ref="A285:H285"/>
    <mergeCell ref="A277:B277"/>
    <mergeCell ref="D277:E277"/>
    <mergeCell ref="A278:B278"/>
    <mergeCell ref="D278:E278"/>
    <mergeCell ref="A279:H279"/>
    <mergeCell ref="A280:H280"/>
    <mergeCell ref="A292:B292"/>
    <mergeCell ref="A293:B293"/>
    <mergeCell ref="A294:B294"/>
    <mergeCell ref="A295:B295"/>
    <mergeCell ref="A296:B296"/>
    <mergeCell ref="A297:H297"/>
    <mergeCell ref="A286:B286"/>
    <mergeCell ref="A287:B287"/>
    <mergeCell ref="A288:B288"/>
    <mergeCell ref="A289:B289"/>
    <mergeCell ref="A290:B290"/>
    <mergeCell ref="A291:B29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43"/>
  <sheetViews>
    <sheetView view="pageBreakPreview" zoomScale="40" zoomScaleNormal="60" zoomScaleSheetLayoutView="40" workbookViewId="0">
      <pane ySplit="3" topLeftCell="A61"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650</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9" t="s">
        <v>6</v>
      </c>
      <c r="C4" s="295" t="s">
        <v>7</v>
      </c>
      <c r="D4" s="577"/>
      <c r="E4" s="577"/>
      <c r="F4" s="577"/>
      <c r="G4" s="577"/>
      <c r="H4" s="578"/>
    </row>
    <row r="5" spans="1:8" s="23" customFormat="1" ht="24.75" customHeight="1" thickBot="1" x14ac:dyDescent="0.25">
      <c r="A5" s="362" t="s">
        <v>9</v>
      </c>
      <c r="B5" s="363"/>
      <c r="C5" s="21"/>
      <c r="D5" s="21"/>
      <c r="E5" s="21"/>
      <c r="F5" s="21"/>
      <c r="G5" s="21"/>
      <c r="H5" s="22"/>
    </row>
    <row r="6" spans="1:8" s="16" customFormat="1" ht="32.25" customHeight="1" thickBot="1" x14ac:dyDescent="0.25">
      <c r="A6" s="283"/>
      <c r="B6" s="284"/>
      <c r="C6" s="284"/>
      <c r="D6" s="519" t="s">
        <v>234</v>
      </c>
      <c r="E6" s="519"/>
      <c r="F6" s="519"/>
      <c r="G6" s="519"/>
      <c r="H6" s="645"/>
    </row>
    <row r="7" spans="1:8" s="16" customFormat="1" ht="30.75" customHeight="1" thickBot="1" x14ac:dyDescent="0.25">
      <c r="A7" s="133"/>
      <c r="B7" s="134"/>
      <c r="C7" s="189"/>
      <c r="D7" s="110" t="s">
        <v>171</v>
      </c>
      <c r="E7" s="111" t="s">
        <v>172</v>
      </c>
      <c r="F7" s="112" t="s">
        <v>173</v>
      </c>
      <c r="G7" s="111" t="s">
        <v>174</v>
      </c>
      <c r="H7" s="113" t="s">
        <v>175</v>
      </c>
    </row>
    <row r="8" spans="1:8" s="16" customFormat="1" ht="48" customHeight="1" x14ac:dyDescent="0.2">
      <c r="A8" s="451" t="s">
        <v>10</v>
      </c>
      <c r="B8" s="475" t="s">
        <v>27</v>
      </c>
      <c r="C8" s="47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8" s="611">
        <f>F8*1.2</f>
        <v>14263.199999999999</v>
      </c>
      <c r="E8" s="602">
        <f>F8*1.1</f>
        <v>13074.6</v>
      </c>
      <c r="F8" s="602">
        <v>11886</v>
      </c>
      <c r="G8" s="602">
        <f>F8*0.75</f>
        <v>8914.5</v>
      </c>
      <c r="H8" s="605">
        <f>F8*0.5</f>
        <v>5943</v>
      </c>
    </row>
    <row r="9" spans="1:8" s="16" customFormat="1" ht="47.25" customHeight="1" x14ac:dyDescent="0.2">
      <c r="A9" s="452"/>
      <c r="B9" s="615"/>
      <c r="C9" s="616"/>
      <c r="D9" s="612"/>
      <c r="E9" s="603"/>
      <c r="F9" s="603"/>
      <c r="G9" s="603"/>
      <c r="H9" s="606"/>
    </row>
    <row r="10" spans="1:8" s="16" customFormat="1" ht="57.75" customHeight="1" x14ac:dyDescent="0.2">
      <c r="A10" s="452"/>
      <c r="B10" s="615"/>
      <c r="C10" s="616"/>
      <c r="D10" s="612"/>
      <c r="E10" s="603"/>
      <c r="F10" s="603"/>
      <c r="G10" s="603"/>
      <c r="H10" s="606"/>
    </row>
    <row r="11" spans="1:8" s="16" customFormat="1" ht="63" customHeight="1" x14ac:dyDescent="0.2">
      <c r="A11" s="452"/>
      <c r="B11" s="476"/>
      <c r="C11" s="478"/>
      <c r="D11" s="612"/>
      <c r="E11" s="603"/>
      <c r="F11" s="603"/>
      <c r="G11" s="603"/>
      <c r="H11" s="606"/>
    </row>
    <row r="12" spans="1:8" s="16" customFormat="1" ht="55.5" customHeight="1" x14ac:dyDescent="0.2">
      <c r="A12" s="452"/>
      <c r="B12" s="767" t="s">
        <v>12</v>
      </c>
      <c r="C12" s="76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2" s="612"/>
      <c r="E12" s="603"/>
      <c r="F12" s="603"/>
      <c r="G12" s="603"/>
      <c r="H12" s="606"/>
    </row>
    <row r="13" spans="1:8" s="16" customFormat="1" ht="57.75" customHeight="1" x14ac:dyDescent="0.2">
      <c r="A13" s="452"/>
      <c r="B13" s="767"/>
      <c r="C13" s="768"/>
      <c r="D13" s="612"/>
      <c r="E13" s="603"/>
      <c r="F13" s="603"/>
      <c r="G13" s="603"/>
      <c r="H13" s="606"/>
    </row>
    <row r="14" spans="1:8" s="16" customFormat="1" ht="59.25" customHeight="1" x14ac:dyDescent="0.2">
      <c r="A14" s="452"/>
      <c r="B14" s="769" t="s">
        <v>13</v>
      </c>
      <c r="C14" s="77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 s="612"/>
      <c r="E14" s="603"/>
      <c r="F14" s="603"/>
      <c r="G14" s="603"/>
      <c r="H14" s="606"/>
    </row>
    <row r="15" spans="1:8" s="16" customFormat="1" ht="100.5" customHeight="1" thickBot="1" x14ac:dyDescent="0.25">
      <c r="A15" s="489"/>
      <c r="B15" s="770"/>
      <c r="C15" s="772"/>
      <c r="D15" s="613"/>
      <c r="E15" s="604"/>
      <c r="F15" s="604"/>
      <c r="G15" s="604"/>
      <c r="H15" s="607"/>
    </row>
    <row r="16" spans="1:8" s="16" customFormat="1" ht="24.95" customHeight="1" thickBot="1" x14ac:dyDescent="0.25">
      <c r="A16" s="52"/>
      <c r="B16" s="297"/>
      <c r="C16" s="42"/>
      <c r="D16" s="401" t="s">
        <v>234</v>
      </c>
      <c r="E16" s="401"/>
      <c r="F16" s="401"/>
      <c r="G16" s="401"/>
      <c r="H16" s="565"/>
    </row>
    <row r="17" spans="1:8" s="16" customFormat="1" ht="48" customHeight="1" x14ac:dyDescent="0.2">
      <c r="A17" s="438" t="s">
        <v>14</v>
      </c>
      <c r="B17" s="475" t="s">
        <v>27</v>
      </c>
      <c r="C17" s="477"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7" s="382">
        <f>F17*1.2</f>
        <v>16336.8</v>
      </c>
      <c r="E17" s="383">
        <f>F17*1.1</f>
        <v>14975.400000000001</v>
      </c>
      <c r="F17" s="383">
        <v>13614</v>
      </c>
      <c r="G17" s="383">
        <f>F17*0.75</f>
        <v>10210.5</v>
      </c>
      <c r="H17" s="384">
        <f>F17*0.5</f>
        <v>6807</v>
      </c>
    </row>
    <row r="18" spans="1:8" s="16" customFormat="1" ht="47.25" customHeight="1" x14ac:dyDescent="0.2">
      <c r="A18" s="439"/>
      <c r="B18" s="615"/>
      <c r="C18" s="616"/>
      <c r="D18" s="354"/>
      <c r="E18" s="355"/>
      <c r="F18" s="355"/>
      <c r="G18" s="355"/>
      <c r="H18" s="356"/>
    </row>
    <row r="19" spans="1:8" s="16" customFormat="1" ht="57.75" customHeight="1" x14ac:dyDescent="0.2">
      <c r="A19" s="439"/>
      <c r="B19" s="615"/>
      <c r="C19" s="616"/>
      <c r="D19" s="354"/>
      <c r="E19" s="355"/>
      <c r="F19" s="355"/>
      <c r="G19" s="355"/>
      <c r="H19" s="356"/>
    </row>
    <row r="20" spans="1:8" s="16" customFormat="1" ht="63" customHeight="1" x14ac:dyDescent="0.2">
      <c r="A20" s="439"/>
      <c r="B20" s="476"/>
      <c r="C20" s="478"/>
      <c r="D20" s="354"/>
      <c r="E20" s="355"/>
      <c r="F20" s="355"/>
      <c r="G20" s="355"/>
      <c r="H20" s="356"/>
    </row>
    <row r="21" spans="1:8" s="16" customFormat="1" ht="55.5" customHeight="1" x14ac:dyDescent="0.2">
      <c r="A21" s="439"/>
      <c r="B21" s="767" t="s">
        <v>12</v>
      </c>
      <c r="C21" s="76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1" s="354"/>
      <c r="E21" s="355"/>
      <c r="F21" s="355"/>
      <c r="G21" s="355"/>
      <c r="H21" s="356"/>
    </row>
    <row r="22" spans="1:8" s="16" customFormat="1" ht="57.75" customHeight="1" x14ac:dyDescent="0.2">
      <c r="A22" s="439"/>
      <c r="B22" s="767"/>
      <c r="C22" s="765"/>
      <c r="D22" s="354"/>
      <c r="E22" s="355"/>
      <c r="F22" s="355"/>
      <c r="G22" s="355"/>
      <c r="H22" s="356"/>
    </row>
    <row r="23" spans="1:8" s="16" customFormat="1" ht="87.75" customHeight="1" x14ac:dyDescent="0.2">
      <c r="A23" s="439"/>
      <c r="B23" s="766" t="s">
        <v>13</v>
      </c>
      <c r="C23" s="76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3" s="354"/>
      <c r="E23" s="355"/>
      <c r="F23" s="355"/>
      <c r="G23" s="355"/>
      <c r="H23" s="356"/>
    </row>
    <row r="24" spans="1:8" s="16" customFormat="1" ht="63" customHeight="1" x14ac:dyDescent="0.2">
      <c r="A24" s="439"/>
      <c r="B24" s="766"/>
      <c r="C24" s="765"/>
      <c r="D24" s="354"/>
      <c r="E24" s="355"/>
      <c r="F24" s="355"/>
      <c r="G24" s="355"/>
      <c r="H24" s="356"/>
    </row>
    <row r="25" spans="1:8" s="16" customFormat="1" ht="100.5" customHeight="1" thickBot="1" x14ac:dyDescent="0.25">
      <c r="A25" s="440"/>
      <c r="B25" s="47" t="s">
        <v>16</v>
      </c>
      <c r="C25" s="29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5" s="374"/>
      <c r="E25" s="375"/>
      <c r="F25" s="375"/>
      <c r="G25" s="375"/>
      <c r="H25" s="376"/>
    </row>
    <row r="26" spans="1:8" s="16" customFormat="1" ht="24.95" customHeight="1" thickBot="1" x14ac:dyDescent="0.25">
      <c r="A26" s="40"/>
      <c r="B26" s="170"/>
      <c r="C26" s="60"/>
      <c r="D26" s="305"/>
      <c r="E26" s="305"/>
      <c r="F26" s="305"/>
      <c r="G26" s="305"/>
      <c r="H26" s="306"/>
    </row>
    <row r="27" spans="1:8" s="16" customFormat="1" ht="112.5" customHeight="1" x14ac:dyDescent="0.2">
      <c r="A27" s="438" t="s">
        <v>17</v>
      </c>
      <c r="B27" s="37" t="s">
        <v>18</v>
      </c>
      <c r="C27" s="38"/>
      <c r="D27" s="465">
        <v>2490</v>
      </c>
      <c r="E27" s="466"/>
      <c r="F27" s="466"/>
      <c r="G27" s="466"/>
      <c r="H27" s="467"/>
    </row>
    <row r="28" spans="1:8" s="16" customFormat="1" ht="50.1" customHeight="1" x14ac:dyDescent="0.2">
      <c r="A28" s="439"/>
      <c r="B28" s="39" t="s">
        <v>19</v>
      </c>
      <c r="C28" s="474" t="str">
        <f>"Электронный справочник "&amp;$C$2&amp;" (версия для ПК)"</f>
        <v>Электронный справочник "2ГИС.САНКТ-ПЕТЕРБУРГ" (версия для ПК)</v>
      </c>
      <c r="D28" s="468"/>
      <c r="E28" s="469"/>
      <c r="F28" s="469"/>
      <c r="G28" s="469"/>
      <c r="H28" s="470"/>
    </row>
    <row r="29" spans="1:8" s="16" customFormat="1" ht="40.5" customHeight="1" x14ac:dyDescent="0.2">
      <c r="A29" s="439"/>
      <c r="B29" s="39" t="s">
        <v>20</v>
      </c>
      <c r="C29" s="456"/>
      <c r="D29" s="468"/>
      <c r="E29" s="469"/>
      <c r="F29" s="469"/>
      <c r="G29" s="469"/>
      <c r="H29" s="470"/>
    </row>
    <row r="30" spans="1:8" s="16" customFormat="1" ht="75" customHeight="1" thickBot="1" x14ac:dyDescent="0.25">
      <c r="A30" s="440"/>
      <c r="B30" s="39" t="s">
        <v>21</v>
      </c>
      <c r="C3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30" s="471"/>
      <c r="E30" s="472"/>
      <c r="F30" s="472"/>
      <c r="G30" s="472"/>
      <c r="H30" s="473"/>
    </row>
    <row r="31" spans="1:8" s="16" customFormat="1" ht="27" customHeight="1" thickBot="1" x14ac:dyDescent="0.25">
      <c r="A31" s="40"/>
      <c r="B31" s="41"/>
      <c r="C31" s="42"/>
      <c r="D31" s="519" t="s">
        <v>234</v>
      </c>
      <c r="E31" s="519"/>
      <c r="F31" s="519"/>
      <c r="G31" s="519"/>
      <c r="H31" s="645"/>
    </row>
    <row r="32" spans="1:8" s="16" customFormat="1" ht="50.1" customHeight="1" x14ac:dyDescent="0.2">
      <c r="A32" s="438" t="s">
        <v>22</v>
      </c>
      <c r="B32" s="475" t="s">
        <v>23</v>
      </c>
      <c r="C32"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32" s="445">
        <v>396</v>
      </c>
      <c r="E32" s="445"/>
      <c r="F32" s="445"/>
      <c r="G32" s="445"/>
      <c r="H32" s="446"/>
    </row>
    <row r="33" spans="1:8" s="16" customFormat="1" ht="94.5" customHeight="1" x14ac:dyDescent="0.2">
      <c r="A33" s="439"/>
      <c r="B33" s="476"/>
      <c r="C33" s="478"/>
      <c r="D33" s="447"/>
      <c r="E33" s="447"/>
      <c r="F33" s="447"/>
      <c r="G33" s="447"/>
      <c r="H33" s="448"/>
    </row>
    <row r="34" spans="1:8" s="16" customFormat="1" ht="163.5" customHeight="1" thickBot="1" x14ac:dyDescent="0.25">
      <c r="A34" s="440"/>
      <c r="B34" s="43" t="s">
        <v>13</v>
      </c>
      <c r="C34"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4" s="449"/>
      <c r="E34" s="449"/>
      <c r="F34" s="449"/>
      <c r="G34" s="449"/>
      <c r="H34" s="450"/>
    </row>
    <row r="35" spans="1:8" s="16" customFormat="1" ht="24.95" customHeight="1" thickBot="1" x14ac:dyDescent="0.25">
      <c r="A35" s="40"/>
      <c r="B35" s="29"/>
      <c r="C35" s="30"/>
      <c r="D35" s="519" t="s">
        <v>234</v>
      </c>
      <c r="E35" s="519"/>
      <c r="F35" s="519"/>
      <c r="G35" s="519"/>
      <c r="H35" s="645"/>
    </row>
    <row r="36" spans="1:8" s="16" customFormat="1" ht="50.1" customHeight="1" x14ac:dyDescent="0.2">
      <c r="A36" s="438" t="s">
        <v>623</v>
      </c>
      <c r="B36" s="455" t="s">
        <v>27</v>
      </c>
      <c r="C36" s="47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6" s="355">
        <f>F36*1.2</f>
        <v>35668.799999999996</v>
      </c>
      <c r="E36" s="355">
        <f>F36*1.1</f>
        <v>32696.400000000001</v>
      </c>
      <c r="F36" s="355">
        <v>29724</v>
      </c>
      <c r="G36" s="355">
        <f>F36*0.75</f>
        <v>22293</v>
      </c>
      <c r="H36" s="355">
        <f>F36*0.5</f>
        <v>14862</v>
      </c>
    </row>
    <row r="37" spans="1:8" s="16" customFormat="1" ht="99.95" customHeight="1" x14ac:dyDescent="0.2">
      <c r="A37" s="439"/>
      <c r="B37" s="456"/>
      <c r="C37" s="476"/>
      <c r="D37" s="355"/>
      <c r="E37" s="355"/>
      <c r="F37" s="355"/>
      <c r="G37" s="355"/>
      <c r="H37" s="355"/>
    </row>
    <row r="38" spans="1:8" s="16" customFormat="1" ht="99.95" customHeight="1" x14ac:dyDescent="0.2">
      <c r="A38" s="439"/>
      <c r="B38" s="45" t="s">
        <v>12</v>
      </c>
      <c r="C38"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38" s="355"/>
      <c r="E38" s="355"/>
      <c r="F38" s="355"/>
      <c r="G38" s="355"/>
      <c r="H38" s="355"/>
    </row>
    <row r="39" spans="1:8" s="16" customFormat="1" ht="156.75" customHeight="1" thickBot="1" x14ac:dyDescent="0.25">
      <c r="A39" s="440"/>
      <c r="B39" s="47" t="s">
        <v>13</v>
      </c>
      <c r="C39"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39" s="355"/>
      <c r="E39" s="355"/>
      <c r="F39" s="355"/>
      <c r="G39" s="355"/>
      <c r="H39" s="355"/>
    </row>
    <row r="40" spans="1:8" s="16" customFormat="1" ht="24.95" customHeight="1" thickBot="1" x14ac:dyDescent="0.25">
      <c r="A40" s="40"/>
      <c r="B40" s="29"/>
      <c r="C40" s="30"/>
      <c r="D40" s="519" t="s">
        <v>234</v>
      </c>
      <c r="E40" s="519"/>
      <c r="F40" s="519"/>
      <c r="G40" s="519"/>
      <c r="H40" s="645"/>
    </row>
    <row r="41" spans="1:8" s="16" customFormat="1" ht="50.1" customHeight="1" x14ac:dyDescent="0.2">
      <c r="A41" s="438" t="s">
        <v>624</v>
      </c>
      <c r="B41" s="455" t="s">
        <v>27</v>
      </c>
      <c r="C4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1" s="355">
        <f>F41*1.2</f>
        <v>40852.799999999996</v>
      </c>
      <c r="E41" s="383">
        <f>F41*1.1</f>
        <v>37448.400000000001</v>
      </c>
      <c r="F41" s="383">
        <v>34044</v>
      </c>
      <c r="G41" s="383">
        <f>F41*0.75</f>
        <v>25533</v>
      </c>
      <c r="H41" s="384">
        <f>F41*0.5</f>
        <v>17022</v>
      </c>
    </row>
    <row r="42" spans="1:8" s="16" customFormat="1" ht="99.95" customHeight="1" x14ac:dyDescent="0.2">
      <c r="A42" s="439"/>
      <c r="B42" s="456"/>
      <c r="C42" s="456"/>
      <c r="D42" s="355"/>
      <c r="E42" s="355"/>
      <c r="F42" s="355"/>
      <c r="G42" s="355"/>
      <c r="H42" s="356"/>
    </row>
    <row r="43" spans="1:8" s="16" customFormat="1" ht="99.95" customHeight="1" x14ac:dyDescent="0.2">
      <c r="A43" s="439"/>
      <c r="B43" s="24" t="s">
        <v>12</v>
      </c>
      <c r="C43"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43" s="355"/>
      <c r="E43" s="355"/>
      <c r="F43" s="355"/>
      <c r="G43" s="355"/>
      <c r="H43" s="356"/>
    </row>
    <row r="44" spans="1:8" s="16" customFormat="1" ht="156.75" customHeight="1" x14ac:dyDescent="0.2">
      <c r="A44" s="439"/>
      <c r="B44" s="31" t="s">
        <v>13</v>
      </c>
      <c r="C44"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4" s="355"/>
      <c r="E44" s="355"/>
      <c r="F44" s="355"/>
      <c r="G44" s="355"/>
      <c r="H44" s="356"/>
    </row>
    <row r="45" spans="1:8" s="16" customFormat="1" ht="92.25" customHeight="1" thickBot="1" x14ac:dyDescent="0.25">
      <c r="A45" s="440"/>
      <c r="B45" s="26" t="s">
        <v>16</v>
      </c>
      <c r="C45"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45" s="355"/>
      <c r="E45" s="375"/>
      <c r="F45" s="375"/>
      <c r="G45" s="375"/>
      <c r="H45" s="376"/>
    </row>
    <row r="46" spans="1:8" s="16" customFormat="1" ht="24.95" customHeight="1" thickBot="1" x14ac:dyDescent="0.25">
      <c r="A46" s="52"/>
      <c r="B46" s="34"/>
      <c r="C46" s="30"/>
      <c r="D46" s="35"/>
      <c r="E46" s="35"/>
      <c r="F46" s="35"/>
      <c r="G46" s="35"/>
      <c r="H46" s="36"/>
    </row>
    <row r="47" spans="1:8" s="16" customFormat="1" ht="125.1" customHeight="1" x14ac:dyDescent="0.2">
      <c r="A47" s="438" t="s">
        <v>625</v>
      </c>
      <c r="B47" s="37" t="s">
        <v>29</v>
      </c>
      <c r="C47" s="38"/>
      <c r="D47" s="466">
        <v>6240</v>
      </c>
      <c r="E47" s="466"/>
      <c r="F47" s="466"/>
      <c r="G47" s="466"/>
      <c r="H47" s="467"/>
    </row>
    <row r="48" spans="1:8" s="16" customFormat="1" ht="50.1" customHeight="1" x14ac:dyDescent="0.2">
      <c r="A48" s="439"/>
      <c r="B48" s="39" t="s">
        <v>19</v>
      </c>
      <c r="C48" s="474" t="str">
        <f>"Электронный справочник "&amp;$C$2&amp;" (версия для ПК)"</f>
        <v>Электронный справочник "2ГИС.САНКТ-ПЕТЕРБУРГ" (версия для ПК)</v>
      </c>
      <c r="D48" s="469"/>
      <c r="E48" s="469"/>
      <c r="F48" s="469"/>
      <c r="G48" s="469"/>
      <c r="H48" s="470"/>
    </row>
    <row r="49" spans="1:8" s="16" customFormat="1" ht="50.1" customHeight="1" x14ac:dyDescent="0.2">
      <c r="A49" s="439"/>
      <c r="B49" s="39" t="s">
        <v>20</v>
      </c>
      <c r="C49" s="456"/>
      <c r="D49" s="469"/>
      <c r="E49" s="469"/>
      <c r="F49" s="469"/>
      <c r="G49" s="469"/>
      <c r="H49" s="470"/>
    </row>
    <row r="50" spans="1:8" s="16" customFormat="1" ht="75" customHeight="1" thickBot="1" x14ac:dyDescent="0.25">
      <c r="A50" s="440"/>
      <c r="B50" s="39" t="s">
        <v>21</v>
      </c>
      <c r="C50"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"2ГИС.САНКТ-ПЕТЕРБУРГ"; Электронный справочник "2ГИС.САНКТ-ПЕТЕРБУРГ" (мобильная версия 2ГИС 4.0 и выше)</v>
      </c>
      <c r="D50" s="472"/>
      <c r="E50" s="472"/>
      <c r="F50" s="472"/>
      <c r="G50" s="472"/>
      <c r="H50" s="473"/>
    </row>
    <row r="51" spans="1:8" s="16" customFormat="1" ht="24.95" customHeight="1" thickBot="1" x14ac:dyDescent="0.25">
      <c r="A51" s="40"/>
      <c r="B51" s="41"/>
      <c r="C51" s="42"/>
      <c r="D51" s="519" t="s">
        <v>234</v>
      </c>
      <c r="E51" s="519"/>
      <c r="F51" s="519"/>
      <c r="G51" s="519"/>
      <c r="H51" s="645"/>
    </row>
    <row r="52" spans="1:8" s="16" customFormat="1" ht="50.1" customHeight="1" x14ac:dyDescent="0.2">
      <c r="A52" s="438" t="s">
        <v>626</v>
      </c>
      <c r="B52" s="475" t="s">
        <v>23</v>
      </c>
      <c r="C52"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v>
      </c>
      <c r="D52" s="445">
        <v>996</v>
      </c>
      <c r="E52" s="445"/>
      <c r="F52" s="445"/>
      <c r="G52" s="445"/>
      <c r="H52" s="446"/>
    </row>
    <row r="53" spans="1:8" s="16" customFormat="1" ht="69.75" customHeight="1" x14ac:dyDescent="0.2">
      <c r="A53" s="439"/>
      <c r="B53" s="476"/>
      <c r="C53" s="478"/>
      <c r="D53" s="447"/>
      <c r="E53" s="447"/>
      <c r="F53" s="447"/>
      <c r="G53" s="447"/>
      <c r="H53" s="448"/>
    </row>
    <row r="54" spans="1:8" s="16" customFormat="1" ht="155.25" customHeight="1" x14ac:dyDescent="0.2">
      <c r="A54" s="439"/>
      <c r="B54" s="45" t="s">
        <v>13</v>
      </c>
      <c r="C54"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4" s="447"/>
      <c r="E54" s="447"/>
      <c r="F54" s="447"/>
      <c r="G54" s="447"/>
      <c r="H54" s="448"/>
    </row>
    <row r="55" spans="1:8" s="16" customFormat="1" ht="168.75" customHeight="1" thickBot="1" x14ac:dyDescent="0.25">
      <c r="A55" s="440"/>
      <c r="B55" s="47" t="s">
        <v>13</v>
      </c>
      <c r="C5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55" s="449"/>
      <c r="E55" s="449"/>
      <c r="F55" s="449"/>
      <c r="G55" s="449"/>
      <c r="H55" s="450"/>
    </row>
    <row r="56" spans="1:8" s="16" customFormat="1" ht="24.95" customHeight="1" thickBot="1" x14ac:dyDescent="0.25">
      <c r="A56" s="40"/>
      <c r="B56" s="41"/>
      <c r="C56" s="42"/>
      <c r="D56" s="435"/>
      <c r="E56" s="436"/>
      <c r="F56" s="436"/>
      <c r="G56" s="436"/>
      <c r="H56" s="437"/>
    </row>
    <row r="57" spans="1:8" s="16" customFormat="1" ht="48" customHeight="1" x14ac:dyDescent="0.2">
      <c r="A57" s="461" t="s">
        <v>31</v>
      </c>
      <c r="B57" s="455" t="s">
        <v>27</v>
      </c>
      <c r="C5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7" s="382">
        <f>F57*1.2</f>
        <v>17121.599999999999</v>
      </c>
      <c r="E57" s="383">
        <f>F57*1.1</f>
        <v>15694.800000000001</v>
      </c>
      <c r="F57" s="383">
        <v>14268</v>
      </c>
      <c r="G57" s="383">
        <f>F57*0.75</f>
        <v>10701</v>
      </c>
      <c r="H57" s="384">
        <f>F57*0.5</f>
        <v>7134</v>
      </c>
    </row>
    <row r="58" spans="1:8" s="16" customFormat="1" ht="132" customHeight="1" x14ac:dyDescent="0.2">
      <c r="A58" s="462"/>
      <c r="B58" s="456"/>
      <c r="C58" s="456"/>
      <c r="D58" s="354"/>
      <c r="E58" s="355"/>
      <c r="F58" s="355"/>
      <c r="G58" s="355"/>
      <c r="H58" s="356"/>
    </row>
    <row r="59" spans="1:8" s="16" customFormat="1" ht="127.5" customHeight="1" x14ac:dyDescent="0.2">
      <c r="A59" s="462"/>
      <c r="B59" s="24" t="s">
        <v>12</v>
      </c>
      <c r="C5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59" s="354"/>
      <c r="E59" s="355"/>
      <c r="F59" s="355"/>
      <c r="G59" s="355"/>
      <c r="H59" s="356"/>
    </row>
    <row r="60" spans="1:8" s="16" customFormat="1" ht="127.5" customHeight="1" thickBot="1" x14ac:dyDescent="0.25">
      <c r="A60" s="463"/>
      <c r="B60" s="54" t="s">
        <v>33</v>
      </c>
      <c r="C60"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0" s="379"/>
      <c r="E60" s="372"/>
      <c r="F60" s="372"/>
      <c r="G60" s="372"/>
      <c r="H60" s="373"/>
    </row>
    <row r="61" spans="1:8" s="16" customFormat="1" ht="166.5" customHeight="1" thickBot="1" x14ac:dyDescent="0.25">
      <c r="A61" s="464"/>
      <c r="B61" s="26" t="s">
        <v>13</v>
      </c>
      <c r="C6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1" s="374"/>
      <c r="E61" s="375"/>
      <c r="F61" s="375"/>
      <c r="G61" s="375"/>
      <c r="H61" s="376"/>
    </row>
    <row r="62" spans="1:8" s="16" customFormat="1" ht="24.95" customHeight="1" thickBot="1" x14ac:dyDescent="0.25">
      <c r="A62" s="28"/>
      <c r="B62" s="29"/>
      <c r="C62" s="30"/>
      <c r="D62" s="458"/>
      <c r="E62" s="459"/>
      <c r="F62" s="459"/>
      <c r="G62" s="459"/>
      <c r="H62" s="460"/>
    </row>
    <row r="63" spans="1:8" s="16" customFormat="1" ht="48" customHeight="1" x14ac:dyDescent="0.2">
      <c r="A63" s="451" t="s">
        <v>35</v>
      </c>
      <c r="B63" s="455" t="s">
        <v>27</v>
      </c>
      <c r="C6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3" s="457">
        <f>F63*1.2</f>
        <v>19605.599999999999</v>
      </c>
      <c r="E63" s="383">
        <f>F63*1.1</f>
        <v>17971.800000000003</v>
      </c>
      <c r="F63" s="383">
        <v>16338</v>
      </c>
      <c r="G63" s="383">
        <f>F63*0.75</f>
        <v>12253.5</v>
      </c>
      <c r="H63" s="384">
        <f>F63*0.5</f>
        <v>8169</v>
      </c>
    </row>
    <row r="64" spans="1:8" s="16" customFormat="1" ht="132" customHeight="1" x14ac:dyDescent="0.2">
      <c r="A64" s="452"/>
      <c r="B64" s="456"/>
      <c r="C64" s="456"/>
      <c r="D64" s="361"/>
      <c r="E64" s="355"/>
      <c r="F64" s="355"/>
      <c r="G64" s="355"/>
      <c r="H64" s="356"/>
    </row>
    <row r="65" spans="1:8" s="16" customFormat="1" ht="138.94999999999999" customHeight="1" x14ac:dyDescent="0.2">
      <c r="A65" s="452"/>
      <c r="B65" s="24" t="s">
        <v>12</v>
      </c>
      <c r="C6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5" s="361"/>
      <c r="E65" s="355"/>
      <c r="F65" s="355"/>
      <c r="G65" s="355"/>
      <c r="H65" s="356"/>
    </row>
    <row r="66" spans="1:8" s="16" customFormat="1" ht="166.5" customHeight="1" x14ac:dyDescent="0.2">
      <c r="A66" s="452"/>
      <c r="B66" s="31" t="s">
        <v>13</v>
      </c>
      <c r="C6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6" s="361"/>
      <c r="E66" s="355"/>
      <c r="F66" s="355"/>
      <c r="G66" s="355"/>
      <c r="H66" s="356"/>
    </row>
    <row r="67" spans="1:8" s="16" customFormat="1" ht="92.25" customHeight="1" thickBot="1" x14ac:dyDescent="0.25">
      <c r="A67" s="489"/>
      <c r="B67" s="26" t="s">
        <v>36</v>
      </c>
      <c r="C6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67" s="482"/>
      <c r="E67" s="375"/>
      <c r="F67" s="375"/>
      <c r="G67" s="375"/>
      <c r="H67" s="376"/>
    </row>
    <row r="68" spans="1:8" s="16" customFormat="1" ht="24.95" customHeight="1" thickBot="1" x14ac:dyDescent="0.25">
      <c r="A68" s="40"/>
      <c r="B68" s="41"/>
      <c r="C68" s="42"/>
      <c r="D68" s="486"/>
      <c r="E68" s="487"/>
      <c r="F68" s="487"/>
      <c r="G68" s="487"/>
      <c r="H68" s="488"/>
    </row>
    <row r="69" spans="1:8" s="16" customFormat="1" ht="50.1" customHeight="1" x14ac:dyDescent="0.2">
      <c r="A69" s="438" t="s">
        <v>37</v>
      </c>
      <c r="B69" s="475" t="s">
        <v>23</v>
      </c>
      <c r="C6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69" s="527">
        <v>396</v>
      </c>
      <c r="E69" s="528"/>
      <c r="F69" s="528"/>
      <c r="G69" s="528"/>
      <c r="H69" s="529"/>
    </row>
    <row r="70" spans="1:8" s="16" customFormat="1" ht="94.5" customHeight="1" x14ac:dyDescent="0.2">
      <c r="A70" s="439"/>
      <c r="B70" s="476"/>
      <c r="C70" s="478"/>
      <c r="D70" s="480"/>
      <c r="E70" s="447"/>
      <c r="F70" s="447"/>
      <c r="G70" s="447"/>
      <c r="H70" s="530"/>
    </row>
    <row r="71" spans="1:8" s="16" customFormat="1" ht="163.5" customHeight="1" thickBot="1" x14ac:dyDescent="0.25">
      <c r="A71" s="440"/>
      <c r="B71" s="43" t="s">
        <v>13</v>
      </c>
      <c r="C7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71" s="531"/>
      <c r="E71" s="532"/>
      <c r="F71" s="532"/>
      <c r="G71" s="532"/>
      <c r="H71" s="533"/>
    </row>
    <row r="72" spans="1:8" s="16" customFormat="1" ht="58.5" customHeight="1" thickBot="1" x14ac:dyDescent="0.25">
      <c r="A72" s="590"/>
      <c r="B72" s="591"/>
      <c r="C72" s="591"/>
      <c r="D72" s="519" t="s">
        <v>234</v>
      </c>
      <c r="E72" s="519"/>
      <c r="F72" s="519"/>
      <c r="G72" s="519"/>
      <c r="H72" s="645"/>
    </row>
    <row r="73" spans="1:8" s="16" customFormat="1" ht="50.1" customHeight="1" thickBot="1" x14ac:dyDescent="0.25">
      <c r="A73" s="411" t="s">
        <v>38</v>
      </c>
      <c r="B73" s="412"/>
      <c r="C73" s="412"/>
      <c r="D73" s="421" t="str">
        <f>"от "&amp;MIN(D74:D100)&amp;" до "&amp;MAX(D76:D100)</f>
        <v>от 2706 до 140712</v>
      </c>
      <c r="E73" s="422"/>
      <c r="F73" s="422"/>
      <c r="G73" s="422"/>
      <c r="H73" s="423"/>
    </row>
    <row r="74" spans="1:8" s="16" customFormat="1" ht="37.5" customHeight="1" outlineLevel="1" x14ac:dyDescent="0.2">
      <c r="A74" s="429" t="s">
        <v>39</v>
      </c>
      <c r="B74" s="598"/>
      <c r="C74" s="455"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74" s="432">
        <v>2706</v>
      </c>
      <c r="E74" s="433"/>
      <c r="F74" s="433"/>
      <c r="G74" s="433"/>
      <c r="H74" s="434"/>
    </row>
    <row r="75" spans="1:8" s="16" customFormat="1" ht="37.5" customHeight="1" outlineLevel="1" x14ac:dyDescent="0.2">
      <c r="A75" s="419" t="s">
        <v>40</v>
      </c>
      <c r="B75" s="586"/>
      <c r="C75" s="599"/>
      <c r="D75" s="354">
        <v>5412</v>
      </c>
      <c r="E75" s="355"/>
      <c r="F75" s="355"/>
      <c r="G75" s="355"/>
      <c r="H75" s="356"/>
    </row>
    <row r="76" spans="1:8" s="16" customFormat="1" ht="37.5" customHeight="1" outlineLevel="1" x14ac:dyDescent="0.2">
      <c r="A76" s="419" t="s">
        <v>41</v>
      </c>
      <c r="B76" s="586"/>
      <c r="C76" s="599"/>
      <c r="D76" s="354">
        <v>10824</v>
      </c>
      <c r="E76" s="355"/>
      <c r="F76" s="355"/>
      <c r="G76" s="355"/>
      <c r="H76" s="356"/>
    </row>
    <row r="77" spans="1:8" s="16" customFormat="1" ht="37.5" customHeight="1" outlineLevel="1" x14ac:dyDescent="0.2">
      <c r="A77" s="419" t="s">
        <v>42</v>
      </c>
      <c r="B77" s="586"/>
      <c r="C77" s="599"/>
      <c r="D77" s="354">
        <v>16236</v>
      </c>
      <c r="E77" s="355"/>
      <c r="F77" s="355"/>
      <c r="G77" s="355"/>
      <c r="H77" s="356"/>
    </row>
    <row r="78" spans="1:8" s="16" customFormat="1" ht="37.5" customHeight="1" outlineLevel="1" x14ac:dyDescent="0.2">
      <c r="A78" s="419" t="s">
        <v>43</v>
      </c>
      <c r="B78" s="586"/>
      <c r="C78" s="599"/>
      <c r="D78" s="354">
        <v>21648</v>
      </c>
      <c r="E78" s="355"/>
      <c r="F78" s="355"/>
      <c r="G78" s="355"/>
      <c r="H78" s="356"/>
    </row>
    <row r="79" spans="1:8" s="16" customFormat="1" ht="37.5" customHeight="1" outlineLevel="1" x14ac:dyDescent="0.2">
      <c r="A79" s="419" t="s">
        <v>44</v>
      </c>
      <c r="B79" s="586"/>
      <c r="C79" s="599"/>
      <c r="D79" s="354">
        <v>27060</v>
      </c>
      <c r="E79" s="355"/>
      <c r="F79" s="355"/>
      <c r="G79" s="355"/>
      <c r="H79" s="356"/>
    </row>
    <row r="80" spans="1:8" s="16" customFormat="1" ht="37.5" customHeight="1" outlineLevel="1" x14ac:dyDescent="0.2">
      <c r="A80" s="419" t="s">
        <v>45</v>
      </c>
      <c r="B80" s="586"/>
      <c r="C80" s="599"/>
      <c r="D80" s="354">
        <v>32472</v>
      </c>
      <c r="E80" s="355"/>
      <c r="F80" s="355"/>
      <c r="G80" s="355"/>
      <c r="H80" s="356"/>
    </row>
    <row r="81" spans="1:8" s="16" customFormat="1" ht="37.5" customHeight="1" outlineLevel="1" x14ac:dyDescent="0.2">
      <c r="A81" s="419" t="s">
        <v>46</v>
      </c>
      <c r="B81" s="586"/>
      <c r="C81" s="599"/>
      <c r="D81" s="354">
        <v>37884</v>
      </c>
      <c r="E81" s="355"/>
      <c r="F81" s="355"/>
      <c r="G81" s="355"/>
      <c r="H81" s="356"/>
    </row>
    <row r="82" spans="1:8" s="16" customFormat="1" ht="37.5" customHeight="1" outlineLevel="1" x14ac:dyDescent="0.2">
      <c r="A82" s="419" t="s">
        <v>47</v>
      </c>
      <c r="B82" s="586"/>
      <c r="C82" s="599"/>
      <c r="D82" s="354">
        <v>43296</v>
      </c>
      <c r="E82" s="355"/>
      <c r="F82" s="355"/>
      <c r="G82" s="355"/>
      <c r="H82" s="356"/>
    </row>
    <row r="83" spans="1:8" s="16" customFormat="1" ht="37.5" customHeight="1" outlineLevel="1" x14ac:dyDescent="0.2">
      <c r="A83" s="419" t="s">
        <v>48</v>
      </c>
      <c r="B83" s="586"/>
      <c r="C83" s="599"/>
      <c r="D83" s="354">
        <v>48708</v>
      </c>
      <c r="E83" s="355"/>
      <c r="F83" s="355"/>
      <c r="G83" s="355"/>
      <c r="H83" s="356"/>
    </row>
    <row r="84" spans="1:8" s="16" customFormat="1" ht="37.5" customHeight="1" outlineLevel="1" x14ac:dyDescent="0.2">
      <c r="A84" s="419" t="s">
        <v>49</v>
      </c>
      <c r="B84" s="586"/>
      <c r="C84" s="599"/>
      <c r="D84" s="354">
        <v>54120</v>
      </c>
      <c r="E84" s="355"/>
      <c r="F84" s="355"/>
      <c r="G84" s="355"/>
      <c r="H84" s="356"/>
    </row>
    <row r="85" spans="1:8" s="16" customFormat="1" ht="37.5" customHeight="1" outlineLevel="1" x14ac:dyDescent="0.2">
      <c r="A85" s="419" t="s">
        <v>50</v>
      </c>
      <c r="B85" s="586"/>
      <c r="C85" s="599"/>
      <c r="D85" s="354">
        <v>59532</v>
      </c>
      <c r="E85" s="355"/>
      <c r="F85" s="355"/>
      <c r="G85" s="355"/>
      <c r="H85" s="356"/>
    </row>
    <row r="86" spans="1:8" s="16" customFormat="1" ht="37.5" customHeight="1" outlineLevel="1" x14ac:dyDescent="0.2">
      <c r="A86" s="419" t="s">
        <v>51</v>
      </c>
      <c r="B86" s="586"/>
      <c r="C86" s="599"/>
      <c r="D86" s="354">
        <v>64944</v>
      </c>
      <c r="E86" s="355"/>
      <c r="F86" s="355"/>
      <c r="G86" s="355"/>
      <c r="H86" s="356"/>
    </row>
    <row r="87" spans="1:8" s="16" customFormat="1" ht="37.5" customHeight="1" outlineLevel="1" x14ac:dyDescent="0.2">
      <c r="A87" s="419" t="s">
        <v>52</v>
      </c>
      <c r="B87" s="586"/>
      <c r="C87" s="599"/>
      <c r="D87" s="354">
        <v>70356</v>
      </c>
      <c r="E87" s="355"/>
      <c r="F87" s="355"/>
      <c r="G87" s="355"/>
      <c r="H87" s="356"/>
    </row>
    <row r="88" spans="1:8" s="16" customFormat="1" ht="37.5" customHeight="1" outlineLevel="1" x14ac:dyDescent="0.2">
      <c r="A88" s="419" t="s">
        <v>53</v>
      </c>
      <c r="B88" s="586"/>
      <c r="C88" s="599"/>
      <c r="D88" s="354">
        <v>75768</v>
      </c>
      <c r="E88" s="355"/>
      <c r="F88" s="355"/>
      <c r="G88" s="355"/>
      <c r="H88" s="356"/>
    </row>
    <row r="89" spans="1:8" s="16" customFormat="1" ht="37.5" customHeight="1" outlineLevel="1" x14ac:dyDescent="0.2">
      <c r="A89" s="419" t="s">
        <v>54</v>
      </c>
      <c r="B89" s="586"/>
      <c r="C89" s="599"/>
      <c r="D89" s="354">
        <v>81180</v>
      </c>
      <c r="E89" s="355"/>
      <c r="F89" s="355"/>
      <c r="G89" s="355"/>
      <c r="H89" s="356"/>
    </row>
    <row r="90" spans="1:8" s="16" customFormat="1" ht="37.5" customHeight="1" outlineLevel="1" x14ac:dyDescent="0.2">
      <c r="A90" s="419" t="s">
        <v>55</v>
      </c>
      <c r="B90" s="586"/>
      <c r="C90" s="599"/>
      <c r="D90" s="354">
        <v>86592</v>
      </c>
      <c r="E90" s="355"/>
      <c r="F90" s="355"/>
      <c r="G90" s="355"/>
      <c r="H90" s="356"/>
    </row>
    <row r="91" spans="1:8" s="16" customFormat="1" ht="37.5" customHeight="1" outlineLevel="1" x14ac:dyDescent="0.2">
      <c r="A91" s="419" t="s">
        <v>56</v>
      </c>
      <c r="B91" s="586"/>
      <c r="C91" s="599"/>
      <c r="D91" s="354">
        <v>92004</v>
      </c>
      <c r="E91" s="355"/>
      <c r="F91" s="355"/>
      <c r="G91" s="355"/>
      <c r="H91" s="356"/>
    </row>
    <row r="92" spans="1:8" s="16" customFormat="1" ht="37.5" customHeight="1" outlineLevel="1" x14ac:dyDescent="0.2">
      <c r="A92" s="419" t="s">
        <v>57</v>
      </c>
      <c r="B92" s="586"/>
      <c r="C92" s="599"/>
      <c r="D92" s="354">
        <v>97416</v>
      </c>
      <c r="E92" s="355"/>
      <c r="F92" s="355"/>
      <c r="G92" s="355"/>
      <c r="H92" s="356"/>
    </row>
    <row r="93" spans="1:8" s="16" customFormat="1" ht="37.5" customHeight="1" outlineLevel="1" x14ac:dyDescent="0.2">
      <c r="A93" s="419" t="s">
        <v>58</v>
      </c>
      <c r="B93" s="586"/>
      <c r="C93" s="599"/>
      <c r="D93" s="354">
        <v>102828</v>
      </c>
      <c r="E93" s="355"/>
      <c r="F93" s="355"/>
      <c r="G93" s="355"/>
      <c r="H93" s="356"/>
    </row>
    <row r="94" spans="1:8" s="16" customFormat="1" ht="37.5" customHeight="1" outlineLevel="1" x14ac:dyDescent="0.2">
      <c r="A94" s="419" t="s">
        <v>181</v>
      </c>
      <c r="B94" s="586"/>
      <c r="C94" s="599"/>
      <c r="D94" s="354">
        <v>108240</v>
      </c>
      <c r="E94" s="355"/>
      <c r="F94" s="355"/>
      <c r="G94" s="355"/>
      <c r="H94" s="356"/>
    </row>
    <row r="95" spans="1:8" s="16" customFormat="1" ht="37.5" customHeight="1" outlineLevel="1" x14ac:dyDescent="0.2">
      <c r="A95" s="419" t="s">
        <v>182</v>
      </c>
      <c r="B95" s="586"/>
      <c r="C95" s="599"/>
      <c r="D95" s="354">
        <v>113652</v>
      </c>
      <c r="E95" s="355"/>
      <c r="F95" s="355"/>
      <c r="G95" s="355"/>
      <c r="H95" s="356"/>
    </row>
    <row r="96" spans="1:8" s="16" customFormat="1" ht="37.5" customHeight="1" outlineLevel="1" x14ac:dyDescent="0.2">
      <c r="A96" s="419" t="s">
        <v>183</v>
      </c>
      <c r="B96" s="586"/>
      <c r="C96" s="599"/>
      <c r="D96" s="354">
        <v>119064</v>
      </c>
      <c r="E96" s="355"/>
      <c r="F96" s="355"/>
      <c r="G96" s="355"/>
      <c r="H96" s="356"/>
    </row>
    <row r="97" spans="1:8" s="16" customFormat="1" ht="37.5" customHeight="1" outlineLevel="1" x14ac:dyDescent="0.2">
      <c r="A97" s="419" t="s">
        <v>184</v>
      </c>
      <c r="B97" s="586"/>
      <c r="C97" s="599"/>
      <c r="D97" s="354">
        <v>124476</v>
      </c>
      <c r="E97" s="355"/>
      <c r="F97" s="355"/>
      <c r="G97" s="355"/>
      <c r="H97" s="356"/>
    </row>
    <row r="98" spans="1:8" s="16" customFormat="1" ht="37.5" customHeight="1" outlineLevel="1" x14ac:dyDescent="0.2">
      <c r="A98" s="419" t="s">
        <v>185</v>
      </c>
      <c r="B98" s="586"/>
      <c r="C98" s="599"/>
      <c r="D98" s="354">
        <v>129888</v>
      </c>
      <c r="E98" s="355"/>
      <c r="F98" s="355"/>
      <c r="G98" s="355"/>
      <c r="H98" s="356"/>
    </row>
    <row r="99" spans="1:8" s="16" customFormat="1" ht="37.5" customHeight="1" outlineLevel="1" x14ac:dyDescent="0.2">
      <c r="A99" s="419" t="s">
        <v>186</v>
      </c>
      <c r="B99" s="586"/>
      <c r="C99" s="599"/>
      <c r="D99" s="354">
        <v>135300</v>
      </c>
      <c r="E99" s="355"/>
      <c r="F99" s="355"/>
      <c r="G99" s="355"/>
      <c r="H99" s="356"/>
    </row>
    <row r="100" spans="1:8" s="16" customFormat="1" ht="37.5" customHeight="1" outlineLevel="1" x14ac:dyDescent="0.2">
      <c r="A100" s="419" t="s">
        <v>187</v>
      </c>
      <c r="B100" s="586"/>
      <c r="C100" s="599"/>
      <c r="D100" s="354">
        <v>140712</v>
      </c>
      <c r="E100" s="355"/>
      <c r="F100" s="355"/>
      <c r="G100" s="355"/>
      <c r="H100" s="356"/>
    </row>
    <row r="101" spans="1:8" s="16" customFormat="1" ht="37.5" customHeight="1" outlineLevel="1" x14ac:dyDescent="0.2">
      <c r="A101" s="419" t="s">
        <v>188</v>
      </c>
      <c r="B101" s="586"/>
      <c r="C101" s="599"/>
      <c r="D101" s="354">
        <v>146124</v>
      </c>
      <c r="E101" s="355"/>
      <c r="F101" s="355"/>
      <c r="G101" s="355"/>
      <c r="H101" s="356"/>
    </row>
    <row r="102" spans="1:8" s="16" customFormat="1" ht="37.5" customHeight="1" outlineLevel="1" x14ac:dyDescent="0.2">
      <c r="A102" s="419" t="s">
        <v>189</v>
      </c>
      <c r="B102" s="586"/>
      <c r="C102" s="599"/>
      <c r="D102" s="354">
        <v>151536</v>
      </c>
      <c r="E102" s="355"/>
      <c r="F102" s="355"/>
      <c r="G102" s="355"/>
      <c r="H102" s="356"/>
    </row>
    <row r="103" spans="1:8" s="16" customFormat="1" ht="37.5" customHeight="1" outlineLevel="1" x14ac:dyDescent="0.2">
      <c r="A103" s="419" t="s">
        <v>190</v>
      </c>
      <c r="B103" s="586"/>
      <c r="C103" s="599"/>
      <c r="D103" s="354">
        <v>156948</v>
      </c>
      <c r="E103" s="355"/>
      <c r="F103" s="355"/>
      <c r="G103" s="355"/>
      <c r="H103" s="356"/>
    </row>
    <row r="104" spans="1:8" s="16" customFormat="1" ht="37.5" customHeight="1" outlineLevel="1" x14ac:dyDescent="0.2">
      <c r="A104" s="419" t="s">
        <v>192</v>
      </c>
      <c r="B104" s="586"/>
      <c r="C104" s="599"/>
      <c r="D104" s="354">
        <v>162360</v>
      </c>
      <c r="E104" s="355"/>
      <c r="F104" s="355"/>
      <c r="G104" s="355"/>
      <c r="H104" s="356"/>
    </row>
    <row r="105" spans="1:8" s="16" customFormat="1" ht="37.5" customHeight="1" outlineLevel="1" x14ac:dyDescent="0.2">
      <c r="A105" s="419" t="s">
        <v>193</v>
      </c>
      <c r="B105" s="586"/>
      <c r="C105" s="599"/>
      <c r="D105" s="354">
        <v>167772</v>
      </c>
      <c r="E105" s="355"/>
      <c r="F105" s="355"/>
      <c r="G105" s="355"/>
      <c r="H105" s="356"/>
    </row>
    <row r="106" spans="1:8" s="16" customFormat="1" ht="37.5" customHeight="1" outlineLevel="1" x14ac:dyDescent="0.2">
      <c r="A106" s="419" t="s">
        <v>194</v>
      </c>
      <c r="B106" s="586"/>
      <c r="C106" s="599"/>
      <c r="D106" s="354">
        <v>173184</v>
      </c>
      <c r="E106" s="355"/>
      <c r="F106" s="355"/>
      <c r="G106" s="355"/>
      <c r="H106" s="356"/>
    </row>
    <row r="107" spans="1:8" s="16" customFormat="1" ht="37.5" customHeight="1" outlineLevel="1" x14ac:dyDescent="0.2">
      <c r="A107" s="419" t="s">
        <v>195</v>
      </c>
      <c r="B107" s="586"/>
      <c r="C107" s="599"/>
      <c r="D107" s="354">
        <v>178596</v>
      </c>
      <c r="E107" s="355"/>
      <c r="F107" s="355"/>
      <c r="G107" s="355"/>
      <c r="H107" s="356"/>
    </row>
    <row r="108" spans="1:8" s="16" customFormat="1" ht="37.5" customHeight="1" outlineLevel="1" x14ac:dyDescent="0.2">
      <c r="A108" s="419" t="s">
        <v>235</v>
      </c>
      <c r="B108" s="420"/>
      <c r="C108" s="599"/>
      <c r="D108" s="354">
        <v>184008</v>
      </c>
      <c r="E108" s="355"/>
      <c r="F108" s="355"/>
      <c r="G108" s="355"/>
      <c r="H108" s="356"/>
    </row>
    <row r="109" spans="1:8" s="16" customFormat="1" ht="37.5" customHeight="1" outlineLevel="1" x14ac:dyDescent="0.2">
      <c r="A109" s="419" t="s">
        <v>236</v>
      </c>
      <c r="B109" s="420"/>
      <c r="C109" s="599"/>
      <c r="D109" s="354">
        <v>189420</v>
      </c>
      <c r="E109" s="355"/>
      <c r="F109" s="355"/>
      <c r="G109" s="355"/>
      <c r="H109" s="356"/>
    </row>
    <row r="110" spans="1:8" s="16" customFormat="1" ht="37.5" customHeight="1" outlineLevel="1" x14ac:dyDescent="0.2">
      <c r="A110" s="419" t="s">
        <v>237</v>
      </c>
      <c r="B110" s="420"/>
      <c r="C110" s="599"/>
      <c r="D110" s="354">
        <v>194832</v>
      </c>
      <c r="E110" s="355"/>
      <c r="F110" s="355"/>
      <c r="G110" s="355"/>
      <c r="H110" s="356"/>
    </row>
    <row r="111" spans="1:8" s="16" customFormat="1" ht="37.5" customHeight="1" outlineLevel="1" x14ac:dyDescent="0.2">
      <c r="A111" s="419" t="s">
        <v>238</v>
      </c>
      <c r="B111" s="420"/>
      <c r="C111" s="599"/>
      <c r="D111" s="354">
        <v>200244</v>
      </c>
      <c r="E111" s="355"/>
      <c r="F111" s="355"/>
      <c r="G111" s="355"/>
      <c r="H111" s="356"/>
    </row>
    <row r="112" spans="1:8" s="16" customFormat="1" ht="37.5" customHeight="1" outlineLevel="1" x14ac:dyDescent="0.2">
      <c r="A112" s="419" t="s">
        <v>239</v>
      </c>
      <c r="B112" s="420"/>
      <c r="C112" s="599"/>
      <c r="D112" s="354">
        <v>205656</v>
      </c>
      <c r="E112" s="355"/>
      <c r="F112" s="355"/>
      <c r="G112" s="355"/>
      <c r="H112" s="356"/>
    </row>
    <row r="113" spans="1:8" s="16" customFormat="1" ht="37.5" customHeight="1" outlineLevel="1" x14ac:dyDescent="0.2">
      <c r="A113" s="419" t="s">
        <v>359</v>
      </c>
      <c r="B113" s="420"/>
      <c r="C113" s="599"/>
      <c r="D113" s="354">
        <v>211068</v>
      </c>
      <c r="E113" s="355"/>
      <c r="F113" s="355"/>
      <c r="G113" s="355"/>
      <c r="H113" s="356"/>
    </row>
    <row r="114" spans="1:8" s="16" customFormat="1" ht="37.5" customHeight="1" outlineLevel="1" x14ac:dyDescent="0.2">
      <c r="A114" s="419" t="s">
        <v>360</v>
      </c>
      <c r="B114" s="420"/>
      <c r="C114" s="599"/>
      <c r="D114" s="354">
        <v>216480</v>
      </c>
      <c r="E114" s="355"/>
      <c r="F114" s="355"/>
      <c r="G114" s="355"/>
      <c r="H114" s="356"/>
    </row>
    <row r="115" spans="1:8" s="16" customFormat="1" ht="37.5" customHeight="1" outlineLevel="1" x14ac:dyDescent="0.2">
      <c r="A115" s="419" t="s">
        <v>361</v>
      </c>
      <c r="B115" s="420"/>
      <c r="C115" s="599"/>
      <c r="D115" s="354">
        <v>221892</v>
      </c>
      <c r="E115" s="355"/>
      <c r="F115" s="355"/>
      <c r="G115" s="355"/>
      <c r="H115" s="356"/>
    </row>
    <row r="116" spans="1:8" s="16" customFormat="1" ht="37.5" customHeight="1" outlineLevel="1" x14ac:dyDescent="0.2">
      <c r="A116" s="419" t="s">
        <v>362</v>
      </c>
      <c r="B116" s="420"/>
      <c r="C116" s="599"/>
      <c r="D116" s="354">
        <v>227304</v>
      </c>
      <c r="E116" s="355"/>
      <c r="F116" s="355"/>
      <c r="G116" s="355"/>
      <c r="H116" s="356"/>
    </row>
    <row r="117" spans="1:8" s="16" customFormat="1" ht="37.5" customHeight="1" outlineLevel="1" x14ac:dyDescent="0.2">
      <c r="A117" s="419" t="s">
        <v>363</v>
      </c>
      <c r="B117" s="420"/>
      <c r="C117" s="599"/>
      <c r="D117" s="354">
        <v>232716</v>
      </c>
      <c r="E117" s="355"/>
      <c r="F117" s="355"/>
      <c r="G117" s="355"/>
      <c r="H117" s="356"/>
    </row>
    <row r="118" spans="1:8" s="16" customFormat="1" ht="37.5" customHeight="1" outlineLevel="1" x14ac:dyDescent="0.2">
      <c r="A118" s="419" t="s">
        <v>364</v>
      </c>
      <c r="B118" s="420"/>
      <c r="C118" s="599"/>
      <c r="D118" s="354">
        <v>238128</v>
      </c>
      <c r="E118" s="355"/>
      <c r="F118" s="355"/>
      <c r="G118" s="355"/>
      <c r="H118" s="356"/>
    </row>
    <row r="119" spans="1:8" s="16" customFormat="1" ht="37.5" customHeight="1" outlineLevel="1" x14ac:dyDescent="0.2">
      <c r="A119" s="419" t="s">
        <v>365</v>
      </c>
      <c r="B119" s="420"/>
      <c r="C119" s="599"/>
      <c r="D119" s="354">
        <v>243540</v>
      </c>
      <c r="E119" s="355"/>
      <c r="F119" s="355"/>
      <c r="G119" s="355"/>
      <c r="H119" s="356"/>
    </row>
    <row r="120" spans="1:8" s="16" customFormat="1" ht="37.5" customHeight="1" outlineLevel="1" x14ac:dyDescent="0.2">
      <c r="A120" s="419" t="s">
        <v>366</v>
      </c>
      <c r="B120" s="420"/>
      <c r="C120" s="599"/>
      <c r="D120" s="354">
        <v>248952</v>
      </c>
      <c r="E120" s="355"/>
      <c r="F120" s="355"/>
      <c r="G120" s="355"/>
      <c r="H120" s="356"/>
    </row>
    <row r="121" spans="1:8" s="16" customFormat="1" ht="37.5" customHeight="1" outlineLevel="1" x14ac:dyDescent="0.2">
      <c r="A121" s="419" t="s">
        <v>367</v>
      </c>
      <c r="B121" s="420"/>
      <c r="C121" s="599"/>
      <c r="D121" s="354">
        <v>254364</v>
      </c>
      <c r="E121" s="355"/>
      <c r="F121" s="355"/>
      <c r="G121" s="355"/>
      <c r="H121" s="356"/>
    </row>
    <row r="122" spans="1:8" s="16" customFormat="1" ht="37.5" customHeight="1" outlineLevel="1" x14ac:dyDescent="0.2">
      <c r="A122" s="419" t="s">
        <v>368</v>
      </c>
      <c r="B122" s="420"/>
      <c r="C122" s="599"/>
      <c r="D122" s="354">
        <v>259776</v>
      </c>
      <c r="E122" s="355"/>
      <c r="F122" s="355"/>
      <c r="G122" s="355"/>
      <c r="H122" s="356"/>
    </row>
    <row r="123" spans="1:8" s="16" customFormat="1" ht="37.5" customHeight="1" outlineLevel="1" x14ac:dyDescent="0.2">
      <c r="A123" s="419" t="s">
        <v>369</v>
      </c>
      <c r="B123" s="420"/>
      <c r="C123" s="599"/>
      <c r="D123" s="354">
        <v>265188</v>
      </c>
      <c r="E123" s="355"/>
      <c r="F123" s="355"/>
      <c r="G123" s="355"/>
      <c r="H123" s="356"/>
    </row>
    <row r="124" spans="1:8" s="16" customFormat="1" ht="37.5" customHeight="1" outlineLevel="1" x14ac:dyDescent="0.2">
      <c r="A124" s="419" t="s">
        <v>370</v>
      </c>
      <c r="B124" s="420"/>
      <c r="C124" s="599"/>
      <c r="D124" s="354">
        <v>270600</v>
      </c>
      <c r="E124" s="355"/>
      <c r="F124" s="355"/>
      <c r="G124" s="355"/>
      <c r="H124" s="356"/>
    </row>
    <row r="125" spans="1:8" s="16" customFormat="1" ht="37.5" customHeight="1" outlineLevel="1" x14ac:dyDescent="0.2">
      <c r="A125" s="419" t="s">
        <v>371</v>
      </c>
      <c r="B125" s="420"/>
      <c r="C125" s="599"/>
      <c r="D125" s="354">
        <v>276012</v>
      </c>
      <c r="E125" s="355"/>
      <c r="F125" s="355"/>
      <c r="G125" s="355"/>
      <c r="H125" s="356"/>
    </row>
    <row r="126" spans="1:8" s="16" customFormat="1" ht="37.5" customHeight="1" outlineLevel="1" x14ac:dyDescent="0.2">
      <c r="A126" s="419" t="s">
        <v>372</v>
      </c>
      <c r="B126" s="420"/>
      <c r="C126" s="599"/>
      <c r="D126" s="354">
        <v>281424</v>
      </c>
      <c r="E126" s="355"/>
      <c r="F126" s="355"/>
      <c r="G126" s="355"/>
      <c r="H126" s="356"/>
    </row>
    <row r="127" spans="1:8" s="16" customFormat="1" ht="37.5" customHeight="1" outlineLevel="1" x14ac:dyDescent="0.2">
      <c r="A127" s="419" t="s">
        <v>373</v>
      </c>
      <c r="B127" s="420"/>
      <c r="C127" s="599"/>
      <c r="D127" s="354">
        <v>286836</v>
      </c>
      <c r="E127" s="355"/>
      <c r="F127" s="355"/>
      <c r="G127" s="355"/>
      <c r="H127" s="356"/>
    </row>
    <row r="128" spans="1:8" s="16" customFormat="1" ht="37.5" customHeight="1" outlineLevel="1" x14ac:dyDescent="0.2">
      <c r="A128" s="419" t="s">
        <v>374</v>
      </c>
      <c r="B128" s="420"/>
      <c r="C128" s="599"/>
      <c r="D128" s="354">
        <v>292248</v>
      </c>
      <c r="E128" s="355"/>
      <c r="F128" s="355"/>
      <c r="G128" s="355"/>
      <c r="H128" s="356"/>
    </row>
    <row r="129" spans="1:8" s="16" customFormat="1" ht="37.5" customHeight="1" outlineLevel="1" x14ac:dyDescent="0.2">
      <c r="A129" s="419" t="s">
        <v>375</v>
      </c>
      <c r="B129" s="420"/>
      <c r="C129" s="599"/>
      <c r="D129" s="354">
        <v>297660</v>
      </c>
      <c r="E129" s="355"/>
      <c r="F129" s="355"/>
      <c r="G129" s="355"/>
      <c r="H129" s="356"/>
    </row>
    <row r="130" spans="1:8" s="16" customFormat="1" ht="37.5" customHeight="1" outlineLevel="1" x14ac:dyDescent="0.2">
      <c r="A130" s="419" t="s">
        <v>376</v>
      </c>
      <c r="B130" s="420"/>
      <c r="C130" s="599"/>
      <c r="D130" s="354">
        <v>303072</v>
      </c>
      <c r="E130" s="355"/>
      <c r="F130" s="355"/>
      <c r="G130" s="355"/>
      <c r="H130" s="356"/>
    </row>
    <row r="131" spans="1:8" s="16" customFormat="1" ht="37.5" customHeight="1" outlineLevel="1" x14ac:dyDescent="0.2">
      <c r="A131" s="419" t="s">
        <v>377</v>
      </c>
      <c r="B131" s="420"/>
      <c r="C131" s="599"/>
      <c r="D131" s="354">
        <v>308484</v>
      </c>
      <c r="E131" s="355"/>
      <c r="F131" s="355"/>
      <c r="G131" s="355"/>
      <c r="H131" s="356"/>
    </row>
    <row r="132" spans="1:8" s="16" customFormat="1" ht="37.5" customHeight="1" outlineLevel="1" x14ac:dyDescent="0.2">
      <c r="A132" s="419" t="s">
        <v>378</v>
      </c>
      <c r="B132" s="420"/>
      <c r="C132" s="599"/>
      <c r="D132" s="354">
        <v>313896</v>
      </c>
      <c r="E132" s="355"/>
      <c r="F132" s="355"/>
      <c r="G132" s="355"/>
      <c r="H132" s="356"/>
    </row>
    <row r="133" spans="1:8" s="16" customFormat="1" ht="37.5" customHeight="1" outlineLevel="1" x14ac:dyDescent="0.2">
      <c r="A133" s="419" t="s">
        <v>379</v>
      </c>
      <c r="B133" s="420"/>
      <c r="C133" s="599"/>
      <c r="D133" s="354">
        <v>319308</v>
      </c>
      <c r="E133" s="355"/>
      <c r="F133" s="355"/>
      <c r="G133" s="355"/>
      <c r="H133" s="356"/>
    </row>
    <row r="134" spans="1:8" s="16" customFormat="1" ht="37.5" customHeight="1" outlineLevel="1" x14ac:dyDescent="0.2">
      <c r="A134" s="419" t="s">
        <v>380</v>
      </c>
      <c r="B134" s="420"/>
      <c r="C134" s="599"/>
      <c r="D134" s="354">
        <v>324720</v>
      </c>
      <c r="E134" s="355"/>
      <c r="F134" s="355"/>
      <c r="G134" s="355"/>
      <c r="H134" s="356"/>
    </row>
    <row r="135" spans="1:8" s="16" customFormat="1" ht="37.5" customHeight="1" outlineLevel="1" x14ac:dyDescent="0.2">
      <c r="A135" s="419" t="s">
        <v>381</v>
      </c>
      <c r="B135" s="420"/>
      <c r="C135" s="599"/>
      <c r="D135" s="354">
        <v>330132</v>
      </c>
      <c r="E135" s="355"/>
      <c r="F135" s="355"/>
      <c r="G135" s="355"/>
      <c r="H135" s="356"/>
    </row>
    <row r="136" spans="1:8" s="16" customFormat="1" ht="37.5" customHeight="1" outlineLevel="1" x14ac:dyDescent="0.2">
      <c r="A136" s="419" t="s">
        <v>382</v>
      </c>
      <c r="B136" s="420"/>
      <c r="C136" s="599"/>
      <c r="D136" s="354">
        <v>335544</v>
      </c>
      <c r="E136" s="355"/>
      <c r="F136" s="355"/>
      <c r="G136" s="355"/>
      <c r="H136" s="356"/>
    </row>
    <row r="137" spans="1:8" s="16" customFormat="1" ht="37.5" customHeight="1" outlineLevel="1" x14ac:dyDescent="0.2">
      <c r="A137" s="419" t="s">
        <v>383</v>
      </c>
      <c r="B137" s="420"/>
      <c r="C137" s="599"/>
      <c r="D137" s="354">
        <v>340956</v>
      </c>
      <c r="E137" s="355"/>
      <c r="F137" s="355"/>
      <c r="G137" s="355"/>
      <c r="H137" s="356"/>
    </row>
    <row r="138" spans="1:8" s="16" customFormat="1" ht="37.5" customHeight="1" outlineLevel="1" x14ac:dyDescent="0.2">
      <c r="A138" s="419" t="s">
        <v>384</v>
      </c>
      <c r="B138" s="420"/>
      <c r="C138" s="599"/>
      <c r="D138" s="354">
        <v>346368</v>
      </c>
      <c r="E138" s="355"/>
      <c r="F138" s="355"/>
      <c r="G138" s="355"/>
      <c r="H138" s="356"/>
    </row>
    <row r="139" spans="1:8" s="16" customFormat="1" ht="37.5" customHeight="1" outlineLevel="1" x14ac:dyDescent="0.2">
      <c r="A139" s="419" t="s">
        <v>385</v>
      </c>
      <c r="B139" s="420"/>
      <c r="C139" s="599"/>
      <c r="D139" s="354">
        <v>351780</v>
      </c>
      <c r="E139" s="355"/>
      <c r="F139" s="355"/>
      <c r="G139" s="355"/>
      <c r="H139" s="356"/>
    </row>
    <row r="140" spans="1:8" s="16" customFormat="1" ht="37.5" customHeight="1" outlineLevel="1" x14ac:dyDescent="0.2">
      <c r="A140" s="419" t="s">
        <v>386</v>
      </c>
      <c r="B140" s="420"/>
      <c r="C140" s="599"/>
      <c r="D140" s="354">
        <v>357192</v>
      </c>
      <c r="E140" s="355"/>
      <c r="F140" s="355"/>
      <c r="G140" s="355"/>
      <c r="H140" s="356"/>
    </row>
    <row r="141" spans="1:8" s="16" customFormat="1" ht="37.5" customHeight="1" outlineLevel="1" x14ac:dyDescent="0.2">
      <c r="A141" s="419" t="s">
        <v>387</v>
      </c>
      <c r="B141" s="420"/>
      <c r="C141" s="599"/>
      <c r="D141" s="354">
        <v>362604</v>
      </c>
      <c r="E141" s="355"/>
      <c r="F141" s="355"/>
      <c r="G141" s="355"/>
      <c r="H141" s="356"/>
    </row>
    <row r="142" spans="1:8" s="16" customFormat="1" ht="37.5" customHeight="1" outlineLevel="1" thickBot="1" x14ac:dyDescent="0.25">
      <c r="A142" s="419" t="s">
        <v>388</v>
      </c>
      <c r="B142" s="420"/>
      <c r="C142" s="600"/>
      <c r="D142" s="354">
        <v>368016</v>
      </c>
      <c r="E142" s="355"/>
      <c r="F142" s="355"/>
      <c r="G142" s="355"/>
      <c r="H142" s="356"/>
    </row>
    <row r="143" spans="1:8" s="16" customFormat="1" ht="24.95" customHeight="1" thickBot="1" x14ac:dyDescent="0.25">
      <c r="A143" s="40"/>
      <c r="B143" s="170"/>
      <c r="C143" s="60"/>
      <c r="D143" s="591" t="s">
        <v>240</v>
      </c>
      <c r="E143" s="591"/>
      <c r="F143" s="591"/>
      <c r="G143" s="591"/>
      <c r="H143" s="614"/>
    </row>
    <row r="144" spans="1:8" s="16" customFormat="1" ht="24.95" customHeight="1" thickBot="1" x14ac:dyDescent="0.25">
      <c r="A144" s="171"/>
      <c r="B144" s="55"/>
      <c r="C144" s="56"/>
      <c r="D144" s="172" t="s">
        <v>171</v>
      </c>
      <c r="E144" s="173" t="s">
        <v>172</v>
      </c>
      <c r="F144" s="174" t="s">
        <v>173</v>
      </c>
      <c r="G144" s="173" t="s">
        <v>174</v>
      </c>
      <c r="H144" s="175" t="s">
        <v>175</v>
      </c>
    </row>
    <row r="145" spans="1:8" s="16" customFormat="1" ht="48" customHeight="1" x14ac:dyDescent="0.2">
      <c r="A145" s="451" t="s">
        <v>241</v>
      </c>
      <c r="B145" s="455" t="s">
        <v>27</v>
      </c>
      <c r="C14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5" s="611">
        <f>F145*1.2</f>
        <v>14263.199999999999</v>
      </c>
      <c r="E145" s="602">
        <f>F145*1.1</f>
        <v>13074.6</v>
      </c>
      <c r="F145" s="602">
        <v>11886</v>
      </c>
      <c r="G145" s="602">
        <f>F145*0.75</f>
        <v>8914.5</v>
      </c>
      <c r="H145" s="605">
        <f>F145*0.5</f>
        <v>5943</v>
      </c>
    </row>
    <row r="146" spans="1:8" s="16" customFormat="1" ht="132" customHeight="1" x14ac:dyDescent="0.2">
      <c r="A146" s="452"/>
      <c r="B146" s="456"/>
      <c r="C146" s="456"/>
      <c r="D146" s="612"/>
      <c r="E146" s="603"/>
      <c r="F146" s="603"/>
      <c r="G146" s="603"/>
      <c r="H146" s="606"/>
    </row>
    <row r="147" spans="1:8" s="16" customFormat="1" ht="97.5" customHeight="1" x14ac:dyDescent="0.2">
      <c r="A147" s="452"/>
      <c r="B147" s="24" t="s">
        <v>12</v>
      </c>
      <c r="C14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47" s="612"/>
      <c r="E147" s="603"/>
      <c r="F147" s="603"/>
      <c r="G147" s="603"/>
      <c r="H147" s="606"/>
    </row>
    <row r="148" spans="1:8" s="16" customFormat="1" ht="166.5" customHeight="1" thickBot="1" x14ac:dyDescent="0.25">
      <c r="A148" s="489"/>
      <c r="B148" s="26" t="s">
        <v>13</v>
      </c>
      <c r="C14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48" s="613"/>
      <c r="E148" s="604"/>
      <c r="F148" s="604"/>
      <c r="G148" s="604"/>
      <c r="H148" s="607"/>
    </row>
    <row r="149" spans="1:8" s="16" customFormat="1" ht="24.95" customHeight="1" thickBot="1" x14ac:dyDescent="0.25">
      <c r="A149" s="28"/>
      <c r="B149" s="29"/>
      <c r="C149" s="30"/>
      <c r="D149" s="519"/>
      <c r="E149" s="519"/>
      <c r="F149" s="519"/>
      <c r="G149" s="519"/>
      <c r="H149" s="645"/>
    </row>
    <row r="150" spans="1:8" s="16" customFormat="1" ht="48" customHeight="1" x14ac:dyDescent="0.2">
      <c r="A150" s="451" t="s">
        <v>242</v>
      </c>
      <c r="B150" s="455" t="s">
        <v>27</v>
      </c>
      <c r="C150"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0" s="457">
        <f>F150*1.2</f>
        <v>16336.8</v>
      </c>
      <c r="E150" s="383">
        <f>F150*1.1</f>
        <v>14975.400000000001</v>
      </c>
      <c r="F150" s="383">
        <v>13614</v>
      </c>
      <c r="G150" s="383">
        <f>F150*0.75</f>
        <v>10210.5</v>
      </c>
      <c r="H150" s="384">
        <f>F150*0.5</f>
        <v>6807</v>
      </c>
    </row>
    <row r="151" spans="1:8" s="16" customFormat="1" ht="132" customHeight="1" x14ac:dyDescent="0.2">
      <c r="A151" s="452"/>
      <c r="B151" s="456"/>
      <c r="C151" s="456"/>
      <c r="D151" s="361"/>
      <c r="E151" s="355"/>
      <c r="F151" s="355"/>
      <c r="G151" s="355"/>
      <c r="H151" s="356"/>
    </row>
    <row r="152" spans="1:8" s="16" customFormat="1" ht="97.5" customHeight="1" x14ac:dyDescent="0.2">
      <c r="A152" s="452"/>
      <c r="B152" s="24" t="s">
        <v>12</v>
      </c>
      <c r="C152"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2" s="361"/>
      <c r="E152" s="355"/>
      <c r="F152" s="355"/>
      <c r="G152" s="355"/>
      <c r="H152" s="356"/>
    </row>
    <row r="153" spans="1:8" s="16" customFormat="1" ht="166.5" customHeight="1" x14ac:dyDescent="0.2">
      <c r="A153" s="452"/>
      <c r="B153" s="31" t="s">
        <v>13</v>
      </c>
      <c r="C153"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3" s="361"/>
      <c r="E153" s="355"/>
      <c r="F153" s="355"/>
      <c r="G153" s="355"/>
      <c r="H153" s="356"/>
    </row>
    <row r="154" spans="1:8" s="16" customFormat="1" ht="92.25" customHeight="1" thickBot="1" x14ac:dyDescent="0.25">
      <c r="A154" s="489"/>
      <c r="B154" s="26" t="s">
        <v>16</v>
      </c>
      <c r="C154"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4" s="482"/>
      <c r="E154" s="375"/>
      <c r="F154" s="375"/>
      <c r="G154" s="375"/>
      <c r="H154" s="376"/>
    </row>
    <row r="155" spans="1:8" s="16" customFormat="1" ht="24.95" customHeight="1" thickBot="1" x14ac:dyDescent="0.25">
      <c r="A155" s="40"/>
      <c r="B155" s="41"/>
      <c r="C155" s="42"/>
      <c r="D155" s="519"/>
      <c r="E155" s="519"/>
      <c r="F155" s="519"/>
      <c r="G155" s="519"/>
      <c r="H155" s="645"/>
    </row>
    <row r="156" spans="1:8" s="16" customFormat="1" ht="50.1" customHeight="1" x14ac:dyDescent="0.2">
      <c r="A156" s="438" t="s">
        <v>243</v>
      </c>
      <c r="B156" s="475" t="s">
        <v>23</v>
      </c>
      <c r="C156"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156" s="527">
        <v>396</v>
      </c>
      <c r="E156" s="528"/>
      <c r="F156" s="528"/>
      <c r="G156" s="528"/>
      <c r="H156" s="529"/>
    </row>
    <row r="157" spans="1:8" s="16" customFormat="1" ht="94.5" customHeight="1" x14ac:dyDescent="0.2">
      <c r="A157" s="439"/>
      <c r="B157" s="476"/>
      <c r="C157" s="478"/>
      <c r="D157" s="480"/>
      <c r="E157" s="447"/>
      <c r="F157" s="447"/>
      <c r="G157" s="447"/>
      <c r="H157" s="530"/>
    </row>
    <row r="158" spans="1:8" s="16" customFormat="1" ht="163.5" customHeight="1" thickBot="1" x14ac:dyDescent="0.25">
      <c r="A158" s="440"/>
      <c r="B158" s="43" t="s">
        <v>13</v>
      </c>
      <c r="C158"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58" s="531"/>
      <c r="E158" s="532"/>
      <c r="F158" s="532"/>
      <c r="G158" s="532"/>
      <c r="H158" s="533"/>
    </row>
    <row r="159" spans="1:8" s="16" customFormat="1" ht="24.95" customHeight="1" thickBot="1" x14ac:dyDescent="0.25">
      <c r="A159" s="40"/>
      <c r="B159" s="59"/>
      <c r="C159" s="60"/>
      <c r="D159" s="591" t="s">
        <v>240</v>
      </c>
      <c r="E159" s="591"/>
      <c r="F159" s="591"/>
      <c r="G159" s="591"/>
      <c r="H159" s="614"/>
    </row>
    <row r="160" spans="1:8" s="16" customFormat="1" ht="50.1" customHeight="1" thickBot="1" x14ac:dyDescent="0.25">
      <c r="A160" s="411" t="s">
        <v>38</v>
      </c>
      <c r="B160" s="412"/>
      <c r="C160" s="412"/>
      <c r="D160" s="785" t="str">
        <f>"от "&amp;MIN(D161:D179)&amp;" до "&amp;MAX(D161:D179)</f>
        <v>от 2706 до 97416</v>
      </c>
      <c r="E160" s="786"/>
      <c r="F160" s="786"/>
      <c r="G160" s="786"/>
      <c r="H160" s="787"/>
    </row>
    <row r="161" spans="1:8" s="16" customFormat="1" ht="37.5" customHeight="1" outlineLevel="1" x14ac:dyDescent="0.2">
      <c r="A161" s="429" t="s">
        <v>244</v>
      </c>
      <c r="B161" s="598"/>
      <c r="C161" s="455"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61" s="457">
        <v>2706</v>
      </c>
      <c r="E161" s="383"/>
      <c r="F161" s="383"/>
      <c r="G161" s="383"/>
      <c r="H161" s="384"/>
    </row>
    <row r="162" spans="1:8" s="16" customFormat="1" ht="37.5" customHeight="1" outlineLevel="1" x14ac:dyDescent="0.2">
      <c r="A162" s="688" t="s">
        <v>245</v>
      </c>
      <c r="B162" s="693"/>
      <c r="C162" s="599"/>
      <c r="D162" s="361">
        <v>5412</v>
      </c>
      <c r="E162" s="355"/>
      <c r="F162" s="355"/>
      <c r="G162" s="355"/>
      <c r="H162" s="356"/>
    </row>
    <row r="163" spans="1:8" s="16" customFormat="1" ht="37.5" customHeight="1" outlineLevel="1" x14ac:dyDescent="0.2">
      <c r="A163" s="688" t="s">
        <v>246</v>
      </c>
      <c r="B163" s="693"/>
      <c r="C163" s="599"/>
      <c r="D163" s="361">
        <v>10824</v>
      </c>
      <c r="E163" s="355"/>
      <c r="F163" s="355"/>
      <c r="G163" s="355"/>
      <c r="H163" s="356"/>
    </row>
    <row r="164" spans="1:8" s="16" customFormat="1" ht="37.5" customHeight="1" outlineLevel="1" x14ac:dyDescent="0.2">
      <c r="A164" s="688" t="s">
        <v>247</v>
      </c>
      <c r="B164" s="693"/>
      <c r="C164" s="599"/>
      <c r="D164" s="361">
        <v>16236</v>
      </c>
      <c r="E164" s="355"/>
      <c r="F164" s="355"/>
      <c r="G164" s="355"/>
      <c r="H164" s="356"/>
    </row>
    <row r="165" spans="1:8" s="16" customFormat="1" ht="37.5" customHeight="1" outlineLevel="1" x14ac:dyDescent="0.2">
      <c r="A165" s="688" t="s">
        <v>248</v>
      </c>
      <c r="B165" s="693"/>
      <c r="C165" s="599"/>
      <c r="D165" s="361">
        <v>21648</v>
      </c>
      <c r="E165" s="355"/>
      <c r="F165" s="355"/>
      <c r="G165" s="355"/>
      <c r="H165" s="356"/>
    </row>
    <row r="166" spans="1:8" s="16" customFormat="1" ht="37.5" customHeight="1" outlineLevel="1" x14ac:dyDescent="0.2">
      <c r="A166" s="688" t="s">
        <v>249</v>
      </c>
      <c r="B166" s="693"/>
      <c r="C166" s="599"/>
      <c r="D166" s="361">
        <v>27060</v>
      </c>
      <c r="E166" s="355"/>
      <c r="F166" s="355"/>
      <c r="G166" s="355"/>
      <c r="H166" s="356"/>
    </row>
    <row r="167" spans="1:8" s="16" customFormat="1" ht="37.5" customHeight="1" outlineLevel="1" x14ac:dyDescent="0.2">
      <c r="A167" s="688" t="s">
        <v>250</v>
      </c>
      <c r="B167" s="693"/>
      <c r="C167" s="599"/>
      <c r="D167" s="361">
        <v>32472</v>
      </c>
      <c r="E167" s="355"/>
      <c r="F167" s="355"/>
      <c r="G167" s="355"/>
      <c r="H167" s="356"/>
    </row>
    <row r="168" spans="1:8" s="16" customFormat="1" ht="37.5" customHeight="1" outlineLevel="1" x14ac:dyDescent="0.2">
      <c r="A168" s="688" t="s">
        <v>251</v>
      </c>
      <c r="B168" s="693"/>
      <c r="C168" s="599"/>
      <c r="D168" s="361">
        <v>37884</v>
      </c>
      <c r="E168" s="355"/>
      <c r="F168" s="355"/>
      <c r="G168" s="355"/>
      <c r="H168" s="356"/>
    </row>
    <row r="169" spans="1:8" s="16" customFormat="1" ht="37.5" customHeight="1" outlineLevel="1" x14ac:dyDescent="0.2">
      <c r="A169" s="688" t="s">
        <v>252</v>
      </c>
      <c r="B169" s="693"/>
      <c r="C169" s="599"/>
      <c r="D169" s="361">
        <v>43296</v>
      </c>
      <c r="E169" s="355"/>
      <c r="F169" s="355"/>
      <c r="G169" s="355"/>
      <c r="H169" s="356"/>
    </row>
    <row r="170" spans="1:8" s="16" customFormat="1" ht="37.5" customHeight="1" outlineLevel="1" x14ac:dyDescent="0.2">
      <c r="A170" s="688" t="s">
        <v>253</v>
      </c>
      <c r="B170" s="693"/>
      <c r="C170" s="599"/>
      <c r="D170" s="361">
        <v>48708</v>
      </c>
      <c r="E170" s="355"/>
      <c r="F170" s="355"/>
      <c r="G170" s="355"/>
      <c r="H170" s="356"/>
    </row>
    <row r="171" spans="1:8" s="16" customFormat="1" ht="37.5" customHeight="1" outlineLevel="1" x14ac:dyDescent="0.2">
      <c r="A171" s="688" t="s">
        <v>254</v>
      </c>
      <c r="B171" s="693"/>
      <c r="C171" s="599"/>
      <c r="D171" s="361">
        <v>54120</v>
      </c>
      <c r="E171" s="355"/>
      <c r="F171" s="355"/>
      <c r="G171" s="355"/>
      <c r="H171" s="356"/>
    </row>
    <row r="172" spans="1:8" s="16" customFormat="1" ht="37.5" customHeight="1" outlineLevel="1" x14ac:dyDescent="0.2">
      <c r="A172" s="688" t="s">
        <v>255</v>
      </c>
      <c r="B172" s="693"/>
      <c r="C172" s="599"/>
      <c r="D172" s="361">
        <v>59532</v>
      </c>
      <c r="E172" s="355"/>
      <c r="F172" s="355"/>
      <c r="G172" s="355"/>
      <c r="H172" s="356"/>
    </row>
    <row r="173" spans="1:8" s="16" customFormat="1" ht="37.5" customHeight="1" outlineLevel="1" x14ac:dyDescent="0.2">
      <c r="A173" s="688" t="s">
        <v>256</v>
      </c>
      <c r="B173" s="693"/>
      <c r="C173" s="599"/>
      <c r="D173" s="361">
        <v>64944</v>
      </c>
      <c r="E173" s="355"/>
      <c r="F173" s="355"/>
      <c r="G173" s="355"/>
      <c r="H173" s="356"/>
    </row>
    <row r="174" spans="1:8" s="16" customFormat="1" ht="37.5" customHeight="1" outlineLevel="1" x14ac:dyDescent="0.2">
      <c r="A174" s="688" t="s">
        <v>257</v>
      </c>
      <c r="B174" s="693"/>
      <c r="C174" s="599"/>
      <c r="D174" s="361">
        <v>70356</v>
      </c>
      <c r="E174" s="355"/>
      <c r="F174" s="355"/>
      <c r="G174" s="355"/>
      <c r="H174" s="356"/>
    </row>
    <row r="175" spans="1:8" s="16" customFormat="1" ht="37.5" customHeight="1" outlineLevel="1" x14ac:dyDescent="0.2">
      <c r="A175" s="688" t="s">
        <v>258</v>
      </c>
      <c r="B175" s="693"/>
      <c r="C175" s="599"/>
      <c r="D175" s="361">
        <v>75768</v>
      </c>
      <c r="E175" s="355"/>
      <c r="F175" s="355"/>
      <c r="G175" s="355"/>
      <c r="H175" s="356"/>
    </row>
    <row r="176" spans="1:8" s="16" customFormat="1" ht="37.5" customHeight="1" outlineLevel="1" x14ac:dyDescent="0.2">
      <c r="A176" s="688" t="s">
        <v>259</v>
      </c>
      <c r="B176" s="693"/>
      <c r="C176" s="599"/>
      <c r="D176" s="361">
        <v>81180</v>
      </c>
      <c r="E176" s="355"/>
      <c r="F176" s="355"/>
      <c r="G176" s="355"/>
      <c r="H176" s="356"/>
    </row>
    <row r="177" spans="1:8" s="16" customFormat="1" ht="37.5" customHeight="1" outlineLevel="1" x14ac:dyDescent="0.2">
      <c r="A177" s="688" t="s">
        <v>260</v>
      </c>
      <c r="B177" s="693"/>
      <c r="C177" s="599"/>
      <c r="D177" s="361">
        <v>86592</v>
      </c>
      <c r="E177" s="355"/>
      <c r="F177" s="355"/>
      <c r="G177" s="355"/>
      <c r="H177" s="356"/>
    </row>
    <row r="178" spans="1:8" s="16" customFormat="1" ht="37.5" customHeight="1" outlineLevel="1" x14ac:dyDescent="0.2">
      <c r="A178" s="688" t="s">
        <v>261</v>
      </c>
      <c r="B178" s="693"/>
      <c r="C178" s="599"/>
      <c r="D178" s="361">
        <v>92004</v>
      </c>
      <c r="E178" s="355"/>
      <c r="F178" s="355"/>
      <c r="G178" s="355"/>
      <c r="H178" s="356"/>
    </row>
    <row r="179" spans="1:8" s="16" customFormat="1" ht="37.5" customHeight="1" outlineLevel="1" x14ac:dyDescent="0.2">
      <c r="A179" s="688" t="s">
        <v>262</v>
      </c>
      <c r="B179" s="693"/>
      <c r="C179" s="599"/>
      <c r="D179" s="361">
        <v>97416</v>
      </c>
      <c r="E179" s="355"/>
      <c r="F179" s="355"/>
      <c r="G179" s="355"/>
      <c r="H179" s="356"/>
    </row>
    <row r="180" spans="1:8" s="16" customFormat="1" ht="37.5" customHeight="1" outlineLevel="1" x14ac:dyDescent="0.2">
      <c r="A180" s="419" t="s">
        <v>263</v>
      </c>
      <c r="B180" s="586"/>
      <c r="C180" s="599"/>
      <c r="D180" s="361">
        <v>102828</v>
      </c>
      <c r="E180" s="355"/>
      <c r="F180" s="355"/>
      <c r="G180" s="355"/>
      <c r="H180" s="356"/>
    </row>
    <row r="181" spans="1:8" s="16" customFormat="1" ht="37.5" customHeight="1" outlineLevel="1" x14ac:dyDescent="0.2">
      <c r="A181" s="419" t="s">
        <v>264</v>
      </c>
      <c r="B181" s="586"/>
      <c r="C181" s="599"/>
      <c r="D181" s="361">
        <v>108240</v>
      </c>
      <c r="E181" s="355"/>
      <c r="F181" s="355"/>
      <c r="G181" s="355"/>
      <c r="H181" s="356"/>
    </row>
    <row r="182" spans="1:8" s="16" customFormat="1" ht="37.5" customHeight="1" outlineLevel="1" x14ac:dyDescent="0.2">
      <c r="A182" s="419" t="s">
        <v>265</v>
      </c>
      <c r="B182" s="586"/>
      <c r="C182" s="599"/>
      <c r="D182" s="361">
        <v>113652</v>
      </c>
      <c r="E182" s="355"/>
      <c r="F182" s="355"/>
      <c r="G182" s="355"/>
      <c r="H182" s="356"/>
    </row>
    <row r="183" spans="1:8" s="16" customFormat="1" ht="37.5" customHeight="1" outlineLevel="1" x14ac:dyDescent="0.2">
      <c r="A183" s="419" t="s">
        <v>266</v>
      </c>
      <c r="B183" s="586"/>
      <c r="C183" s="599"/>
      <c r="D183" s="361">
        <v>119064</v>
      </c>
      <c r="E183" s="355"/>
      <c r="F183" s="355"/>
      <c r="G183" s="355"/>
      <c r="H183" s="356"/>
    </row>
    <row r="184" spans="1:8" s="16" customFormat="1" ht="37.5" customHeight="1" outlineLevel="1" x14ac:dyDescent="0.2">
      <c r="A184" s="419" t="s">
        <v>267</v>
      </c>
      <c r="B184" s="586"/>
      <c r="C184" s="599"/>
      <c r="D184" s="361">
        <v>124476</v>
      </c>
      <c r="E184" s="355"/>
      <c r="F184" s="355"/>
      <c r="G184" s="355"/>
      <c r="H184" s="356"/>
    </row>
    <row r="185" spans="1:8" s="16" customFormat="1" ht="37.5" customHeight="1" outlineLevel="1" x14ac:dyDescent="0.2">
      <c r="A185" s="419" t="s">
        <v>268</v>
      </c>
      <c r="B185" s="586"/>
      <c r="C185" s="599"/>
      <c r="D185" s="361">
        <v>129888</v>
      </c>
      <c r="E185" s="355"/>
      <c r="F185" s="355"/>
      <c r="G185" s="355"/>
      <c r="H185" s="356"/>
    </row>
    <row r="186" spans="1:8" s="16" customFormat="1" ht="37.5" customHeight="1" outlineLevel="1" x14ac:dyDescent="0.2">
      <c r="A186" s="419" t="s">
        <v>269</v>
      </c>
      <c r="B186" s="586"/>
      <c r="C186" s="599"/>
      <c r="D186" s="361">
        <v>135300</v>
      </c>
      <c r="E186" s="355"/>
      <c r="F186" s="355"/>
      <c r="G186" s="355"/>
      <c r="H186" s="356"/>
    </row>
    <row r="187" spans="1:8" s="16" customFormat="1" ht="37.5" customHeight="1" outlineLevel="1" x14ac:dyDescent="0.2">
      <c r="A187" s="419" t="s">
        <v>270</v>
      </c>
      <c r="B187" s="586"/>
      <c r="C187" s="599"/>
      <c r="D187" s="361">
        <v>140712</v>
      </c>
      <c r="E187" s="355"/>
      <c r="F187" s="355"/>
      <c r="G187" s="355"/>
      <c r="H187" s="356"/>
    </row>
    <row r="188" spans="1:8" s="16" customFormat="1" ht="37.5" customHeight="1" outlineLevel="1" x14ac:dyDescent="0.2">
      <c r="A188" s="419" t="s">
        <v>271</v>
      </c>
      <c r="B188" s="586"/>
      <c r="C188" s="599"/>
      <c r="D188" s="361">
        <v>146124</v>
      </c>
      <c r="E188" s="355"/>
      <c r="F188" s="355"/>
      <c r="G188" s="355"/>
      <c r="H188" s="356"/>
    </row>
    <row r="189" spans="1:8" s="16" customFormat="1" ht="37.5" customHeight="1" outlineLevel="1" x14ac:dyDescent="0.2">
      <c r="A189" s="419" t="s">
        <v>272</v>
      </c>
      <c r="B189" s="586"/>
      <c r="C189" s="599"/>
      <c r="D189" s="361">
        <v>151536</v>
      </c>
      <c r="E189" s="355"/>
      <c r="F189" s="355"/>
      <c r="G189" s="355"/>
      <c r="H189" s="356"/>
    </row>
    <row r="190" spans="1:8" s="16" customFormat="1" ht="37.5" customHeight="1" outlineLevel="1" x14ac:dyDescent="0.2">
      <c r="A190" s="419" t="s">
        <v>273</v>
      </c>
      <c r="B190" s="586"/>
      <c r="C190" s="599"/>
      <c r="D190" s="361">
        <v>156948</v>
      </c>
      <c r="E190" s="355"/>
      <c r="F190" s="355"/>
      <c r="G190" s="355"/>
      <c r="H190" s="356"/>
    </row>
    <row r="191" spans="1:8" s="16" customFormat="1" ht="37.5" customHeight="1" outlineLevel="1" x14ac:dyDescent="0.2">
      <c r="A191" s="419" t="s">
        <v>274</v>
      </c>
      <c r="B191" s="586"/>
      <c r="C191" s="599"/>
      <c r="D191" s="361">
        <v>162360</v>
      </c>
      <c r="E191" s="355"/>
      <c r="F191" s="355"/>
      <c r="G191" s="355"/>
      <c r="H191" s="356"/>
    </row>
    <row r="192" spans="1:8" s="16" customFormat="1" ht="37.5" customHeight="1" outlineLevel="1" x14ac:dyDescent="0.2">
      <c r="A192" s="419" t="s">
        <v>275</v>
      </c>
      <c r="B192" s="586"/>
      <c r="C192" s="599"/>
      <c r="D192" s="361">
        <v>167772</v>
      </c>
      <c r="E192" s="355"/>
      <c r="F192" s="355"/>
      <c r="G192" s="355"/>
      <c r="H192" s="356"/>
    </row>
    <row r="193" spans="1:8" s="16" customFormat="1" ht="37.5" customHeight="1" outlineLevel="1" x14ac:dyDescent="0.2">
      <c r="A193" s="419" t="s">
        <v>276</v>
      </c>
      <c r="B193" s="586"/>
      <c r="C193" s="599"/>
      <c r="D193" s="361">
        <v>173184</v>
      </c>
      <c r="E193" s="355"/>
      <c r="F193" s="355"/>
      <c r="G193" s="355"/>
      <c r="H193" s="356"/>
    </row>
    <row r="194" spans="1:8" s="16" customFormat="1" ht="37.5" customHeight="1" outlineLevel="1" x14ac:dyDescent="0.2">
      <c r="A194" s="419" t="s">
        <v>277</v>
      </c>
      <c r="B194" s="586"/>
      <c r="C194" s="599"/>
      <c r="D194" s="361">
        <v>178596</v>
      </c>
      <c r="E194" s="355"/>
      <c r="F194" s="355"/>
      <c r="G194" s="355"/>
      <c r="H194" s="356"/>
    </row>
    <row r="195" spans="1:8" s="16" customFormat="1" ht="37.5" customHeight="1" outlineLevel="1" thickBot="1" x14ac:dyDescent="0.25">
      <c r="A195" s="419" t="s">
        <v>278</v>
      </c>
      <c r="B195" s="586"/>
      <c r="C195" s="600"/>
      <c r="D195" s="361">
        <v>184008</v>
      </c>
      <c r="E195" s="355"/>
      <c r="F195" s="355"/>
      <c r="G195" s="355"/>
      <c r="H195" s="356"/>
    </row>
    <row r="196" spans="1:8" s="16" customFormat="1" ht="50.1" customHeight="1" thickBot="1" x14ac:dyDescent="0.25">
      <c r="A196" s="411" t="s">
        <v>59</v>
      </c>
      <c r="B196" s="412"/>
      <c r="C196" s="412"/>
      <c r="D196" s="785" t="str">
        <f>"от "&amp;MIN(D197:D206)&amp;" до "&amp;MAX(D197:D206)</f>
        <v>от 390 до 20490</v>
      </c>
      <c r="E196" s="786"/>
      <c r="F196" s="786"/>
      <c r="G196" s="786"/>
      <c r="H196" s="787"/>
    </row>
    <row r="197" spans="1:8" s="16" customFormat="1" ht="159.75" customHeight="1" x14ac:dyDescent="0.2">
      <c r="A197" s="190" t="s">
        <v>342</v>
      </c>
      <c r="B197" s="66" t="s">
        <v>197</v>
      </c>
      <c r="C197" s="30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197" s="382">
        <v>1500</v>
      </c>
      <c r="E197" s="383"/>
      <c r="F197" s="383"/>
      <c r="G197" s="383"/>
      <c r="H197" s="384"/>
    </row>
    <row r="198" spans="1:8" s="16" customFormat="1" ht="37.5" customHeight="1" x14ac:dyDescent="0.2">
      <c r="A198" s="352" t="s">
        <v>61</v>
      </c>
      <c r="B198" s="353"/>
      <c r="C198" s="579"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198" s="354">
        <v>1290</v>
      </c>
      <c r="E198" s="355"/>
      <c r="F198" s="355"/>
      <c r="G198" s="355"/>
      <c r="H198" s="356"/>
    </row>
    <row r="199" spans="1:8" s="16" customFormat="1" ht="37.5" customHeight="1" x14ac:dyDescent="0.2">
      <c r="A199" s="352" t="s">
        <v>62</v>
      </c>
      <c r="B199" s="353"/>
      <c r="C199" s="580"/>
      <c r="D199" s="354">
        <v>20490</v>
      </c>
      <c r="E199" s="355"/>
      <c r="F199" s="355"/>
      <c r="G199" s="355"/>
      <c r="H199" s="356"/>
    </row>
    <row r="200" spans="1:8" s="16" customFormat="1" ht="37.5" customHeight="1" x14ac:dyDescent="0.2">
      <c r="A200" s="352" t="s">
        <v>63</v>
      </c>
      <c r="B200" s="353"/>
      <c r="C200" s="580"/>
      <c r="D200" s="354">
        <v>4590</v>
      </c>
      <c r="E200" s="355"/>
      <c r="F200" s="355"/>
      <c r="G200" s="355"/>
      <c r="H200" s="356"/>
    </row>
    <row r="201" spans="1:8" s="16" customFormat="1" ht="37.5" customHeight="1" x14ac:dyDescent="0.2">
      <c r="A201" s="352" t="s">
        <v>64</v>
      </c>
      <c r="B201" s="353"/>
      <c r="C201" s="580"/>
      <c r="D201" s="354">
        <v>12390</v>
      </c>
      <c r="E201" s="355"/>
      <c r="F201" s="355"/>
      <c r="G201" s="355"/>
      <c r="H201" s="356"/>
    </row>
    <row r="202" spans="1:8" s="16" customFormat="1" ht="37.5" customHeight="1" x14ac:dyDescent="0.2">
      <c r="A202" s="352" t="s">
        <v>65</v>
      </c>
      <c r="B202" s="353"/>
      <c r="C202" s="580"/>
      <c r="D202" s="354">
        <v>390</v>
      </c>
      <c r="E202" s="355"/>
      <c r="F202" s="355"/>
      <c r="G202" s="355"/>
      <c r="H202" s="356"/>
    </row>
    <row r="203" spans="1:8" s="16" customFormat="1" ht="37.5" customHeight="1" x14ac:dyDescent="0.2">
      <c r="A203" s="352" t="s">
        <v>66</v>
      </c>
      <c r="B203" s="353"/>
      <c r="C203" s="580"/>
      <c r="D203" s="354">
        <v>390</v>
      </c>
      <c r="E203" s="355"/>
      <c r="F203" s="355"/>
      <c r="G203" s="355"/>
      <c r="H203" s="356"/>
    </row>
    <row r="204" spans="1:8" s="16" customFormat="1" ht="37.5" customHeight="1" x14ac:dyDescent="0.2">
      <c r="A204" s="352" t="s">
        <v>67</v>
      </c>
      <c r="B204" s="353"/>
      <c r="C204" s="580"/>
      <c r="D204" s="354">
        <v>780</v>
      </c>
      <c r="E204" s="355"/>
      <c r="F204" s="355"/>
      <c r="G204" s="355"/>
      <c r="H204" s="356"/>
    </row>
    <row r="205" spans="1:8" s="16" customFormat="1" ht="37.5" customHeight="1" x14ac:dyDescent="0.2">
      <c r="A205" s="352" t="s">
        <v>68</v>
      </c>
      <c r="B205" s="353"/>
      <c r="C205" s="580"/>
      <c r="D205" s="354">
        <v>1170</v>
      </c>
      <c r="E205" s="355"/>
      <c r="F205" s="355"/>
      <c r="G205" s="355"/>
      <c r="H205" s="356"/>
    </row>
    <row r="206" spans="1:8" s="16" customFormat="1" ht="37.5" customHeight="1" thickBot="1" x14ac:dyDescent="0.25">
      <c r="A206" s="369" t="s">
        <v>69</v>
      </c>
      <c r="B206" s="370"/>
      <c r="C206" s="581"/>
      <c r="D206" s="374">
        <v>10290</v>
      </c>
      <c r="E206" s="375"/>
      <c r="F206" s="375"/>
      <c r="G206" s="375"/>
      <c r="H206" s="376"/>
    </row>
    <row r="207" spans="1:8" s="16" customFormat="1" ht="117.75" customHeight="1" thickBot="1" x14ac:dyDescent="0.25">
      <c r="A207" s="524" t="s">
        <v>71</v>
      </c>
      <c r="B207" s="525"/>
      <c r="C207"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07" s="375">
        <v>30</v>
      </c>
      <c r="E207" s="375"/>
      <c r="F207" s="375"/>
      <c r="G207" s="375"/>
      <c r="H207" s="376"/>
    </row>
    <row r="208" spans="1:8" s="23" customFormat="1" ht="50.1" customHeight="1" thickBot="1" x14ac:dyDescent="0.25">
      <c r="A208" s="362" t="s">
        <v>72</v>
      </c>
      <c r="B208" s="363"/>
      <c r="C208" s="21"/>
      <c r="D208" s="627" t="str">
        <f>"от "&amp;MIN(D99,D210:D263)&amp;" до "&amp;MAX(D99,D209:D263)</f>
        <v>от 540 до 229920</v>
      </c>
      <c r="E208" s="627"/>
      <c r="F208" s="627"/>
      <c r="G208" s="627"/>
      <c r="H208" s="628"/>
    </row>
    <row r="209" spans="1:8" s="16" customFormat="1" ht="24.95" customHeight="1" thickBot="1" x14ac:dyDescent="0.25">
      <c r="A209" s="518"/>
      <c r="B209" s="519"/>
      <c r="C209" s="60"/>
      <c r="D209" s="402"/>
      <c r="E209" s="402"/>
      <c r="F209" s="402"/>
      <c r="G209" s="402"/>
      <c r="H209" s="403"/>
    </row>
    <row r="210" spans="1:8" s="16" customFormat="1" ht="72" customHeight="1" thickBot="1" x14ac:dyDescent="0.25">
      <c r="A210" s="389" t="s">
        <v>73</v>
      </c>
      <c r="B210" s="390"/>
      <c r="C210"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"2ГИС.САНКТ-ПЕТЕРБУРГ" (версия для ПК); Интернет-площадка 2gis.kz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http://api.2gis.kz/</v>
      </c>
      <c r="D210" s="391">
        <v>13860</v>
      </c>
      <c r="E210" s="391"/>
      <c r="F210" s="391"/>
      <c r="G210" s="391"/>
      <c r="H210" s="392"/>
    </row>
    <row r="211" spans="1:8" s="16" customFormat="1" ht="72" customHeight="1" thickBot="1" x14ac:dyDescent="0.25">
      <c r="A211" s="393" t="s">
        <v>74</v>
      </c>
      <c r="B211" s="394"/>
      <c r="C211" s="405"/>
      <c r="D211" s="395" t="s">
        <v>75</v>
      </c>
      <c r="E211" s="396"/>
      <c r="F211" s="396"/>
      <c r="G211" s="396"/>
      <c r="H211" s="397"/>
    </row>
    <row r="212" spans="1:8" s="16" customFormat="1" ht="72" customHeight="1" x14ac:dyDescent="0.2">
      <c r="A212" s="385" t="s">
        <v>76</v>
      </c>
      <c r="B212" s="386"/>
      <c r="C212" s="405"/>
      <c r="D212" s="398">
        <f>D210/4</f>
        <v>3465</v>
      </c>
      <c r="E212" s="398"/>
      <c r="F212" s="398"/>
      <c r="G212" s="398"/>
      <c r="H212" s="399"/>
    </row>
    <row r="213" spans="1:8" s="16" customFormat="1" ht="72" customHeight="1" x14ac:dyDescent="0.2">
      <c r="A213" s="385" t="s">
        <v>77</v>
      </c>
      <c r="B213" s="386"/>
      <c r="C213" s="405"/>
      <c r="D213" s="398">
        <f>D210/5</f>
        <v>2772</v>
      </c>
      <c r="E213" s="398"/>
      <c r="F213" s="398"/>
      <c r="G213" s="398"/>
      <c r="H213" s="399"/>
    </row>
    <row r="214" spans="1:8" s="16" customFormat="1" ht="72" customHeight="1" x14ac:dyDescent="0.2">
      <c r="A214" s="385" t="s">
        <v>78</v>
      </c>
      <c r="B214" s="386"/>
      <c r="C214" s="405"/>
      <c r="D214" s="398">
        <f>D210/6</f>
        <v>2310</v>
      </c>
      <c r="E214" s="398"/>
      <c r="F214" s="398"/>
      <c r="G214" s="398"/>
      <c r="H214" s="399"/>
    </row>
    <row r="215" spans="1:8" s="16" customFormat="1" ht="72" customHeight="1" x14ac:dyDescent="0.2">
      <c r="A215" s="385" t="s">
        <v>79</v>
      </c>
      <c r="B215" s="386"/>
      <c r="C215" s="405"/>
      <c r="D215" s="398">
        <f>D210/7</f>
        <v>1980</v>
      </c>
      <c r="E215" s="398"/>
      <c r="F215" s="398"/>
      <c r="G215" s="398"/>
      <c r="H215" s="399"/>
    </row>
    <row r="216" spans="1:8" s="16" customFormat="1" ht="72" customHeight="1" x14ac:dyDescent="0.2">
      <c r="A216" s="385" t="s">
        <v>80</v>
      </c>
      <c r="B216" s="386"/>
      <c r="C216" s="405"/>
      <c r="D216" s="398">
        <f>D210/8</f>
        <v>1732.5</v>
      </c>
      <c r="E216" s="398"/>
      <c r="F216" s="398"/>
      <c r="G216" s="398"/>
      <c r="H216" s="399"/>
    </row>
    <row r="217" spans="1:8" s="16" customFormat="1" ht="72" customHeight="1" x14ac:dyDescent="0.2">
      <c r="A217" s="385" t="s">
        <v>81</v>
      </c>
      <c r="B217" s="386"/>
      <c r="C217" s="405"/>
      <c r="D217" s="398">
        <f>D210/9</f>
        <v>1540</v>
      </c>
      <c r="E217" s="398"/>
      <c r="F217" s="398"/>
      <c r="G217" s="398"/>
      <c r="H217" s="399"/>
    </row>
    <row r="218" spans="1:8" s="16" customFormat="1" ht="72" customHeight="1" x14ac:dyDescent="0.2">
      <c r="A218" s="385" t="s">
        <v>82</v>
      </c>
      <c r="B218" s="386"/>
      <c r="C218" s="405"/>
      <c r="D218" s="398">
        <f>D210/10</f>
        <v>1386</v>
      </c>
      <c r="E218" s="398"/>
      <c r="F218" s="398"/>
      <c r="G218" s="398"/>
      <c r="H218" s="399"/>
    </row>
    <row r="219" spans="1:8" s="16" customFormat="1" ht="72" customHeight="1" thickBot="1" x14ac:dyDescent="0.25">
      <c r="A219" s="389" t="s">
        <v>83</v>
      </c>
      <c r="B219" s="390"/>
      <c r="C219" s="405"/>
      <c r="D219" s="391">
        <v>20784</v>
      </c>
      <c r="E219" s="391"/>
      <c r="F219" s="391"/>
      <c r="G219" s="391"/>
      <c r="H219" s="392"/>
    </row>
    <row r="220" spans="1:8" s="16" customFormat="1" ht="72" customHeight="1" thickBot="1" x14ac:dyDescent="0.25">
      <c r="A220" s="393" t="s">
        <v>74</v>
      </c>
      <c r="B220" s="394"/>
      <c r="C220" s="405"/>
      <c r="D220" s="395" t="s">
        <v>75</v>
      </c>
      <c r="E220" s="396"/>
      <c r="F220" s="396"/>
      <c r="G220" s="396"/>
      <c r="H220" s="397"/>
    </row>
    <row r="221" spans="1:8" s="16" customFormat="1" ht="72" customHeight="1" x14ac:dyDescent="0.2">
      <c r="A221" s="385" t="s">
        <v>76</v>
      </c>
      <c r="B221" s="386"/>
      <c r="C221" s="405"/>
      <c r="D221" s="398">
        <v>5196</v>
      </c>
      <c r="E221" s="398"/>
      <c r="F221" s="398"/>
      <c r="G221" s="398"/>
      <c r="H221" s="399"/>
    </row>
    <row r="222" spans="1:8" s="16" customFormat="1" ht="72" customHeight="1" x14ac:dyDescent="0.2">
      <c r="A222" s="385" t="s">
        <v>77</v>
      </c>
      <c r="B222" s="386"/>
      <c r="C222" s="405"/>
      <c r="D222" s="398">
        <v>4156.8</v>
      </c>
      <c r="E222" s="398"/>
      <c r="F222" s="398"/>
      <c r="G222" s="398"/>
      <c r="H222" s="399"/>
    </row>
    <row r="223" spans="1:8" s="16" customFormat="1" ht="72" customHeight="1" x14ac:dyDescent="0.2">
      <c r="A223" s="385" t="s">
        <v>78</v>
      </c>
      <c r="B223" s="386"/>
      <c r="C223" s="405"/>
      <c r="D223" s="398">
        <v>3463.9999999999995</v>
      </c>
      <c r="E223" s="398"/>
      <c r="F223" s="398"/>
      <c r="G223" s="398"/>
      <c r="H223" s="399"/>
    </row>
    <row r="224" spans="1:8" s="16" customFormat="1" ht="72" customHeight="1" x14ac:dyDescent="0.2">
      <c r="A224" s="385" t="s">
        <v>79</v>
      </c>
      <c r="B224" s="386"/>
      <c r="C224" s="405"/>
      <c r="D224" s="398">
        <v>2969.1428571428569</v>
      </c>
      <c r="E224" s="398"/>
      <c r="F224" s="398"/>
      <c r="G224" s="398"/>
      <c r="H224" s="399"/>
    </row>
    <row r="225" spans="1:8" s="16" customFormat="1" ht="72" customHeight="1" x14ac:dyDescent="0.2">
      <c r="A225" s="385" t="s">
        <v>80</v>
      </c>
      <c r="B225" s="386"/>
      <c r="C225" s="405"/>
      <c r="D225" s="398">
        <v>2598</v>
      </c>
      <c r="E225" s="398"/>
      <c r="F225" s="398"/>
      <c r="G225" s="398"/>
      <c r="H225" s="399"/>
    </row>
    <row r="226" spans="1:8" s="16" customFormat="1" ht="72" customHeight="1" x14ac:dyDescent="0.2">
      <c r="A226" s="385" t="s">
        <v>81</v>
      </c>
      <c r="B226" s="386"/>
      <c r="C226" s="405"/>
      <c r="D226" s="398">
        <v>2309.333333333333</v>
      </c>
      <c r="E226" s="398"/>
      <c r="F226" s="398"/>
      <c r="G226" s="398"/>
      <c r="H226" s="399"/>
    </row>
    <row r="227" spans="1:8" s="16" customFormat="1" ht="72" customHeight="1" thickBot="1" x14ac:dyDescent="0.25">
      <c r="A227" s="385" t="s">
        <v>82</v>
      </c>
      <c r="B227" s="386"/>
      <c r="C227" s="406"/>
      <c r="D227" s="398">
        <v>2078.4</v>
      </c>
      <c r="E227" s="398"/>
      <c r="F227" s="398"/>
      <c r="G227" s="398"/>
      <c r="H227" s="399"/>
    </row>
    <row r="228" spans="1:8" s="16" customFormat="1" ht="62.45" customHeight="1" thickBot="1" x14ac:dyDescent="0.25">
      <c r="A228" s="380" t="s">
        <v>84</v>
      </c>
      <c r="B228" s="381"/>
      <c r="C22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28" s="374">
        <v>25002</v>
      </c>
      <c r="E228" s="375"/>
      <c r="F228" s="375"/>
      <c r="G228" s="375"/>
      <c r="H228" s="376"/>
    </row>
    <row r="229" spans="1:8" s="16" customFormat="1" ht="24.95" customHeight="1" thickBot="1" x14ac:dyDescent="0.25">
      <c r="A229" s="518"/>
      <c r="B229" s="519"/>
      <c r="C229" s="56"/>
      <c r="D229" s="359"/>
      <c r="E229" s="359"/>
      <c r="F229" s="359"/>
      <c r="G229" s="359"/>
      <c r="H229" s="360"/>
    </row>
    <row r="230" spans="1:8" s="16" customFormat="1" ht="50.1" customHeight="1" x14ac:dyDescent="0.2">
      <c r="A230" s="352" t="s">
        <v>85</v>
      </c>
      <c r="B230" s="353"/>
      <c r="C230" s="72" t="str">
        <f>"Интернет-площадка 2gis.ru на основе Cправочника организаций "&amp;$C$2&amp;""</f>
        <v>Интернет-площадка 2gis.ru на основе Cправочника организаций "2ГИС.САНКТ-ПЕТЕРБУРГ"</v>
      </c>
      <c r="D230" s="382">
        <v>14190</v>
      </c>
      <c r="E230" s="383"/>
      <c r="F230" s="383"/>
      <c r="G230" s="383"/>
      <c r="H230" s="384"/>
    </row>
    <row r="231" spans="1:8" s="16" customFormat="1" ht="50.1" customHeight="1" x14ac:dyDescent="0.2">
      <c r="A231" s="352" t="s">
        <v>651</v>
      </c>
      <c r="B231" s="353"/>
      <c r="C231" s="73" t="s">
        <v>95</v>
      </c>
      <c r="D231" s="354">
        <v>139290</v>
      </c>
      <c r="E231" s="355"/>
      <c r="F231" s="355"/>
      <c r="G231" s="355"/>
      <c r="H231" s="356"/>
    </row>
    <row r="232" spans="1:8" s="16" customFormat="1" ht="50.1" customHeight="1" x14ac:dyDescent="0.2">
      <c r="A232" s="352" t="s">
        <v>86</v>
      </c>
      <c r="B232" s="353"/>
      <c r="C232" s="7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2" s="354">
        <v>10290</v>
      </c>
      <c r="E232" s="355"/>
      <c r="F232" s="355"/>
      <c r="G232" s="355"/>
      <c r="H232" s="356"/>
    </row>
    <row r="233" spans="1:8" s="16" customFormat="1" ht="50.1" customHeight="1" x14ac:dyDescent="0.2">
      <c r="A233" s="352" t="s">
        <v>87</v>
      </c>
      <c r="B233" s="353"/>
      <c r="C233" s="7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3" s="354">
        <v>35490</v>
      </c>
      <c r="E233" s="355"/>
      <c r="F233" s="355"/>
      <c r="G233" s="355"/>
      <c r="H233" s="356"/>
    </row>
    <row r="234" spans="1:8" s="16" customFormat="1" ht="50.1" customHeight="1" x14ac:dyDescent="0.2">
      <c r="A234" s="352" t="s">
        <v>88</v>
      </c>
      <c r="B234" s="353"/>
      <c r="C234" s="73" t="str">
        <f>"Интернет-площадка 2gis.ru на основе Cправочника организаций "&amp;$C$2&amp;""</f>
        <v>Интернет-площадка 2gis.ru на основе Cправочника организаций "2ГИС.САНКТ-ПЕТЕРБУРГ"</v>
      </c>
      <c r="D234" s="354">
        <v>17790</v>
      </c>
      <c r="E234" s="355"/>
      <c r="F234" s="355"/>
      <c r="G234" s="355"/>
      <c r="H234" s="356"/>
    </row>
    <row r="235" spans="1:8" s="16" customFormat="1" ht="50.1" customHeight="1" x14ac:dyDescent="0.2">
      <c r="A235" s="352" t="s">
        <v>89</v>
      </c>
      <c r="B235" s="353"/>
      <c r="C235" s="73" t="str">
        <f>"Интернет-площадка 2gis.ru на основе Cправочника организаций "&amp;$C$2&amp;""</f>
        <v>Интернет-площадка 2gis.ru на основе Cправочника организаций "2ГИС.САНКТ-ПЕТЕРБУРГ"</v>
      </c>
      <c r="D235" s="354">
        <v>21348</v>
      </c>
      <c r="E235" s="355"/>
      <c r="F235" s="355"/>
      <c r="G235" s="355"/>
      <c r="H235" s="356"/>
    </row>
    <row r="236" spans="1:8" s="16" customFormat="1" ht="50.1" customHeight="1" x14ac:dyDescent="0.2">
      <c r="A236" s="352" t="s">
        <v>90</v>
      </c>
      <c r="B236" s="353"/>
      <c r="C236" s="7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6" s="354">
        <v>7290</v>
      </c>
      <c r="E236" s="355"/>
      <c r="F236" s="355"/>
      <c r="G236" s="355"/>
      <c r="H236" s="356"/>
    </row>
    <row r="237" spans="1:8" s="16" customFormat="1" ht="50.1" customHeight="1" x14ac:dyDescent="0.2">
      <c r="A237" s="352" t="s">
        <v>91</v>
      </c>
      <c r="B237" s="353"/>
      <c r="C237" s="7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7" s="354">
        <v>14790</v>
      </c>
      <c r="E237" s="355"/>
      <c r="F237" s="355"/>
      <c r="G237" s="355"/>
      <c r="H237" s="356"/>
    </row>
    <row r="238" spans="1:8" s="16" customFormat="1" ht="50.1" customHeight="1" x14ac:dyDescent="0.2">
      <c r="A238" s="352" t="s">
        <v>92</v>
      </c>
      <c r="B238" s="353"/>
      <c r="C238" s="7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38" s="354">
        <v>42690</v>
      </c>
      <c r="E238" s="355"/>
      <c r="F238" s="355"/>
      <c r="G238" s="355"/>
      <c r="H238" s="356"/>
    </row>
    <row r="239" spans="1:8" s="16" customFormat="1" ht="50.1" customHeight="1" x14ac:dyDescent="0.2">
      <c r="A239" s="352" t="s">
        <v>93</v>
      </c>
      <c r="B239" s="353"/>
      <c r="C239" s="73" t="str">
        <f>C279</f>
        <v>электронный справочник на основе Справочника организаций "2ГИС.САНКТ-ПЕТЕРБУРГ" (мобильная версия 2ГИС 4.0 и выше)</v>
      </c>
      <c r="D239" s="354">
        <v>34680</v>
      </c>
      <c r="E239" s="355"/>
      <c r="F239" s="355"/>
      <c r="G239" s="355"/>
      <c r="H239" s="356"/>
    </row>
    <row r="240" spans="1:8" s="16" customFormat="1" ht="50.1" customHeight="1" x14ac:dyDescent="0.2">
      <c r="A240" s="352" t="s">
        <v>94</v>
      </c>
      <c r="B240" s="353"/>
      <c r="C240" s="73" t="s">
        <v>95</v>
      </c>
      <c r="D240" s="354">
        <v>540</v>
      </c>
      <c r="E240" s="355"/>
      <c r="F240" s="355"/>
      <c r="G240" s="355"/>
      <c r="H240" s="356"/>
    </row>
    <row r="241" spans="1:8" s="16" customFormat="1" ht="70.5" customHeight="1" x14ac:dyDescent="0.2">
      <c r="A241" s="352" t="s">
        <v>96</v>
      </c>
      <c r="B241" s="353"/>
      <c r="C24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1" s="354">
        <v>13290</v>
      </c>
      <c r="E241" s="355"/>
      <c r="F241" s="355"/>
      <c r="G241" s="355"/>
      <c r="H241" s="356"/>
    </row>
    <row r="242" spans="1:8" s="16" customFormat="1" ht="70.5" customHeight="1" x14ac:dyDescent="0.2">
      <c r="A242" s="352" t="s">
        <v>97</v>
      </c>
      <c r="B242" s="353"/>
      <c r="C242" s="73" t="str">
        <f t="shared" ref="C242:C24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2" s="354">
        <v>10632</v>
      </c>
      <c r="E242" s="355"/>
      <c r="F242" s="355"/>
      <c r="G242" s="355"/>
      <c r="H242" s="356"/>
    </row>
    <row r="243" spans="1:8" s="16" customFormat="1" ht="70.5" customHeight="1" x14ac:dyDescent="0.2">
      <c r="A243" s="352" t="s">
        <v>98</v>
      </c>
      <c r="B243" s="353"/>
      <c r="C243" s="73"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3" s="354">
        <v>11190</v>
      </c>
      <c r="E243" s="355"/>
      <c r="F243" s="355"/>
      <c r="G243" s="355"/>
      <c r="H243" s="356"/>
    </row>
    <row r="244" spans="1:8" s="16" customFormat="1" ht="70.5" customHeight="1" x14ac:dyDescent="0.2">
      <c r="A244" s="352" t="s">
        <v>99</v>
      </c>
      <c r="B244" s="353"/>
      <c r="C244" s="73" t="str">
        <f t="shared" si="0"/>
        <v>электронный справочник на основе Справочника организаций "2ГИС.САНКТ-ПЕТЕРБУРГ" (мобильная версия 2ГИС 4.0 и выше); Интернет-площадка 2gis.ru на основе Cправочника организаций "2ГИС.САНКТ-ПЕТЕРБУРГ"</v>
      </c>
      <c r="D244" s="354">
        <v>5316</v>
      </c>
      <c r="E244" s="355"/>
      <c r="F244" s="355"/>
      <c r="G244" s="355"/>
      <c r="H244" s="356"/>
    </row>
    <row r="245" spans="1:8" s="16" customFormat="1" ht="50.1" customHeight="1" thickBot="1" x14ac:dyDescent="0.25">
      <c r="A245" s="352" t="s">
        <v>102</v>
      </c>
      <c r="B245" s="353"/>
      <c r="C245" s="73"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45" s="354">
        <v>31890</v>
      </c>
      <c r="E245" s="355"/>
      <c r="F245" s="355"/>
      <c r="G245" s="355"/>
      <c r="H245" s="356"/>
    </row>
    <row r="246" spans="1:8" s="16" customFormat="1" ht="102" customHeight="1" thickBot="1" x14ac:dyDescent="0.25">
      <c r="A246" s="352" t="s">
        <v>16</v>
      </c>
      <c r="B246" s="353"/>
      <c r="C246" s="3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46" s="354">
        <v>1500</v>
      </c>
      <c r="E246" s="355"/>
      <c r="F246" s="355"/>
      <c r="G246" s="355"/>
      <c r="H246" s="356"/>
    </row>
    <row r="247" spans="1:8" s="16" customFormat="1" ht="102" customHeight="1" thickBot="1" x14ac:dyDescent="0.25">
      <c r="A247" s="352" t="s">
        <v>103</v>
      </c>
      <c r="B247" s="353"/>
      <c r="C247" s="30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47" s="354">
        <v>200010</v>
      </c>
      <c r="E247" s="355"/>
      <c r="F247" s="355"/>
      <c r="G247" s="355"/>
      <c r="H247" s="356"/>
    </row>
    <row r="248" spans="1:8" s="16" customFormat="1" ht="126" customHeight="1" x14ac:dyDescent="0.2">
      <c r="A248" s="352" t="s">
        <v>104</v>
      </c>
      <c r="B248" s="353"/>
      <c r="C248" s="191"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"2ГИС.САНКТ-ПЕТЕРБУРГ" (версия для ПК); 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48" s="432">
        <v>20025</v>
      </c>
      <c r="E248" s="433"/>
      <c r="F248" s="433"/>
      <c r="G248" s="433"/>
      <c r="H248" s="434"/>
    </row>
    <row r="249" spans="1:8" s="16" customFormat="1" ht="96" customHeight="1" x14ac:dyDescent="0.2">
      <c r="A249" s="377" t="s">
        <v>105</v>
      </c>
      <c r="B249" s="378"/>
      <c r="C249" s="148"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Интернет-площадки и Веб-приложения на основе Cправочника организаций "2ГИС.САНКТ-ПЕТЕРБУРГ", http://api.2gis.ru/</v>
      </c>
      <c r="D249" s="354">
        <v>10005</v>
      </c>
      <c r="E249" s="355"/>
      <c r="F249" s="355"/>
      <c r="G249" s="355"/>
      <c r="H249" s="356"/>
    </row>
    <row r="250" spans="1:8" s="16" customFormat="1" ht="96" customHeight="1" thickBot="1" x14ac:dyDescent="0.25">
      <c r="A250" s="377" t="s">
        <v>106</v>
      </c>
      <c r="B250" s="378"/>
      <c r="C25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0" s="354">
        <v>20004</v>
      </c>
      <c r="E250" s="355"/>
      <c r="F250" s="355"/>
      <c r="G250" s="355"/>
      <c r="H250" s="356"/>
    </row>
    <row r="251" spans="1:8" s="16" customFormat="1" ht="93" customHeight="1" thickBot="1" x14ac:dyDescent="0.25">
      <c r="A251" s="352" t="s">
        <v>100</v>
      </c>
      <c r="B251" s="353" t="s">
        <v>100</v>
      </c>
      <c r="C251" s="281"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1" s="354">
        <v>20004</v>
      </c>
      <c r="E251" s="355"/>
      <c r="F251" s="355"/>
      <c r="G251" s="355"/>
      <c r="H251" s="356"/>
    </row>
    <row r="252" spans="1:8" s="16" customFormat="1" ht="93" customHeight="1" x14ac:dyDescent="0.2">
      <c r="A252" s="352" t="s">
        <v>101</v>
      </c>
      <c r="B252" s="353" t="s">
        <v>101</v>
      </c>
      <c r="C252" s="281"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52" s="354">
        <v>15000</v>
      </c>
      <c r="E252" s="355"/>
      <c r="F252" s="355"/>
      <c r="G252" s="355"/>
      <c r="H252" s="356"/>
    </row>
    <row r="253" spans="1:8" s="16" customFormat="1" ht="50.1" customHeight="1" x14ac:dyDescent="0.2">
      <c r="A253" s="352" t="s">
        <v>107</v>
      </c>
      <c r="B253" s="353"/>
      <c r="C253" s="73" t="str">
        <f>"Интернет-площадка 2gis.ru на основе Cправочника организаций "&amp;$C$2&amp;""</f>
        <v>Интернет-площадка 2gis.ru на основе Cправочника организаций "2ГИС.САНКТ-ПЕТЕРБУРГ"</v>
      </c>
      <c r="D253" s="354">
        <v>35520</v>
      </c>
      <c r="E253" s="355"/>
      <c r="F253" s="355"/>
      <c r="G253" s="355"/>
      <c r="H253" s="356"/>
    </row>
    <row r="254" spans="1:8" s="16" customFormat="1" ht="50.1" customHeight="1" x14ac:dyDescent="0.2">
      <c r="A254" s="352" t="s">
        <v>652</v>
      </c>
      <c r="B254" s="353"/>
      <c r="C254" s="73" t="s">
        <v>95</v>
      </c>
      <c r="D254" s="354">
        <v>229920</v>
      </c>
      <c r="E254" s="355"/>
      <c r="F254" s="355"/>
      <c r="G254" s="355"/>
      <c r="H254" s="356"/>
    </row>
    <row r="255" spans="1:8" s="16" customFormat="1" ht="50.1" customHeight="1" x14ac:dyDescent="0.2">
      <c r="A255" s="377" t="s">
        <v>108</v>
      </c>
      <c r="B255" s="378"/>
      <c r="C255" s="73" t="str">
        <f t="shared" ref="C255:C263" si="1">"Электронный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55" s="354">
        <v>25800</v>
      </c>
      <c r="E255" s="355"/>
      <c r="F255" s="355"/>
      <c r="G255" s="355"/>
      <c r="H255" s="356"/>
    </row>
    <row r="256" spans="1:8" s="16" customFormat="1" ht="50.1" customHeight="1" x14ac:dyDescent="0.2">
      <c r="A256" s="352" t="s">
        <v>109</v>
      </c>
      <c r="B256" s="353"/>
      <c r="C256" s="73" t="str">
        <f t="shared" si="1"/>
        <v>Электронный справочник на основе Справочника организаций "2ГИС.САНКТ-ПЕТЕРБУРГ" (версия для ПК)</v>
      </c>
      <c r="D256" s="354">
        <v>88800</v>
      </c>
      <c r="E256" s="355"/>
      <c r="F256" s="355"/>
      <c r="G256" s="355"/>
      <c r="H256" s="356"/>
    </row>
    <row r="257" spans="1:8" s="16" customFormat="1" ht="50.1" customHeight="1" x14ac:dyDescent="0.2">
      <c r="A257" s="352" t="s">
        <v>110</v>
      </c>
      <c r="B257" s="353"/>
      <c r="C257" s="73" t="str">
        <f>"Интернет-площадка 2gis.ru на основе Cправочника организаций "&amp;$C$2&amp;""</f>
        <v>Интернет-площадка 2gis.ru на основе Cправочника организаций "2ГИС.САНКТ-ПЕТЕРБУРГ"</v>
      </c>
      <c r="D257" s="354">
        <v>44520</v>
      </c>
      <c r="E257" s="355"/>
      <c r="F257" s="355"/>
      <c r="G257" s="355"/>
      <c r="H257" s="356"/>
    </row>
    <row r="258" spans="1:8" s="16" customFormat="1" ht="50.1" customHeight="1" x14ac:dyDescent="0.2">
      <c r="A258" s="352" t="s">
        <v>111</v>
      </c>
      <c r="B258" s="353"/>
      <c r="C258" s="73" t="str">
        <f>"Интернет-площадка 2gis.ru на основе Cправочника организаций "&amp;$C$2&amp;""</f>
        <v>Интернет-площадка 2gis.ru на основе Cправочника организаций "2ГИС.САНКТ-ПЕТЕРБУРГ"</v>
      </c>
      <c r="D258" s="354">
        <v>53424</v>
      </c>
      <c r="E258" s="355"/>
      <c r="F258" s="355"/>
      <c r="G258" s="355"/>
      <c r="H258" s="356"/>
    </row>
    <row r="259" spans="1:8" s="16" customFormat="1" ht="50.1" customHeight="1" x14ac:dyDescent="0.2">
      <c r="A259" s="352" t="s">
        <v>112</v>
      </c>
      <c r="B259" s="353"/>
      <c r="C259" s="73" t="str">
        <f t="shared" si="1"/>
        <v>Электронный справочник на основе Справочника организаций "2ГИС.САНКТ-ПЕТЕРБУРГ" (версия для ПК)</v>
      </c>
      <c r="D259" s="354">
        <v>18240</v>
      </c>
      <c r="E259" s="355"/>
      <c r="F259" s="355"/>
      <c r="G259" s="355"/>
      <c r="H259" s="356"/>
    </row>
    <row r="260" spans="1:8" s="16" customFormat="1" ht="50.1" customHeight="1" x14ac:dyDescent="0.2">
      <c r="A260" s="352" t="s">
        <v>113</v>
      </c>
      <c r="B260" s="353"/>
      <c r="C260" s="73" t="str">
        <f t="shared" si="1"/>
        <v>Электронный справочник на основе Справочника организаций "2ГИС.САНКТ-ПЕТЕРБУРГ" (версия для ПК)</v>
      </c>
      <c r="D260" s="354">
        <v>37080</v>
      </c>
      <c r="E260" s="355"/>
      <c r="F260" s="355"/>
      <c r="G260" s="355"/>
      <c r="H260" s="356"/>
    </row>
    <row r="261" spans="1:8" s="16" customFormat="1" ht="50.1" customHeight="1" x14ac:dyDescent="0.2">
      <c r="A261" s="352" t="s">
        <v>114</v>
      </c>
      <c r="B261" s="353"/>
      <c r="C261" s="73" t="str">
        <f t="shared" si="1"/>
        <v>Электронный справочник на основе Справочника организаций "2ГИС.САНКТ-ПЕТЕРБУРГ" (версия для ПК)</v>
      </c>
      <c r="D261" s="354">
        <v>106800</v>
      </c>
      <c r="E261" s="355"/>
      <c r="F261" s="355"/>
      <c r="G261" s="355"/>
      <c r="H261" s="356"/>
    </row>
    <row r="262" spans="1:8" s="16" customFormat="1" ht="50.1" customHeight="1" x14ac:dyDescent="0.2">
      <c r="A262" s="352" t="s">
        <v>343</v>
      </c>
      <c r="B262" s="353"/>
      <c r="C262" s="73" t="s">
        <v>95</v>
      </c>
      <c r="D262" s="354">
        <v>1440</v>
      </c>
      <c r="E262" s="355"/>
      <c r="F262" s="355"/>
      <c r="G262" s="355"/>
      <c r="H262" s="356"/>
    </row>
    <row r="263" spans="1:8" s="16" customFormat="1" ht="50.1" customHeight="1" thickBot="1" x14ac:dyDescent="0.25">
      <c r="A263" s="352" t="s">
        <v>117</v>
      </c>
      <c r="B263" s="353"/>
      <c r="C263" s="73" t="str">
        <f t="shared" si="1"/>
        <v>Электронный справочник на основе Справочника организаций "2ГИС.САНКТ-ПЕТЕРБУРГ" (версия для ПК)</v>
      </c>
      <c r="D263" s="374">
        <v>79800</v>
      </c>
      <c r="E263" s="375"/>
      <c r="F263" s="375"/>
      <c r="G263" s="375"/>
      <c r="H263" s="376"/>
    </row>
    <row r="264" spans="1:8" s="16" customFormat="1" ht="21.75" thickBot="1" x14ac:dyDescent="0.25">
      <c r="A264" s="518"/>
      <c r="B264" s="519"/>
      <c r="C264" s="60"/>
      <c r="D264" s="520"/>
      <c r="E264" s="520"/>
      <c r="F264" s="520"/>
      <c r="G264" s="520"/>
      <c r="H264" s="521"/>
    </row>
    <row r="265" spans="1:8" s="16" customFormat="1" ht="50.1" customHeight="1" thickBot="1" x14ac:dyDescent="0.25">
      <c r="A265" s="128" t="s">
        <v>5</v>
      </c>
      <c r="B265" s="309" t="s">
        <v>6</v>
      </c>
      <c r="C265" s="295" t="s">
        <v>7</v>
      </c>
      <c r="D265" s="780"/>
      <c r="E265" s="491"/>
      <c r="F265" s="491"/>
      <c r="G265" s="491"/>
      <c r="H265" s="492"/>
    </row>
    <row r="266" spans="1:8" s="16" customFormat="1" ht="50.1" customHeight="1" x14ac:dyDescent="0.2">
      <c r="A266" s="310" t="s">
        <v>653</v>
      </c>
      <c r="B266" s="781" t="s">
        <v>88</v>
      </c>
      <c r="C266" s="784" t="s">
        <v>654</v>
      </c>
      <c r="D266" s="382" t="e">
        <v>#REF!</v>
      </c>
      <c r="E266" s="383"/>
      <c r="F266" s="383"/>
      <c r="G266" s="383"/>
      <c r="H266" s="384"/>
    </row>
    <row r="267" spans="1:8" s="16" customFormat="1" ht="50.1" customHeight="1" x14ac:dyDescent="0.2">
      <c r="A267" s="311" t="s">
        <v>655</v>
      </c>
      <c r="B267" s="782"/>
      <c r="C267" s="784" t="s">
        <v>654</v>
      </c>
      <c r="D267" s="354" t="e">
        <v>#REF!</v>
      </c>
      <c r="E267" s="355"/>
      <c r="F267" s="355"/>
      <c r="G267" s="355"/>
      <c r="H267" s="356"/>
    </row>
    <row r="268" spans="1:8" s="16" customFormat="1" ht="50.1" customHeight="1" x14ac:dyDescent="0.2">
      <c r="A268" s="311" t="s">
        <v>656</v>
      </c>
      <c r="B268" s="782"/>
      <c r="C268" s="784" t="s">
        <v>654</v>
      </c>
      <c r="D268" s="354" t="e">
        <v>#REF!</v>
      </c>
      <c r="E268" s="355"/>
      <c r="F268" s="355"/>
      <c r="G268" s="355"/>
      <c r="H268" s="356"/>
    </row>
    <row r="269" spans="1:8" s="16" customFormat="1" ht="75" customHeight="1" x14ac:dyDescent="0.2">
      <c r="A269" s="311" t="s">
        <v>657</v>
      </c>
      <c r="B269" s="782"/>
      <c r="C269" s="784" t="s">
        <v>654</v>
      </c>
      <c r="D269" s="354" t="e">
        <v>#REF!</v>
      </c>
      <c r="E269" s="355"/>
      <c r="F269" s="355"/>
      <c r="G269" s="355"/>
      <c r="H269" s="356"/>
    </row>
    <row r="270" spans="1:8" s="16" customFormat="1" ht="75" customHeight="1" x14ac:dyDescent="0.2">
      <c r="A270" s="311" t="s">
        <v>658</v>
      </c>
      <c r="B270" s="782"/>
      <c r="C270" s="784" t="s">
        <v>654</v>
      </c>
      <c r="D270" s="354" t="e">
        <v>#REF!</v>
      </c>
      <c r="E270" s="355"/>
      <c r="F270" s="355"/>
      <c r="G270" s="355"/>
      <c r="H270" s="356"/>
    </row>
    <row r="271" spans="1:8" s="16" customFormat="1" ht="75" customHeight="1" thickBot="1" x14ac:dyDescent="0.25">
      <c r="A271" s="312" t="s">
        <v>659</v>
      </c>
      <c r="B271" s="783"/>
      <c r="C271" s="784" t="s">
        <v>654</v>
      </c>
      <c r="D271" s="354" t="e">
        <v>#REF!</v>
      </c>
      <c r="E271" s="355"/>
      <c r="F271" s="355"/>
      <c r="G271" s="355"/>
      <c r="H271" s="356"/>
    </row>
    <row r="272" spans="1:8" s="23" customFormat="1" ht="50.1" customHeight="1" thickBot="1" x14ac:dyDescent="0.25">
      <c r="A272" s="362" t="s">
        <v>118</v>
      </c>
      <c r="B272" s="363"/>
      <c r="C272" s="21"/>
      <c r="D272" s="364"/>
      <c r="E272" s="364"/>
      <c r="F272" s="364"/>
      <c r="G272" s="364"/>
      <c r="H272" s="365"/>
    </row>
    <row r="273" spans="1:8" s="16" customFormat="1" ht="50.1" customHeight="1" x14ac:dyDescent="0.2">
      <c r="A273" s="352" t="s">
        <v>119</v>
      </c>
      <c r="B273" s="353"/>
      <c r="C273" s="366" t="str">
        <f>"Электронный справочник на основе Справочника организаций "&amp;$C$2&amp;" (мобильная версия)"</f>
        <v>Электронный справочник на основе Справочника организаций "2ГИС.САНКТ-ПЕТЕРБУРГ" (мобильная версия)</v>
      </c>
      <c r="D273" s="361">
        <v>15000</v>
      </c>
      <c r="E273" s="355"/>
      <c r="F273" s="355"/>
      <c r="G273" s="355"/>
      <c r="H273" s="356"/>
    </row>
    <row r="274" spans="1:8" s="16" customFormat="1" ht="50.1" customHeight="1" x14ac:dyDescent="0.2">
      <c r="A274" s="352" t="s">
        <v>120</v>
      </c>
      <c r="B274" s="353"/>
      <c r="C274" s="367"/>
      <c r="D274" s="361">
        <v>15000</v>
      </c>
      <c r="E274" s="355"/>
      <c r="F274" s="355"/>
      <c r="G274" s="355"/>
      <c r="H274" s="356"/>
    </row>
    <row r="275" spans="1:8" s="16" customFormat="1" ht="50.1" customHeight="1" x14ac:dyDescent="0.2">
      <c r="A275" s="369" t="s">
        <v>121</v>
      </c>
      <c r="B275" s="370"/>
      <c r="C275" s="367"/>
      <c r="D275" s="517">
        <v>3000</v>
      </c>
      <c r="E275" s="398"/>
      <c r="F275" s="398"/>
      <c r="G275" s="398"/>
      <c r="H275" s="398"/>
    </row>
    <row r="276" spans="1:8" s="16" customFormat="1" ht="50.1" customHeight="1" x14ac:dyDescent="0.2">
      <c r="A276" s="369" t="s">
        <v>122</v>
      </c>
      <c r="B276" s="370"/>
      <c r="C276" s="367"/>
      <c r="D276" s="517">
        <v>300</v>
      </c>
      <c r="E276" s="398"/>
      <c r="F276" s="398"/>
      <c r="G276" s="398"/>
      <c r="H276" s="398"/>
    </row>
    <row r="277" spans="1:8" s="16" customFormat="1" ht="50.1" customHeight="1" thickBot="1" x14ac:dyDescent="0.25">
      <c r="A277" s="369" t="s">
        <v>123</v>
      </c>
      <c r="B277" s="370"/>
      <c r="C277" s="368"/>
      <c r="D277" s="471">
        <v>1050</v>
      </c>
      <c r="E277" s="472"/>
      <c r="F277" s="472"/>
      <c r="G277" s="472"/>
      <c r="H277" s="472"/>
    </row>
    <row r="278" spans="1:8" s="16" customFormat="1" ht="50.1" customHeight="1" thickBot="1" x14ac:dyDescent="0.25">
      <c r="A278" s="362" t="s">
        <v>124</v>
      </c>
      <c r="B278" s="363"/>
      <c r="C278" s="21"/>
      <c r="D278" s="627"/>
      <c r="E278" s="627"/>
      <c r="F278" s="627"/>
      <c r="G278" s="627"/>
      <c r="H278" s="628"/>
    </row>
    <row r="279" spans="1:8" s="16" customFormat="1" ht="50.1" customHeight="1" x14ac:dyDescent="0.2">
      <c r="A279" s="377" t="s">
        <v>214</v>
      </c>
      <c r="B279" s="378"/>
      <c r="C27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79" s="361">
        <v>10890</v>
      </c>
      <c r="E279" s="355"/>
      <c r="F279" s="355"/>
      <c r="G279" s="355"/>
      <c r="H279" s="356"/>
    </row>
    <row r="280" spans="1:8" s="16" customFormat="1" ht="50.1" customHeight="1" x14ac:dyDescent="0.2">
      <c r="A280" s="352" t="s">
        <v>126</v>
      </c>
      <c r="B280" s="353"/>
      <c r="C280" s="74" t="str">
        <f>"Интернет-площадка 2gis.ru на основе Cправочника организаций "&amp;$C$2&amp;""</f>
        <v>Интернет-площадка 2gis.ru на основе Cправочника организаций "2ГИС.САНКТ-ПЕТЕРБУРГ"</v>
      </c>
      <c r="D280" s="361">
        <v>10890</v>
      </c>
      <c r="E280" s="355"/>
      <c r="F280" s="355"/>
      <c r="G280" s="355"/>
      <c r="H280" s="356"/>
    </row>
    <row r="281" spans="1:8" s="16" customFormat="1" ht="50.1" customHeight="1" x14ac:dyDescent="0.2">
      <c r="A281" s="352" t="s">
        <v>127</v>
      </c>
      <c r="B281" s="353"/>
      <c r="C281" s="7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81" s="361">
        <v>9990</v>
      </c>
      <c r="E281" s="355"/>
      <c r="F281" s="355"/>
      <c r="G281" s="355"/>
      <c r="H281" s="356"/>
    </row>
    <row r="282" spans="1:8" s="16" customFormat="1" ht="50.1" customHeight="1" x14ac:dyDescent="0.2">
      <c r="A282" s="377" t="s">
        <v>215</v>
      </c>
      <c r="B282" s="378"/>
      <c r="C282"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"2ГИС.САНКТ-ПЕТЕРБУРГ" (мобильная версия 2ГИС 4.0 и выше)</v>
      </c>
      <c r="D282" s="361">
        <v>27240</v>
      </c>
      <c r="E282" s="355"/>
      <c r="F282" s="355"/>
      <c r="G282" s="355"/>
      <c r="H282" s="356"/>
    </row>
    <row r="283" spans="1:8" s="16" customFormat="1" ht="50.1" customHeight="1" x14ac:dyDescent="0.2">
      <c r="A283" s="352" t="s">
        <v>199</v>
      </c>
      <c r="B283" s="353"/>
      <c r="C283" s="74" t="str">
        <f>"Интернет-площадка 2gis.ru на основе Cправочника организаций "&amp;$C$2&amp;""</f>
        <v>Интернет-площадка 2gis.ru на основе Cправочника организаций "2ГИС.САНКТ-ПЕТЕРБУРГ"</v>
      </c>
      <c r="D283" s="398">
        <v>27240</v>
      </c>
      <c r="E283" s="398"/>
      <c r="F283" s="398"/>
      <c r="G283" s="398"/>
      <c r="H283" s="399"/>
    </row>
    <row r="284" spans="1:8" s="16" customFormat="1" ht="50.1" customHeight="1" x14ac:dyDescent="0.2">
      <c r="A284" s="352" t="s">
        <v>130</v>
      </c>
      <c r="B284" s="353"/>
      <c r="C284" s="74" t="str">
        <f>"Электронный справочник на основе Справочника организаций "&amp;$C$2&amp;" (версия для ПК)"</f>
        <v>Электронный справочник на основе Справочника организаций "2ГИС.САНКТ-ПЕТЕРБУРГ" (версия для ПК)</v>
      </c>
      <c r="D284" s="361">
        <v>25080</v>
      </c>
      <c r="E284" s="355"/>
      <c r="F284" s="355"/>
      <c r="G284" s="355"/>
      <c r="H284" s="356"/>
    </row>
    <row r="285" spans="1:8" s="16" customFormat="1" ht="126" customHeight="1" x14ac:dyDescent="0.2">
      <c r="A285" s="352" t="s">
        <v>131</v>
      </c>
      <c r="B285" s="353"/>
      <c r="C285" s="121" t="str">
        <f>C280</f>
        <v>Интернет-площадка 2gis.ru на основе Cправочника организаций "2ГИС.САНКТ-ПЕТЕРБУРГ"</v>
      </c>
      <c r="D285" s="361">
        <v>10890</v>
      </c>
      <c r="E285" s="355"/>
      <c r="F285" s="355"/>
      <c r="G285" s="355"/>
      <c r="H285" s="356"/>
    </row>
    <row r="286" spans="1:8" s="16" customFormat="1" ht="126" customHeight="1" thickBot="1" x14ac:dyDescent="0.25">
      <c r="A286" s="352" t="s">
        <v>132</v>
      </c>
      <c r="B286" s="353"/>
      <c r="C28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"2ГИС.САНКТ-ПЕТЕРБУРГ"; электронный справочник на основе Справочника организаций "2ГИС.САНКТ-ПЕТЕРБУРГ" (мобильная версия 2ГИС 4.0 и выше)</v>
      </c>
      <c r="D286" s="361">
        <v>8166</v>
      </c>
      <c r="E286" s="355"/>
      <c r="F286" s="355"/>
      <c r="G286" s="355"/>
      <c r="H286" s="356"/>
    </row>
    <row r="287" spans="1:8" s="23" customFormat="1" ht="50.1" customHeight="1" thickBot="1" x14ac:dyDescent="0.25">
      <c r="A287" s="518"/>
      <c r="B287" s="519"/>
      <c r="C287" s="56"/>
      <c r="D287" s="520"/>
      <c r="E287" s="520"/>
      <c r="F287" s="520"/>
      <c r="G287" s="520"/>
      <c r="H287" s="521"/>
    </row>
    <row r="288" spans="1:8" s="20" customFormat="1" ht="26.25" x14ac:dyDescent="0.2">
      <c r="A288" s="81"/>
      <c r="B288" s="82"/>
      <c r="C288" s="83"/>
      <c r="D288" s="82"/>
      <c r="E288" s="82"/>
      <c r="F288" s="82"/>
      <c r="G288" s="82"/>
      <c r="H288" s="84"/>
    </row>
    <row r="289" spans="1:8" s="16" customFormat="1" ht="21" x14ac:dyDescent="0.2">
      <c r="A289" s="85"/>
      <c r="B289" s="86" t="s">
        <v>133</v>
      </c>
      <c r="C289" s="349" t="s">
        <v>220</v>
      </c>
      <c r="D289" s="349"/>
      <c r="E289" s="87"/>
      <c r="F289" s="87"/>
      <c r="G289" s="87"/>
      <c r="H289" s="87"/>
    </row>
    <row r="290" spans="1:8" s="16" customFormat="1" ht="21" x14ac:dyDescent="0.2">
      <c r="A290" s="85"/>
      <c r="B290" s="87"/>
      <c r="C290" s="348" t="s">
        <v>221</v>
      </c>
      <c r="D290" s="348"/>
      <c r="E290" s="87"/>
      <c r="F290" s="87"/>
      <c r="G290" s="87"/>
      <c r="H290" s="87"/>
    </row>
    <row r="291" spans="1:8" s="16" customFormat="1" ht="21" x14ac:dyDescent="0.2">
      <c r="A291" s="85"/>
      <c r="B291" s="87"/>
      <c r="C291" s="349" t="s">
        <v>222</v>
      </c>
      <c r="D291" s="348"/>
      <c r="E291" s="87"/>
      <c r="F291" s="87"/>
      <c r="G291" s="87"/>
      <c r="H291" s="87"/>
    </row>
    <row r="292" spans="1:8" s="16" customFormat="1" ht="21" x14ac:dyDescent="0.2">
      <c r="A292" s="81"/>
      <c r="B292" s="82"/>
      <c r="C292" s="348"/>
      <c r="D292" s="348"/>
      <c r="E292" s="87"/>
      <c r="F292" s="87"/>
      <c r="G292" s="87"/>
      <c r="H292" s="82"/>
    </row>
    <row r="293" spans="1:8" s="16" customFormat="1" ht="26.25" x14ac:dyDescent="0.2">
      <c r="A293" s="347" t="str">
        <f>Абакан_юр!A174</f>
        <v>По соглашению сторон в качестве валюты платежа могут выступать украинские гривны, в этом случае курс следующий: 1 руб. = 0,4395 гривен</v>
      </c>
      <c r="B293" s="347"/>
      <c r="C293" s="347"/>
      <c r="D293" s="89"/>
      <c r="E293" s="89"/>
      <c r="F293" s="90"/>
      <c r="G293" s="351"/>
      <c r="H293" s="351"/>
    </row>
    <row r="294" spans="1:8" s="16" customFormat="1" ht="26.25" x14ac:dyDescent="0.2">
      <c r="A294" s="347" t="str">
        <f>Абакан_юр!A175</f>
        <v>По соглашению сторон в качестве валюты платежа могут выступать дирхамы ОАЭ, в этом случае курс следующий: 1 руб. = 0,0414 дирхам</v>
      </c>
      <c r="B294" s="347"/>
      <c r="C294" s="347"/>
      <c r="D294" s="89"/>
      <c r="E294" s="89"/>
      <c r="F294" s="90"/>
      <c r="G294" s="92"/>
      <c r="H294" s="92"/>
    </row>
    <row r="295" spans="1:8" ht="12.6" customHeight="1" x14ac:dyDescent="0.2">
      <c r="A295" s="347" t="str">
        <f>Абакан_юр!A176</f>
        <v>По соглашению сторон в качестве валюты платежа могут выступать доллары США, в этом случае курс следующий: 1 руб. = 0,0113 доллара</v>
      </c>
      <c r="B295" s="347"/>
      <c r="C295" s="347"/>
      <c r="D295" s="89"/>
      <c r="E295" s="89"/>
      <c r="F295" s="90"/>
      <c r="G295" s="92"/>
      <c r="H295" s="92"/>
    </row>
    <row r="296" spans="1:8" s="87" customFormat="1" ht="24.95" customHeight="1" x14ac:dyDescent="0.2">
      <c r="A296" s="347" t="str">
        <f>Абакан_юр!A177</f>
        <v>По соглашению сторон в качестве валюты платежа могут выступать евро, в этом случае курс следующий: 1 руб. = 0,0104 евро</v>
      </c>
      <c r="B296" s="347"/>
      <c r="C296" s="347"/>
      <c r="D296" s="89"/>
      <c r="E296" s="90"/>
      <c r="F296" s="90"/>
      <c r="G296" s="92"/>
      <c r="H296" s="92"/>
    </row>
    <row r="297" spans="1:8" s="87" customFormat="1" ht="24.95" customHeight="1" x14ac:dyDescent="0.2">
      <c r="A297" s="347" t="str">
        <f>Абакан_юр!A178</f>
        <v>По соглашению сторон в качестве валюты платежа могут выступать чешские кроны, в этом случае курс следующий: 1 руб. = 0,2610 крона</v>
      </c>
      <c r="B297" s="347"/>
      <c r="C297" s="347"/>
      <c r="D297" s="89"/>
      <c r="E297" s="90"/>
      <c r="F297" s="90"/>
      <c r="G297" s="92"/>
      <c r="H297" s="92"/>
    </row>
    <row r="298" spans="1:8" s="87" customFormat="1" ht="24.95" customHeight="1" x14ac:dyDescent="0.2">
      <c r="A298" s="347" t="str">
        <f>Абакан_юр!A179</f>
        <v>По соглашению сторон в качестве валюты платежа могут выступать киргизские сомы, в этом случае курс следующий: 1 руб. = 1,0094 сом</v>
      </c>
      <c r="B298" s="347"/>
      <c r="C298" s="347"/>
      <c r="D298" s="89"/>
      <c r="E298" s="89"/>
      <c r="F298" s="90"/>
      <c r="G298" s="92"/>
      <c r="H298" s="92"/>
    </row>
    <row r="299" spans="1:8" s="82" customFormat="1" ht="12.6" customHeight="1" x14ac:dyDescent="0.2">
      <c r="A299" s="347" t="str">
        <f>Абакан_юр!A180</f>
        <v>По соглашению сторон в качестве валюты платежа могут выступать казахстанские тенге, в этом случае курс следующий: 1 руб. = 5,0667 тенге</v>
      </c>
      <c r="B299" s="347"/>
      <c r="C299" s="347"/>
      <c r="D299" s="89"/>
      <c r="E299" s="89"/>
      <c r="F299" s="90"/>
      <c r="G299" s="92"/>
      <c r="H299" s="92"/>
    </row>
    <row r="300" spans="1:8" s="91" customFormat="1" ht="24.95" customHeight="1" x14ac:dyDescent="0.2">
      <c r="A300" s="93"/>
      <c r="B300" s="93"/>
      <c r="C300" s="94"/>
      <c r="D300" s="95"/>
      <c r="E300" s="95"/>
      <c r="F300" s="96"/>
      <c r="G300" s="97"/>
      <c r="H300" s="97"/>
    </row>
    <row r="301" spans="1:8" s="91" customFormat="1" ht="24.95" customHeight="1" x14ac:dyDescent="0.2">
      <c r="A301" s="339" t="s">
        <v>144</v>
      </c>
      <c r="B301" s="339"/>
      <c r="C301" s="339"/>
      <c r="D301" s="339"/>
      <c r="E301" s="339"/>
      <c r="F301" s="339"/>
      <c r="G301" s="339"/>
      <c r="H301" s="339"/>
    </row>
    <row r="302" spans="1:8" s="91" customFormat="1" ht="24.95" customHeight="1" x14ac:dyDescent="0.2">
      <c r="A302" s="339" t="s">
        <v>145</v>
      </c>
      <c r="B302" s="339"/>
      <c r="C302" s="339"/>
      <c r="D302" s="339"/>
      <c r="E302" s="339"/>
      <c r="F302" s="339"/>
      <c r="G302" s="339"/>
      <c r="H302" s="339"/>
    </row>
    <row r="303" spans="1:8" s="91" customFormat="1" ht="24.95" customHeight="1" x14ac:dyDescent="0.2">
      <c r="A303" s="347" t="s">
        <v>482</v>
      </c>
      <c r="B303" s="347"/>
      <c r="C303" s="347"/>
      <c r="D303" s="347"/>
      <c r="E303" s="347"/>
      <c r="F303" s="347"/>
      <c r="G303" s="347"/>
      <c r="H303" s="347"/>
    </row>
    <row r="304" spans="1:8" s="91" customFormat="1" ht="24.95" customHeight="1" thickBot="1" x14ac:dyDescent="0.25">
      <c r="A304" s="340" t="s">
        <v>146</v>
      </c>
      <c r="B304" s="340"/>
      <c r="C304" s="340"/>
      <c r="D304" s="340"/>
      <c r="E304" s="340"/>
      <c r="F304" s="99"/>
      <c r="H304" s="100"/>
    </row>
    <row r="305" spans="1:8" s="91" customFormat="1" ht="24.95" customHeight="1" thickBot="1" x14ac:dyDescent="0.25">
      <c r="A305" s="341" t="s">
        <v>147</v>
      </c>
      <c r="B305" s="342"/>
      <c r="C305" s="342"/>
      <c r="D305" s="342"/>
      <c r="E305" s="343"/>
      <c r="F305" s="101"/>
      <c r="G305" s="82"/>
      <c r="H305" s="102"/>
    </row>
    <row r="306" spans="1:8" s="91" customFormat="1" ht="24.95" customHeight="1" thickBot="1" x14ac:dyDescent="0.25">
      <c r="A306" s="538" t="s">
        <v>148</v>
      </c>
      <c r="B306" s="539"/>
      <c r="C306" s="103" t="s">
        <v>149</v>
      </c>
      <c r="D306" s="621" t="s">
        <v>150</v>
      </c>
      <c r="E306" s="758"/>
      <c r="F306" s="622"/>
      <c r="G306" s="104"/>
      <c r="H306" s="104"/>
    </row>
    <row r="307" spans="1:8" s="98" customFormat="1" ht="12" customHeight="1" x14ac:dyDescent="0.2">
      <c r="A307" s="333" t="s">
        <v>207</v>
      </c>
      <c r="B307" s="334"/>
      <c r="C307" s="335" t="s">
        <v>208</v>
      </c>
      <c r="D307" s="759">
        <v>1500</v>
      </c>
      <c r="E307" s="760"/>
      <c r="F307" s="761"/>
      <c r="G307" s="104"/>
      <c r="H307" s="104"/>
    </row>
    <row r="308" spans="1:8" ht="24.95" customHeight="1" x14ac:dyDescent="0.2">
      <c r="A308" s="337" t="s">
        <v>209</v>
      </c>
      <c r="B308" s="338"/>
      <c r="C308" s="331"/>
      <c r="D308" s="755">
        <v>1380</v>
      </c>
      <c r="E308" s="756"/>
      <c r="F308" s="757"/>
      <c r="G308" s="104"/>
      <c r="H308" s="104"/>
    </row>
    <row r="309" spans="1:8" ht="24.95" customHeight="1" x14ac:dyDescent="0.2">
      <c r="A309" s="337" t="s">
        <v>210</v>
      </c>
      <c r="B309" s="338"/>
      <c r="C309" s="331"/>
      <c r="D309" s="755">
        <v>1290</v>
      </c>
      <c r="E309" s="756"/>
      <c r="F309" s="757"/>
      <c r="G309" s="104"/>
      <c r="H309" s="104"/>
    </row>
    <row r="310" spans="1:8" s="82" customFormat="1" ht="38.25" customHeight="1" x14ac:dyDescent="0.2">
      <c r="A310" s="337" t="s">
        <v>211</v>
      </c>
      <c r="B310" s="338"/>
      <c r="C310" s="331"/>
      <c r="D310" s="755">
        <v>1170</v>
      </c>
      <c r="E310" s="756"/>
      <c r="F310" s="757"/>
      <c r="G310" s="104"/>
      <c r="H310" s="104"/>
    </row>
    <row r="311" spans="1:8" s="100" customFormat="1" ht="50.1" customHeight="1" x14ac:dyDescent="0.2">
      <c r="A311" s="337" t="s">
        <v>151</v>
      </c>
      <c r="B311" s="338"/>
      <c r="C311" s="106" t="s">
        <v>152</v>
      </c>
      <c r="D311" s="648" t="s">
        <v>153</v>
      </c>
      <c r="E311" s="753"/>
      <c r="F311" s="649"/>
      <c r="G311" s="104"/>
      <c r="H311" s="104"/>
    </row>
    <row r="312" spans="1:8" s="102" customFormat="1" ht="50.1" customHeight="1" x14ac:dyDescent="0.2">
      <c r="A312" s="337" t="s">
        <v>154</v>
      </c>
      <c r="B312" s="338"/>
      <c r="C312" s="106" t="s">
        <v>155</v>
      </c>
      <c r="D312" s="648" t="s">
        <v>156</v>
      </c>
      <c r="E312" s="753"/>
      <c r="F312" s="649"/>
      <c r="G312" s="104"/>
      <c r="H312" s="104"/>
    </row>
    <row r="313" spans="1:8" ht="102" customHeight="1" thickBot="1" x14ac:dyDescent="0.25">
      <c r="A313" s="495" t="s">
        <v>157</v>
      </c>
      <c r="B313" s="496"/>
      <c r="C313" s="125" t="s">
        <v>158</v>
      </c>
      <c r="D313" s="619" t="s">
        <v>156</v>
      </c>
      <c r="E313" s="754"/>
      <c r="F313" s="620"/>
      <c r="G313" s="104"/>
      <c r="H313" s="104"/>
    </row>
    <row r="314" spans="1:8" ht="50.1" customHeight="1" thickBot="1" x14ac:dyDescent="0.25">
      <c r="A314" s="495" t="s">
        <v>160</v>
      </c>
      <c r="B314" s="496"/>
      <c r="C314" s="247" t="s">
        <v>161</v>
      </c>
      <c r="D314" s="750" t="s">
        <v>156</v>
      </c>
      <c r="E314" s="751"/>
      <c r="F314" s="752"/>
      <c r="G314" s="101"/>
      <c r="H314" s="101"/>
    </row>
    <row r="315" spans="1:8" ht="50.1" customHeight="1" thickBot="1" x14ac:dyDescent="0.25">
      <c r="A315" s="495" t="s">
        <v>162</v>
      </c>
      <c r="B315" s="496"/>
      <c r="C315" s="125" t="s">
        <v>163</v>
      </c>
      <c r="D315" s="750" t="s">
        <v>156</v>
      </c>
      <c r="E315" s="751"/>
      <c r="F315" s="752"/>
      <c r="G315" s="97"/>
      <c r="H315" s="97"/>
    </row>
    <row r="316" spans="1:8" ht="50.1" customHeight="1" x14ac:dyDescent="0.2">
      <c r="A316" s="329" t="s">
        <v>164</v>
      </c>
      <c r="B316" s="329"/>
      <c r="C316" s="329"/>
      <c r="D316" s="329"/>
      <c r="E316" s="329"/>
      <c r="F316" s="329"/>
      <c r="G316" s="329"/>
      <c r="H316" s="329"/>
    </row>
    <row r="317" spans="1:8" ht="50.1" customHeight="1" x14ac:dyDescent="0.2">
      <c r="A317" s="329" t="s">
        <v>165</v>
      </c>
      <c r="B317" s="329"/>
      <c r="C317" s="329"/>
      <c r="D317" s="329"/>
      <c r="E317" s="329"/>
      <c r="F317" s="329"/>
      <c r="G317" s="329"/>
      <c r="H317" s="329"/>
    </row>
    <row r="318" spans="1:8" ht="99.95" customHeight="1" x14ac:dyDescent="0.2">
      <c r="A318"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318" s="493"/>
      <c r="C318" s="493"/>
      <c r="D318" s="493"/>
      <c r="E318" s="493"/>
      <c r="F318" s="493"/>
      <c r="G318" s="493"/>
      <c r="H318" s="493"/>
    </row>
    <row r="319" spans="1:8" ht="75" customHeight="1" x14ac:dyDescent="0.2">
      <c r="A319" s="339" t="s">
        <v>167</v>
      </c>
      <c r="B319" s="339"/>
      <c r="C319" s="339"/>
      <c r="D319" s="339"/>
      <c r="E319" s="339"/>
      <c r="F319" s="339"/>
      <c r="G319" s="339"/>
      <c r="H319" s="339"/>
    </row>
    <row r="320" spans="1:8" ht="122.25" customHeight="1" x14ac:dyDescent="0.2">
      <c r="A320" s="329" t="s">
        <v>168</v>
      </c>
      <c r="B320" s="329"/>
      <c r="C320" s="329"/>
      <c r="D320" s="329"/>
      <c r="E320" s="329"/>
      <c r="F320" s="329"/>
      <c r="G320" s="329"/>
      <c r="H320" s="329"/>
    </row>
    <row r="321" spans="1:8" s="82" customFormat="1" ht="102.75" customHeight="1" x14ac:dyDescent="0.2">
      <c r="A321" s="81"/>
      <c r="C321" s="83"/>
      <c r="H321" s="84"/>
    </row>
    <row r="322" spans="1:8" s="82" customFormat="1" ht="125.25" customHeight="1" x14ac:dyDescent="0.2">
      <c r="A322" s="639" t="s">
        <v>287</v>
      </c>
      <c r="B322" s="639"/>
      <c r="C322" s="639"/>
      <c r="D322" s="639"/>
      <c r="E322" s="639"/>
      <c r="F322" s="639"/>
      <c r="G322" s="639"/>
      <c r="H322" s="639"/>
    </row>
    <row r="323" spans="1:8" ht="25.5" x14ac:dyDescent="0.35">
      <c r="A323" s="637" t="s">
        <v>288</v>
      </c>
      <c r="B323" s="638"/>
      <c r="C323" s="176" t="s">
        <v>289</v>
      </c>
    </row>
    <row r="324" spans="1:8" ht="25.5" x14ac:dyDescent="0.35">
      <c r="A324" s="635" t="s">
        <v>290</v>
      </c>
      <c r="B324" s="636"/>
      <c r="C324" s="177">
        <v>1</v>
      </c>
    </row>
    <row r="325" spans="1:8" ht="25.5" x14ac:dyDescent="0.35">
      <c r="A325" s="635">
        <v>2</v>
      </c>
      <c r="B325" s="636"/>
      <c r="C325" s="177">
        <v>1.1000000000000001</v>
      </c>
    </row>
    <row r="326" spans="1:8" ht="25.5" x14ac:dyDescent="0.35">
      <c r="A326" s="635">
        <v>3</v>
      </c>
      <c r="B326" s="636"/>
      <c r="C326" s="177">
        <v>1.2</v>
      </c>
    </row>
    <row r="327" spans="1:8" ht="25.5" x14ac:dyDescent="0.35">
      <c r="A327" s="635" t="s">
        <v>291</v>
      </c>
      <c r="B327" s="636"/>
      <c r="C327" s="177">
        <v>1.25</v>
      </c>
    </row>
    <row r="328" spans="1:8" ht="25.5" x14ac:dyDescent="0.35">
      <c r="A328" s="635" t="s">
        <v>292</v>
      </c>
      <c r="B328" s="636"/>
      <c r="C328" s="177">
        <v>1.3</v>
      </c>
    </row>
    <row r="329" spans="1:8" ht="25.5" x14ac:dyDescent="0.35">
      <c r="A329" s="635" t="s">
        <v>293</v>
      </c>
      <c r="B329" s="636"/>
      <c r="C329" s="177">
        <v>1.35</v>
      </c>
    </row>
    <row r="330" spans="1:8" ht="25.5" x14ac:dyDescent="0.35">
      <c r="A330" s="635" t="s">
        <v>294</v>
      </c>
      <c r="B330" s="636"/>
      <c r="C330" s="177">
        <v>1.4</v>
      </c>
    </row>
    <row r="331" spans="1:8" ht="25.5" x14ac:dyDescent="0.35">
      <c r="A331" s="635" t="s">
        <v>295</v>
      </c>
      <c r="B331" s="636"/>
      <c r="C331" s="177">
        <v>1.45</v>
      </c>
    </row>
    <row r="332" spans="1:8" ht="25.5" x14ac:dyDescent="0.35">
      <c r="A332" s="635" t="s">
        <v>296</v>
      </c>
      <c r="B332" s="636"/>
      <c r="C332" s="177">
        <v>1.5</v>
      </c>
    </row>
    <row r="333" spans="1:8" ht="25.5" x14ac:dyDescent="0.35">
      <c r="A333" s="635" t="s">
        <v>297</v>
      </c>
      <c r="B333" s="636"/>
      <c r="C333" s="177">
        <v>2</v>
      </c>
    </row>
    <row r="334" spans="1:8" ht="23.25" x14ac:dyDescent="0.2">
      <c r="A334" s="329" t="s">
        <v>298</v>
      </c>
      <c r="B334" s="329"/>
      <c r="C334" s="329"/>
      <c r="D334" s="329"/>
      <c r="E334" s="329"/>
      <c r="F334" s="329"/>
      <c r="G334" s="329"/>
      <c r="H334" s="329"/>
    </row>
    <row r="337" spans="1:8" s="109" customFormat="1" ht="114.75" customHeight="1" x14ac:dyDescent="0.2">
      <c r="A337" s="339" t="s">
        <v>483</v>
      </c>
      <c r="B337" s="339"/>
      <c r="C337" s="339"/>
      <c r="D337" s="339"/>
      <c r="E337" s="339"/>
      <c r="F337" s="339"/>
      <c r="G337" s="339"/>
      <c r="H337" s="339"/>
    </row>
    <row r="343" spans="1:8" s="109" customFormat="1" ht="114.75" customHeight="1" x14ac:dyDescent="0.2">
      <c r="A343" s="81"/>
      <c r="B343" s="82"/>
      <c r="C343" s="83"/>
      <c r="D343" s="82"/>
      <c r="E343" s="82"/>
      <c r="F343" s="82"/>
      <c r="G343" s="82"/>
      <c r="H343" s="84"/>
    </row>
  </sheetData>
  <sheetProtection selectLockedCells="1" selectUnlockedCells="1"/>
  <mergeCells count="566">
    <mergeCell ref="F8:F15"/>
    <mergeCell ref="G8:G15"/>
    <mergeCell ref="H8:H15"/>
    <mergeCell ref="B12:B13"/>
    <mergeCell ref="C12:C13"/>
    <mergeCell ref="B14:B15"/>
    <mergeCell ref="C14:C15"/>
    <mergeCell ref="D1:F1"/>
    <mergeCell ref="G2:H2"/>
    <mergeCell ref="D4:H4"/>
    <mergeCell ref="A5:B5"/>
    <mergeCell ref="D6:H6"/>
    <mergeCell ref="A8:A15"/>
    <mergeCell ref="B8:B11"/>
    <mergeCell ref="C8:C11"/>
    <mergeCell ref="D8:D15"/>
    <mergeCell ref="E8:E15"/>
    <mergeCell ref="D16:H16"/>
    <mergeCell ref="A17:A25"/>
    <mergeCell ref="B17:B20"/>
    <mergeCell ref="C17:C20"/>
    <mergeCell ref="D17:D25"/>
    <mergeCell ref="E17:E25"/>
    <mergeCell ref="F17:F25"/>
    <mergeCell ref="G17:G25"/>
    <mergeCell ref="H17:H25"/>
    <mergeCell ref="B21:B22"/>
    <mergeCell ref="D31:H31"/>
    <mergeCell ref="A32:A34"/>
    <mergeCell ref="B32:B33"/>
    <mergeCell ref="C32:C33"/>
    <mergeCell ref="D32:H34"/>
    <mergeCell ref="D35:H35"/>
    <mergeCell ref="C21:C22"/>
    <mergeCell ref="B23:B24"/>
    <mergeCell ref="C23:C24"/>
    <mergeCell ref="A27:A30"/>
    <mergeCell ref="D27:H30"/>
    <mergeCell ref="C28:C29"/>
    <mergeCell ref="G36:G39"/>
    <mergeCell ref="H36:H39"/>
    <mergeCell ref="D40:H40"/>
    <mergeCell ref="A41:A45"/>
    <mergeCell ref="B41:B42"/>
    <mergeCell ref="C41:C42"/>
    <mergeCell ref="D41:D45"/>
    <mergeCell ref="E41:E45"/>
    <mergeCell ref="F41:F45"/>
    <mergeCell ref="G41:G45"/>
    <mergeCell ref="A36:A39"/>
    <mergeCell ref="B36:B37"/>
    <mergeCell ref="C36:C37"/>
    <mergeCell ref="D36:D39"/>
    <mergeCell ref="E36:E39"/>
    <mergeCell ref="F36:F39"/>
    <mergeCell ref="H41:H45"/>
    <mergeCell ref="A47:A50"/>
    <mergeCell ref="D47:H50"/>
    <mergeCell ref="C48:C49"/>
    <mergeCell ref="D51:H51"/>
    <mergeCell ref="A52:A55"/>
    <mergeCell ref="B52:B53"/>
    <mergeCell ref="C52:C53"/>
    <mergeCell ref="D52:H55"/>
    <mergeCell ref="D56:H56"/>
    <mergeCell ref="A57:A61"/>
    <mergeCell ref="B57:B58"/>
    <mergeCell ref="C57:C58"/>
    <mergeCell ref="D57:D61"/>
    <mergeCell ref="E57:E61"/>
    <mergeCell ref="F57:F61"/>
    <mergeCell ref="G57:G61"/>
    <mergeCell ref="H57:H61"/>
    <mergeCell ref="D68:H68"/>
    <mergeCell ref="A69:A71"/>
    <mergeCell ref="B69:B70"/>
    <mergeCell ref="C69:C70"/>
    <mergeCell ref="D69:H71"/>
    <mergeCell ref="A72:C72"/>
    <mergeCell ref="D72:H72"/>
    <mergeCell ref="D62:H62"/>
    <mergeCell ref="A63:A67"/>
    <mergeCell ref="B63:B64"/>
    <mergeCell ref="C63:C64"/>
    <mergeCell ref="D63:D67"/>
    <mergeCell ref="E63:E67"/>
    <mergeCell ref="F63:F67"/>
    <mergeCell ref="G63:G67"/>
    <mergeCell ref="H63:H67"/>
    <mergeCell ref="D77:H77"/>
    <mergeCell ref="A78:B78"/>
    <mergeCell ref="D78:H78"/>
    <mergeCell ref="A79:B79"/>
    <mergeCell ref="D79:H79"/>
    <mergeCell ref="A80:B80"/>
    <mergeCell ref="D80:H80"/>
    <mergeCell ref="A73:C73"/>
    <mergeCell ref="D73:H73"/>
    <mergeCell ref="A74:B74"/>
    <mergeCell ref="C74:C142"/>
    <mergeCell ref="D74:H74"/>
    <mergeCell ref="A75:B75"/>
    <mergeCell ref="D75:H75"/>
    <mergeCell ref="A76:B76"/>
    <mergeCell ref="D76:H76"/>
    <mergeCell ref="A77:B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1:B141"/>
    <mergeCell ref="D141:H141"/>
    <mergeCell ref="A142:B142"/>
    <mergeCell ref="D142:H142"/>
    <mergeCell ref="D143:H143"/>
    <mergeCell ref="A145:A148"/>
    <mergeCell ref="B145:B146"/>
    <mergeCell ref="C145:C146"/>
    <mergeCell ref="D145:D148"/>
    <mergeCell ref="E145:E148"/>
    <mergeCell ref="G150:G154"/>
    <mergeCell ref="H150:H154"/>
    <mergeCell ref="D155:H155"/>
    <mergeCell ref="A156:A158"/>
    <mergeCell ref="B156:B157"/>
    <mergeCell ref="C156:C157"/>
    <mergeCell ref="D156:H158"/>
    <mergeCell ref="F145:F148"/>
    <mergeCell ref="G145:G148"/>
    <mergeCell ref="H145:H148"/>
    <mergeCell ref="D149:H149"/>
    <mergeCell ref="A150:A154"/>
    <mergeCell ref="B150:B151"/>
    <mergeCell ref="C150:C151"/>
    <mergeCell ref="D150:D154"/>
    <mergeCell ref="E150:E154"/>
    <mergeCell ref="F150:F154"/>
    <mergeCell ref="A164:B164"/>
    <mergeCell ref="D164:H164"/>
    <mergeCell ref="A165:B165"/>
    <mergeCell ref="D165:H165"/>
    <mergeCell ref="A166:B166"/>
    <mergeCell ref="D166:H166"/>
    <mergeCell ref="D159:H159"/>
    <mergeCell ref="A160:C160"/>
    <mergeCell ref="D160:H160"/>
    <mergeCell ref="A161:B161"/>
    <mergeCell ref="C161:C195"/>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B184"/>
    <mergeCell ref="D184:H184"/>
    <mergeCell ref="A179:B179"/>
    <mergeCell ref="D179:H179"/>
    <mergeCell ref="A180:B180"/>
    <mergeCell ref="D180:H180"/>
    <mergeCell ref="A181:B181"/>
    <mergeCell ref="D181:H181"/>
    <mergeCell ref="A188:B188"/>
    <mergeCell ref="D188:H188"/>
    <mergeCell ref="A189:B189"/>
    <mergeCell ref="D189:H189"/>
    <mergeCell ref="A190:B190"/>
    <mergeCell ref="D190:H190"/>
    <mergeCell ref="A185:B185"/>
    <mergeCell ref="D185:H185"/>
    <mergeCell ref="A186:B186"/>
    <mergeCell ref="D186:H186"/>
    <mergeCell ref="A187:B187"/>
    <mergeCell ref="D187:H187"/>
    <mergeCell ref="A194:B194"/>
    <mergeCell ref="D194:H194"/>
    <mergeCell ref="A195:B195"/>
    <mergeCell ref="D195:H195"/>
    <mergeCell ref="A196:C196"/>
    <mergeCell ref="D196:H196"/>
    <mergeCell ref="A191:B191"/>
    <mergeCell ref="D191:H191"/>
    <mergeCell ref="A192:B192"/>
    <mergeCell ref="D192:H192"/>
    <mergeCell ref="A193:B193"/>
    <mergeCell ref="D193:H193"/>
    <mergeCell ref="D197:H197"/>
    <mergeCell ref="A198:B198"/>
    <mergeCell ref="C198:C206"/>
    <mergeCell ref="D198:H198"/>
    <mergeCell ref="A199:B199"/>
    <mergeCell ref="D199:H199"/>
    <mergeCell ref="A200:B200"/>
    <mergeCell ref="D200:H200"/>
    <mergeCell ref="A201:B201"/>
    <mergeCell ref="D201:H201"/>
    <mergeCell ref="A205:B205"/>
    <mergeCell ref="D205:H205"/>
    <mergeCell ref="A206:B206"/>
    <mergeCell ref="D206:H206"/>
    <mergeCell ref="A207:B207"/>
    <mergeCell ref="D207:H207"/>
    <mergeCell ref="A202:B202"/>
    <mergeCell ref="D202:H202"/>
    <mergeCell ref="A203:B203"/>
    <mergeCell ref="D203:H203"/>
    <mergeCell ref="A204:B204"/>
    <mergeCell ref="D204:H204"/>
    <mergeCell ref="D212:H212"/>
    <mergeCell ref="A213:B213"/>
    <mergeCell ref="D213:H213"/>
    <mergeCell ref="A214:B214"/>
    <mergeCell ref="D214:H214"/>
    <mergeCell ref="A215:B215"/>
    <mergeCell ref="D215:H215"/>
    <mergeCell ref="A208:B208"/>
    <mergeCell ref="D208:H208"/>
    <mergeCell ref="A209:B209"/>
    <mergeCell ref="D209:H209"/>
    <mergeCell ref="A210:B210"/>
    <mergeCell ref="C210:C227"/>
    <mergeCell ref="D210:H210"/>
    <mergeCell ref="A211:B211"/>
    <mergeCell ref="D211:H211"/>
    <mergeCell ref="A212:B212"/>
    <mergeCell ref="A219:B219"/>
    <mergeCell ref="D219:H219"/>
    <mergeCell ref="A220:B220"/>
    <mergeCell ref="D220:H220"/>
    <mergeCell ref="A221:B221"/>
    <mergeCell ref="D221:H221"/>
    <mergeCell ref="A216:B216"/>
    <mergeCell ref="D216:H216"/>
    <mergeCell ref="A217:B217"/>
    <mergeCell ref="D217:H217"/>
    <mergeCell ref="A218:B218"/>
    <mergeCell ref="D218:H218"/>
    <mergeCell ref="A225:B225"/>
    <mergeCell ref="D225:H225"/>
    <mergeCell ref="A226:B226"/>
    <mergeCell ref="D226:H226"/>
    <mergeCell ref="A227:B227"/>
    <mergeCell ref="D227:H227"/>
    <mergeCell ref="A222:B222"/>
    <mergeCell ref="D222:H222"/>
    <mergeCell ref="A223:B223"/>
    <mergeCell ref="D223:H223"/>
    <mergeCell ref="A224:B224"/>
    <mergeCell ref="D224:H224"/>
    <mergeCell ref="A231:B231"/>
    <mergeCell ref="D231:H231"/>
    <mergeCell ref="A232:B232"/>
    <mergeCell ref="D232:H232"/>
    <mergeCell ref="A233:B233"/>
    <mergeCell ref="D233:H233"/>
    <mergeCell ref="A228:B228"/>
    <mergeCell ref="D228:H228"/>
    <mergeCell ref="A229:B229"/>
    <mergeCell ref="D229:H229"/>
    <mergeCell ref="A230:B230"/>
    <mergeCell ref="D230:H230"/>
    <mergeCell ref="A237:B237"/>
    <mergeCell ref="D237:H237"/>
    <mergeCell ref="A238:B238"/>
    <mergeCell ref="D238:H238"/>
    <mergeCell ref="A239:B239"/>
    <mergeCell ref="D239:H239"/>
    <mergeCell ref="A234:B234"/>
    <mergeCell ref="D234:H234"/>
    <mergeCell ref="A235:B235"/>
    <mergeCell ref="D235:H235"/>
    <mergeCell ref="A236:B236"/>
    <mergeCell ref="D236:H236"/>
    <mergeCell ref="A243:B243"/>
    <mergeCell ref="D243:H243"/>
    <mergeCell ref="A244:B244"/>
    <mergeCell ref="D244:H244"/>
    <mergeCell ref="A245:B245"/>
    <mergeCell ref="D245:H245"/>
    <mergeCell ref="A240:B240"/>
    <mergeCell ref="D240:H240"/>
    <mergeCell ref="A241:B241"/>
    <mergeCell ref="D241:H241"/>
    <mergeCell ref="A242:B242"/>
    <mergeCell ref="D242:H242"/>
    <mergeCell ref="A249:B249"/>
    <mergeCell ref="D249:H249"/>
    <mergeCell ref="A250:B250"/>
    <mergeCell ref="D250:H250"/>
    <mergeCell ref="A251:B251"/>
    <mergeCell ref="D251:H251"/>
    <mergeCell ref="A246:B246"/>
    <mergeCell ref="D246:H246"/>
    <mergeCell ref="A247:B247"/>
    <mergeCell ref="D247:H247"/>
    <mergeCell ref="A248:B248"/>
    <mergeCell ref="D248:H248"/>
    <mergeCell ref="A255:B255"/>
    <mergeCell ref="D255:H255"/>
    <mergeCell ref="A256:B256"/>
    <mergeCell ref="D256:H256"/>
    <mergeCell ref="A257:B257"/>
    <mergeCell ref="D257:H257"/>
    <mergeCell ref="A252:B252"/>
    <mergeCell ref="D252:H252"/>
    <mergeCell ref="A253:B253"/>
    <mergeCell ref="D253:H253"/>
    <mergeCell ref="A254:B254"/>
    <mergeCell ref="D254:H254"/>
    <mergeCell ref="A261:B261"/>
    <mergeCell ref="D261:H261"/>
    <mergeCell ref="A262:B262"/>
    <mergeCell ref="D262:H262"/>
    <mergeCell ref="A263:B263"/>
    <mergeCell ref="D263:H263"/>
    <mergeCell ref="A258:B258"/>
    <mergeCell ref="D258:H258"/>
    <mergeCell ref="A259:B259"/>
    <mergeCell ref="D259:H259"/>
    <mergeCell ref="A260:B260"/>
    <mergeCell ref="D260:H260"/>
    <mergeCell ref="A264:B264"/>
    <mergeCell ref="D264:H264"/>
    <mergeCell ref="D265:H265"/>
    <mergeCell ref="B266:B271"/>
    <mergeCell ref="C266:C271"/>
    <mergeCell ref="D266:H266"/>
    <mergeCell ref="D267:H267"/>
    <mergeCell ref="D268:H268"/>
    <mergeCell ref="D269:H269"/>
    <mergeCell ref="D270:H270"/>
    <mergeCell ref="A276:B276"/>
    <mergeCell ref="D276:H276"/>
    <mergeCell ref="A277:B277"/>
    <mergeCell ref="D277:H277"/>
    <mergeCell ref="A278:B278"/>
    <mergeCell ref="D278:H278"/>
    <mergeCell ref="D271:H271"/>
    <mergeCell ref="A272:B272"/>
    <mergeCell ref="D272:H272"/>
    <mergeCell ref="A273:B273"/>
    <mergeCell ref="C273:C277"/>
    <mergeCell ref="D273:H273"/>
    <mergeCell ref="A274:B274"/>
    <mergeCell ref="D274:H274"/>
    <mergeCell ref="A275:B275"/>
    <mergeCell ref="D275:H275"/>
    <mergeCell ref="A282:B282"/>
    <mergeCell ref="D282:H282"/>
    <mergeCell ref="A283:B283"/>
    <mergeCell ref="D283:H283"/>
    <mergeCell ref="A284:B284"/>
    <mergeCell ref="D284:H284"/>
    <mergeCell ref="A279:B279"/>
    <mergeCell ref="D279:H279"/>
    <mergeCell ref="A280:B280"/>
    <mergeCell ref="D280:H280"/>
    <mergeCell ref="A281:B281"/>
    <mergeCell ref="D281:H281"/>
    <mergeCell ref="C289:D289"/>
    <mergeCell ref="C290:D290"/>
    <mergeCell ref="C291:D291"/>
    <mergeCell ref="C292:D292"/>
    <mergeCell ref="A293:C293"/>
    <mergeCell ref="G293:H293"/>
    <mergeCell ref="A285:B285"/>
    <mergeCell ref="D285:H285"/>
    <mergeCell ref="A286:B286"/>
    <mergeCell ref="D286:H286"/>
    <mergeCell ref="A287:B287"/>
    <mergeCell ref="D287:H287"/>
    <mergeCell ref="A301:H301"/>
    <mergeCell ref="A302:H302"/>
    <mergeCell ref="A303:H303"/>
    <mergeCell ref="A304:E304"/>
    <mergeCell ref="A305:E305"/>
    <mergeCell ref="A306:B306"/>
    <mergeCell ref="D306:F306"/>
    <mergeCell ref="A294:C294"/>
    <mergeCell ref="A295:C295"/>
    <mergeCell ref="A296:C296"/>
    <mergeCell ref="A297:C297"/>
    <mergeCell ref="A298:C298"/>
    <mergeCell ref="A299:C299"/>
    <mergeCell ref="A311:B311"/>
    <mergeCell ref="D311:F311"/>
    <mergeCell ref="A312:B312"/>
    <mergeCell ref="D312:F312"/>
    <mergeCell ref="A313:B313"/>
    <mergeCell ref="D313:F313"/>
    <mergeCell ref="A307:B307"/>
    <mergeCell ref="C307:C310"/>
    <mergeCell ref="D307:F307"/>
    <mergeCell ref="A308:B308"/>
    <mergeCell ref="D308:F308"/>
    <mergeCell ref="A309:B309"/>
    <mergeCell ref="D309:F309"/>
    <mergeCell ref="A310:B310"/>
    <mergeCell ref="D310:F310"/>
    <mergeCell ref="A318:H318"/>
    <mergeCell ref="A319:H319"/>
    <mergeCell ref="A320:H320"/>
    <mergeCell ref="A322:H322"/>
    <mergeCell ref="A323:B323"/>
    <mergeCell ref="A324:B324"/>
    <mergeCell ref="A314:B314"/>
    <mergeCell ref="D314:F314"/>
    <mergeCell ref="A315:B315"/>
    <mergeCell ref="D315:F315"/>
    <mergeCell ref="A316:H316"/>
    <mergeCell ref="A317:H317"/>
    <mergeCell ref="A331:B331"/>
    <mergeCell ref="A332:B332"/>
    <mergeCell ref="A333:B333"/>
    <mergeCell ref="A334:H334"/>
    <mergeCell ref="A337:E337"/>
    <mergeCell ref="F337:H337"/>
    <mergeCell ref="A325:B325"/>
    <mergeCell ref="A326:B326"/>
    <mergeCell ref="A327:B327"/>
    <mergeCell ref="A328:B328"/>
    <mergeCell ref="A329:B329"/>
    <mergeCell ref="A330:B330"/>
  </mergeCells>
  <hyperlinks>
    <hyperlink ref="C292" r:id="rId1" display="E-mail: "/>
  </hyperlinks>
  <pageMargins left="0.59055118110236227" right="0.59055118110236227" top="0.19685039370078741" bottom="0.19685039370078741" header="0" footer="0"/>
  <pageSetup paperSize="9" scale="23" firstPageNumber="0" fitToHeight="50" orientation="portrait" horizontalDpi="300" verticalDpi="300" r:id="rId2"/>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660</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7" s="382">
        <f>F7*1.2</f>
        <v>5112</v>
      </c>
      <c r="E7" s="383">
        <f>F7*1.1</f>
        <v>4686</v>
      </c>
      <c r="F7" s="383">
        <v>4260</v>
      </c>
      <c r="G7" s="383">
        <f>F7*0.75</f>
        <v>3195</v>
      </c>
      <c r="H7" s="384">
        <f>F7*0.5</f>
        <v>2130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2" s="457">
        <f>F12*1.2</f>
        <v>5940</v>
      </c>
      <c r="E12" s="383">
        <f>F12*1.1</f>
        <v>5445</v>
      </c>
      <c r="F12" s="383">
        <v>4950</v>
      </c>
      <c r="G12" s="383">
        <f>F12*0.75</f>
        <v>3712.5</v>
      </c>
      <c r="H12" s="384">
        <f>F12*0.5</f>
        <v>2475</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1212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"2ГИС.САРАНСК"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23" s="527">
        <v>120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7" s="382">
        <f>F27*1.2</f>
        <v>7156.8</v>
      </c>
      <c r="E27" s="383">
        <f>F27*1.1</f>
        <v>6560.4000000000005</v>
      </c>
      <c r="F27" s="383">
        <v>5964</v>
      </c>
      <c r="G27" s="383">
        <f>F27*0.75</f>
        <v>4473</v>
      </c>
      <c r="H27" s="384">
        <f>F27*0.5</f>
        <v>2982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2" s="457">
        <f>F32*1.2</f>
        <v>8323.1999999999989</v>
      </c>
      <c r="E32" s="383">
        <f>F32*1.1</f>
        <v>7629.6</v>
      </c>
      <c r="F32" s="383">
        <v>6936</v>
      </c>
      <c r="G32" s="383">
        <f>F32*0.75</f>
        <v>5202</v>
      </c>
      <c r="H32" s="384">
        <f>F32*0.5</f>
        <v>3468</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1800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"2ГИС.САРАНСК"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"2ГИС.САРАНСК"; Электронный справочник "2ГИС.САРАНСК"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v>
      </c>
      <c r="D43" s="465">
        <v>168</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48" s="382">
        <f>F48*1.2</f>
        <v>6134.4</v>
      </c>
      <c r="E48" s="383">
        <f>F48*1.1</f>
        <v>5623.2000000000007</v>
      </c>
      <c r="F48" s="383">
        <v>5112</v>
      </c>
      <c r="G48" s="383">
        <f>F48*0.75</f>
        <v>3834</v>
      </c>
      <c r="H48" s="384">
        <f>F48*0.5</f>
        <v>2556</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4" s="457">
        <f>F54*1.2</f>
        <v>7128</v>
      </c>
      <c r="E54" s="383">
        <f>F54*1.1</f>
        <v>6534.0000000000009</v>
      </c>
      <c r="F54" s="383">
        <v>5940</v>
      </c>
      <c r="G54" s="383">
        <f>F54*0.75</f>
        <v>4455</v>
      </c>
      <c r="H54" s="384">
        <f>F54*0.5</f>
        <v>2970</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60" s="527">
        <v>120</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62" s="531"/>
      <c r="E62" s="532"/>
      <c r="F62" s="532"/>
      <c r="G62" s="532"/>
      <c r="H62" s="533"/>
    </row>
    <row r="63" spans="1:8" s="16" customFormat="1" ht="24.95" customHeight="1" thickBot="1" x14ac:dyDescent="0.25">
      <c r="A63" s="40"/>
      <c r="B63" s="59"/>
      <c r="C63" s="60"/>
      <c r="D63" s="435"/>
      <c r="E63" s="436"/>
      <c r="F63" s="436"/>
      <c r="G63" s="436"/>
      <c r="H63" s="437"/>
    </row>
    <row r="64" spans="1:8" s="16" customFormat="1" ht="37.5" customHeight="1" outlineLevel="1" x14ac:dyDescent="0.2">
      <c r="A64" s="429" t="s">
        <v>39</v>
      </c>
      <c r="B64" s="598"/>
      <c r="C64" s="455" t="str">
        <f>"Электронный справочник на основе Справочника организаций"&amp;$C$2&amp;" (версия для ПК)"</f>
        <v>Электронный справочник на основе Справочника организаций"2ГИС.САРАНСК" (версия для ПК)</v>
      </c>
      <c r="D64" s="354">
        <v>498</v>
      </c>
      <c r="E64" s="355"/>
      <c r="F64" s="355"/>
      <c r="G64" s="355"/>
      <c r="H64" s="356"/>
    </row>
    <row r="65" spans="1:8" s="16" customFormat="1" ht="37.5" customHeight="1" outlineLevel="1" x14ac:dyDescent="0.2">
      <c r="A65" s="419" t="s">
        <v>40</v>
      </c>
      <c r="B65" s="586"/>
      <c r="C65" s="599"/>
      <c r="D65" s="354">
        <v>996</v>
      </c>
      <c r="E65" s="355"/>
      <c r="F65" s="355"/>
      <c r="G65" s="355"/>
      <c r="H65" s="356"/>
    </row>
    <row r="66" spans="1:8" s="16" customFormat="1" ht="37.5" customHeight="1" outlineLevel="1" x14ac:dyDescent="0.2">
      <c r="A66" s="419" t="s">
        <v>41</v>
      </c>
      <c r="B66" s="586"/>
      <c r="C66" s="599"/>
      <c r="D66" s="354">
        <v>1494</v>
      </c>
      <c r="E66" s="355"/>
      <c r="F66" s="355"/>
      <c r="G66" s="355"/>
      <c r="H66" s="356"/>
    </row>
    <row r="67" spans="1:8" s="16" customFormat="1" ht="37.5" customHeight="1" outlineLevel="1" x14ac:dyDescent="0.2">
      <c r="A67" s="419" t="s">
        <v>42</v>
      </c>
      <c r="B67" s="586"/>
      <c r="C67" s="599"/>
      <c r="D67" s="354">
        <v>1992</v>
      </c>
      <c r="E67" s="355"/>
      <c r="F67" s="355"/>
      <c r="G67" s="355"/>
      <c r="H67" s="356"/>
    </row>
    <row r="68" spans="1:8" s="16" customFormat="1" ht="37.5" customHeight="1" outlineLevel="1" x14ac:dyDescent="0.2">
      <c r="A68" s="419" t="s">
        <v>43</v>
      </c>
      <c r="B68" s="586"/>
      <c r="C68" s="599"/>
      <c r="D68" s="354">
        <v>2490</v>
      </c>
      <c r="E68" s="355"/>
      <c r="F68" s="355"/>
      <c r="G68" s="355"/>
      <c r="H68" s="356"/>
    </row>
    <row r="69" spans="1:8" s="16" customFormat="1" ht="37.5" customHeight="1" outlineLevel="1" x14ac:dyDescent="0.2">
      <c r="A69" s="419" t="s">
        <v>44</v>
      </c>
      <c r="B69" s="586"/>
      <c r="C69" s="599"/>
      <c r="D69" s="354">
        <v>2988</v>
      </c>
      <c r="E69" s="355"/>
      <c r="F69" s="355"/>
      <c r="G69" s="355"/>
      <c r="H69" s="356"/>
    </row>
    <row r="70" spans="1:8" s="16" customFormat="1" ht="37.5" customHeight="1" outlineLevel="1" x14ac:dyDescent="0.2">
      <c r="A70" s="419" t="s">
        <v>45</v>
      </c>
      <c r="B70" s="586"/>
      <c r="C70" s="599"/>
      <c r="D70" s="354">
        <v>3486</v>
      </c>
      <c r="E70" s="355"/>
      <c r="F70" s="355"/>
      <c r="G70" s="355"/>
      <c r="H70" s="356"/>
    </row>
    <row r="71" spans="1:8" s="16" customFormat="1" ht="37.5" customHeight="1" outlineLevel="1" x14ac:dyDescent="0.2">
      <c r="A71" s="419" t="s">
        <v>46</v>
      </c>
      <c r="B71" s="586"/>
      <c r="C71" s="599"/>
      <c r="D71" s="354">
        <v>3984</v>
      </c>
      <c r="E71" s="355"/>
      <c r="F71" s="355"/>
      <c r="G71" s="355"/>
      <c r="H71" s="356"/>
    </row>
    <row r="72" spans="1:8" s="16" customFormat="1" ht="37.5" customHeight="1" outlineLevel="1" x14ac:dyDescent="0.2">
      <c r="A72" s="419" t="s">
        <v>47</v>
      </c>
      <c r="B72" s="586"/>
      <c r="C72" s="599"/>
      <c r="D72" s="354">
        <v>4482</v>
      </c>
      <c r="E72" s="355"/>
      <c r="F72" s="355"/>
      <c r="G72" s="355"/>
      <c r="H72" s="356"/>
    </row>
    <row r="73" spans="1:8" s="16" customFormat="1" ht="37.5" customHeight="1" outlineLevel="1" x14ac:dyDescent="0.2">
      <c r="A73" s="419" t="s">
        <v>48</v>
      </c>
      <c r="B73" s="586"/>
      <c r="C73" s="599"/>
      <c r="D73" s="354">
        <v>4980</v>
      </c>
      <c r="E73" s="355"/>
      <c r="F73" s="355"/>
      <c r="G73" s="355"/>
      <c r="H73" s="356"/>
    </row>
    <row r="74" spans="1:8" s="16" customFormat="1" ht="37.5" customHeight="1" outlineLevel="1" x14ac:dyDescent="0.2">
      <c r="A74" s="419" t="s">
        <v>49</v>
      </c>
      <c r="B74" s="586"/>
      <c r="C74" s="599"/>
      <c r="D74" s="354">
        <v>5478</v>
      </c>
      <c r="E74" s="355"/>
      <c r="F74" s="355"/>
      <c r="G74" s="355"/>
      <c r="H74" s="356"/>
    </row>
    <row r="75" spans="1:8" s="16" customFormat="1" ht="37.5" customHeight="1" outlineLevel="1" x14ac:dyDescent="0.2">
      <c r="A75" s="419" t="s">
        <v>50</v>
      </c>
      <c r="B75" s="586"/>
      <c r="C75" s="599"/>
      <c r="D75" s="354">
        <v>5976</v>
      </c>
      <c r="E75" s="355"/>
      <c r="F75" s="355"/>
      <c r="G75" s="355"/>
      <c r="H75" s="356"/>
    </row>
    <row r="76" spans="1:8" s="16" customFormat="1" ht="37.5" customHeight="1" outlineLevel="1" x14ac:dyDescent="0.2">
      <c r="A76" s="419" t="s">
        <v>51</v>
      </c>
      <c r="B76" s="586"/>
      <c r="C76" s="599"/>
      <c r="D76" s="354">
        <v>6474</v>
      </c>
      <c r="E76" s="355"/>
      <c r="F76" s="355"/>
      <c r="G76" s="355"/>
      <c r="H76" s="356"/>
    </row>
    <row r="77" spans="1:8" s="16" customFormat="1" ht="37.5" customHeight="1" outlineLevel="1" x14ac:dyDescent="0.2">
      <c r="A77" s="419" t="s">
        <v>52</v>
      </c>
      <c r="B77" s="586"/>
      <c r="C77" s="599"/>
      <c r="D77" s="354">
        <v>6972</v>
      </c>
      <c r="E77" s="355"/>
      <c r="F77" s="355"/>
      <c r="G77" s="355"/>
      <c r="H77" s="356"/>
    </row>
    <row r="78" spans="1:8" s="16" customFormat="1" ht="37.5" customHeight="1" outlineLevel="1" x14ac:dyDescent="0.2">
      <c r="A78" s="419" t="s">
        <v>53</v>
      </c>
      <c r="B78" s="586"/>
      <c r="C78" s="599"/>
      <c r="D78" s="354">
        <v>7470</v>
      </c>
      <c r="E78" s="355"/>
      <c r="F78" s="355"/>
      <c r="G78" s="355"/>
      <c r="H78" s="356"/>
    </row>
    <row r="79" spans="1:8" s="16" customFormat="1" ht="37.5" customHeight="1" outlineLevel="1" x14ac:dyDescent="0.2">
      <c r="A79" s="419" t="s">
        <v>54</v>
      </c>
      <c r="B79" s="586"/>
      <c r="C79" s="599"/>
      <c r="D79" s="354">
        <v>7968</v>
      </c>
      <c r="E79" s="355"/>
      <c r="F79" s="355"/>
      <c r="G79" s="355"/>
      <c r="H79" s="356"/>
    </row>
    <row r="80" spans="1:8" s="16" customFormat="1" ht="37.5" customHeight="1" outlineLevel="1" x14ac:dyDescent="0.2">
      <c r="A80" s="419" t="s">
        <v>55</v>
      </c>
      <c r="B80" s="586"/>
      <c r="C80" s="599"/>
      <c r="D80" s="354">
        <v>8466</v>
      </c>
      <c r="E80" s="355"/>
      <c r="F80" s="355"/>
      <c r="G80" s="355"/>
      <c r="H80" s="356"/>
    </row>
    <row r="81" spans="1:8" s="16" customFormat="1" ht="37.5" customHeight="1" outlineLevel="1" x14ac:dyDescent="0.2">
      <c r="A81" s="419" t="s">
        <v>56</v>
      </c>
      <c r="B81" s="586"/>
      <c r="C81" s="599"/>
      <c r="D81" s="354">
        <v>8964</v>
      </c>
      <c r="E81" s="355"/>
      <c r="F81" s="355"/>
      <c r="G81" s="355"/>
      <c r="H81" s="356"/>
    </row>
    <row r="82" spans="1:8" s="16" customFormat="1" ht="37.5" customHeight="1" outlineLevel="1" x14ac:dyDescent="0.2">
      <c r="A82" s="419" t="s">
        <v>57</v>
      </c>
      <c r="B82" s="586"/>
      <c r="C82" s="599"/>
      <c r="D82" s="354">
        <v>9462</v>
      </c>
      <c r="E82" s="355"/>
      <c r="F82" s="355"/>
      <c r="G82" s="355"/>
      <c r="H82" s="356"/>
    </row>
    <row r="83" spans="1:8" s="16" customFormat="1" ht="37.5" customHeight="1" outlineLevel="1" thickBot="1" x14ac:dyDescent="0.25">
      <c r="A83" s="419" t="s">
        <v>58</v>
      </c>
      <c r="B83" s="586"/>
      <c r="C83" s="600"/>
      <c r="D83" s="354">
        <v>9960</v>
      </c>
      <c r="E83" s="355"/>
      <c r="F83" s="355"/>
      <c r="G83" s="355"/>
      <c r="H83" s="356"/>
    </row>
    <row r="84" spans="1:8" s="16" customFormat="1" ht="50.1" customHeight="1" thickBot="1" x14ac:dyDescent="0.25">
      <c r="A84" s="411" t="s">
        <v>59</v>
      </c>
      <c r="B84" s="412"/>
      <c r="C84" s="412"/>
      <c r="D84" s="421" t="str">
        <f>"от "&amp;MIN(D85:D94)&amp;" до "&amp;MAX(D85:D94)</f>
        <v>от 186 до 3990</v>
      </c>
      <c r="E84" s="422"/>
      <c r="F84" s="422"/>
      <c r="G84" s="422"/>
      <c r="H84" s="423"/>
    </row>
    <row r="85" spans="1:8" s="16" customFormat="1" ht="150" customHeight="1" x14ac:dyDescent="0.2">
      <c r="A85" s="65" t="s">
        <v>60</v>
      </c>
      <c r="B85" s="66" t="s">
        <v>13</v>
      </c>
      <c r="C85" s="67" t="str">
        <f t="shared" ref="C85"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85" s="432">
        <v>690</v>
      </c>
      <c r="E85" s="433"/>
      <c r="F85" s="433"/>
      <c r="G85" s="433"/>
      <c r="H85" s="434"/>
    </row>
    <row r="86" spans="1:8" s="16" customFormat="1" ht="37.5" customHeight="1" x14ac:dyDescent="0.2">
      <c r="A86" s="352" t="s">
        <v>61</v>
      </c>
      <c r="B86" s="353"/>
      <c r="C86" s="426"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86" s="361">
        <v>372</v>
      </c>
      <c r="E86" s="355"/>
      <c r="F86" s="355"/>
      <c r="G86" s="355"/>
      <c r="H86" s="356"/>
    </row>
    <row r="87" spans="1:8" s="16" customFormat="1" ht="37.5" customHeight="1" x14ac:dyDescent="0.2">
      <c r="A87" s="352" t="s">
        <v>62</v>
      </c>
      <c r="B87" s="353"/>
      <c r="C87" s="427"/>
      <c r="D87" s="361">
        <v>3990</v>
      </c>
      <c r="E87" s="355"/>
      <c r="F87" s="355"/>
      <c r="G87" s="355"/>
      <c r="H87" s="356"/>
    </row>
    <row r="88" spans="1:8" s="16" customFormat="1" ht="37.5" customHeight="1" x14ac:dyDescent="0.2">
      <c r="A88" s="352" t="s">
        <v>63</v>
      </c>
      <c r="B88" s="522"/>
      <c r="C88" s="427"/>
      <c r="D88" s="361">
        <v>840</v>
      </c>
      <c r="E88" s="355"/>
      <c r="F88" s="355"/>
      <c r="G88" s="355"/>
      <c r="H88" s="356"/>
    </row>
    <row r="89" spans="1:8" s="16" customFormat="1" ht="37.5" customHeight="1" x14ac:dyDescent="0.2">
      <c r="A89" s="352" t="s">
        <v>64</v>
      </c>
      <c r="B89" s="353"/>
      <c r="C89" s="427"/>
      <c r="D89" s="361">
        <v>2400</v>
      </c>
      <c r="E89" s="355"/>
      <c r="F89" s="355"/>
      <c r="G89" s="355"/>
      <c r="H89" s="356"/>
    </row>
    <row r="90" spans="1:8" s="16" customFormat="1" ht="37.5" customHeight="1" x14ac:dyDescent="0.2">
      <c r="A90" s="352" t="s">
        <v>65</v>
      </c>
      <c r="B90" s="522"/>
      <c r="C90" s="427"/>
      <c r="D90" s="354">
        <v>186</v>
      </c>
      <c r="E90" s="355"/>
      <c r="F90" s="355"/>
      <c r="G90" s="355"/>
      <c r="H90" s="356"/>
    </row>
    <row r="91" spans="1:8" s="16" customFormat="1" ht="37.5" customHeight="1" x14ac:dyDescent="0.2">
      <c r="A91" s="352" t="s">
        <v>66</v>
      </c>
      <c r="B91" s="522"/>
      <c r="C91" s="427"/>
      <c r="D91" s="354">
        <v>186</v>
      </c>
      <c r="E91" s="355"/>
      <c r="F91" s="355"/>
      <c r="G91" s="355"/>
      <c r="H91" s="356"/>
    </row>
    <row r="92" spans="1:8" s="16" customFormat="1" ht="37.5" customHeight="1" x14ac:dyDescent="0.2">
      <c r="A92" s="352" t="s">
        <v>67</v>
      </c>
      <c r="B92" s="522"/>
      <c r="C92" s="427"/>
      <c r="D92" s="354">
        <v>372</v>
      </c>
      <c r="E92" s="355"/>
      <c r="F92" s="355"/>
      <c r="G92" s="355"/>
      <c r="H92" s="356"/>
    </row>
    <row r="93" spans="1:8" s="16" customFormat="1" ht="37.5" customHeight="1" x14ac:dyDescent="0.2">
      <c r="A93" s="352" t="s">
        <v>68</v>
      </c>
      <c r="B93" s="522"/>
      <c r="C93" s="427"/>
      <c r="D93" s="354">
        <v>558</v>
      </c>
      <c r="E93" s="355"/>
      <c r="F93" s="355"/>
      <c r="G93" s="355"/>
      <c r="H93" s="356"/>
    </row>
    <row r="94" spans="1:8" s="16" customFormat="1" ht="37.5" customHeight="1" thickBot="1" x14ac:dyDescent="0.25">
      <c r="A94" s="369" t="s">
        <v>69</v>
      </c>
      <c r="B94" s="523"/>
      <c r="C94" s="428"/>
      <c r="D94" s="354">
        <v>2910</v>
      </c>
      <c r="E94" s="355"/>
      <c r="F94" s="355"/>
      <c r="G94" s="355"/>
      <c r="H94" s="356"/>
    </row>
    <row r="95" spans="1:8" s="16" customFormat="1" ht="117.75" customHeight="1" thickBot="1" x14ac:dyDescent="0.25">
      <c r="A95" s="524" t="s">
        <v>71</v>
      </c>
      <c r="B95" s="525"/>
      <c r="C9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95" s="375">
        <v>30</v>
      </c>
      <c r="E95" s="375"/>
      <c r="F95" s="375"/>
      <c r="G95" s="375"/>
      <c r="H95" s="376"/>
    </row>
    <row r="96" spans="1:8" s="23" customFormat="1" ht="49.5" customHeight="1" thickBot="1" x14ac:dyDescent="0.25">
      <c r="A96" s="362" t="s">
        <v>72</v>
      </c>
      <c r="B96" s="363"/>
      <c r="C96" s="21"/>
      <c r="D96" s="364" t="str">
        <f>"от "&amp;MIN(D98,D118:H119,F158,D120:H134)&amp;" до "&amp;MAX(D98,D118:H119,F158,D120:H134)</f>
        <v>от 540 до 6177,6</v>
      </c>
      <c r="E96" s="364"/>
      <c r="F96" s="364"/>
      <c r="G96" s="364"/>
      <c r="H96" s="365"/>
    </row>
    <row r="97" spans="1:8" s="16" customFormat="1" ht="24.95" customHeight="1" thickBot="1" x14ac:dyDescent="0.25">
      <c r="A97" s="518"/>
      <c r="B97" s="519"/>
      <c r="C97" s="60"/>
      <c r="D97" s="520"/>
      <c r="E97" s="520"/>
      <c r="F97" s="520"/>
      <c r="G97" s="520"/>
      <c r="H97" s="521"/>
    </row>
    <row r="98" spans="1:8" s="16" customFormat="1" ht="66" customHeight="1" thickBot="1" x14ac:dyDescent="0.25">
      <c r="A98" s="389" t="s">
        <v>73</v>
      </c>
      <c r="B98" s="390"/>
      <c r="C9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"2ГИС.САРАНСК" (версия для ПК); Интернет-площадка 2gis.kz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http://api.2gis.kz/</v>
      </c>
      <c r="D98" s="391">
        <v>2232</v>
      </c>
      <c r="E98" s="391"/>
      <c r="F98" s="391"/>
      <c r="G98" s="391"/>
      <c r="H98" s="392"/>
    </row>
    <row r="99" spans="1:8" s="16" customFormat="1" ht="66" customHeight="1" thickBot="1" x14ac:dyDescent="0.25">
      <c r="A99" s="393" t="s">
        <v>74</v>
      </c>
      <c r="B99" s="394"/>
      <c r="C99" s="405"/>
      <c r="D99" s="395" t="s">
        <v>75</v>
      </c>
      <c r="E99" s="396"/>
      <c r="F99" s="396"/>
      <c r="G99" s="396"/>
      <c r="H99" s="397"/>
    </row>
    <row r="100" spans="1:8" s="16" customFormat="1" ht="66" customHeight="1" x14ac:dyDescent="0.2">
      <c r="A100" s="385" t="s">
        <v>76</v>
      </c>
      <c r="B100" s="386"/>
      <c r="C100" s="405"/>
      <c r="D100" s="398">
        <f>D98/4</f>
        <v>558</v>
      </c>
      <c r="E100" s="398"/>
      <c r="F100" s="398"/>
      <c r="G100" s="398"/>
      <c r="H100" s="399"/>
    </row>
    <row r="101" spans="1:8" s="16" customFormat="1" ht="66" customHeight="1" x14ac:dyDescent="0.2">
      <c r="A101" s="385" t="s">
        <v>77</v>
      </c>
      <c r="B101" s="386"/>
      <c r="C101" s="405"/>
      <c r="D101" s="398">
        <f>D98/5</f>
        <v>446.4</v>
      </c>
      <c r="E101" s="398"/>
      <c r="F101" s="398"/>
      <c r="G101" s="398"/>
      <c r="H101" s="399"/>
    </row>
    <row r="102" spans="1:8" s="16" customFormat="1" ht="66" customHeight="1" x14ac:dyDescent="0.2">
      <c r="A102" s="385" t="s">
        <v>78</v>
      </c>
      <c r="B102" s="386"/>
      <c r="C102" s="405"/>
      <c r="D102" s="398">
        <f>D98/6</f>
        <v>372</v>
      </c>
      <c r="E102" s="398"/>
      <c r="F102" s="398"/>
      <c r="G102" s="398"/>
      <c r="H102" s="399"/>
    </row>
    <row r="103" spans="1:8" s="16" customFormat="1" ht="66" customHeight="1" x14ac:dyDescent="0.2">
      <c r="A103" s="385" t="s">
        <v>79</v>
      </c>
      <c r="B103" s="386"/>
      <c r="C103" s="405"/>
      <c r="D103" s="398">
        <f>D98/7</f>
        <v>318.85714285714283</v>
      </c>
      <c r="E103" s="398"/>
      <c r="F103" s="398"/>
      <c r="G103" s="398"/>
      <c r="H103" s="399"/>
    </row>
    <row r="104" spans="1:8" s="16" customFormat="1" ht="66" customHeight="1" x14ac:dyDescent="0.2">
      <c r="A104" s="385" t="s">
        <v>80</v>
      </c>
      <c r="B104" s="386"/>
      <c r="C104" s="405"/>
      <c r="D104" s="398">
        <f>D98/8</f>
        <v>279</v>
      </c>
      <c r="E104" s="398"/>
      <c r="F104" s="398"/>
      <c r="G104" s="398"/>
      <c r="H104" s="399"/>
    </row>
    <row r="105" spans="1:8" s="16" customFormat="1" ht="66" customHeight="1" x14ac:dyDescent="0.2">
      <c r="A105" s="385" t="s">
        <v>81</v>
      </c>
      <c r="B105" s="386"/>
      <c r="C105" s="405"/>
      <c r="D105" s="398">
        <f>D98/9</f>
        <v>248</v>
      </c>
      <c r="E105" s="398"/>
      <c r="F105" s="398"/>
      <c r="G105" s="398"/>
      <c r="H105" s="399"/>
    </row>
    <row r="106" spans="1:8" s="16" customFormat="1" ht="66" customHeight="1" x14ac:dyDescent="0.2">
      <c r="A106" s="385" t="s">
        <v>82</v>
      </c>
      <c r="B106" s="386"/>
      <c r="C106" s="405"/>
      <c r="D106" s="398">
        <f>D98/10</f>
        <v>223.2</v>
      </c>
      <c r="E106" s="398"/>
      <c r="F106" s="398"/>
      <c r="G106" s="398"/>
      <c r="H106" s="399"/>
    </row>
    <row r="107" spans="1:8" s="16" customFormat="1" ht="66" customHeight="1" thickBot="1" x14ac:dyDescent="0.25">
      <c r="A107" s="389" t="s">
        <v>83</v>
      </c>
      <c r="B107" s="390"/>
      <c r="C107" s="405"/>
      <c r="D107" s="391">
        <v>3336</v>
      </c>
      <c r="E107" s="391"/>
      <c r="F107" s="391"/>
      <c r="G107" s="391"/>
      <c r="H107" s="392"/>
    </row>
    <row r="108" spans="1:8" s="16" customFormat="1" ht="66" customHeight="1" thickBot="1" x14ac:dyDescent="0.25">
      <c r="A108" s="393" t="s">
        <v>74</v>
      </c>
      <c r="B108" s="394"/>
      <c r="C108" s="405"/>
      <c r="D108" s="395" t="s">
        <v>75</v>
      </c>
      <c r="E108" s="396"/>
      <c r="F108" s="396"/>
      <c r="G108" s="396"/>
      <c r="H108" s="397"/>
    </row>
    <row r="109" spans="1:8" s="16" customFormat="1" ht="66" customHeight="1" x14ac:dyDescent="0.2">
      <c r="A109" s="385" t="s">
        <v>76</v>
      </c>
      <c r="B109" s="386"/>
      <c r="C109" s="405"/>
      <c r="D109" s="398">
        <v>834</v>
      </c>
      <c r="E109" s="398"/>
      <c r="F109" s="398"/>
      <c r="G109" s="398"/>
      <c r="H109" s="399"/>
    </row>
    <row r="110" spans="1:8" s="16" customFormat="1" ht="66" customHeight="1" x14ac:dyDescent="0.2">
      <c r="A110" s="385" t="s">
        <v>77</v>
      </c>
      <c r="B110" s="386"/>
      <c r="C110" s="405"/>
      <c r="D110" s="398">
        <v>667.19999999999993</v>
      </c>
      <c r="E110" s="398"/>
      <c r="F110" s="398"/>
      <c r="G110" s="398"/>
      <c r="H110" s="399"/>
    </row>
    <row r="111" spans="1:8" s="16" customFormat="1" ht="66" customHeight="1" x14ac:dyDescent="0.2">
      <c r="A111" s="385" t="s">
        <v>78</v>
      </c>
      <c r="B111" s="386"/>
      <c r="C111" s="405"/>
      <c r="D111" s="398">
        <v>556</v>
      </c>
      <c r="E111" s="398"/>
      <c r="F111" s="398"/>
      <c r="G111" s="398"/>
      <c r="H111" s="399"/>
    </row>
    <row r="112" spans="1:8" s="16" customFormat="1" ht="66" customHeight="1" x14ac:dyDescent="0.2">
      <c r="A112" s="385" t="s">
        <v>79</v>
      </c>
      <c r="B112" s="386"/>
      <c r="C112" s="405"/>
      <c r="D112" s="398">
        <v>476.57142857142856</v>
      </c>
      <c r="E112" s="398"/>
      <c r="F112" s="398"/>
      <c r="G112" s="398"/>
      <c r="H112" s="399"/>
    </row>
    <row r="113" spans="1:8" s="16" customFormat="1" ht="66" customHeight="1" x14ac:dyDescent="0.2">
      <c r="A113" s="385" t="s">
        <v>80</v>
      </c>
      <c r="B113" s="386"/>
      <c r="C113" s="405"/>
      <c r="D113" s="398">
        <v>417</v>
      </c>
      <c r="E113" s="398"/>
      <c r="F113" s="398"/>
      <c r="G113" s="398"/>
      <c r="H113" s="399"/>
    </row>
    <row r="114" spans="1:8" s="16" customFormat="1" ht="66" customHeight="1" x14ac:dyDescent="0.2">
      <c r="A114" s="385" t="s">
        <v>81</v>
      </c>
      <c r="B114" s="386"/>
      <c r="C114" s="405"/>
      <c r="D114" s="398">
        <v>370.66666666666669</v>
      </c>
      <c r="E114" s="398"/>
      <c r="F114" s="398"/>
      <c r="G114" s="398"/>
      <c r="H114" s="399"/>
    </row>
    <row r="115" spans="1:8" s="16" customFormat="1" ht="66" customHeight="1" thickBot="1" x14ac:dyDescent="0.25">
      <c r="A115" s="385" t="s">
        <v>82</v>
      </c>
      <c r="B115" s="386"/>
      <c r="C115" s="406"/>
      <c r="D115" s="398">
        <v>333.59999999999997</v>
      </c>
      <c r="E115" s="398"/>
      <c r="F115" s="398"/>
      <c r="G115" s="398"/>
      <c r="H115" s="399"/>
    </row>
    <row r="116" spans="1:8" s="16" customFormat="1" ht="62.45" customHeight="1" thickBot="1" x14ac:dyDescent="0.25">
      <c r="A116" s="380" t="s">
        <v>84</v>
      </c>
      <c r="B116" s="381"/>
      <c r="C1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16" s="374">
        <v>5004</v>
      </c>
      <c r="E116" s="375"/>
      <c r="F116" s="375"/>
      <c r="G116" s="375"/>
      <c r="H116" s="376"/>
    </row>
    <row r="117" spans="1:8" s="16" customFormat="1" ht="24.75" customHeight="1" thickBot="1" x14ac:dyDescent="0.25">
      <c r="A117" s="518"/>
      <c r="B117" s="519"/>
      <c r="C117" s="56"/>
      <c r="D117" s="520"/>
      <c r="E117" s="520"/>
      <c r="F117" s="520"/>
      <c r="G117" s="520"/>
      <c r="H117" s="521"/>
    </row>
    <row r="118" spans="1:8" s="16" customFormat="1" ht="50.1" customHeight="1" x14ac:dyDescent="0.2">
      <c r="A118" s="352" t="s">
        <v>85</v>
      </c>
      <c r="B118" s="353"/>
      <c r="C118" s="118" t="str">
        <f>"Интернет-площадка 2gis.ru на основе Cправочника организаций "&amp;$C$2&amp;""</f>
        <v>Интернет-площадка 2gis.ru на основе Cправочника организаций "2ГИС.САРАНСК"</v>
      </c>
      <c r="D118" s="361">
        <v>1680</v>
      </c>
      <c r="E118" s="355"/>
      <c r="F118" s="355"/>
      <c r="G118" s="355"/>
      <c r="H118" s="356"/>
    </row>
    <row r="119" spans="1:8" s="16" customFormat="1" ht="50.1" customHeight="1" x14ac:dyDescent="0.2">
      <c r="A119" s="352" t="s">
        <v>86</v>
      </c>
      <c r="B119" s="353"/>
      <c r="C11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19" s="361">
        <v>2220</v>
      </c>
      <c r="E119" s="355"/>
      <c r="F119" s="355"/>
      <c r="G119" s="355"/>
      <c r="H119" s="356"/>
    </row>
    <row r="120" spans="1:8" s="16" customFormat="1" ht="50.1" customHeight="1" x14ac:dyDescent="0.2">
      <c r="A120" s="352" t="s">
        <v>87</v>
      </c>
      <c r="B120" s="353"/>
      <c r="C120" s="74" t="str">
        <f t="shared" ref="C120:C134" si="1">"Электронный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20" s="361">
        <v>5298</v>
      </c>
      <c r="E120" s="355"/>
      <c r="F120" s="355"/>
      <c r="G120" s="355"/>
      <c r="H120" s="356"/>
    </row>
    <row r="121" spans="1:8" s="16" customFormat="1" ht="50.1" customHeight="1" x14ac:dyDescent="0.2">
      <c r="A121" s="352" t="s">
        <v>88</v>
      </c>
      <c r="B121" s="353"/>
      <c r="C121" s="74" t="str">
        <f>"Интернет-площадка 2gis.ru на основе Cправочника организаций "&amp;$C$2&amp;""</f>
        <v>Интернет-площадка 2gis.ru на основе Cправочника организаций "2ГИС.САРАНСК"</v>
      </c>
      <c r="D121" s="361">
        <v>5148</v>
      </c>
      <c r="E121" s="355"/>
      <c r="F121" s="355"/>
      <c r="G121" s="355"/>
      <c r="H121" s="356"/>
    </row>
    <row r="122" spans="1:8" s="16" customFormat="1" ht="50.1" customHeight="1" x14ac:dyDescent="0.2">
      <c r="A122" s="352" t="s">
        <v>89</v>
      </c>
      <c r="B122" s="353"/>
      <c r="C122" s="74" t="str">
        <f>"Интернет-площадка 2gis.ru на основе Cправочника организаций "&amp;$C$2&amp;""</f>
        <v>Интернет-площадка 2gis.ru на основе Cправочника организаций "2ГИС.САРАНСК"</v>
      </c>
      <c r="D122" s="361">
        <v>6177.5999999999995</v>
      </c>
      <c r="E122" s="355"/>
      <c r="F122" s="355"/>
      <c r="G122" s="355"/>
      <c r="H122" s="356"/>
    </row>
    <row r="123" spans="1:8" s="16" customFormat="1" ht="50.1" customHeight="1" x14ac:dyDescent="0.2">
      <c r="A123" s="352" t="s">
        <v>90</v>
      </c>
      <c r="B123" s="353"/>
      <c r="C123" s="74" t="str">
        <f t="shared" si="1"/>
        <v>Электронный справочник на основе Справочника организаций "2ГИС.САРАНСК" (версия для ПК)</v>
      </c>
      <c r="D123" s="361">
        <v>3570</v>
      </c>
      <c r="E123" s="355"/>
      <c r="F123" s="355"/>
      <c r="G123" s="355"/>
      <c r="H123" s="356"/>
    </row>
    <row r="124" spans="1:8" s="16" customFormat="1" ht="50.1" customHeight="1" x14ac:dyDescent="0.2">
      <c r="A124" s="352" t="s">
        <v>91</v>
      </c>
      <c r="B124" s="353"/>
      <c r="C124" s="74" t="str">
        <f t="shared" si="1"/>
        <v>Электронный справочник на основе Справочника организаций "2ГИС.САРАНСК" (версия для ПК)</v>
      </c>
      <c r="D124" s="361">
        <v>3570</v>
      </c>
      <c r="E124" s="355"/>
      <c r="F124" s="355"/>
      <c r="G124" s="355"/>
      <c r="H124" s="356"/>
    </row>
    <row r="125" spans="1:8" s="16" customFormat="1" ht="50.1" customHeight="1" x14ac:dyDescent="0.2">
      <c r="A125" s="352" t="s">
        <v>92</v>
      </c>
      <c r="B125" s="353"/>
      <c r="C125" s="74" t="str">
        <f t="shared" si="1"/>
        <v>Электронный справочник на основе Справочника организаций "2ГИС.САРАНСК" (версия для ПК)</v>
      </c>
      <c r="D125" s="361">
        <v>2880</v>
      </c>
      <c r="E125" s="355"/>
      <c r="F125" s="355"/>
      <c r="G125" s="355"/>
      <c r="H125" s="356"/>
    </row>
    <row r="126" spans="1:8" s="16" customFormat="1" ht="50.1" customHeight="1" x14ac:dyDescent="0.2">
      <c r="A126" s="352" t="s">
        <v>93</v>
      </c>
      <c r="B126" s="353"/>
      <c r="C126" s="74" t="str">
        <f>C158</f>
        <v>электронный справочник на основе Справочника организаций "2ГИС.САРАНСК" (мобильная версия 2ГИС 4.0 и выше)</v>
      </c>
      <c r="D126" s="361">
        <v>1002</v>
      </c>
      <c r="E126" s="355"/>
      <c r="F126" s="355"/>
      <c r="G126" s="355"/>
      <c r="H126" s="356"/>
    </row>
    <row r="127" spans="1:8" s="16" customFormat="1" ht="50.1" customHeight="1" x14ac:dyDescent="0.2">
      <c r="A127" s="352" t="s">
        <v>94</v>
      </c>
      <c r="B127" s="353"/>
      <c r="C127" s="74" t="s">
        <v>95</v>
      </c>
      <c r="D127" s="361">
        <v>540</v>
      </c>
      <c r="E127" s="355"/>
      <c r="F127" s="355"/>
      <c r="G127" s="355"/>
      <c r="H127" s="356"/>
    </row>
    <row r="128" spans="1:8" s="16" customFormat="1" ht="83.25" customHeight="1" x14ac:dyDescent="0.2">
      <c r="A128" s="352" t="s">
        <v>96</v>
      </c>
      <c r="B128" s="353"/>
      <c r="C12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8" s="361">
        <v>1344</v>
      </c>
      <c r="E128" s="355"/>
      <c r="F128" s="355"/>
      <c r="G128" s="355"/>
      <c r="H128" s="356"/>
    </row>
    <row r="129" spans="1:8" s="16" customFormat="1" ht="83.25" customHeight="1" x14ac:dyDescent="0.2">
      <c r="A129" s="352" t="s">
        <v>97</v>
      </c>
      <c r="B129" s="353"/>
      <c r="C129" s="74" t="str">
        <f t="shared" ref="C129:C131" si="2">"электронный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29" s="361">
        <v>1074</v>
      </c>
      <c r="E129" s="355"/>
      <c r="F129" s="355"/>
      <c r="G129" s="355"/>
      <c r="H129" s="356"/>
    </row>
    <row r="130" spans="1:8" s="16" customFormat="1" ht="83.25" customHeight="1" x14ac:dyDescent="0.2">
      <c r="A130" s="352" t="s">
        <v>98</v>
      </c>
      <c r="B130" s="353"/>
      <c r="C130" s="74"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0" s="361">
        <v>1098</v>
      </c>
      <c r="E130" s="355"/>
      <c r="F130" s="355"/>
      <c r="G130" s="355"/>
      <c r="H130" s="356"/>
    </row>
    <row r="131" spans="1:8" s="16" customFormat="1" ht="83.25" customHeight="1" x14ac:dyDescent="0.2">
      <c r="A131" s="352" t="s">
        <v>99</v>
      </c>
      <c r="B131" s="353"/>
      <c r="C131" s="74" t="str">
        <f t="shared" si="2"/>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1" s="361">
        <v>540</v>
      </c>
      <c r="E131" s="355"/>
      <c r="F131" s="355"/>
      <c r="G131" s="355"/>
      <c r="H131" s="356"/>
    </row>
    <row r="132" spans="1:8" s="16" customFormat="1" ht="83.25" customHeight="1" x14ac:dyDescent="0.2">
      <c r="A132" s="352" t="s">
        <v>100</v>
      </c>
      <c r="B132" s="353" t="s">
        <v>100</v>
      </c>
      <c r="C132"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2" s="361">
        <v>5916</v>
      </c>
      <c r="E132" s="355"/>
      <c r="F132" s="355"/>
      <c r="G132" s="355"/>
      <c r="H132" s="356"/>
    </row>
    <row r="133" spans="1:8" s="16" customFormat="1" ht="83.25" customHeight="1" x14ac:dyDescent="0.2">
      <c r="A133" s="352" t="s">
        <v>101</v>
      </c>
      <c r="B133" s="353" t="s">
        <v>101</v>
      </c>
      <c r="C13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33" s="361">
        <v>2004</v>
      </c>
      <c r="E133" s="355"/>
      <c r="F133" s="355"/>
      <c r="G133" s="355"/>
      <c r="H133" s="356"/>
    </row>
    <row r="134" spans="1:8" s="16" customFormat="1" ht="50.1" customHeight="1" thickBot="1" x14ac:dyDescent="0.25">
      <c r="A134" s="352" t="s">
        <v>102</v>
      </c>
      <c r="B134" s="353"/>
      <c r="C134" s="74" t="str">
        <f t="shared" si="1"/>
        <v>Электронный справочник на основе Справочника организаций "2ГИС.САРАНСК" (версия для ПК)</v>
      </c>
      <c r="D134" s="361">
        <v>2334</v>
      </c>
      <c r="E134" s="355"/>
      <c r="F134" s="355"/>
      <c r="G134" s="355"/>
      <c r="H134" s="356"/>
    </row>
    <row r="135" spans="1:8" s="16" customFormat="1" ht="102" customHeight="1" thickBot="1" x14ac:dyDescent="0.25">
      <c r="A135" s="352" t="s">
        <v>16</v>
      </c>
      <c r="B135" s="353"/>
      <c r="C135"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5" s="361">
        <v>690</v>
      </c>
      <c r="E135" s="355"/>
      <c r="F135" s="355"/>
      <c r="G135" s="355"/>
      <c r="H135" s="356"/>
    </row>
    <row r="136" spans="1:8" s="16" customFormat="1" ht="102" customHeight="1" thickBot="1" x14ac:dyDescent="0.25">
      <c r="A136" s="352" t="s">
        <v>103</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36" s="361">
        <v>100002</v>
      </c>
      <c r="E136" s="355"/>
      <c r="F136" s="355"/>
      <c r="G136" s="355"/>
      <c r="H136" s="356"/>
    </row>
    <row r="137" spans="1:8" s="16" customFormat="1" ht="126" customHeight="1" x14ac:dyDescent="0.2">
      <c r="A137" s="352" t="s">
        <v>104</v>
      </c>
      <c r="B137" s="353"/>
      <c r="C137"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7" s="361">
        <v>2715</v>
      </c>
      <c r="E137" s="355"/>
      <c r="F137" s="355"/>
      <c r="G137" s="355"/>
      <c r="H137" s="356"/>
    </row>
    <row r="138" spans="1:8" s="16" customFormat="1" ht="96" customHeight="1" x14ac:dyDescent="0.2">
      <c r="A138" s="377" t="s">
        <v>105</v>
      </c>
      <c r="B138" s="378"/>
      <c r="C13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Интернет-площадки и Веб-приложения на основе Cправочника организаций "2ГИС.САРАНСК", http://api.2gis.ru/</v>
      </c>
      <c r="D138" s="361">
        <v>3000</v>
      </c>
      <c r="E138" s="355"/>
      <c r="F138" s="355"/>
      <c r="G138" s="355"/>
      <c r="H138" s="356"/>
    </row>
    <row r="139" spans="1:8" s="16" customFormat="1" ht="96" customHeight="1" x14ac:dyDescent="0.2">
      <c r="A139" s="377" t="s">
        <v>106</v>
      </c>
      <c r="B139" s="378"/>
      <c r="C13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39" s="361">
        <v>2004</v>
      </c>
      <c r="E139" s="355"/>
      <c r="F139" s="355"/>
      <c r="G139" s="355"/>
      <c r="H139" s="356"/>
    </row>
    <row r="140" spans="1:8" s="16" customFormat="1" ht="50.1" customHeight="1" x14ac:dyDescent="0.2">
      <c r="A140" s="352" t="s">
        <v>107</v>
      </c>
      <c r="B140" s="353"/>
      <c r="C140" s="74" t="str">
        <f>"Интернет-площадка 2gis.ru на основе Cправочника организаций "&amp;$C$2&amp;""</f>
        <v>Интернет-площадка 2gis.ru на основе Cправочника организаций "2ГИС.САРАНСК"</v>
      </c>
      <c r="D140" s="361">
        <v>2400</v>
      </c>
      <c r="E140" s="355"/>
      <c r="F140" s="355"/>
      <c r="G140" s="355"/>
      <c r="H140" s="356"/>
    </row>
    <row r="141" spans="1:8" s="16" customFormat="1" ht="50.1" customHeight="1" x14ac:dyDescent="0.2">
      <c r="A141" s="377" t="s">
        <v>108</v>
      </c>
      <c r="B141" s="378"/>
      <c r="C141" s="74" t="str">
        <f t="shared" ref="C141:C150" si="3">"Электронный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41" s="361">
        <v>3120</v>
      </c>
      <c r="E141" s="355"/>
      <c r="F141" s="355"/>
      <c r="G141" s="355"/>
      <c r="H141" s="356"/>
    </row>
    <row r="142" spans="1:8" s="16" customFormat="1" ht="50.1" customHeight="1" x14ac:dyDescent="0.2">
      <c r="A142" s="352" t="s">
        <v>109</v>
      </c>
      <c r="B142" s="353"/>
      <c r="C142" s="74" t="str">
        <f t="shared" si="3"/>
        <v>Электронный справочник на основе Справочника организаций "2ГИС.САРАНСК" (версия для ПК)</v>
      </c>
      <c r="D142" s="361">
        <v>7440</v>
      </c>
      <c r="E142" s="355"/>
      <c r="F142" s="355"/>
      <c r="G142" s="355"/>
      <c r="H142" s="356"/>
    </row>
    <row r="143" spans="1:8" s="16" customFormat="1" ht="50.1" customHeight="1" x14ac:dyDescent="0.2">
      <c r="A143" s="352" t="s">
        <v>110</v>
      </c>
      <c r="B143" s="353"/>
      <c r="C143" s="74" t="str">
        <f>"Интернет-площадка 2gis.ru на основе Cправочника организаций "&amp;$C$2&amp;""</f>
        <v>Интернет-площадка 2gis.ru на основе Cправочника организаций "2ГИС.САРАНСК"</v>
      </c>
      <c r="D143" s="361">
        <v>7320</v>
      </c>
      <c r="E143" s="355"/>
      <c r="F143" s="355"/>
      <c r="G143" s="355"/>
      <c r="H143" s="356"/>
    </row>
    <row r="144" spans="1:8" s="16" customFormat="1" ht="50.1" customHeight="1" x14ac:dyDescent="0.2">
      <c r="A144" s="352" t="s">
        <v>111</v>
      </c>
      <c r="B144" s="353"/>
      <c r="C144" s="74" t="str">
        <f>"Интернет-площадка 2gis.ru на основе Cправочника организаций "&amp;$C$2&amp;""</f>
        <v>Интернет-площадка 2gis.ru на основе Cправочника организаций "2ГИС.САРАНСК"</v>
      </c>
      <c r="D144" s="361">
        <v>8784</v>
      </c>
      <c r="E144" s="355"/>
      <c r="F144" s="355"/>
      <c r="G144" s="355"/>
      <c r="H144" s="356"/>
    </row>
    <row r="145" spans="1:8" s="16" customFormat="1" ht="50.1" customHeight="1" x14ac:dyDescent="0.2">
      <c r="A145" s="352" t="s">
        <v>112</v>
      </c>
      <c r="B145" s="353"/>
      <c r="C145" s="74" t="str">
        <f t="shared" si="3"/>
        <v>Электронный справочник на основе Справочника организаций "2ГИС.САРАНСК" (версия для ПК)</v>
      </c>
      <c r="D145" s="361">
        <v>5040</v>
      </c>
      <c r="E145" s="355"/>
      <c r="F145" s="355"/>
      <c r="G145" s="355"/>
      <c r="H145" s="356"/>
    </row>
    <row r="146" spans="1:8" s="16" customFormat="1" ht="50.1" customHeight="1" x14ac:dyDescent="0.2">
      <c r="A146" s="352" t="s">
        <v>113</v>
      </c>
      <c r="B146" s="353"/>
      <c r="C146" s="74" t="str">
        <f t="shared" si="3"/>
        <v>Электронный справочник на основе Справочника организаций "2ГИС.САРАНСК" (версия для ПК)</v>
      </c>
      <c r="D146" s="361">
        <v>5040</v>
      </c>
      <c r="E146" s="355"/>
      <c r="F146" s="355"/>
      <c r="G146" s="355"/>
      <c r="H146" s="356"/>
    </row>
    <row r="147" spans="1:8" s="16" customFormat="1" ht="50.1" customHeight="1" x14ac:dyDescent="0.2">
      <c r="A147" s="352" t="s">
        <v>114</v>
      </c>
      <c r="B147" s="353"/>
      <c r="C147" s="74" t="str">
        <f t="shared" si="3"/>
        <v>Электронный справочник на основе Справочника организаций "2ГИС.САРАНСК" (версия для ПК)</v>
      </c>
      <c r="D147" s="361">
        <v>4080</v>
      </c>
      <c r="E147" s="355"/>
      <c r="F147" s="355"/>
      <c r="G147" s="355"/>
      <c r="H147" s="356"/>
    </row>
    <row r="148" spans="1:8" s="16" customFormat="1" ht="50.1" customHeight="1" x14ac:dyDescent="0.2">
      <c r="A148" s="352" t="s">
        <v>115</v>
      </c>
      <c r="B148" s="353"/>
      <c r="C148" s="74" t="s">
        <v>95</v>
      </c>
      <c r="D148" s="361">
        <v>840</v>
      </c>
      <c r="E148" s="355"/>
      <c r="F148" s="355"/>
      <c r="G148" s="355"/>
      <c r="H148" s="356"/>
    </row>
    <row r="149" spans="1:8" s="16" customFormat="1" ht="77.25" customHeight="1" x14ac:dyDescent="0.2">
      <c r="A149" s="352" t="s">
        <v>116</v>
      </c>
      <c r="B149" s="353"/>
      <c r="C14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"2ГИС.САРАНСК" (мобильная версия 2ГИС 4.0 и выше); Интернет-площадка 2gis.ru на основе Cправочника организаций "2ГИС.САРАНСК"</v>
      </c>
      <c r="D149" s="361">
        <v>8400</v>
      </c>
      <c r="E149" s="355"/>
      <c r="F149" s="355"/>
      <c r="G149" s="355"/>
      <c r="H149" s="356"/>
    </row>
    <row r="150" spans="1:8" s="16" customFormat="1" ht="50.1" customHeight="1" thickBot="1" x14ac:dyDescent="0.25">
      <c r="A150" s="352" t="s">
        <v>117</v>
      </c>
      <c r="B150" s="353"/>
      <c r="C150" s="74" t="str">
        <f t="shared" si="3"/>
        <v>Электронный справочник на основе Справочника организаций "2ГИС.САРАНСК" (версия для ПК)</v>
      </c>
      <c r="D150" s="361">
        <v>3360</v>
      </c>
      <c r="E150" s="355"/>
      <c r="F150" s="355"/>
      <c r="G150" s="355"/>
      <c r="H150" s="356"/>
    </row>
    <row r="151" spans="1:8" s="23" customFormat="1" ht="50.1" customHeight="1" thickBot="1" x14ac:dyDescent="0.25">
      <c r="A151" s="362" t="s">
        <v>118</v>
      </c>
      <c r="B151" s="363"/>
      <c r="C151" s="21"/>
      <c r="D151" s="364"/>
      <c r="E151" s="364"/>
      <c r="F151" s="364"/>
      <c r="G151" s="364"/>
      <c r="H151" s="365"/>
    </row>
    <row r="152" spans="1:8" s="16" customFormat="1" ht="50.1" customHeight="1" x14ac:dyDescent="0.2">
      <c r="A152" s="352" t="s">
        <v>119</v>
      </c>
      <c r="B152" s="353"/>
      <c r="C152" s="366"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"2ГИС.САРАНСК" (мобильная версия)</v>
      </c>
      <c r="D152" s="361">
        <v>2004</v>
      </c>
      <c r="E152" s="355"/>
      <c r="F152" s="355"/>
      <c r="G152" s="355"/>
      <c r="H152" s="356"/>
    </row>
    <row r="153" spans="1:8" s="16" customFormat="1" ht="50.1" customHeight="1" x14ac:dyDescent="0.2">
      <c r="A153" s="352" t="s">
        <v>120</v>
      </c>
      <c r="B153" s="353"/>
      <c r="C153" s="367"/>
      <c r="D153" s="361">
        <v>2004</v>
      </c>
      <c r="E153" s="355"/>
      <c r="F153" s="355"/>
      <c r="G153" s="355"/>
      <c r="H153" s="356"/>
    </row>
    <row r="154" spans="1:8" s="16" customFormat="1" ht="50.1" customHeight="1" x14ac:dyDescent="0.2">
      <c r="A154" s="369" t="s">
        <v>121</v>
      </c>
      <c r="B154" s="370"/>
      <c r="C154" s="367"/>
      <c r="D154" s="517">
        <v>1500</v>
      </c>
      <c r="E154" s="398"/>
      <c r="F154" s="398"/>
      <c r="G154" s="398"/>
      <c r="H154" s="398"/>
    </row>
    <row r="155" spans="1:8" s="16" customFormat="1" ht="50.1" customHeight="1" x14ac:dyDescent="0.2">
      <c r="A155" s="369" t="s">
        <v>122</v>
      </c>
      <c r="B155" s="370"/>
      <c r="C155" s="367"/>
      <c r="D155" s="517">
        <v>150</v>
      </c>
      <c r="E155" s="398"/>
      <c r="F155" s="398"/>
      <c r="G155" s="398"/>
      <c r="H155" s="398"/>
    </row>
    <row r="156" spans="1:8" s="16" customFormat="1" ht="50.1" customHeight="1" thickBot="1" x14ac:dyDescent="0.25">
      <c r="A156" s="369" t="s">
        <v>123</v>
      </c>
      <c r="B156" s="370"/>
      <c r="C156" s="368"/>
      <c r="D156" s="471">
        <v>510</v>
      </c>
      <c r="E156" s="472"/>
      <c r="F156" s="472"/>
      <c r="G156" s="472"/>
      <c r="H156" s="472"/>
    </row>
    <row r="157" spans="1:8" s="16" customFormat="1" ht="50.1" customHeight="1" thickBot="1" x14ac:dyDescent="0.25">
      <c r="A157" s="362" t="s">
        <v>124</v>
      </c>
      <c r="B157" s="363"/>
      <c r="C157" s="21"/>
      <c r="D157" s="364"/>
      <c r="E157" s="364"/>
      <c r="F157" s="364"/>
      <c r="G157" s="364"/>
      <c r="H157" s="365"/>
    </row>
    <row r="158" spans="1:8" s="16" customFormat="1" ht="50.1" customHeight="1" x14ac:dyDescent="0.2">
      <c r="A158" s="352" t="s">
        <v>125</v>
      </c>
      <c r="B158" s="353"/>
      <c r="C15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58" s="77">
        <f>F158*1.2</f>
        <v>2556</v>
      </c>
      <c r="E158" s="78">
        <f>F158*1.1</f>
        <v>2343</v>
      </c>
      <c r="F158" s="78">
        <v>2130</v>
      </c>
      <c r="G158" s="78">
        <f>F158*0.75</f>
        <v>1597.5</v>
      </c>
      <c r="H158" s="79">
        <f>F158*0.5</f>
        <v>1065</v>
      </c>
    </row>
    <row r="159" spans="1:8" s="16" customFormat="1" ht="50.1" customHeight="1" x14ac:dyDescent="0.2">
      <c r="A159" s="352" t="s">
        <v>126</v>
      </c>
      <c r="B159" s="353"/>
      <c r="C159" s="74" t="str">
        <f>"Интернет-площадка 2gis.ru на основе Cправочника организаций "&amp;$C$2&amp;""</f>
        <v>Интернет-площадка 2gis.ru на основе Cправочника организаций "2ГИС.САРАНСК"</v>
      </c>
      <c r="D159" s="361">
        <v>1860</v>
      </c>
      <c r="E159" s="355"/>
      <c r="F159" s="355"/>
      <c r="G159" s="355"/>
      <c r="H159" s="356"/>
    </row>
    <row r="160" spans="1:8" s="16" customFormat="1" ht="50.1" customHeight="1" x14ac:dyDescent="0.2">
      <c r="A160" s="352" t="s">
        <v>127</v>
      </c>
      <c r="B160" s="353"/>
      <c r="C160" s="74"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60" s="361">
        <v>1068</v>
      </c>
      <c r="E160" s="355"/>
      <c r="F160" s="355"/>
      <c r="G160" s="355"/>
      <c r="H160" s="356"/>
    </row>
    <row r="161" spans="1:8" s="16" customFormat="1" ht="50.1" customHeight="1" x14ac:dyDescent="0.2">
      <c r="A161" s="377" t="s">
        <v>198</v>
      </c>
      <c r="B161" s="378"/>
      <c r="C161"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(мобильная версия 2ГИС 4.0 и выше)</v>
      </c>
      <c r="D161" s="77">
        <f>F161*1.2</f>
        <v>3600</v>
      </c>
      <c r="E161" s="78">
        <f>F161*1.1</f>
        <v>3300.0000000000005</v>
      </c>
      <c r="F161" s="78">
        <v>3000</v>
      </c>
      <c r="G161" s="78">
        <f>F161*0.75</f>
        <v>2250</v>
      </c>
      <c r="H161" s="79">
        <f>F161*0.5</f>
        <v>1500</v>
      </c>
    </row>
    <row r="162" spans="1:8" s="16" customFormat="1" ht="50.1" customHeight="1" x14ac:dyDescent="0.2">
      <c r="A162" s="352" t="s">
        <v>199</v>
      </c>
      <c r="B162" s="353"/>
      <c r="C162" s="74" t="str">
        <f>"Интернет-площадка 2gis.ru на основе Cправочника организаций "&amp;$C$2&amp;""</f>
        <v>Интернет-площадка 2gis.ru на основе Cправочника организаций "2ГИС.САРАНСК"</v>
      </c>
      <c r="D162" s="354">
        <v>2640</v>
      </c>
      <c r="E162" s="355"/>
      <c r="F162" s="355"/>
      <c r="G162" s="355"/>
      <c r="H162" s="356"/>
    </row>
    <row r="163" spans="1:8" s="16" customFormat="1" ht="50.1" customHeight="1" x14ac:dyDescent="0.2">
      <c r="A163" s="352" t="s">
        <v>130</v>
      </c>
      <c r="B163" s="353"/>
      <c r="C163" s="74" t="str">
        <f>"Электронный справочник на основе Справочника организаций "&amp;$C$2&amp;" (версия для ПК)"</f>
        <v>Электронный справочник на основе Справочника организаций "2ГИС.САРАНСК" (версия для ПК)</v>
      </c>
      <c r="D163" s="354">
        <v>1560</v>
      </c>
      <c r="E163" s="355"/>
      <c r="F163" s="355"/>
      <c r="G163" s="355"/>
      <c r="H163" s="356"/>
    </row>
    <row r="164" spans="1:8" s="16" customFormat="1" ht="126" customHeight="1" thickBot="1" x14ac:dyDescent="0.25">
      <c r="A164" s="352" t="s">
        <v>131</v>
      </c>
      <c r="B164" s="353"/>
      <c r="C164" s="121" t="str">
        <f>C159</f>
        <v>Интернет-площадка 2gis.ru на основе Cправочника организаций "2ГИС.САРАНСК"</v>
      </c>
      <c r="D164" s="361">
        <v>1860</v>
      </c>
      <c r="E164" s="355"/>
      <c r="F164" s="355"/>
      <c r="G164" s="355"/>
      <c r="H164" s="356"/>
    </row>
    <row r="165" spans="1:8" s="23" customFormat="1" ht="50.1" customHeight="1" thickBot="1" x14ac:dyDescent="0.25">
      <c r="A165" s="362" t="s">
        <v>200</v>
      </c>
      <c r="B165" s="363"/>
      <c r="C165" s="21"/>
      <c r="D165" s="364"/>
      <c r="E165" s="364"/>
      <c r="F165" s="364"/>
      <c r="G165" s="364"/>
      <c r="H165" s="365"/>
    </row>
    <row r="166" spans="1:8" s="20" customFormat="1" ht="30" customHeight="1" thickBot="1" x14ac:dyDescent="0.25">
      <c r="A166" s="506"/>
      <c r="B166" s="507"/>
      <c r="C166" s="623"/>
      <c r="D166" s="507"/>
      <c r="E166" s="507"/>
      <c r="F166" s="507"/>
      <c r="G166" s="507"/>
      <c r="H166" s="508"/>
    </row>
    <row r="167" spans="1:8" s="16" customFormat="1" ht="185.25" customHeight="1" x14ac:dyDescent="0.2">
      <c r="A167" s="352" t="s">
        <v>201</v>
      </c>
      <c r="B167" s="353"/>
      <c r="C167"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"2ГИС.САРАНСК" (версия для ПК); Интернет-площадка 2gis.ru на основе Cправочника организаций "2ГИС.САРАНСК"; Электронный справочник на основе Справочника организаций "2ГИС.САРАНСК" (мобильная версия 2ГИС 4.0 и выше)</v>
      </c>
      <c r="D167" s="382">
        <v>5400</v>
      </c>
      <c r="E167" s="383"/>
      <c r="F167" s="383"/>
      <c r="G167" s="383"/>
      <c r="H167" s="384"/>
    </row>
    <row r="168" spans="1:8" s="16" customFormat="1" ht="83.25" customHeight="1" thickBot="1" x14ac:dyDescent="0.25">
      <c r="A168" s="352" t="s">
        <v>202</v>
      </c>
      <c r="B168" s="353"/>
      <c r="C168" s="367"/>
      <c r="D168" s="354">
        <v>5400</v>
      </c>
      <c r="E168" s="355"/>
      <c r="F168" s="355"/>
      <c r="G168" s="355"/>
      <c r="H168" s="356"/>
    </row>
    <row r="169" spans="1:8" s="16" customFormat="1" ht="21.75" thickBot="1" x14ac:dyDescent="0.25">
      <c r="A169" s="518"/>
      <c r="B169" s="519"/>
      <c r="C169" s="56"/>
      <c r="D169" s="520"/>
      <c r="E169" s="520"/>
      <c r="F169" s="520"/>
      <c r="G169" s="520"/>
      <c r="H169" s="521"/>
    </row>
    <row r="170" spans="1:8" ht="12.6" customHeight="1" x14ac:dyDescent="0.2">
      <c r="E170" s="87"/>
      <c r="F170" s="87"/>
    </row>
    <row r="171" spans="1:8" s="87" customFormat="1" ht="24.95" customHeight="1" x14ac:dyDescent="0.2">
      <c r="A171" s="85"/>
      <c r="B171" s="86" t="s">
        <v>133</v>
      </c>
      <c r="C171" s="788" t="s">
        <v>661</v>
      </c>
      <c r="D171" s="788"/>
    </row>
    <row r="172" spans="1:8" s="87" customFormat="1" ht="24.95" customHeight="1" x14ac:dyDescent="0.2">
      <c r="A172" s="85"/>
      <c r="C172" s="348" t="s">
        <v>662</v>
      </c>
      <c r="D172" s="348"/>
    </row>
    <row r="173" spans="1:8" s="87" customFormat="1" ht="24.95" customHeight="1" x14ac:dyDescent="0.2">
      <c r="A173" s="85"/>
      <c r="C173" s="349" t="s">
        <v>663</v>
      </c>
      <c r="D173" s="348"/>
    </row>
    <row r="174" spans="1:8" s="82" customFormat="1" ht="12.6" customHeight="1" x14ac:dyDescent="0.2">
      <c r="A174" s="81"/>
      <c r="C174" s="348"/>
      <c r="D174" s="348"/>
      <c r="E174" s="87"/>
      <c r="F174" s="87"/>
      <c r="G174" s="87"/>
    </row>
    <row r="175" spans="1:8" s="91" customFormat="1" ht="24.95" customHeight="1" x14ac:dyDescent="0.2">
      <c r="A175" s="347" t="str">
        <f>Абакан_юр!A174</f>
        <v>По соглашению сторон в качестве валюты платежа могут выступать украинские гривны, в этом случае курс следующий: 1 руб. = 0,4395 гривен</v>
      </c>
      <c r="B175" s="347"/>
      <c r="C175" s="347"/>
      <c r="D175" s="89"/>
      <c r="E175" s="89"/>
      <c r="F175" s="90"/>
      <c r="G175" s="351"/>
      <c r="H175" s="351"/>
    </row>
    <row r="176" spans="1:8" s="91" customFormat="1" ht="24.95" customHeight="1" x14ac:dyDescent="0.2">
      <c r="A176" s="347" t="str">
        <f>Абакан_юр!A175</f>
        <v>По соглашению сторон в качестве валюты платежа могут выступать дирхамы ОАЭ, в этом случае курс следующий: 1 руб. = 0,0414 дирхам</v>
      </c>
      <c r="B176" s="347"/>
      <c r="C176" s="347"/>
      <c r="D176" s="89"/>
      <c r="E176" s="89"/>
      <c r="F176" s="90"/>
      <c r="G176" s="92"/>
      <c r="H176" s="92"/>
    </row>
    <row r="177" spans="1:8" s="91" customFormat="1" ht="24.95" customHeight="1" x14ac:dyDescent="0.2">
      <c r="A177" s="347" t="str">
        <f>Абакан_юр!A176</f>
        <v>По соглашению сторон в качестве валюты платежа могут выступать доллары США, в этом случае курс следующий: 1 руб. = 0,0113 доллара</v>
      </c>
      <c r="B177" s="347"/>
      <c r="C177" s="347"/>
      <c r="D177" s="89"/>
      <c r="E177" s="89"/>
      <c r="F177" s="90"/>
      <c r="G177" s="92"/>
      <c r="H177" s="92"/>
    </row>
    <row r="178" spans="1:8" s="91" customFormat="1" ht="24.95" customHeight="1" x14ac:dyDescent="0.2">
      <c r="A178" s="347" t="str">
        <f>Абакан_юр!A177</f>
        <v>По соглашению сторон в качестве валюты платежа могут выступать евро, в этом случае курс следующий: 1 руб. = 0,0104 евро</v>
      </c>
      <c r="B178" s="347"/>
      <c r="C178" s="347"/>
      <c r="D178" s="89"/>
      <c r="E178" s="90"/>
      <c r="F178" s="90"/>
      <c r="G178" s="92"/>
      <c r="H178" s="92"/>
    </row>
    <row r="179" spans="1:8" s="91" customFormat="1" ht="24.95" customHeight="1" x14ac:dyDescent="0.2">
      <c r="A179" s="347" t="str">
        <f>Абакан_юр!A178</f>
        <v>По соглашению сторон в качестве валюты платежа могут выступать чешские кроны, в этом случае курс следующий: 1 руб. = 0,2610 крона</v>
      </c>
      <c r="B179" s="347"/>
      <c r="C179" s="347"/>
      <c r="D179" s="89"/>
      <c r="E179" s="90"/>
      <c r="F179" s="90"/>
      <c r="G179" s="92"/>
      <c r="H179" s="92"/>
    </row>
    <row r="180" spans="1:8" s="91" customFormat="1" ht="24.95" customHeight="1" x14ac:dyDescent="0.2">
      <c r="A180" s="347" t="str">
        <f>Абакан_юр!A179</f>
        <v>По соглашению сторон в качестве валюты платежа могут выступать киргизские сомы, в этом случае курс следующий: 1 руб. = 1,0094 сом</v>
      </c>
      <c r="B180" s="347"/>
      <c r="C180" s="347"/>
      <c r="D180" s="89"/>
      <c r="E180" s="89"/>
      <c r="F180" s="90"/>
      <c r="G180" s="92"/>
      <c r="H180" s="92"/>
    </row>
    <row r="181" spans="1:8" s="91" customFormat="1" ht="24.95" customHeight="1" x14ac:dyDescent="0.2">
      <c r="A181"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1" s="347"/>
      <c r="C181" s="347"/>
      <c r="D181" s="89"/>
      <c r="E181" s="89"/>
      <c r="F181" s="90"/>
      <c r="G181" s="92"/>
      <c r="H181" s="92"/>
    </row>
    <row r="182" spans="1:8" s="98" customFormat="1" ht="12" customHeight="1" x14ac:dyDescent="0.2">
      <c r="A182" s="93"/>
      <c r="B182" s="93"/>
      <c r="C182" s="94"/>
      <c r="D182" s="95"/>
      <c r="E182" s="95"/>
      <c r="F182" s="96"/>
      <c r="G182" s="97"/>
      <c r="H182" s="97"/>
    </row>
    <row r="183" spans="1:8" ht="24.95" customHeight="1" x14ac:dyDescent="0.2">
      <c r="A183" s="339" t="s">
        <v>144</v>
      </c>
      <c r="B183" s="339"/>
      <c r="C183" s="339"/>
      <c r="D183" s="339"/>
      <c r="E183" s="339"/>
      <c r="F183" s="339"/>
      <c r="G183" s="339"/>
      <c r="H183" s="339"/>
    </row>
    <row r="184" spans="1:8" ht="24.95" customHeight="1" x14ac:dyDescent="0.2">
      <c r="A184" s="339" t="s">
        <v>145</v>
      </c>
      <c r="B184" s="339"/>
      <c r="C184" s="339"/>
      <c r="D184" s="339"/>
      <c r="E184" s="339"/>
      <c r="F184" s="339"/>
      <c r="G184" s="339"/>
      <c r="H184" s="339"/>
    </row>
    <row r="185" spans="1:8" s="98" customFormat="1" ht="12.6" customHeight="1" x14ac:dyDescent="0.2">
      <c r="A185" s="93"/>
      <c r="B185" s="93"/>
      <c r="C185" s="94"/>
      <c r="D185" s="95"/>
      <c r="E185" s="95"/>
      <c r="F185" s="96"/>
      <c r="G185" s="97"/>
      <c r="H185" s="97"/>
    </row>
    <row r="186" spans="1:8" s="100" customFormat="1" ht="50.1" customHeight="1" thickBot="1" x14ac:dyDescent="0.25">
      <c r="A186" s="340" t="s">
        <v>146</v>
      </c>
      <c r="B186" s="340"/>
      <c r="C186" s="340"/>
      <c r="D186" s="340"/>
      <c r="E186" s="340"/>
      <c r="F186" s="99"/>
      <c r="G186" s="91"/>
    </row>
    <row r="187" spans="1:8" s="102" customFormat="1" ht="50.1" customHeight="1" thickBot="1" x14ac:dyDescent="0.25">
      <c r="A187" s="499" t="s">
        <v>147</v>
      </c>
      <c r="B187" s="500"/>
      <c r="C187" s="500"/>
      <c r="D187" s="500"/>
      <c r="E187" s="501"/>
      <c r="F187" s="101"/>
      <c r="G187" s="82"/>
    </row>
    <row r="188" spans="1:8" ht="106.5" customHeight="1" thickBot="1" x14ac:dyDescent="0.25">
      <c r="A188" s="538" t="s">
        <v>148</v>
      </c>
      <c r="B188" s="539"/>
      <c r="C188" s="103" t="s">
        <v>149</v>
      </c>
      <c r="D188" s="621" t="s">
        <v>150</v>
      </c>
      <c r="E188" s="622"/>
      <c r="F188" s="104"/>
      <c r="G188" s="104"/>
      <c r="H188" s="104"/>
    </row>
    <row r="189" spans="1:8" ht="99.95" customHeight="1" x14ac:dyDescent="0.2">
      <c r="A189" s="337" t="s">
        <v>151</v>
      </c>
      <c r="B189" s="338"/>
      <c r="C189" s="106" t="s">
        <v>152</v>
      </c>
      <c r="D189" s="331" t="s">
        <v>153</v>
      </c>
      <c r="E189" s="332"/>
      <c r="F189" s="104"/>
      <c r="G189" s="104"/>
      <c r="H189" s="104"/>
    </row>
    <row r="190" spans="1:8" ht="75" customHeight="1" x14ac:dyDescent="0.2">
      <c r="A190" s="337" t="s">
        <v>154</v>
      </c>
      <c r="B190" s="338"/>
      <c r="C190" s="106" t="s">
        <v>155</v>
      </c>
      <c r="D190" s="331" t="s">
        <v>156</v>
      </c>
      <c r="E190" s="332"/>
      <c r="F190" s="104"/>
      <c r="G190" s="104"/>
      <c r="H190" s="104"/>
    </row>
    <row r="191" spans="1:8" ht="114.75" customHeight="1" thickBot="1" x14ac:dyDescent="0.25">
      <c r="A191" s="495" t="s">
        <v>157</v>
      </c>
      <c r="B191" s="496"/>
      <c r="C191" s="125" t="s">
        <v>158</v>
      </c>
      <c r="D191" s="497" t="s">
        <v>156</v>
      </c>
      <c r="E191" s="498"/>
      <c r="F191" s="104"/>
      <c r="G191" s="104"/>
      <c r="H191" s="104"/>
    </row>
    <row r="192" spans="1:8" s="82" customFormat="1" ht="102.75" customHeight="1" thickBot="1" x14ac:dyDescent="0.25">
      <c r="A192" s="495" t="s">
        <v>160</v>
      </c>
      <c r="B192" s="496"/>
      <c r="C192" s="247" t="s">
        <v>161</v>
      </c>
      <c r="D192" s="496" t="s">
        <v>156</v>
      </c>
      <c r="E192" s="707"/>
      <c r="F192" s="101"/>
      <c r="G192" s="101"/>
      <c r="H192" s="101"/>
    </row>
    <row r="193" spans="1:8" s="98" customFormat="1" ht="222.75" customHeight="1" thickBot="1" x14ac:dyDescent="0.25">
      <c r="A193" s="495" t="s">
        <v>162</v>
      </c>
      <c r="B193" s="496"/>
      <c r="C193" s="125" t="s">
        <v>163</v>
      </c>
      <c r="D193" s="497" t="s">
        <v>156</v>
      </c>
      <c r="E193" s="498"/>
      <c r="F193" s="96"/>
      <c r="G193" s="97"/>
      <c r="H193" s="97"/>
    </row>
    <row r="194" spans="1:8" s="203" customFormat="1" ht="75" customHeight="1" x14ac:dyDescent="0.2">
      <c r="A194" s="671" t="s">
        <v>664</v>
      </c>
      <c r="B194" s="671"/>
      <c r="C194" s="671"/>
      <c r="D194" s="671"/>
      <c r="E194" s="671"/>
      <c r="F194" s="671"/>
      <c r="G194" s="671"/>
      <c r="H194" s="671"/>
    </row>
    <row r="195" spans="1:8" s="203" customFormat="1" ht="24.75" customHeight="1" x14ac:dyDescent="0.2">
      <c r="A195" s="672" t="s">
        <v>665</v>
      </c>
      <c r="B195" s="672"/>
      <c r="C195" s="672"/>
      <c r="D195" s="672"/>
      <c r="E195" s="672"/>
      <c r="F195" s="672"/>
      <c r="G195" s="672"/>
      <c r="H195" s="672"/>
    </row>
    <row r="196" spans="1:8" s="98" customFormat="1" ht="12" customHeight="1" x14ac:dyDescent="0.2">
      <c r="A196" s="93"/>
      <c r="B196" s="93"/>
      <c r="C196" s="94"/>
      <c r="D196" s="95"/>
      <c r="E196" s="95"/>
      <c r="F196" s="96"/>
      <c r="G196" s="97"/>
      <c r="H196" s="97"/>
    </row>
    <row r="197" spans="1:8" ht="44.25" customHeight="1" x14ac:dyDescent="0.2">
      <c r="A197" s="329" t="s">
        <v>164</v>
      </c>
      <c r="B197" s="329"/>
      <c r="C197" s="329"/>
      <c r="D197" s="329"/>
      <c r="E197" s="329"/>
      <c r="F197" s="329"/>
      <c r="G197" s="329"/>
      <c r="H197" s="329"/>
    </row>
    <row r="198" spans="1:8" ht="39.75" customHeight="1" x14ac:dyDescent="0.2">
      <c r="A198" s="329" t="s">
        <v>165</v>
      </c>
      <c r="B198" s="329"/>
      <c r="C198" s="329"/>
      <c r="D198" s="329"/>
      <c r="E198" s="329"/>
      <c r="F198" s="329"/>
      <c r="G198" s="329"/>
      <c r="H198" s="329"/>
    </row>
    <row r="199" spans="1:8" ht="183" customHeight="1" x14ac:dyDescent="0.2">
      <c r="A199"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493"/>
      <c r="C199" s="493"/>
      <c r="D199" s="493"/>
      <c r="E199" s="493"/>
      <c r="F199" s="493"/>
      <c r="G199" s="493"/>
      <c r="H199" s="493"/>
    </row>
    <row r="200" spans="1:8" s="16" customFormat="1" ht="67.5" customHeight="1" x14ac:dyDescent="0.2">
      <c r="A200" s="339" t="s">
        <v>167</v>
      </c>
      <c r="B200" s="339"/>
      <c r="C200" s="339"/>
      <c r="D200" s="339"/>
      <c r="E200" s="339"/>
      <c r="F200" s="339"/>
      <c r="G200" s="339"/>
      <c r="H200" s="339"/>
    </row>
    <row r="201" spans="1:8" ht="23.25" x14ac:dyDescent="0.2">
      <c r="A201" s="329" t="s">
        <v>168</v>
      </c>
      <c r="B201" s="329"/>
      <c r="C201" s="329"/>
      <c r="D201" s="329"/>
      <c r="E201" s="329"/>
      <c r="F201" s="329"/>
      <c r="G201" s="329"/>
      <c r="H201" s="329"/>
    </row>
    <row r="202" spans="1:8" s="109" customFormat="1" ht="114.75" customHeight="1" x14ac:dyDescent="0.2">
      <c r="A202" s="339" t="s">
        <v>169</v>
      </c>
      <c r="B202" s="339"/>
      <c r="C202" s="339"/>
      <c r="D202" s="339"/>
      <c r="E202" s="339"/>
      <c r="F202" s="339"/>
      <c r="G202" s="339"/>
      <c r="H202" s="339"/>
    </row>
  </sheetData>
  <sheetProtection selectLockedCells="1" selectUnlockedCells="1"/>
  <mergeCells count="330">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B64"/>
    <mergeCell ref="C64:C83"/>
    <mergeCell ref="D64:H64"/>
    <mergeCell ref="A65:B65"/>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C84"/>
    <mergeCell ref="D84:H84"/>
    <mergeCell ref="D85:H85"/>
    <mergeCell ref="A86:B86"/>
    <mergeCell ref="C86:C94"/>
    <mergeCell ref="D86:H86"/>
    <mergeCell ref="A87:B87"/>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C98:C115"/>
    <mergeCell ref="D98:H98"/>
    <mergeCell ref="A99:B99"/>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A151:B151"/>
    <mergeCell ref="D151:H151"/>
    <mergeCell ref="A152:B152"/>
    <mergeCell ref="C152:C156"/>
    <mergeCell ref="D152:H152"/>
    <mergeCell ref="A153:B153"/>
    <mergeCell ref="D153:H153"/>
    <mergeCell ref="A154:B154"/>
    <mergeCell ref="D154:H154"/>
    <mergeCell ref="A155:B155"/>
    <mergeCell ref="A163:B163"/>
    <mergeCell ref="D163:H163"/>
    <mergeCell ref="A164:B164"/>
    <mergeCell ref="D164:H164"/>
    <mergeCell ref="A165:B165"/>
    <mergeCell ref="D165:H165"/>
    <mergeCell ref="A159:B159"/>
    <mergeCell ref="D159:H159"/>
    <mergeCell ref="A160:B160"/>
    <mergeCell ref="D160:H160"/>
    <mergeCell ref="A161:B161"/>
    <mergeCell ref="A162:B162"/>
    <mergeCell ref="D162:H162"/>
    <mergeCell ref="A169:B169"/>
    <mergeCell ref="D169:H169"/>
    <mergeCell ref="C171:D171"/>
    <mergeCell ref="C172:D172"/>
    <mergeCell ref="C173:D173"/>
    <mergeCell ref="C174:D174"/>
    <mergeCell ref="A166:C166"/>
    <mergeCell ref="D166:H166"/>
    <mergeCell ref="A167:B167"/>
    <mergeCell ref="C167:C168"/>
    <mergeCell ref="D167:H167"/>
    <mergeCell ref="A168:B168"/>
    <mergeCell ref="D168:H168"/>
    <mergeCell ref="A180:C180"/>
    <mergeCell ref="A181:C181"/>
    <mergeCell ref="A183:H183"/>
    <mergeCell ref="A184:H184"/>
    <mergeCell ref="A186:E186"/>
    <mergeCell ref="A187:E187"/>
    <mergeCell ref="A175:C175"/>
    <mergeCell ref="G175:H175"/>
    <mergeCell ref="A176:C176"/>
    <mergeCell ref="A177:C177"/>
    <mergeCell ref="A178:C178"/>
    <mergeCell ref="A179:C179"/>
    <mergeCell ref="A191:B191"/>
    <mergeCell ref="D191:E191"/>
    <mergeCell ref="A192:B192"/>
    <mergeCell ref="D192:E192"/>
    <mergeCell ref="A193:B193"/>
    <mergeCell ref="D193:E193"/>
    <mergeCell ref="A188:B188"/>
    <mergeCell ref="D188:E188"/>
    <mergeCell ref="A189:B189"/>
    <mergeCell ref="D189:E189"/>
    <mergeCell ref="A190:B190"/>
    <mergeCell ref="D190:E190"/>
    <mergeCell ref="A201:H201"/>
    <mergeCell ref="A202:E202"/>
    <mergeCell ref="F202:H202"/>
    <mergeCell ref="A194:H194"/>
    <mergeCell ref="A195:H195"/>
    <mergeCell ref="A197:H197"/>
    <mergeCell ref="A198:H198"/>
    <mergeCell ref="A199:H199"/>
    <mergeCell ref="A200:H20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7"/>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666</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ht="12.75"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7" s="536">
        <f>F7*1.2</f>
        <v>10800</v>
      </c>
      <c r="E7" s="536">
        <f>F7*1.1</f>
        <v>9900</v>
      </c>
      <c r="F7" s="536">
        <v>9000</v>
      </c>
      <c r="G7" s="536">
        <f>F7*0.75</f>
        <v>6750</v>
      </c>
      <c r="H7" s="536">
        <f>F7*0.5</f>
        <v>4500</v>
      </c>
    </row>
    <row r="8" spans="1:8" ht="12.75" customHeight="1" x14ac:dyDescent="0.2">
      <c r="A8" s="462"/>
      <c r="B8" s="456"/>
      <c r="C8" s="456"/>
      <c r="D8" s="537"/>
      <c r="E8" s="537"/>
      <c r="F8" s="537"/>
      <c r="G8" s="537"/>
      <c r="H8" s="537"/>
    </row>
    <row r="9" spans="1:8" ht="105"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9" s="537"/>
      <c r="E9" s="537"/>
      <c r="F9" s="537"/>
      <c r="G9" s="537"/>
      <c r="H9" s="537"/>
    </row>
    <row r="10" spans="1:8" ht="152.25"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0" s="537"/>
      <c r="E10" s="537"/>
      <c r="F10" s="537"/>
      <c r="G10" s="537"/>
      <c r="H10" s="537"/>
    </row>
    <row r="11" spans="1:8" ht="21.75" thickBot="1" x14ac:dyDescent="0.25">
      <c r="A11" s="28"/>
      <c r="B11" s="29"/>
      <c r="C11" s="30"/>
      <c r="D11" s="435"/>
      <c r="E11" s="436"/>
      <c r="F11" s="436"/>
      <c r="G11" s="436"/>
      <c r="H11" s="437"/>
    </row>
    <row r="12" spans="1:8" ht="12.75"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 s="536">
        <f>F12*1.2</f>
        <v>11556</v>
      </c>
      <c r="E12" s="536">
        <f>F12*1.1</f>
        <v>10593</v>
      </c>
      <c r="F12" s="536">
        <v>9630</v>
      </c>
      <c r="G12" s="536">
        <f>F12*0.75</f>
        <v>7222.5</v>
      </c>
      <c r="H12" s="536">
        <f>F12*0.5</f>
        <v>4815</v>
      </c>
    </row>
    <row r="13" spans="1:8" ht="147" customHeight="1" x14ac:dyDescent="0.2">
      <c r="A13" s="452"/>
      <c r="B13" s="456"/>
      <c r="C13" s="456"/>
      <c r="D13" s="537"/>
      <c r="E13" s="537"/>
      <c r="F13" s="537"/>
      <c r="G13" s="537"/>
      <c r="H13" s="537"/>
    </row>
    <row r="14" spans="1:8" ht="10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4" s="537"/>
      <c r="E14" s="537"/>
      <c r="F14" s="537"/>
      <c r="G14" s="537"/>
      <c r="H14" s="537"/>
    </row>
    <row r="15" spans="1:8" ht="151.5"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5" s="537"/>
      <c r="E15" s="537"/>
      <c r="F15" s="537"/>
      <c r="G15" s="537"/>
      <c r="H15" s="537"/>
    </row>
    <row r="16" spans="1:8" ht="84.7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 s="610"/>
      <c r="E16" s="610"/>
      <c r="F16" s="610"/>
      <c r="G16" s="610"/>
      <c r="H16" s="610"/>
    </row>
    <row r="17" spans="1:8" ht="21.75" thickBot="1" x14ac:dyDescent="0.25">
      <c r="A17" s="28"/>
      <c r="B17" s="34"/>
      <c r="C17" s="30"/>
      <c r="D17" s="435"/>
      <c r="E17" s="436"/>
      <c r="F17" s="436"/>
      <c r="G17" s="436"/>
      <c r="H17" s="437"/>
    </row>
    <row r="18" spans="1:8" ht="105" x14ac:dyDescent="0.2">
      <c r="A18" s="438" t="s">
        <v>17</v>
      </c>
      <c r="B18" s="37" t="s">
        <v>18</v>
      </c>
      <c r="C18" s="38"/>
      <c r="D18" s="479">
        <v>1620</v>
      </c>
      <c r="E18" s="445"/>
      <c r="F18" s="445"/>
      <c r="G18" s="445"/>
      <c r="H18" s="446"/>
    </row>
    <row r="19" spans="1:8" ht="21" x14ac:dyDescent="0.2">
      <c r="A19" s="439"/>
      <c r="B19" s="39" t="s">
        <v>19</v>
      </c>
      <c r="C19" s="474" t="str">
        <f>"Электронный справочник "&amp;$C$2&amp;" (версия для ПК)"</f>
        <v>Электронный справочник "2ГИС.САРАТОВ" (версия для ПК)</v>
      </c>
      <c r="D19" s="480"/>
      <c r="E19" s="447"/>
      <c r="F19" s="447"/>
      <c r="G19" s="447"/>
      <c r="H19" s="448"/>
    </row>
    <row r="20" spans="1:8" ht="21" x14ac:dyDescent="0.2">
      <c r="A20" s="439"/>
      <c r="B20" s="39" t="s">
        <v>20</v>
      </c>
      <c r="C20" s="456"/>
      <c r="D20" s="480"/>
      <c r="E20" s="447"/>
      <c r="F20" s="447"/>
      <c r="G20" s="447"/>
      <c r="H20" s="448"/>
    </row>
    <row r="21" spans="1:8" ht="63.75"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21" s="481"/>
      <c r="E21" s="449"/>
      <c r="F21" s="449"/>
      <c r="G21" s="449"/>
      <c r="H21" s="450"/>
    </row>
    <row r="22" spans="1:8" ht="21.75" thickBot="1" x14ac:dyDescent="0.25">
      <c r="A22" s="40"/>
      <c r="B22" s="41"/>
      <c r="C22" s="42"/>
      <c r="D22" s="277"/>
      <c r="E22" s="277"/>
      <c r="F22" s="277"/>
      <c r="G22" s="277"/>
      <c r="H22" s="313"/>
    </row>
    <row r="23" spans="1:8" ht="12.75"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23" s="465">
        <v>360</v>
      </c>
      <c r="E23" s="466"/>
      <c r="F23" s="466"/>
      <c r="G23" s="466"/>
      <c r="H23" s="467"/>
    </row>
    <row r="24" spans="1:8" ht="105" customHeight="1" x14ac:dyDescent="0.2">
      <c r="A24" s="439"/>
      <c r="B24" s="476"/>
      <c r="C24" s="478"/>
      <c r="D24" s="468"/>
      <c r="E24" s="469"/>
      <c r="F24" s="469"/>
      <c r="G24" s="469"/>
      <c r="H24" s="470"/>
    </row>
    <row r="25" spans="1:8" ht="152.25"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25" s="471"/>
      <c r="E25" s="472"/>
      <c r="F25" s="472"/>
      <c r="G25" s="472"/>
      <c r="H25" s="473"/>
    </row>
    <row r="26" spans="1:8" ht="21.75" thickBot="1" x14ac:dyDescent="0.25">
      <c r="A26" s="40"/>
      <c r="B26" s="29"/>
      <c r="C26" s="30"/>
      <c r="D26" s="435"/>
      <c r="E26" s="436"/>
      <c r="F26" s="436"/>
      <c r="G26" s="436"/>
      <c r="H26" s="437"/>
    </row>
    <row r="27" spans="1:8" ht="12.75"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7" s="536">
        <f>F27*1.2</f>
        <v>15120</v>
      </c>
      <c r="E27" s="536">
        <f>F27*1.1</f>
        <v>13860.000000000002</v>
      </c>
      <c r="F27" s="536">
        <v>12600</v>
      </c>
      <c r="G27" s="536">
        <f>F27*0.75</f>
        <v>9450</v>
      </c>
      <c r="H27" s="536">
        <f>F27*0.5</f>
        <v>6300</v>
      </c>
    </row>
    <row r="28" spans="1:8" ht="105" customHeight="1" x14ac:dyDescent="0.2">
      <c r="A28" s="439"/>
      <c r="B28" s="456"/>
      <c r="C28" s="456"/>
      <c r="D28" s="537"/>
      <c r="E28" s="537"/>
      <c r="F28" s="537"/>
      <c r="G28" s="537"/>
      <c r="H28" s="537"/>
    </row>
    <row r="29" spans="1:8" ht="63"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29" s="537"/>
      <c r="E29" s="537"/>
      <c r="F29" s="537"/>
      <c r="G29" s="537"/>
      <c r="H29" s="537"/>
    </row>
    <row r="30" spans="1:8" ht="152.25"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0" s="537"/>
      <c r="E30" s="537"/>
      <c r="F30" s="537"/>
      <c r="G30" s="537"/>
      <c r="H30" s="537"/>
    </row>
    <row r="31" spans="1:8" ht="21.75" thickBot="1" x14ac:dyDescent="0.25">
      <c r="A31" s="40"/>
      <c r="B31" s="29"/>
      <c r="C31" s="30"/>
      <c r="D31" s="435"/>
      <c r="E31" s="436"/>
      <c r="F31" s="436"/>
      <c r="G31" s="436"/>
      <c r="H31" s="437"/>
    </row>
    <row r="32" spans="1:8" ht="42"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2" s="536">
        <f>F32*1.2</f>
        <v>16185.599999999999</v>
      </c>
      <c r="E32" s="536">
        <f>F32*1.1</f>
        <v>14836.800000000001</v>
      </c>
      <c r="F32" s="536">
        <v>13488</v>
      </c>
      <c r="G32" s="536">
        <f>F32*0.75</f>
        <v>10116</v>
      </c>
      <c r="H32" s="536">
        <f>F32*0.5</f>
        <v>6744</v>
      </c>
    </row>
    <row r="33" spans="1:8" ht="105.75" customHeight="1" x14ac:dyDescent="0.2">
      <c r="A33" s="439"/>
      <c r="B33" s="456"/>
      <c r="C33" s="456"/>
      <c r="D33" s="537"/>
      <c r="E33" s="537"/>
      <c r="F33" s="537"/>
      <c r="G33" s="537"/>
      <c r="H33" s="537"/>
    </row>
    <row r="34" spans="1:8" ht="63"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34" s="537"/>
      <c r="E34" s="537"/>
      <c r="F34" s="537"/>
      <c r="G34" s="537"/>
      <c r="H34" s="537"/>
    </row>
    <row r="35" spans="1:8" ht="151.5"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5" s="537"/>
      <c r="E35" s="537"/>
      <c r="F35" s="537"/>
      <c r="G35" s="537"/>
      <c r="H35" s="537"/>
    </row>
    <row r="36" spans="1:8" ht="84.7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36" s="537"/>
      <c r="E36" s="537"/>
      <c r="F36" s="537"/>
      <c r="G36" s="537"/>
      <c r="H36" s="537"/>
    </row>
    <row r="37" spans="1:8" ht="21.75" thickBot="1" x14ac:dyDescent="0.25">
      <c r="A37" s="52"/>
      <c r="B37" s="34"/>
      <c r="C37" s="30"/>
      <c r="D37" s="60"/>
      <c r="E37" s="60"/>
      <c r="F37" s="60"/>
      <c r="G37" s="60"/>
      <c r="H37" s="188"/>
    </row>
    <row r="38" spans="1:8" ht="105" x14ac:dyDescent="0.2">
      <c r="A38" s="438" t="s">
        <v>28</v>
      </c>
      <c r="B38" s="37" t="s">
        <v>29</v>
      </c>
      <c r="C38" s="38"/>
      <c r="D38" s="479">
        <v>2280</v>
      </c>
      <c r="E38" s="445"/>
      <c r="F38" s="445"/>
      <c r="G38" s="445"/>
      <c r="H38" s="446"/>
    </row>
    <row r="39" spans="1:8" ht="21" x14ac:dyDescent="0.2">
      <c r="A39" s="439"/>
      <c r="B39" s="39" t="s">
        <v>19</v>
      </c>
      <c r="C39" s="474" t="str">
        <f>"Электронный справочник "&amp;$C$2&amp;" (версия для ПК)"</f>
        <v>Электронный справочник "2ГИС.САРАТОВ" (версия для ПК)</v>
      </c>
      <c r="D39" s="480"/>
      <c r="E39" s="447"/>
      <c r="F39" s="447"/>
      <c r="G39" s="447"/>
      <c r="H39" s="448"/>
    </row>
    <row r="40" spans="1:8" ht="21" x14ac:dyDescent="0.2">
      <c r="A40" s="439"/>
      <c r="B40" s="39" t="s">
        <v>20</v>
      </c>
      <c r="C40" s="456"/>
      <c r="D40" s="480"/>
      <c r="E40" s="447"/>
      <c r="F40" s="447"/>
      <c r="G40" s="447"/>
      <c r="H40" s="448"/>
    </row>
    <row r="41" spans="1:8" ht="63.75"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"2ГИС.САРАТОВ"; Электронный справочник "2ГИС.САРАТОВ" (мобильная версия 2ГИС 4.0 и выше)</v>
      </c>
      <c r="D41" s="481"/>
      <c r="E41" s="449"/>
      <c r="F41" s="449"/>
      <c r="G41" s="449"/>
      <c r="H41" s="450"/>
    </row>
    <row r="42" spans="1:8" ht="21.75" thickBot="1" x14ac:dyDescent="0.25">
      <c r="A42" s="40"/>
      <c r="B42" s="41"/>
      <c r="C42" s="42"/>
      <c r="D42" s="60"/>
      <c r="E42" s="60"/>
      <c r="F42" s="60"/>
      <c r="G42" s="60"/>
      <c r="H42" s="60"/>
    </row>
    <row r="43" spans="1:8" ht="42"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3" s="479">
        <v>504</v>
      </c>
      <c r="E43" s="445"/>
      <c r="F43" s="445"/>
      <c r="G43" s="445"/>
      <c r="H43" s="446"/>
    </row>
    <row r="44" spans="1:8" ht="12.75" customHeight="1" x14ac:dyDescent="0.2">
      <c r="A44" s="439"/>
      <c r="B44" s="476"/>
      <c r="C44" s="478"/>
      <c r="D44" s="480"/>
      <c r="E44" s="447"/>
      <c r="F44" s="447"/>
      <c r="G44" s="447"/>
      <c r="H44" s="448"/>
    </row>
    <row r="45" spans="1:8" ht="151.5"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5" s="480"/>
      <c r="E45" s="447"/>
      <c r="F45" s="447"/>
      <c r="G45" s="447"/>
      <c r="H45" s="448"/>
    </row>
    <row r="46" spans="1:8" ht="152.25"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46" s="481"/>
      <c r="E46" s="449"/>
      <c r="F46" s="449"/>
      <c r="G46" s="449"/>
      <c r="H46" s="450"/>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48" s="536">
        <f>F48*1.2</f>
        <v>5400</v>
      </c>
      <c r="E48" s="536">
        <f>F48*1.1</f>
        <v>4950</v>
      </c>
      <c r="F48" s="536">
        <v>4500</v>
      </c>
      <c r="G48" s="536">
        <f>F48*0.75</f>
        <v>3375</v>
      </c>
      <c r="H48" s="536">
        <f>F48*0.5</f>
        <v>2250</v>
      </c>
    </row>
    <row r="49" spans="1:8" s="16" customFormat="1" ht="99.95"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49" s="537"/>
      <c r="E49" s="537"/>
      <c r="F49" s="537"/>
      <c r="G49" s="537"/>
      <c r="H49" s="537"/>
    </row>
    <row r="50" spans="1:8" s="16" customFormat="1" ht="99.9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"2ГИС.САРАТОВ" (версия для ПК)</v>
      </c>
      <c r="D52" s="479">
        <v>330</v>
      </c>
      <c r="E52" s="445"/>
      <c r="F52" s="445"/>
      <c r="G52" s="445"/>
      <c r="H52" s="446"/>
    </row>
    <row r="53" spans="1:8" s="16" customFormat="1" ht="99.95" customHeight="1"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5" s="382">
        <f>F55*1.2</f>
        <v>11793.6</v>
      </c>
      <c r="E55" s="383">
        <f>F55*1.1</f>
        <v>10810.800000000001</v>
      </c>
      <c r="F55" s="383">
        <v>9828</v>
      </c>
      <c r="G55" s="383">
        <f>F55*0.75</f>
        <v>7371</v>
      </c>
      <c r="H55" s="384">
        <f>F55*0.5</f>
        <v>4914</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1" s="457">
        <f>F61*1.2</f>
        <v>12614.4</v>
      </c>
      <c r="E61" s="383">
        <f>F61*1.1</f>
        <v>11563.2</v>
      </c>
      <c r="F61" s="383">
        <v>10512</v>
      </c>
      <c r="G61" s="383">
        <f>F61*0.75</f>
        <v>7884</v>
      </c>
      <c r="H61" s="384">
        <f>F61*0.5</f>
        <v>5256</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67" s="527">
        <v>360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69" s="531"/>
      <c r="E69" s="532"/>
      <c r="F69" s="532"/>
      <c r="G69" s="532"/>
      <c r="H69" s="533"/>
    </row>
    <row r="70" spans="1:8" s="16" customFormat="1" ht="24.95" customHeight="1" thickBot="1" x14ac:dyDescent="0.25">
      <c r="A70" s="40"/>
      <c r="B70" s="59"/>
      <c r="C70" s="60"/>
      <c r="D70" s="435"/>
      <c r="E70" s="436"/>
      <c r="F70" s="436"/>
      <c r="G70" s="436"/>
      <c r="H70" s="437"/>
    </row>
    <row r="71" spans="1:8" s="16" customFormat="1" ht="50.1" customHeight="1" thickBot="1" x14ac:dyDescent="0.25">
      <c r="A71" s="411" t="s">
        <v>667</v>
      </c>
      <c r="B71" s="412"/>
      <c r="C71" s="412"/>
      <c r="D71" s="421" t="str">
        <f>"от "&amp;MIN(D72:D91)&amp;" до "&amp;MAX(D72:D91)</f>
        <v>от 1830 до 36600</v>
      </c>
      <c r="E71" s="422"/>
      <c r="F71" s="422"/>
      <c r="G71" s="422"/>
      <c r="H71" s="423"/>
    </row>
    <row r="72" spans="1:8" s="16" customFormat="1" ht="37.5" customHeight="1" outlineLevel="1" x14ac:dyDescent="0.2">
      <c r="A72" s="429" t="s">
        <v>39</v>
      </c>
      <c r="B72" s="598"/>
      <c r="C72" s="455"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72" s="601">
        <v>1830</v>
      </c>
      <c r="E72" s="433"/>
      <c r="F72" s="433"/>
      <c r="G72" s="433"/>
      <c r="H72" s="434"/>
    </row>
    <row r="73" spans="1:8" s="16" customFormat="1" ht="37.5" customHeight="1" outlineLevel="1" x14ac:dyDescent="0.2">
      <c r="A73" s="419" t="s">
        <v>40</v>
      </c>
      <c r="B73" s="586"/>
      <c r="C73" s="599"/>
      <c r="D73" s="361">
        <v>3660</v>
      </c>
      <c r="E73" s="355"/>
      <c r="F73" s="355"/>
      <c r="G73" s="355"/>
      <c r="H73" s="356"/>
    </row>
    <row r="74" spans="1:8" s="16" customFormat="1" ht="37.5" customHeight="1" outlineLevel="1" x14ac:dyDescent="0.2">
      <c r="A74" s="419" t="s">
        <v>41</v>
      </c>
      <c r="B74" s="586"/>
      <c r="C74" s="599"/>
      <c r="D74" s="361">
        <v>5490</v>
      </c>
      <c r="E74" s="355"/>
      <c r="F74" s="355"/>
      <c r="G74" s="355"/>
      <c r="H74" s="356"/>
    </row>
    <row r="75" spans="1:8" s="16" customFormat="1" ht="37.5" customHeight="1" outlineLevel="1" x14ac:dyDescent="0.2">
      <c r="A75" s="419" t="s">
        <v>42</v>
      </c>
      <c r="B75" s="586"/>
      <c r="C75" s="599"/>
      <c r="D75" s="361">
        <v>7320</v>
      </c>
      <c r="E75" s="355"/>
      <c r="F75" s="355"/>
      <c r="G75" s="355"/>
      <c r="H75" s="356"/>
    </row>
    <row r="76" spans="1:8" s="16" customFormat="1" ht="37.5" customHeight="1" outlineLevel="1" x14ac:dyDescent="0.2">
      <c r="A76" s="419" t="s">
        <v>43</v>
      </c>
      <c r="B76" s="586"/>
      <c r="C76" s="599"/>
      <c r="D76" s="361">
        <v>9150</v>
      </c>
      <c r="E76" s="355"/>
      <c r="F76" s="355"/>
      <c r="G76" s="355"/>
      <c r="H76" s="356"/>
    </row>
    <row r="77" spans="1:8" s="16" customFormat="1" ht="37.5" customHeight="1" outlineLevel="1" x14ac:dyDescent="0.2">
      <c r="A77" s="419" t="s">
        <v>44</v>
      </c>
      <c r="B77" s="586"/>
      <c r="C77" s="599"/>
      <c r="D77" s="361">
        <v>10980</v>
      </c>
      <c r="E77" s="355"/>
      <c r="F77" s="355"/>
      <c r="G77" s="355"/>
      <c r="H77" s="356"/>
    </row>
    <row r="78" spans="1:8" s="16" customFormat="1" ht="37.5" customHeight="1" outlineLevel="1" x14ac:dyDescent="0.2">
      <c r="A78" s="419" t="s">
        <v>45</v>
      </c>
      <c r="B78" s="586"/>
      <c r="C78" s="599"/>
      <c r="D78" s="361">
        <v>12810</v>
      </c>
      <c r="E78" s="355"/>
      <c r="F78" s="355"/>
      <c r="G78" s="355"/>
      <c r="H78" s="356"/>
    </row>
    <row r="79" spans="1:8" s="16" customFormat="1" ht="37.5" customHeight="1" outlineLevel="1" x14ac:dyDescent="0.2">
      <c r="A79" s="419" t="s">
        <v>46</v>
      </c>
      <c r="B79" s="586"/>
      <c r="C79" s="599"/>
      <c r="D79" s="361">
        <v>14640</v>
      </c>
      <c r="E79" s="355"/>
      <c r="F79" s="355"/>
      <c r="G79" s="355"/>
      <c r="H79" s="356"/>
    </row>
    <row r="80" spans="1:8" s="16" customFormat="1" ht="37.5" customHeight="1" outlineLevel="1" x14ac:dyDescent="0.2">
      <c r="A80" s="419" t="s">
        <v>47</v>
      </c>
      <c r="B80" s="586"/>
      <c r="C80" s="599"/>
      <c r="D80" s="361">
        <v>16470</v>
      </c>
      <c r="E80" s="355"/>
      <c r="F80" s="355"/>
      <c r="G80" s="355"/>
      <c r="H80" s="356"/>
    </row>
    <row r="81" spans="1:8" s="16" customFormat="1" ht="37.5" customHeight="1" outlineLevel="1" x14ac:dyDescent="0.2">
      <c r="A81" s="419" t="s">
        <v>48</v>
      </c>
      <c r="B81" s="586"/>
      <c r="C81" s="599"/>
      <c r="D81" s="361">
        <v>18300</v>
      </c>
      <c r="E81" s="355"/>
      <c r="F81" s="355"/>
      <c r="G81" s="355"/>
      <c r="H81" s="356"/>
    </row>
    <row r="82" spans="1:8" s="16" customFormat="1" ht="37.5" customHeight="1" outlineLevel="1" x14ac:dyDescent="0.2">
      <c r="A82" s="419" t="s">
        <v>49</v>
      </c>
      <c r="B82" s="586"/>
      <c r="C82" s="599"/>
      <c r="D82" s="361">
        <v>20130</v>
      </c>
      <c r="E82" s="355"/>
      <c r="F82" s="355"/>
      <c r="G82" s="355"/>
      <c r="H82" s="356"/>
    </row>
    <row r="83" spans="1:8" s="16" customFormat="1" ht="37.5" customHeight="1" outlineLevel="1" x14ac:dyDescent="0.2">
      <c r="A83" s="419" t="s">
        <v>50</v>
      </c>
      <c r="B83" s="586"/>
      <c r="C83" s="599"/>
      <c r="D83" s="361">
        <v>21960</v>
      </c>
      <c r="E83" s="355"/>
      <c r="F83" s="355"/>
      <c r="G83" s="355"/>
      <c r="H83" s="356"/>
    </row>
    <row r="84" spans="1:8" s="16" customFormat="1" ht="37.5" customHeight="1" outlineLevel="1" x14ac:dyDescent="0.2">
      <c r="A84" s="419" t="s">
        <v>51</v>
      </c>
      <c r="B84" s="586"/>
      <c r="C84" s="599"/>
      <c r="D84" s="361">
        <v>23790</v>
      </c>
      <c r="E84" s="355"/>
      <c r="F84" s="355"/>
      <c r="G84" s="355"/>
      <c r="H84" s="356"/>
    </row>
    <row r="85" spans="1:8" s="16" customFormat="1" ht="37.5" customHeight="1" outlineLevel="1" x14ac:dyDescent="0.2">
      <c r="A85" s="419" t="s">
        <v>52</v>
      </c>
      <c r="B85" s="586"/>
      <c r="C85" s="599"/>
      <c r="D85" s="361">
        <v>25620</v>
      </c>
      <c r="E85" s="355"/>
      <c r="F85" s="355"/>
      <c r="G85" s="355"/>
      <c r="H85" s="356"/>
    </row>
    <row r="86" spans="1:8" s="16" customFormat="1" ht="37.5" customHeight="1" outlineLevel="1" x14ac:dyDescent="0.2">
      <c r="A86" s="419" t="s">
        <v>53</v>
      </c>
      <c r="B86" s="586"/>
      <c r="C86" s="599"/>
      <c r="D86" s="361">
        <v>27450</v>
      </c>
      <c r="E86" s="355"/>
      <c r="F86" s="355"/>
      <c r="G86" s="355"/>
      <c r="H86" s="356"/>
    </row>
    <row r="87" spans="1:8" s="16" customFormat="1" ht="37.5" customHeight="1" outlineLevel="1" x14ac:dyDescent="0.2">
      <c r="A87" s="419" t="s">
        <v>54</v>
      </c>
      <c r="B87" s="586"/>
      <c r="C87" s="599"/>
      <c r="D87" s="361">
        <v>29280</v>
      </c>
      <c r="E87" s="355"/>
      <c r="F87" s="355"/>
      <c r="G87" s="355"/>
      <c r="H87" s="356"/>
    </row>
    <row r="88" spans="1:8" s="16" customFormat="1" ht="37.5" customHeight="1" outlineLevel="1" x14ac:dyDescent="0.2">
      <c r="A88" s="419" t="s">
        <v>55</v>
      </c>
      <c r="B88" s="586"/>
      <c r="C88" s="599"/>
      <c r="D88" s="361">
        <v>31110</v>
      </c>
      <c r="E88" s="355"/>
      <c r="F88" s="355"/>
      <c r="G88" s="355"/>
      <c r="H88" s="356"/>
    </row>
    <row r="89" spans="1:8" s="16" customFormat="1" ht="37.5" customHeight="1" outlineLevel="1" x14ac:dyDescent="0.2">
      <c r="A89" s="419" t="s">
        <v>56</v>
      </c>
      <c r="B89" s="586"/>
      <c r="C89" s="599"/>
      <c r="D89" s="361">
        <v>32940</v>
      </c>
      <c r="E89" s="355"/>
      <c r="F89" s="355"/>
      <c r="G89" s="355"/>
      <c r="H89" s="356"/>
    </row>
    <row r="90" spans="1:8" s="16" customFormat="1" ht="37.5" customHeight="1" outlineLevel="1" x14ac:dyDescent="0.2">
      <c r="A90" s="419" t="s">
        <v>57</v>
      </c>
      <c r="B90" s="586"/>
      <c r="C90" s="599"/>
      <c r="D90" s="361">
        <v>34770</v>
      </c>
      <c r="E90" s="355"/>
      <c r="F90" s="355"/>
      <c r="G90" s="355"/>
      <c r="H90" s="356"/>
    </row>
    <row r="91" spans="1:8" s="16" customFormat="1" ht="37.5" customHeight="1" outlineLevel="1" x14ac:dyDescent="0.2">
      <c r="A91" s="419" t="s">
        <v>58</v>
      </c>
      <c r="B91" s="586"/>
      <c r="C91" s="599"/>
      <c r="D91" s="361">
        <v>36600</v>
      </c>
      <c r="E91" s="355"/>
      <c r="F91" s="355"/>
      <c r="G91" s="355"/>
      <c r="H91" s="356"/>
    </row>
    <row r="92" spans="1:8" s="16" customFormat="1" ht="37.5" customHeight="1" outlineLevel="1" x14ac:dyDescent="0.2">
      <c r="A92" s="419" t="s">
        <v>181</v>
      </c>
      <c r="B92" s="420"/>
      <c r="C92" s="599"/>
      <c r="D92" s="361">
        <v>38430</v>
      </c>
      <c r="E92" s="355"/>
      <c r="F92" s="355"/>
      <c r="G92" s="355"/>
      <c r="H92" s="356"/>
    </row>
    <row r="93" spans="1:8" s="16" customFormat="1" ht="37.5" customHeight="1" outlineLevel="1" x14ac:dyDescent="0.2">
      <c r="A93" s="419" t="s">
        <v>182</v>
      </c>
      <c r="B93" s="420"/>
      <c r="C93" s="599"/>
      <c r="D93" s="361">
        <v>40260</v>
      </c>
      <c r="E93" s="355"/>
      <c r="F93" s="355"/>
      <c r="G93" s="355"/>
      <c r="H93" s="356"/>
    </row>
    <row r="94" spans="1:8" s="16" customFormat="1" ht="37.5" customHeight="1" outlineLevel="1" x14ac:dyDescent="0.2">
      <c r="A94" s="419" t="s">
        <v>183</v>
      </c>
      <c r="B94" s="420"/>
      <c r="C94" s="599"/>
      <c r="D94" s="361">
        <v>42090</v>
      </c>
      <c r="E94" s="355"/>
      <c r="F94" s="355"/>
      <c r="G94" s="355"/>
      <c r="H94" s="356"/>
    </row>
    <row r="95" spans="1:8" s="16" customFormat="1" ht="37.5" customHeight="1" outlineLevel="1" x14ac:dyDescent="0.2">
      <c r="A95" s="419" t="s">
        <v>184</v>
      </c>
      <c r="B95" s="420"/>
      <c r="C95" s="599"/>
      <c r="D95" s="361">
        <v>43920</v>
      </c>
      <c r="E95" s="355"/>
      <c r="F95" s="355"/>
      <c r="G95" s="355"/>
      <c r="H95" s="356"/>
    </row>
    <row r="96" spans="1:8" s="16" customFormat="1" ht="37.5" customHeight="1" outlineLevel="1" x14ac:dyDescent="0.2">
      <c r="A96" s="419" t="s">
        <v>185</v>
      </c>
      <c r="B96" s="420"/>
      <c r="C96" s="599"/>
      <c r="D96" s="361">
        <v>45750</v>
      </c>
      <c r="E96" s="355"/>
      <c r="F96" s="355"/>
      <c r="G96" s="355"/>
      <c r="H96" s="356"/>
    </row>
    <row r="97" spans="1:8" s="16" customFormat="1" ht="37.5" customHeight="1" outlineLevel="1" x14ac:dyDescent="0.2">
      <c r="A97" s="419" t="s">
        <v>186</v>
      </c>
      <c r="B97" s="420"/>
      <c r="C97" s="599"/>
      <c r="D97" s="361">
        <v>47580</v>
      </c>
      <c r="E97" s="355"/>
      <c r="F97" s="355"/>
      <c r="G97" s="355"/>
      <c r="H97" s="356"/>
    </row>
    <row r="98" spans="1:8" s="16" customFormat="1" ht="37.5" customHeight="1" outlineLevel="1" x14ac:dyDescent="0.2">
      <c r="A98" s="419" t="s">
        <v>187</v>
      </c>
      <c r="B98" s="420"/>
      <c r="C98" s="599"/>
      <c r="D98" s="361">
        <v>49410</v>
      </c>
      <c r="E98" s="355"/>
      <c r="F98" s="355"/>
      <c r="G98" s="355"/>
      <c r="H98" s="356"/>
    </row>
    <row r="99" spans="1:8" s="16" customFormat="1" ht="37.5" customHeight="1" outlineLevel="1" x14ac:dyDescent="0.2">
      <c r="A99" s="419" t="s">
        <v>188</v>
      </c>
      <c r="B99" s="420"/>
      <c r="C99" s="599"/>
      <c r="D99" s="361">
        <v>51240</v>
      </c>
      <c r="E99" s="355"/>
      <c r="F99" s="355"/>
      <c r="G99" s="355"/>
      <c r="H99" s="356"/>
    </row>
    <row r="100" spans="1:8" s="16" customFormat="1" ht="37.5" customHeight="1" outlineLevel="1" x14ac:dyDescent="0.2">
      <c r="A100" s="419" t="s">
        <v>189</v>
      </c>
      <c r="B100" s="420"/>
      <c r="C100" s="599"/>
      <c r="D100" s="361">
        <v>53070</v>
      </c>
      <c r="E100" s="355"/>
      <c r="F100" s="355"/>
      <c r="G100" s="355"/>
      <c r="H100" s="356"/>
    </row>
    <row r="101" spans="1:8" s="16" customFormat="1" ht="37.5" customHeight="1" outlineLevel="1" x14ac:dyDescent="0.2">
      <c r="A101" s="419" t="s">
        <v>190</v>
      </c>
      <c r="B101" s="420"/>
      <c r="C101" s="599"/>
      <c r="D101" s="361">
        <v>54900</v>
      </c>
      <c r="E101" s="355"/>
      <c r="F101" s="355"/>
      <c r="G101" s="355"/>
      <c r="H101" s="356"/>
    </row>
    <row r="102" spans="1:8" s="16" customFormat="1" ht="37.5" customHeight="1" outlineLevel="1" x14ac:dyDescent="0.2">
      <c r="A102" s="419" t="s">
        <v>191</v>
      </c>
      <c r="B102" s="420"/>
      <c r="C102" s="599"/>
      <c r="D102" s="361">
        <v>56730</v>
      </c>
      <c r="E102" s="355"/>
      <c r="F102" s="355"/>
      <c r="G102" s="355"/>
      <c r="H102" s="356"/>
    </row>
    <row r="103" spans="1:8" s="16" customFormat="1" ht="37.5" customHeight="1" outlineLevel="1" x14ac:dyDescent="0.2">
      <c r="A103" s="419" t="s">
        <v>192</v>
      </c>
      <c r="B103" s="420"/>
      <c r="C103" s="599"/>
      <c r="D103" s="361">
        <v>58560</v>
      </c>
      <c r="E103" s="355"/>
      <c r="F103" s="355"/>
      <c r="G103" s="355"/>
      <c r="H103" s="356"/>
    </row>
    <row r="104" spans="1:8" s="16" customFormat="1" ht="37.5" customHeight="1" outlineLevel="1" x14ac:dyDescent="0.2">
      <c r="A104" s="419" t="s">
        <v>193</v>
      </c>
      <c r="B104" s="420"/>
      <c r="C104" s="599"/>
      <c r="D104" s="361">
        <v>60390</v>
      </c>
      <c r="E104" s="355"/>
      <c r="F104" s="355"/>
      <c r="G104" s="355"/>
      <c r="H104" s="356"/>
    </row>
    <row r="105" spans="1:8" s="16" customFormat="1" ht="37.5" customHeight="1" outlineLevel="1" x14ac:dyDescent="0.2">
      <c r="A105" s="419" t="s">
        <v>194</v>
      </c>
      <c r="B105" s="420"/>
      <c r="C105" s="599"/>
      <c r="D105" s="361">
        <v>62220</v>
      </c>
      <c r="E105" s="355"/>
      <c r="F105" s="355"/>
      <c r="G105" s="355"/>
      <c r="H105" s="356"/>
    </row>
    <row r="106" spans="1:8" s="16" customFormat="1" ht="37.5" customHeight="1" outlineLevel="1" x14ac:dyDescent="0.2">
      <c r="A106" s="419" t="s">
        <v>195</v>
      </c>
      <c r="B106" s="420"/>
      <c r="C106" s="599"/>
      <c r="D106" s="361">
        <v>64050</v>
      </c>
      <c r="E106" s="355"/>
      <c r="F106" s="355"/>
      <c r="G106" s="355"/>
      <c r="H106" s="356"/>
    </row>
    <row r="107" spans="1:8" s="16" customFormat="1" ht="37.5" customHeight="1" outlineLevel="1" x14ac:dyDescent="0.2">
      <c r="A107" s="419" t="s">
        <v>235</v>
      </c>
      <c r="B107" s="420"/>
      <c r="C107" s="599"/>
      <c r="D107" s="361">
        <v>65880</v>
      </c>
      <c r="E107" s="355"/>
      <c r="F107" s="355"/>
      <c r="G107" s="355"/>
      <c r="H107" s="356"/>
    </row>
    <row r="108" spans="1:8" s="16" customFormat="1" ht="37.5" customHeight="1" outlineLevel="1" x14ac:dyDescent="0.2">
      <c r="A108" s="419" t="s">
        <v>236</v>
      </c>
      <c r="B108" s="420"/>
      <c r="C108" s="599"/>
      <c r="D108" s="361">
        <v>67710</v>
      </c>
      <c r="E108" s="355"/>
      <c r="F108" s="355"/>
      <c r="G108" s="355"/>
      <c r="H108" s="356"/>
    </row>
    <row r="109" spans="1:8" s="16" customFormat="1" ht="37.5" customHeight="1" outlineLevel="1" x14ac:dyDescent="0.2">
      <c r="A109" s="419" t="s">
        <v>237</v>
      </c>
      <c r="B109" s="420"/>
      <c r="C109" s="599"/>
      <c r="D109" s="361">
        <v>69540</v>
      </c>
      <c r="E109" s="355"/>
      <c r="F109" s="355"/>
      <c r="G109" s="355"/>
      <c r="H109" s="356"/>
    </row>
    <row r="110" spans="1:8" s="16" customFormat="1" ht="37.5" customHeight="1" outlineLevel="1" x14ac:dyDescent="0.2">
      <c r="A110" s="419" t="s">
        <v>238</v>
      </c>
      <c r="B110" s="420"/>
      <c r="C110" s="599"/>
      <c r="D110" s="361">
        <v>71370</v>
      </c>
      <c r="E110" s="355"/>
      <c r="F110" s="355"/>
      <c r="G110" s="355"/>
      <c r="H110" s="356"/>
    </row>
    <row r="111" spans="1:8" s="16" customFormat="1" ht="37.5" customHeight="1" outlineLevel="1" thickBot="1" x14ac:dyDescent="0.25">
      <c r="A111" s="419" t="s">
        <v>239</v>
      </c>
      <c r="B111" s="420"/>
      <c r="C111" s="599"/>
      <c r="D111" s="361">
        <v>73200</v>
      </c>
      <c r="E111" s="355"/>
      <c r="F111" s="355"/>
      <c r="G111" s="355"/>
      <c r="H111" s="356"/>
    </row>
    <row r="112" spans="1:8" s="16" customFormat="1" ht="50.1" customHeight="1" thickBot="1" x14ac:dyDescent="0.25">
      <c r="A112" s="411" t="s">
        <v>59</v>
      </c>
      <c r="B112" s="412"/>
      <c r="C112" s="412"/>
      <c r="D112" s="421" t="str">
        <f>"от "&amp;MIN(D113:D122)&amp;" до "&amp;MAX(D113:D122)</f>
        <v>от 75 до 6150</v>
      </c>
      <c r="E112" s="422"/>
      <c r="F112" s="422"/>
      <c r="G112" s="422"/>
      <c r="H112" s="423"/>
    </row>
    <row r="113" spans="1:8" s="16" customFormat="1" ht="159.75" customHeight="1" x14ac:dyDescent="0.2">
      <c r="A113" s="65" t="s">
        <v>60</v>
      </c>
      <c r="B113" s="66" t="s">
        <v>13</v>
      </c>
      <c r="C113" s="120"/>
      <c r="D113" s="432">
        <v>1320</v>
      </c>
      <c r="E113" s="433"/>
      <c r="F113" s="433"/>
      <c r="G113" s="433"/>
      <c r="H113" s="434"/>
    </row>
    <row r="114" spans="1:8" s="16" customFormat="1" ht="37.5" customHeight="1" x14ac:dyDescent="0.2">
      <c r="A114" s="352" t="s">
        <v>61</v>
      </c>
      <c r="B114" s="522"/>
      <c r="C114" s="426"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14" s="354">
        <v>75</v>
      </c>
      <c r="E114" s="355"/>
      <c r="F114" s="355"/>
      <c r="G114" s="355"/>
      <c r="H114" s="356"/>
    </row>
    <row r="115" spans="1:8" s="16" customFormat="1" ht="37.5" customHeight="1" x14ac:dyDescent="0.2">
      <c r="A115" s="352" t="s">
        <v>62</v>
      </c>
      <c r="B115" s="522"/>
      <c r="C115" s="427"/>
      <c r="D115" s="354">
        <v>4650</v>
      </c>
      <c r="E115" s="355"/>
      <c r="F115" s="355"/>
      <c r="G115" s="355"/>
      <c r="H115" s="356"/>
    </row>
    <row r="116" spans="1:8" s="16" customFormat="1" ht="37.5" customHeight="1" x14ac:dyDescent="0.2">
      <c r="A116" s="352" t="s">
        <v>63</v>
      </c>
      <c r="B116" s="522"/>
      <c r="C116" s="427"/>
      <c r="D116" s="354">
        <v>960</v>
      </c>
      <c r="E116" s="355"/>
      <c r="F116" s="355"/>
      <c r="G116" s="355"/>
      <c r="H116" s="356"/>
    </row>
    <row r="117" spans="1:8" s="16" customFormat="1" ht="37.5" customHeight="1" x14ac:dyDescent="0.2">
      <c r="A117" s="352" t="s">
        <v>64</v>
      </c>
      <c r="B117" s="353"/>
      <c r="C117" s="427"/>
      <c r="D117" s="354">
        <v>3990</v>
      </c>
      <c r="E117" s="355"/>
      <c r="F117" s="355"/>
      <c r="G117" s="355"/>
      <c r="H117" s="356"/>
    </row>
    <row r="118" spans="1:8" s="16" customFormat="1" ht="37.5" customHeight="1" x14ac:dyDescent="0.2">
      <c r="A118" s="352" t="s">
        <v>65</v>
      </c>
      <c r="B118" s="522"/>
      <c r="C118" s="427"/>
      <c r="D118" s="354">
        <v>300</v>
      </c>
      <c r="E118" s="355"/>
      <c r="F118" s="355"/>
      <c r="G118" s="355"/>
      <c r="H118" s="356"/>
    </row>
    <row r="119" spans="1:8" s="16" customFormat="1" ht="37.5" customHeight="1" x14ac:dyDescent="0.2">
      <c r="A119" s="352" t="s">
        <v>66</v>
      </c>
      <c r="B119" s="522"/>
      <c r="C119" s="427"/>
      <c r="D119" s="354">
        <v>300</v>
      </c>
      <c r="E119" s="355"/>
      <c r="F119" s="355"/>
      <c r="G119" s="355"/>
      <c r="H119" s="356"/>
    </row>
    <row r="120" spans="1:8" s="16" customFormat="1" ht="37.5" customHeight="1" x14ac:dyDescent="0.2">
      <c r="A120" s="352" t="s">
        <v>67</v>
      </c>
      <c r="B120" s="522"/>
      <c r="C120" s="427"/>
      <c r="D120" s="354">
        <v>600</v>
      </c>
      <c r="E120" s="355"/>
      <c r="F120" s="355"/>
      <c r="G120" s="355"/>
      <c r="H120" s="356"/>
    </row>
    <row r="121" spans="1:8" s="16" customFormat="1" ht="37.5" customHeight="1" x14ac:dyDescent="0.2">
      <c r="A121" s="352" t="s">
        <v>68</v>
      </c>
      <c r="B121" s="522"/>
      <c r="C121" s="427"/>
      <c r="D121" s="354">
        <v>870</v>
      </c>
      <c r="E121" s="355"/>
      <c r="F121" s="355"/>
      <c r="G121" s="355"/>
      <c r="H121" s="356"/>
    </row>
    <row r="122" spans="1:8" s="16" customFormat="1" ht="37.5" customHeight="1" thickBot="1" x14ac:dyDescent="0.25">
      <c r="A122" s="369" t="s">
        <v>69</v>
      </c>
      <c r="B122" s="523"/>
      <c r="C122" s="428"/>
      <c r="D122" s="354">
        <v>6150</v>
      </c>
      <c r="E122" s="355"/>
      <c r="F122" s="355"/>
      <c r="G122" s="355"/>
      <c r="H122" s="356"/>
    </row>
    <row r="123" spans="1:8" s="16" customFormat="1" ht="117.75" customHeight="1" thickBot="1" x14ac:dyDescent="0.25">
      <c r="A123" s="524" t="s">
        <v>71</v>
      </c>
      <c r="B123" s="525"/>
      <c r="C12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23" s="375">
        <f>30*1.2</f>
        <v>36</v>
      </c>
      <c r="E123" s="375"/>
      <c r="F123" s="375"/>
      <c r="G123" s="375"/>
      <c r="H123" s="376"/>
    </row>
    <row r="124" spans="1:8" s="23" customFormat="1" ht="49.5" customHeight="1" thickBot="1" x14ac:dyDescent="0.25">
      <c r="A124" s="362" t="s">
        <v>72</v>
      </c>
      <c r="B124" s="363"/>
      <c r="C124" s="21"/>
      <c r="D124" s="364" t="str">
        <f>"от "&amp;MIN(D126,D146:H147,F186,D148:H162)&amp;" до "&amp;MAX(D126,D146:H147,F186,D148:H162)</f>
        <v>от 690 до 21900</v>
      </c>
      <c r="E124" s="364"/>
      <c r="F124" s="364"/>
      <c r="G124" s="364"/>
      <c r="H124" s="365"/>
    </row>
    <row r="125" spans="1:8" s="16" customFormat="1" ht="24.95" customHeight="1" thickBot="1" x14ac:dyDescent="0.25">
      <c r="A125" s="518"/>
      <c r="B125" s="519"/>
      <c r="C125" s="60"/>
      <c r="D125" s="520"/>
      <c r="E125" s="520"/>
      <c r="F125" s="520"/>
      <c r="G125" s="520"/>
      <c r="H125" s="521"/>
    </row>
    <row r="126" spans="1:8" s="16" customFormat="1" ht="54.75" customHeight="1" thickBot="1" x14ac:dyDescent="0.25">
      <c r="A126" s="389" t="s">
        <v>73</v>
      </c>
      <c r="B126" s="390"/>
      <c r="C12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"2ГИС.САРАТОВ" (версия для ПК); Интернет-площадка 2gis.kz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http://api.2gis.kz/</v>
      </c>
      <c r="D126" s="391">
        <v>7200</v>
      </c>
      <c r="E126" s="391"/>
      <c r="F126" s="391"/>
      <c r="G126" s="391"/>
      <c r="H126" s="392"/>
    </row>
    <row r="127" spans="1:8" s="16" customFormat="1" ht="54.75" customHeight="1" thickBot="1" x14ac:dyDescent="0.25">
      <c r="A127" s="393" t="s">
        <v>74</v>
      </c>
      <c r="B127" s="394"/>
      <c r="C127" s="405"/>
      <c r="D127" s="395" t="s">
        <v>75</v>
      </c>
      <c r="E127" s="396"/>
      <c r="F127" s="396"/>
      <c r="G127" s="396"/>
      <c r="H127" s="397"/>
    </row>
    <row r="128" spans="1:8" s="16" customFormat="1" ht="54.75" customHeight="1" x14ac:dyDescent="0.2">
      <c r="A128" s="385" t="s">
        <v>76</v>
      </c>
      <c r="B128" s="386"/>
      <c r="C128" s="405"/>
      <c r="D128" s="398">
        <f>D126/4</f>
        <v>1800</v>
      </c>
      <c r="E128" s="398"/>
      <c r="F128" s="398"/>
      <c r="G128" s="398"/>
      <c r="H128" s="399"/>
    </row>
    <row r="129" spans="1:8" s="16" customFormat="1" ht="54.75" customHeight="1" x14ac:dyDescent="0.2">
      <c r="A129" s="385" t="s">
        <v>77</v>
      </c>
      <c r="B129" s="386"/>
      <c r="C129" s="405"/>
      <c r="D129" s="398">
        <f>D126/5</f>
        <v>1440</v>
      </c>
      <c r="E129" s="398"/>
      <c r="F129" s="398"/>
      <c r="G129" s="398"/>
      <c r="H129" s="399"/>
    </row>
    <row r="130" spans="1:8" s="16" customFormat="1" ht="54.75" customHeight="1" x14ac:dyDescent="0.2">
      <c r="A130" s="385" t="s">
        <v>78</v>
      </c>
      <c r="B130" s="386"/>
      <c r="C130" s="405"/>
      <c r="D130" s="398">
        <f>D126/6</f>
        <v>1200</v>
      </c>
      <c r="E130" s="398"/>
      <c r="F130" s="398"/>
      <c r="G130" s="398"/>
      <c r="H130" s="399"/>
    </row>
    <row r="131" spans="1:8" s="16" customFormat="1" ht="54.75" customHeight="1" x14ac:dyDescent="0.2">
      <c r="A131" s="385" t="s">
        <v>79</v>
      </c>
      <c r="B131" s="386"/>
      <c r="C131" s="405"/>
      <c r="D131" s="398">
        <f>D126/7</f>
        <v>1028.5714285714287</v>
      </c>
      <c r="E131" s="398"/>
      <c r="F131" s="398"/>
      <c r="G131" s="398"/>
      <c r="H131" s="399"/>
    </row>
    <row r="132" spans="1:8" s="16" customFormat="1" ht="54.75" customHeight="1" x14ac:dyDescent="0.2">
      <c r="A132" s="385" t="s">
        <v>80</v>
      </c>
      <c r="B132" s="386"/>
      <c r="C132" s="405"/>
      <c r="D132" s="398">
        <f>D126/8</f>
        <v>900</v>
      </c>
      <c r="E132" s="398"/>
      <c r="F132" s="398"/>
      <c r="G132" s="398"/>
      <c r="H132" s="399"/>
    </row>
    <row r="133" spans="1:8" s="16" customFormat="1" ht="54.75" customHeight="1" x14ac:dyDescent="0.2">
      <c r="A133" s="385" t="s">
        <v>81</v>
      </c>
      <c r="B133" s="386"/>
      <c r="C133" s="405"/>
      <c r="D133" s="398">
        <f>D126/9</f>
        <v>800</v>
      </c>
      <c r="E133" s="398"/>
      <c r="F133" s="398"/>
      <c r="G133" s="398"/>
      <c r="H133" s="399"/>
    </row>
    <row r="134" spans="1:8" s="16" customFormat="1" ht="54.75" customHeight="1" x14ac:dyDescent="0.2">
      <c r="A134" s="385" t="s">
        <v>82</v>
      </c>
      <c r="B134" s="386"/>
      <c r="C134" s="405"/>
      <c r="D134" s="398">
        <f>D126/10</f>
        <v>720</v>
      </c>
      <c r="E134" s="398"/>
      <c r="F134" s="398"/>
      <c r="G134" s="398"/>
      <c r="H134" s="399"/>
    </row>
    <row r="135" spans="1:8" s="16" customFormat="1" ht="54.75" customHeight="1" thickBot="1" x14ac:dyDescent="0.25">
      <c r="A135" s="389" t="s">
        <v>83</v>
      </c>
      <c r="B135" s="390"/>
      <c r="C135" s="405"/>
      <c r="D135" s="391">
        <v>9720</v>
      </c>
      <c r="E135" s="391"/>
      <c r="F135" s="391"/>
      <c r="G135" s="391"/>
      <c r="H135" s="392"/>
    </row>
    <row r="136" spans="1:8" s="16" customFormat="1" ht="54.75" customHeight="1" thickBot="1" x14ac:dyDescent="0.25">
      <c r="A136" s="393" t="s">
        <v>74</v>
      </c>
      <c r="B136" s="394"/>
      <c r="C136" s="405"/>
      <c r="D136" s="395" t="s">
        <v>75</v>
      </c>
      <c r="E136" s="396"/>
      <c r="F136" s="396"/>
      <c r="G136" s="396"/>
      <c r="H136" s="397"/>
    </row>
    <row r="137" spans="1:8" s="16" customFormat="1" ht="54.75" customHeight="1" x14ac:dyDescent="0.2">
      <c r="A137" s="385" t="s">
        <v>76</v>
      </c>
      <c r="B137" s="386"/>
      <c r="C137" s="405"/>
      <c r="D137" s="398">
        <v>2430</v>
      </c>
      <c r="E137" s="398"/>
      <c r="F137" s="398"/>
      <c r="G137" s="398"/>
      <c r="H137" s="399"/>
    </row>
    <row r="138" spans="1:8" s="16" customFormat="1" ht="54.75" customHeight="1" x14ac:dyDescent="0.2">
      <c r="A138" s="385" t="s">
        <v>77</v>
      </c>
      <c r="B138" s="386"/>
      <c r="C138" s="405"/>
      <c r="D138" s="398">
        <v>1944</v>
      </c>
      <c r="E138" s="398"/>
      <c r="F138" s="398"/>
      <c r="G138" s="398"/>
      <c r="H138" s="399"/>
    </row>
    <row r="139" spans="1:8" s="16" customFormat="1" ht="54.75" customHeight="1" x14ac:dyDescent="0.2">
      <c r="A139" s="385" t="s">
        <v>78</v>
      </c>
      <c r="B139" s="386"/>
      <c r="C139" s="405"/>
      <c r="D139" s="398">
        <v>1620</v>
      </c>
      <c r="E139" s="398"/>
      <c r="F139" s="398"/>
      <c r="G139" s="398"/>
      <c r="H139" s="399"/>
    </row>
    <row r="140" spans="1:8" s="16" customFormat="1" ht="54.75" customHeight="1" x14ac:dyDescent="0.2">
      <c r="A140" s="385" t="s">
        <v>79</v>
      </c>
      <c r="B140" s="386"/>
      <c r="C140" s="405"/>
      <c r="D140" s="398">
        <v>1388.5714285714284</v>
      </c>
      <c r="E140" s="398"/>
      <c r="F140" s="398"/>
      <c r="G140" s="398"/>
      <c r="H140" s="399"/>
    </row>
    <row r="141" spans="1:8" s="16" customFormat="1" ht="54.75" customHeight="1" x14ac:dyDescent="0.2">
      <c r="A141" s="385" t="s">
        <v>80</v>
      </c>
      <c r="B141" s="386"/>
      <c r="C141" s="405"/>
      <c r="D141" s="398">
        <v>1215</v>
      </c>
      <c r="E141" s="398"/>
      <c r="F141" s="398"/>
      <c r="G141" s="398"/>
      <c r="H141" s="399"/>
    </row>
    <row r="142" spans="1:8" s="16" customFormat="1" ht="54.75" customHeight="1" x14ac:dyDescent="0.2">
      <c r="A142" s="385" t="s">
        <v>81</v>
      </c>
      <c r="B142" s="386"/>
      <c r="C142" s="405"/>
      <c r="D142" s="398">
        <v>1080</v>
      </c>
      <c r="E142" s="398"/>
      <c r="F142" s="398"/>
      <c r="G142" s="398"/>
      <c r="H142" s="399"/>
    </row>
    <row r="143" spans="1:8" s="16" customFormat="1" ht="54.75" customHeight="1" thickBot="1" x14ac:dyDescent="0.25">
      <c r="A143" s="385" t="s">
        <v>82</v>
      </c>
      <c r="B143" s="386"/>
      <c r="C143" s="406"/>
      <c r="D143" s="398">
        <v>972</v>
      </c>
      <c r="E143" s="398"/>
      <c r="F143" s="398"/>
      <c r="G143" s="398"/>
      <c r="H143" s="399"/>
    </row>
    <row r="144" spans="1:8" s="16" customFormat="1" ht="62.45" customHeight="1" thickBot="1" x14ac:dyDescent="0.25">
      <c r="A144" s="380" t="s">
        <v>84</v>
      </c>
      <c r="B144" s="381"/>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44" s="374">
        <v>14550</v>
      </c>
      <c r="E144" s="375"/>
      <c r="F144" s="375"/>
      <c r="G144" s="375"/>
      <c r="H144" s="376"/>
    </row>
    <row r="145" spans="1:8" s="16" customFormat="1" ht="24.95" customHeight="1" thickBot="1" x14ac:dyDescent="0.25">
      <c r="A145" s="518"/>
      <c r="B145" s="519"/>
      <c r="C145" s="56"/>
      <c r="D145" s="520"/>
      <c r="E145" s="520"/>
      <c r="F145" s="520"/>
      <c r="G145" s="520"/>
      <c r="H145" s="521"/>
    </row>
    <row r="146" spans="1:8" s="16" customFormat="1" ht="50.1" customHeight="1" x14ac:dyDescent="0.2">
      <c r="A146" s="352" t="s">
        <v>85</v>
      </c>
      <c r="B146" s="353"/>
      <c r="C146" s="118" t="str">
        <f>"Интернет-площадка 2gis.ru на основе Cправочника организаций "&amp;$C$2&amp;""</f>
        <v>Интернет-площадка 2gis.ru на основе Cправочника организаций "2ГИС.САРАТОВ"</v>
      </c>
      <c r="D146" s="361">
        <v>7800</v>
      </c>
      <c r="E146" s="355"/>
      <c r="F146" s="355"/>
      <c r="G146" s="355"/>
      <c r="H146" s="356"/>
    </row>
    <row r="147" spans="1:8" s="16" customFormat="1" ht="50.1" customHeight="1" x14ac:dyDescent="0.2">
      <c r="A147" s="352" t="s">
        <v>86</v>
      </c>
      <c r="B147" s="353"/>
      <c r="C147"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7" s="361">
        <v>7800</v>
      </c>
      <c r="E147" s="355"/>
      <c r="F147" s="355"/>
      <c r="G147" s="355"/>
      <c r="H147" s="356"/>
    </row>
    <row r="148" spans="1:8" s="16" customFormat="1" ht="50.1" customHeight="1" x14ac:dyDescent="0.2">
      <c r="A148" s="352" t="s">
        <v>87</v>
      </c>
      <c r="B148" s="353"/>
      <c r="C148"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48" s="361">
        <v>13500</v>
      </c>
      <c r="E148" s="355"/>
      <c r="F148" s="355"/>
      <c r="G148" s="355"/>
      <c r="H148" s="356"/>
    </row>
    <row r="149" spans="1:8" s="16" customFormat="1" ht="50.1" customHeight="1" x14ac:dyDescent="0.2">
      <c r="A149" s="352" t="s">
        <v>88</v>
      </c>
      <c r="B149" s="353"/>
      <c r="C149" s="74" t="str">
        <f>"Интернет-площадка 2gis.ru на основе Cправочника организаций "&amp;$C$2&amp;""</f>
        <v>Интернет-площадка 2gis.ru на основе Cправочника организаций "2ГИС.САРАТОВ"</v>
      </c>
      <c r="D149" s="361">
        <v>7800</v>
      </c>
      <c r="E149" s="355"/>
      <c r="F149" s="355"/>
      <c r="G149" s="355"/>
      <c r="H149" s="356"/>
    </row>
    <row r="150" spans="1:8" s="16" customFormat="1" ht="50.1" customHeight="1" x14ac:dyDescent="0.2">
      <c r="A150" s="352" t="s">
        <v>89</v>
      </c>
      <c r="B150" s="353"/>
      <c r="C150" s="74" t="str">
        <f>"Интернет-площадка 2gis.ru на основе Cправочника организаций "&amp;$C$2&amp;""</f>
        <v>Интернет-площадка 2gis.ru на основе Cправочника организаций "2ГИС.САРАТОВ"</v>
      </c>
      <c r="D150" s="361">
        <v>9360</v>
      </c>
      <c r="E150" s="355"/>
      <c r="F150" s="355"/>
      <c r="G150" s="355"/>
      <c r="H150" s="356"/>
    </row>
    <row r="151" spans="1:8" s="16" customFormat="1" ht="50.1" customHeight="1" x14ac:dyDescent="0.2">
      <c r="A151" s="352" t="s">
        <v>90</v>
      </c>
      <c r="B151" s="353"/>
      <c r="C151"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1" s="361">
        <v>5100</v>
      </c>
      <c r="E151" s="355"/>
      <c r="F151" s="355"/>
      <c r="G151" s="355"/>
      <c r="H151" s="356"/>
    </row>
    <row r="152" spans="1:8" s="16" customFormat="1" ht="50.1" customHeight="1" x14ac:dyDescent="0.2">
      <c r="A152" s="352" t="s">
        <v>91</v>
      </c>
      <c r="B152" s="353"/>
      <c r="C152"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2" s="361">
        <v>5100</v>
      </c>
      <c r="E152" s="355"/>
      <c r="F152" s="355"/>
      <c r="G152" s="355"/>
      <c r="H152" s="356"/>
    </row>
    <row r="153" spans="1:8" s="16" customFormat="1" ht="50.1" customHeight="1" x14ac:dyDescent="0.2">
      <c r="A153" s="352" t="s">
        <v>92</v>
      </c>
      <c r="B153" s="353"/>
      <c r="C153"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53" s="361">
        <v>15000</v>
      </c>
      <c r="E153" s="355"/>
      <c r="F153" s="355"/>
      <c r="G153" s="355"/>
      <c r="H153" s="356"/>
    </row>
    <row r="154" spans="1:8" s="16" customFormat="1" ht="50.1" customHeight="1" x14ac:dyDescent="0.2">
      <c r="A154" s="352" t="s">
        <v>93</v>
      </c>
      <c r="B154" s="353"/>
      <c r="C154" s="74" t="str">
        <f>C186</f>
        <v>электронный справочник на основе Справочника организаций "2ГИС.САРАТОВ" (мобильная версия 2ГИС 4.0 и выше)</v>
      </c>
      <c r="D154" s="361">
        <v>18600</v>
      </c>
      <c r="E154" s="355"/>
      <c r="F154" s="355"/>
      <c r="G154" s="355"/>
      <c r="H154" s="356"/>
    </row>
    <row r="155" spans="1:8" s="16" customFormat="1" ht="50.1" customHeight="1" x14ac:dyDescent="0.2">
      <c r="A155" s="352" t="s">
        <v>94</v>
      </c>
      <c r="B155" s="353"/>
      <c r="C155" s="74" t="s">
        <v>95</v>
      </c>
      <c r="D155" s="361">
        <v>690</v>
      </c>
      <c r="E155" s="355"/>
      <c r="F155" s="355"/>
      <c r="G155" s="355"/>
      <c r="H155" s="356"/>
    </row>
    <row r="156" spans="1:8" s="16" customFormat="1" ht="66.75" customHeight="1" x14ac:dyDescent="0.2">
      <c r="A156" s="352" t="s">
        <v>96</v>
      </c>
      <c r="B156" s="353"/>
      <c r="C15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6" s="361">
        <v>3600</v>
      </c>
      <c r="E156" s="355"/>
      <c r="F156" s="355"/>
      <c r="G156" s="355"/>
      <c r="H156" s="356"/>
    </row>
    <row r="157" spans="1:8" s="16" customFormat="1" ht="66.75" customHeight="1" x14ac:dyDescent="0.2">
      <c r="A157" s="352" t="s">
        <v>97</v>
      </c>
      <c r="B157" s="353"/>
      <c r="C157" s="74"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7" s="361">
        <v>2400</v>
      </c>
      <c r="E157" s="355"/>
      <c r="F157" s="355"/>
      <c r="G157" s="355"/>
      <c r="H157" s="356"/>
    </row>
    <row r="158" spans="1:8" s="16" customFormat="1" ht="66.75" customHeight="1" x14ac:dyDescent="0.2">
      <c r="A158" s="352" t="s">
        <v>98</v>
      </c>
      <c r="B158" s="353"/>
      <c r="C158" s="74"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8" s="361">
        <v>3000</v>
      </c>
      <c r="E158" s="355"/>
      <c r="F158" s="355"/>
      <c r="G158" s="355"/>
      <c r="H158" s="356"/>
    </row>
    <row r="159" spans="1:8" s="16" customFormat="1" ht="66.75" customHeight="1" x14ac:dyDescent="0.2">
      <c r="A159" s="352" t="s">
        <v>99</v>
      </c>
      <c r="B159" s="353"/>
      <c r="C159" s="74" t="str">
        <f t="shared" si="0"/>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59" s="361">
        <v>1200</v>
      </c>
      <c r="E159" s="355"/>
      <c r="F159" s="355"/>
      <c r="G159" s="355"/>
      <c r="H159" s="356"/>
    </row>
    <row r="160" spans="1:8" s="16" customFormat="1" ht="75" customHeight="1" x14ac:dyDescent="0.2">
      <c r="A160" s="352" t="s">
        <v>100</v>
      </c>
      <c r="B160" s="353" t="s">
        <v>100</v>
      </c>
      <c r="C16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0" s="361">
        <v>21900</v>
      </c>
      <c r="E160" s="355"/>
      <c r="F160" s="355"/>
      <c r="G160" s="355"/>
      <c r="H160" s="356"/>
    </row>
    <row r="161" spans="1:8" s="16" customFormat="1" ht="75" customHeight="1" x14ac:dyDescent="0.2">
      <c r="A161" s="352" t="s">
        <v>101</v>
      </c>
      <c r="B161" s="353" t="s">
        <v>101</v>
      </c>
      <c r="C16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61" s="361">
        <v>4800</v>
      </c>
      <c r="E161" s="355"/>
      <c r="F161" s="355"/>
      <c r="G161" s="355"/>
      <c r="H161" s="356"/>
    </row>
    <row r="162" spans="1:8" s="16" customFormat="1" ht="50.1" customHeight="1" thickBot="1" x14ac:dyDescent="0.25">
      <c r="A162" s="352" t="s">
        <v>102</v>
      </c>
      <c r="B162" s="353"/>
      <c r="C162"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2" s="361">
        <v>9900</v>
      </c>
      <c r="E162" s="355"/>
      <c r="F162" s="355"/>
      <c r="G162" s="355"/>
      <c r="H162" s="356"/>
    </row>
    <row r="163" spans="1:8" s="16" customFormat="1" ht="102" customHeight="1" thickBot="1" x14ac:dyDescent="0.25">
      <c r="A163" s="352" t="s">
        <v>16</v>
      </c>
      <c r="B163" s="353"/>
      <c r="C16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3" s="361">
        <v>1590</v>
      </c>
      <c r="E163" s="355"/>
      <c r="F163" s="355"/>
      <c r="G163" s="355"/>
      <c r="H163" s="356"/>
    </row>
    <row r="164" spans="1:8" s="16" customFormat="1" ht="102" customHeight="1" thickBot="1" x14ac:dyDescent="0.25">
      <c r="A164" s="352" t="s">
        <v>103</v>
      </c>
      <c r="B164" s="353"/>
      <c r="C16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64" s="361">
        <v>100002</v>
      </c>
      <c r="E164" s="355"/>
      <c r="F164" s="355"/>
      <c r="G164" s="355"/>
      <c r="H164" s="356"/>
    </row>
    <row r="165" spans="1:8" s="16" customFormat="1" ht="126" customHeight="1" x14ac:dyDescent="0.2">
      <c r="A165" s="377" t="s">
        <v>104</v>
      </c>
      <c r="B165" s="378"/>
      <c r="C16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5" s="361">
        <v>7980</v>
      </c>
      <c r="E165" s="355"/>
      <c r="F165" s="355"/>
      <c r="G165" s="355"/>
      <c r="H165" s="356"/>
    </row>
    <row r="166" spans="1:8" s="16" customFormat="1" ht="96" customHeight="1" x14ac:dyDescent="0.2">
      <c r="A166" s="377" t="s">
        <v>105</v>
      </c>
      <c r="B166" s="378"/>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Интернет-площадки и Веб-приложения на основе Cправочника организаций "2ГИС.САРАТОВ", http://api.2gis.ru/</v>
      </c>
      <c r="D166" s="361">
        <v>7980</v>
      </c>
      <c r="E166" s="355"/>
      <c r="F166" s="355"/>
      <c r="G166" s="355"/>
      <c r="H166" s="356"/>
    </row>
    <row r="167" spans="1:8" s="16" customFormat="1" ht="96" customHeight="1" x14ac:dyDescent="0.2">
      <c r="A167" s="377" t="s">
        <v>106</v>
      </c>
      <c r="B167" s="378"/>
      <c r="C16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67" s="361">
        <v>6690</v>
      </c>
      <c r="E167" s="355"/>
      <c r="F167" s="355"/>
      <c r="G167" s="355"/>
      <c r="H167" s="356"/>
    </row>
    <row r="168" spans="1:8" s="16" customFormat="1" ht="50.1" customHeight="1" x14ac:dyDescent="0.2">
      <c r="A168" s="352" t="s">
        <v>107</v>
      </c>
      <c r="B168" s="353"/>
      <c r="C168" s="74" t="str">
        <f>"Интернет-площадка 2gis.ru на основе Cправочника организаций "&amp;$C$2&amp;""</f>
        <v>Интернет-площадка 2gis.ru на основе Cправочника организаций "2ГИС.САРАТОВ"</v>
      </c>
      <c r="D168" s="361">
        <v>10920</v>
      </c>
      <c r="E168" s="355"/>
      <c r="F168" s="355"/>
      <c r="G168" s="355"/>
      <c r="H168" s="356"/>
    </row>
    <row r="169" spans="1:8" s="16" customFormat="1" ht="50.1" customHeight="1" x14ac:dyDescent="0.2">
      <c r="A169" s="377" t="s">
        <v>108</v>
      </c>
      <c r="B169" s="378"/>
      <c r="C169"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69" s="361">
        <v>10920</v>
      </c>
      <c r="E169" s="355"/>
      <c r="F169" s="355"/>
      <c r="G169" s="355"/>
      <c r="H169" s="356"/>
    </row>
    <row r="170" spans="1:8" s="16" customFormat="1" ht="50.1" customHeight="1" x14ac:dyDescent="0.2">
      <c r="A170" s="352" t="s">
        <v>109</v>
      </c>
      <c r="B170" s="353"/>
      <c r="C170"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0" s="361">
        <v>18960</v>
      </c>
      <c r="E170" s="355"/>
      <c r="F170" s="355"/>
      <c r="G170" s="355"/>
      <c r="H170" s="356"/>
    </row>
    <row r="171" spans="1:8" s="16" customFormat="1" ht="50.1" customHeight="1" x14ac:dyDescent="0.2">
      <c r="A171" s="352" t="s">
        <v>110</v>
      </c>
      <c r="B171" s="353"/>
      <c r="C171" s="74" t="str">
        <f>"Интернет-площадка 2gis.ru на основе Cправочника организаций "&amp;$C$2&amp;""</f>
        <v>Интернет-площадка 2gis.ru на основе Cправочника организаций "2ГИС.САРАТОВ"</v>
      </c>
      <c r="D171" s="361">
        <v>10920</v>
      </c>
      <c r="E171" s="355"/>
      <c r="F171" s="355"/>
      <c r="G171" s="355"/>
      <c r="H171" s="356"/>
    </row>
    <row r="172" spans="1:8" s="16" customFormat="1" ht="50.1" customHeight="1" x14ac:dyDescent="0.2">
      <c r="A172" s="352" t="s">
        <v>111</v>
      </c>
      <c r="B172" s="353"/>
      <c r="C172" s="74" t="str">
        <f>"Интернет-площадка 2gis.ru на основе Cправочника организаций "&amp;$C$2&amp;""</f>
        <v>Интернет-площадка 2gis.ru на основе Cправочника организаций "2ГИС.САРАТОВ"</v>
      </c>
      <c r="D172" s="361">
        <v>13104</v>
      </c>
      <c r="E172" s="355"/>
      <c r="F172" s="355"/>
      <c r="G172" s="355"/>
      <c r="H172" s="356"/>
    </row>
    <row r="173" spans="1:8" s="16" customFormat="1" ht="50.1" customHeight="1" x14ac:dyDescent="0.2">
      <c r="A173" s="352" t="s">
        <v>112</v>
      </c>
      <c r="B173" s="353"/>
      <c r="C173"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3" s="361">
        <v>7200</v>
      </c>
      <c r="E173" s="355"/>
      <c r="F173" s="355"/>
      <c r="G173" s="355"/>
      <c r="H173" s="356"/>
    </row>
    <row r="174" spans="1:8" s="16" customFormat="1" ht="50.1" customHeight="1" x14ac:dyDescent="0.2">
      <c r="A174" s="352" t="s">
        <v>113</v>
      </c>
      <c r="B174" s="353"/>
      <c r="C174"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4" s="361">
        <v>7200</v>
      </c>
      <c r="E174" s="355"/>
      <c r="F174" s="355"/>
      <c r="G174" s="355"/>
      <c r="H174" s="356"/>
    </row>
    <row r="175" spans="1:8" s="16" customFormat="1" ht="50.1" customHeight="1" x14ac:dyDescent="0.2">
      <c r="A175" s="352" t="s">
        <v>114</v>
      </c>
      <c r="B175" s="353"/>
      <c r="C175"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5" s="361">
        <v>21000</v>
      </c>
      <c r="E175" s="355"/>
      <c r="F175" s="355"/>
      <c r="G175" s="355"/>
      <c r="H175" s="356"/>
    </row>
    <row r="176" spans="1:8" s="16" customFormat="1" ht="50.1" customHeight="1" x14ac:dyDescent="0.2">
      <c r="A176" s="352" t="s">
        <v>115</v>
      </c>
      <c r="B176" s="353"/>
      <c r="C176" s="74" t="s">
        <v>95</v>
      </c>
      <c r="D176" s="361">
        <v>1080</v>
      </c>
      <c r="E176" s="355"/>
      <c r="F176" s="355"/>
      <c r="G176" s="355"/>
      <c r="H176" s="356"/>
    </row>
    <row r="177" spans="1:8" s="16" customFormat="1" ht="75" customHeight="1" x14ac:dyDescent="0.2">
      <c r="A177" s="352" t="s">
        <v>116</v>
      </c>
      <c r="B177" s="353"/>
      <c r="C17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"2ГИС.САРАТОВ" (мобильная версия 2ГИС 4.0 и выше); Интернет-площадка 2gis.ru на основе Cправочника организаций "2ГИС.САРАТОВ"</v>
      </c>
      <c r="D177" s="361">
        <v>30720</v>
      </c>
      <c r="E177" s="355"/>
      <c r="F177" s="355"/>
      <c r="G177" s="355"/>
      <c r="H177" s="356"/>
    </row>
    <row r="178" spans="1:8" s="16" customFormat="1" ht="50.1" customHeight="1" thickBot="1" x14ac:dyDescent="0.25">
      <c r="A178" s="352" t="s">
        <v>117</v>
      </c>
      <c r="B178" s="353"/>
      <c r="C178"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78" s="361">
        <v>13920</v>
      </c>
      <c r="E178" s="355"/>
      <c r="F178" s="355"/>
      <c r="G178" s="355"/>
      <c r="H178" s="356"/>
    </row>
    <row r="179" spans="1:8" s="23" customFormat="1" ht="50.1" customHeight="1" thickBot="1" x14ac:dyDescent="0.25">
      <c r="A179" s="362" t="s">
        <v>118</v>
      </c>
      <c r="B179" s="363"/>
      <c r="C179" s="21"/>
      <c r="D179" s="364"/>
      <c r="E179" s="364"/>
      <c r="F179" s="364"/>
      <c r="G179" s="364"/>
      <c r="H179" s="365"/>
    </row>
    <row r="180" spans="1:8" s="16" customFormat="1" ht="50.1" customHeight="1" x14ac:dyDescent="0.2">
      <c r="A180" s="352" t="s">
        <v>119</v>
      </c>
      <c r="B180" s="353"/>
      <c r="C180" s="366" t="str">
        <f>"Электронный справочник на основе Справочника организаций "&amp;$C$2&amp;" (мобильная версия)"</f>
        <v>Электронный справочник на основе Справочника организаций "2ГИС.САРАТОВ" (мобильная версия)</v>
      </c>
      <c r="D180" s="354">
        <v>6690</v>
      </c>
      <c r="E180" s="355"/>
      <c r="F180" s="355"/>
      <c r="G180" s="355"/>
      <c r="H180" s="356"/>
    </row>
    <row r="181" spans="1:8" s="16" customFormat="1" ht="50.1" customHeight="1" x14ac:dyDescent="0.2">
      <c r="A181" s="352" t="s">
        <v>120</v>
      </c>
      <c r="B181" s="353"/>
      <c r="C181" s="367"/>
      <c r="D181" s="354">
        <v>7980</v>
      </c>
      <c r="E181" s="355"/>
      <c r="F181" s="355"/>
      <c r="G181" s="355"/>
      <c r="H181" s="356"/>
    </row>
    <row r="182" spans="1:8" s="16" customFormat="1" ht="50.1" customHeight="1" x14ac:dyDescent="0.2">
      <c r="A182" s="369" t="s">
        <v>121</v>
      </c>
      <c r="B182" s="370"/>
      <c r="C182" s="367"/>
      <c r="D182" s="517">
        <v>3900</v>
      </c>
      <c r="E182" s="398"/>
      <c r="F182" s="398"/>
      <c r="G182" s="398"/>
      <c r="H182" s="398"/>
    </row>
    <row r="183" spans="1:8" s="16" customFormat="1" ht="50.1" customHeight="1" x14ac:dyDescent="0.2">
      <c r="A183" s="369" t="s">
        <v>122</v>
      </c>
      <c r="B183" s="370"/>
      <c r="C183" s="367"/>
      <c r="D183" s="517">
        <v>390</v>
      </c>
      <c r="E183" s="398"/>
      <c r="F183" s="398"/>
      <c r="G183" s="398"/>
      <c r="H183" s="398"/>
    </row>
    <row r="184" spans="1:8" s="16" customFormat="1" ht="50.1" customHeight="1" thickBot="1" x14ac:dyDescent="0.25">
      <c r="A184" s="369" t="s">
        <v>123</v>
      </c>
      <c r="B184" s="370"/>
      <c r="C184" s="368"/>
      <c r="D184" s="471">
        <v>1380</v>
      </c>
      <c r="E184" s="472"/>
      <c r="F184" s="472"/>
      <c r="G184" s="472"/>
      <c r="H184" s="472"/>
    </row>
    <row r="185" spans="1:8" s="16" customFormat="1" ht="50.1" customHeight="1" thickBot="1" x14ac:dyDescent="0.25">
      <c r="A185" s="362" t="s">
        <v>124</v>
      </c>
      <c r="B185" s="363"/>
      <c r="C185" s="21"/>
      <c r="D185" s="364"/>
      <c r="E185" s="364"/>
      <c r="F185" s="364"/>
      <c r="G185" s="364"/>
      <c r="H185" s="365"/>
    </row>
    <row r="186" spans="1:8" s="16" customFormat="1" ht="50.1" customHeight="1" x14ac:dyDescent="0.2">
      <c r="A186" s="352" t="s">
        <v>125</v>
      </c>
      <c r="B186" s="353"/>
      <c r="C18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86" s="77">
        <f>F186*1.2</f>
        <v>4068</v>
      </c>
      <c r="E186" s="78">
        <f>F186*1.1</f>
        <v>3729.0000000000005</v>
      </c>
      <c r="F186" s="78">
        <v>3390</v>
      </c>
      <c r="G186" s="78">
        <f>F186*0.75</f>
        <v>2542.5</v>
      </c>
      <c r="H186" s="79">
        <f>F186*0.5</f>
        <v>1695</v>
      </c>
    </row>
    <row r="187" spans="1:8" s="16" customFormat="1" ht="50.1" customHeight="1" x14ac:dyDescent="0.2">
      <c r="A187" s="352" t="s">
        <v>126</v>
      </c>
      <c r="B187" s="353"/>
      <c r="C187" s="74" t="str">
        <f>"Интернет-площадка 2gis.ru на основе Cправочника организаций "&amp;$C$2&amp;""</f>
        <v>Интернет-площадка 2gis.ru на основе Cправочника организаций "2ГИС.САРАТОВ"</v>
      </c>
      <c r="D187" s="354">
        <v>3390</v>
      </c>
      <c r="E187" s="355"/>
      <c r="F187" s="355"/>
      <c r="G187" s="355"/>
      <c r="H187" s="356"/>
    </row>
    <row r="188" spans="1:8" s="16" customFormat="1" ht="50.1" customHeight="1" x14ac:dyDescent="0.2">
      <c r="A188" s="352" t="s">
        <v>127</v>
      </c>
      <c r="B188" s="353"/>
      <c r="C188"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88" s="361">
        <v>3390</v>
      </c>
      <c r="E188" s="355"/>
      <c r="F188" s="355"/>
      <c r="G188" s="355"/>
      <c r="H188" s="356"/>
    </row>
    <row r="189" spans="1:8" s="16" customFormat="1" ht="50.1" customHeight="1" x14ac:dyDescent="0.2">
      <c r="A189" s="377" t="s">
        <v>198</v>
      </c>
      <c r="B189" s="378"/>
      <c r="C18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(мобильная версия 2ГИС 4.0 и выше)</v>
      </c>
      <c r="D189" s="77">
        <f>F189*1.2</f>
        <v>5760</v>
      </c>
      <c r="E189" s="78">
        <f>F189*1.1</f>
        <v>5280</v>
      </c>
      <c r="F189" s="78">
        <v>4800</v>
      </c>
      <c r="G189" s="78">
        <f>F189*0.75</f>
        <v>3600</v>
      </c>
      <c r="H189" s="79">
        <f>F189*0.5</f>
        <v>2400</v>
      </c>
    </row>
    <row r="190" spans="1:8" s="16" customFormat="1" ht="50.1" customHeight="1" x14ac:dyDescent="0.2">
      <c r="A190" s="352" t="s">
        <v>199</v>
      </c>
      <c r="B190" s="353"/>
      <c r="C190" s="74" t="str">
        <f>"Интернет-площадка 2gis.ru на основе Cправочника организаций "&amp;$C$2&amp;""</f>
        <v>Интернет-площадка 2gis.ru на основе Cправочника организаций "2ГИС.САРАТОВ"</v>
      </c>
      <c r="D190" s="354">
        <v>4800</v>
      </c>
      <c r="E190" s="355"/>
      <c r="F190" s="355"/>
      <c r="G190" s="355"/>
      <c r="H190" s="356"/>
    </row>
    <row r="191" spans="1:8" s="16" customFormat="1" ht="50.1" customHeight="1" x14ac:dyDescent="0.2">
      <c r="A191" s="352" t="s">
        <v>130</v>
      </c>
      <c r="B191" s="353"/>
      <c r="C191" s="74" t="str">
        <f>"Электронный справочник на основе Справочника организаций"&amp;$C$2&amp;" (версия для ПК)"</f>
        <v>Электронный справочник на основе Справочника организаций"2ГИС.САРАТОВ" (версия для ПК)</v>
      </c>
      <c r="D191" s="354">
        <v>4800</v>
      </c>
      <c r="E191" s="355"/>
      <c r="F191" s="355"/>
      <c r="G191" s="355"/>
      <c r="H191" s="356"/>
    </row>
    <row r="192" spans="1:8" s="16" customFormat="1" ht="126" customHeight="1" thickBot="1" x14ac:dyDescent="0.25">
      <c r="A192" s="352" t="s">
        <v>131</v>
      </c>
      <c r="B192" s="353"/>
      <c r="C192" s="80" t="str">
        <f>C187</f>
        <v>Интернет-площадка 2gis.ru на основе Cправочника организаций "2ГИС.САРАТОВ"</v>
      </c>
      <c r="D192" s="77">
        <f>F192*1.2</f>
        <v>9576</v>
      </c>
      <c r="E192" s="78">
        <f>F192*1.1</f>
        <v>8778</v>
      </c>
      <c r="F192" s="78">
        <v>7980</v>
      </c>
      <c r="G192" s="78">
        <f>F192*0.75</f>
        <v>5985</v>
      </c>
      <c r="H192" s="79">
        <f>F192*0.5</f>
        <v>3990</v>
      </c>
    </row>
    <row r="193" spans="1:8" s="23" customFormat="1" ht="50.1" customHeight="1" thickBot="1" x14ac:dyDescent="0.25">
      <c r="A193" s="362" t="s">
        <v>200</v>
      </c>
      <c r="B193" s="363"/>
      <c r="C193" s="21"/>
      <c r="D193" s="364"/>
      <c r="E193" s="364"/>
      <c r="F193" s="364"/>
      <c r="G193" s="364"/>
      <c r="H193" s="365"/>
    </row>
    <row r="194" spans="1:8" s="20" customFormat="1" ht="30" customHeight="1" thickBot="1" x14ac:dyDescent="0.25">
      <c r="A194" s="506"/>
      <c r="B194" s="507"/>
      <c r="C194" s="623"/>
      <c r="D194" s="507"/>
      <c r="E194" s="507"/>
      <c r="F194" s="507"/>
      <c r="G194" s="507"/>
      <c r="H194" s="508"/>
    </row>
    <row r="195" spans="1:8" s="16" customFormat="1" ht="185.25" customHeight="1" x14ac:dyDescent="0.2">
      <c r="A195" s="352" t="s">
        <v>201</v>
      </c>
      <c r="B195" s="353"/>
      <c r="C19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"2ГИС.САРАТОВ" (версия для ПК); Интернет-площадка 2gis.ru на основе Cправочника организаций "2ГИС.САРАТОВ"; Электронный справочник на основе Справочника организаций "2ГИС.САРАТОВ" (мобильная версия 2ГИС 4.0 и выше)</v>
      </c>
      <c r="D195" s="382">
        <v>8400</v>
      </c>
      <c r="E195" s="383"/>
      <c r="F195" s="383"/>
      <c r="G195" s="383"/>
      <c r="H195" s="384"/>
    </row>
    <row r="196" spans="1:8" s="16" customFormat="1" ht="83.25" customHeight="1" thickBot="1" x14ac:dyDescent="0.25">
      <c r="A196" s="352" t="s">
        <v>202</v>
      </c>
      <c r="B196" s="353"/>
      <c r="C196" s="367"/>
      <c r="D196" s="354">
        <v>8400</v>
      </c>
      <c r="E196" s="355"/>
      <c r="F196" s="355"/>
      <c r="G196" s="355"/>
      <c r="H196" s="356"/>
    </row>
    <row r="197" spans="1:8" s="16" customFormat="1" ht="21.75" thickBot="1" x14ac:dyDescent="0.25">
      <c r="A197" s="518"/>
      <c r="B197" s="519"/>
      <c r="C197" s="56"/>
      <c r="D197" s="520"/>
      <c r="E197" s="520"/>
      <c r="F197" s="520"/>
      <c r="G197" s="520"/>
      <c r="H197" s="521"/>
    </row>
    <row r="198" spans="1:8" ht="12.6" customHeight="1" x14ac:dyDescent="0.2"/>
    <row r="199" spans="1:8" s="87" customFormat="1" ht="24.95" customHeight="1" x14ac:dyDescent="0.2">
      <c r="A199" s="85"/>
      <c r="B199" s="86" t="s">
        <v>133</v>
      </c>
      <c r="C199" s="349" t="s">
        <v>337</v>
      </c>
      <c r="D199" s="349"/>
    </row>
    <row r="200" spans="1:8" s="87" customFormat="1" ht="24.95" customHeight="1" x14ac:dyDescent="0.2">
      <c r="A200" s="85"/>
      <c r="C200" s="348" t="s">
        <v>338</v>
      </c>
      <c r="D200" s="348"/>
    </row>
    <row r="201" spans="1:8" s="87" customFormat="1" ht="24.95" customHeight="1" x14ac:dyDescent="0.2">
      <c r="A201" s="85"/>
      <c r="C201" s="348" t="s">
        <v>339</v>
      </c>
      <c r="D201" s="348"/>
    </row>
    <row r="202" spans="1:8" s="82" customFormat="1" ht="12" customHeight="1" x14ac:dyDescent="0.2">
      <c r="A202" s="81"/>
      <c r="C202" s="348"/>
      <c r="D202" s="348"/>
      <c r="E202" s="87"/>
      <c r="F202" s="87"/>
      <c r="G202" s="87"/>
    </row>
    <row r="203" spans="1:8" s="91" customFormat="1" ht="24.95" customHeight="1" x14ac:dyDescent="0.2">
      <c r="A203" s="347" t="str">
        <f>Абакан_юр!A174</f>
        <v>По соглашению сторон в качестве валюты платежа могут выступать украинские гривны, в этом случае курс следующий: 1 руб. = 0,4395 гривен</v>
      </c>
      <c r="B203" s="347"/>
      <c r="C203" s="347"/>
      <c r="D203" s="89"/>
      <c r="E203" s="89"/>
      <c r="F203" s="90"/>
      <c r="G203" s="351"/>
      <c r="H203" s="351"/>
    </row>
    <row r="204" spans="1:8" s="91" customFormat="1" ht="24.95" customHeight="1" x14ac:dyDescent="0.2">
      <c r="A204" s="347" t="str">
        <f>Абакан_юр!A175</f>
        <v>По соглашению сторон в качестве валюты платежа могут выступать дирхамы ОАЭ, в этом случае курс следующий: 1 руб. = 0,0414 дирхам</v>
      </c>
      <c r="B204" s="347"/>
      <c r="C204" s="347"/>
      <c r="D204" s="89"/>
      <c r="E204" s="89"/>
      <c r="F204" s="90"/>
      <c r="G204" s="92"/>
      <c r="H204" s="92"/>
    </row>
    <row r="205" spans="1:8" s="91" customFormat="1" ht="24.95" customHeight="1" x14ac:dyDescent="0.2">
      <c r="A205" s="347" t="str">
        <f>Абакан_юр!A176</f>
        <v>По соглашению сторон в качестве валюты платежа могут выступать доллары США, в этом случае курс следующий: 1 руб. = 0,0113 доллара</v>
      </c>
      <c r="B205" s="347"/>
      <c r="C205" s="347"/>
      <c r="D205" s="89"/>
      <c r="E205" s="89"/>
      <c r="F205" s="90"/>
      <c r="G205" s="92"/>
      <c r="H205" s="92"/>
    </row>
    <row r="206" spans="1:8" s="91" customFormat="1" ht="24.95" customHeight="1" x14ac:dyDescent="0.2">
      <c r="A206" s="347" t="str">
        <f>Абакан_юр!A177</f>
        <v>По соглашению сторон в качестве валюты платежа могут выступать евро, в этом случае курс следующий: 1 руб. = 0,0104 евро</v>
      </c>
      <c r="B206" s="347"/>
      <c r="C206" s="347"/>
      <c r="D206" s="89"/>
      <c r="E206" s="90"/>
      <c r="F206" s="90"/>
      <c r="G206" s="92"/>
      <c r="H206" s="92"/>
    </row>
    <row r="207" spans="1:8" s="91" customFormat="1" ht="24.95" customHeight="1" x14ac:dyDescent="0.2">
      <c r="A207" s="347" t="str">
        <f>Абакан_юр!A178</f>
        <v>По соглашению сторон в качестве валюты платежа могут выступать чешские кроны, в этом случае курс следующий: 1 руб. = 0,2610 крона</v>
      </c>
      <c r="B207" s="347"/>
      <c r="C207" s="347"/>
      <c r="D207" s="89"/>
      <c r="E207" s="90"/>
      <c r="F207" s="90"/>
      <c r="G207" s="92"/>
      <c r="H207" s="92"/>
    </row>
    <row r="208" spans="1:8" s="91" customFormat="1" ht="24.95" customHeight="1" x14ac:dyDescent="0.2">
      <c r="A208" s="347" t="str">
        <f>Абакан_юр!A179</f>
        <v>По соглашению сторон в качестве валюты платежа могут выступать киргизские сомы, в этом случае курс следующий: 1 руб. = 1,0094 сом</v>
      </c>
      <c r="B208" s="347"/>
      <c r="C208" s="347"/>
      <c r="D208" s="89"/>
      <c r="E208" s="89"/>
      <c r="F208" s="90"/>
      <c r="G208" s="92"/>
      <c r="H208" s="92"/>
    </row>
    <row r="209" spans="1:8" s="91" customFormat="1" ht="24.95" customHeight="1" x14ac:dyDescent="0.2">
      <c r="A209"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9" s="347"/>
      <c r="C209" s="347"/>
      <c r="D209" s="89"/>
      <c r="E209" s="89"/>
      <c r="F209" s="90"/>
      <c r="G209" s="92"/>
      <c r="H209" s="92"/>
    </row>
    <row r="210" spans="1:8" s="98" customFormat="1" ht="12" customHeight="1" x14ac:dyDescent="0.2">
      <c r="A210" s="93"/>
      <c r="B210" s="93"/>
      <c r="C210" s="94"/>
      <c r="D210" s="95"/>
      <c r="E210" s="95"/>
      <c r="F210" s="96"/>
      <c r="G210" s="97"/>
      <c r="H210" s="97"/>
    </row>
    <row r="211" spans="1:8" ht="24.95" customHeight="1" x14ac:dyDescent="0.2">
      <c r="A211" s="339" t="s">
        <v>144</v>
      </c>
      <c r="B211" s="339"/>
      <c r="C211" s="339"/>
      <c r="D211" s="339"/>
      <c r="E211" s="339"/>
      <c r="F211" s="339"/>
      <c r="G211" s="339"/>
      <c r="H211" s="339"/>
    </row>
    <row r="212" spans="1:8" ht="24.95" customHeight="1" x14ac:dyDescent="0.2">
      <c r="A212" s="339" t="s">
        <v>145</v>
      </c>
      <c r="B212" s="339"/>
      <c r="C212" s="339"/>
      <c r="D212" s="339"/>
      <c r="E212" s="339"/>
      <c r="F212" s="339"/>
      <c r="G212" s="339"/>
      <c r="H212" s="339"/>
    </row>
    <row r="213" spans="1:8" s="98" customFormat="1" ht="12.6" customHeight="1" x14ac:dyDescent="0.2">
      <c r="A213" s="93"/>
      <c r="B213" s="93"/>
      <c r="C213" s="94"/>
      <c r="D213" s="95"/>
      <c r="E213" s="95"/>
      <c r="F213" s="96"/>
      <c r="G213" s="97"/>
      <c r="H213" s="97"/>
    </row>
    <row r="214" spans="1:8" s="100" customFormat="1" ht="50.1" customHeight="1" thickBot="1" x14ac:dyDescent="0.25">
      <c r="A214" s="340" t="s">
        <v>146</v>
      </c>
      <c r="B214" s="340"/>
      <c r="C214" s="340"/>
      <c r="D214" s="340"/>
      <c r="E214" s="340"/>
      <c r="F214" s="99"/>
      <c r="G214" s="91"/>
    </row>
    <row r="215" spans="1:8" s="102" customFormat="1" ht="50.1" customHeight="1" thickBot="1" x14ac:dyDescent="0.25">
      <c r="A215" s="499" t="s">
        <v>147</v>
      </c>
      <c r="B215" s="500"/>
      <c r="C215" s="500"/>
      <c r="D215" s="500"/>
      <c r="E215" s="501"/>
      <c r="F215" s="101"/>
      <c r="G215" s="82"/>
    </row>
    <row r="216" spans="1:8" ht="99" customHeight="1" thickBot="1" x14ac:dyDescent="0.25">
      <c r="A216" s="538" t="s">
        <v>148</v>
      </c>
      <c r="B216" s="539"/>
      <c r="C216" s="103" t="s">
        <v>149</v>
      </c>
      <c r="D216" s="621" t="s">
        <v>150</v>
      </c>
      <c r="E216" s="622"/>
      <c r="F216" s="104"/>
      <c r="G216" s="104"/>
      <c r="H216" s="104"/>
    </row>
    <row r="217" spans="1:8" ht="99.95" customHeight="1" x14ac:dyDescent="0.2">
      <c r="A217" s="337" t="s">
        <v>151</v>
      </c>
      <c r="B217" s="338"/>
      <c r="C217" s="106" t="s">
        <v>152</v>
      </c>
      <c r="D217" s="331" t="s">
        <v>153</v>
      </c>
      <c r="E217" s="332"/>
      <c r="F217" s="104"/>
      <c r="G217" s="104"/>
      <c r="H217" s="104"/>
    </row>
    <row r="218" spans="1:8" ht="75" customHeight="1" x14ac:dyDescent="0.2">
      <c r="A218" s="337" t="s">
        <v>154</v>
      </c>
      <c r="B218" s="338"/>
      <c r="C218" s="106" t="s">
        <v>155</v>
      </c>
      <c r="D218" s="331" t="s">
        <v>156</v>
      </c>
      <c r="E218" s="332"/>
      <c r="F218" s="104"/>
      <c r="G218" s="104"/>
      <c r="H218" s="104"/>
    </row>
    <row r="219" spans="1:8" ht="134.25" customHeight="1" thickBot="1" x14ac:dyDescent="0.25">
      <c r="A219" s="495" t="s">
        <v>157</v>
      </c>
      <c r="B219" s="496"/>
      <c r="C219" s="125" t="s">
        <v>158</v>
      </c>
      <c r="D219" s="497" t="s">
        <v>156</v>
      </c>
      <c r="E219" s="498"/>
      <c r="F219" s="104"/>
      <c r="G219" s="104"/>
      <c r="H219" s="104"/>
    </row>
    <row r="220" spans="1:8" s="82" customFormat="1" ht="102.75" customHeight="1" thickBot="1" x14ac:dyDescent="0.25">
      <c r="A220" s="495" t="s">
        <v>160</v>
      </c>
      <c r="B220" s="496"/>
      <c r="C220" s="247" t="s">
        <v>161</v>
      </c>
      <c r="D220" s="496" t="s">
        <v>156</v>
      </c>
      <c r="E220" s="707"/>
      <c r="F220" s="101"/>
      <c r="G220" s="101"/>
      <c r="H220" s="101"/>
    </row>
    <row r="221" spans="1:8" s="98" customFormat="1" ht="222.75" customHeight="1" thickBot="1" x14ac:dyDescent="0.25">
      <c r="A221" s="495" t="s">
        <v>162</v>
      </c>
      <c r="B221" s="496"/>
      <c r="C221" s="125" t="s">
        <v>163</v>
      </c>
      <c r="D221" s="497" t="s">
        <v>156</v>
      </c>
      <c r="E221" s="498"/>
      <c r="F221" s="96"/>
      <c r="G221" s="97"/>
      <c r="H221" s="97"/>
    </row>
    <row r="222" spans="1:8" ht="45" customHeight="1" x14ac:dyDescent="0.2">
      <c r="A222" s="329" t="s">
        <v>164</v>
      </c>
      <c r="B222" s="329"/>
      <c r="C222" s="329"/>
      <c r="D222" s="329"/>
      <c r="E222" s="329"/>
      <c r="F222" s="329"/>
      <c r="G222" s="329"/>
      <c r="H222" s="329"/>
    </row>
    <row r="223" spans="1:8" ht="45" customHeight="1" x14ac:dyDescent="0.2">
      <c r="A223" s="329" t="s">
        <v>165</v>
      </c>
      <c r="B223" s="329"/>
      <c r="C223" s="329"/>
      <c r="D223" s="329"/>
      <c r="E223" s="329"/>
      <c r="F223" s="329"/>
      <c r="G223" s="329"/>
      <c r="H223" s="329"/>
    </row>
    <row r="224" spans="1:8" ht="179.25" customHeight="1" x14ac:dyDescent="0.2">
      <c r="A224"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493"/>
      <c r="C224" s="493"/>
      <c r="D224" s="493"/>
      <c r="E224" s="493"/>
      <c r="F224" s="493"/>
      <c r="G224" s="493"/>
      <c r="H224" s="493"/>
    </row>
    <row r="225" spans="1:8" s="16" customFormat="1" ht="67.5" customHeight="1" x14ac:dyDescent="0.2">
      <c r="A225" s="339" t="s">
        <v>167</v>
      </c>
      <c r="B225" s="339"/>
      <c r="C225" s="339"/>
      <c r="D225" s="339"/>
      <c r="E225" s="339"/>
      <c r="F225" s="339"/>
      <c r="G225" s="339"/>
      <c r="H225" s="339"/>
    </row>
    <row r="226" spans="1:8" ht="23.25" x14ac:dyDescent="0.2">
      <c r="A226" s="329" t="s">
        <v>168</v>
      </c>
      <c r="B226" s="329"/>
      <c r="C226" s="329"/>
      <c r="D226" s="329"/>
      <c r="E226" s="329"/>
      <c r="F226" s="329"/>
      <c r="G226" s="329"/>
      <c r="H226" s="329"/>
    </row>
    <row r="227" spans="1:8" s="109" customFormat="1" ht="114.75" customHeight="1" x14ac:dyDescent="0.2">
      <c r="A227" s="339" t="s">
        <v>169</v>
      </c>
      <c r="B227" s="339"/>
      <c r="C227" s="339"/>
      <c r="D227" s="339"/>
      <c r="E227" s="339"/>
      <c r="F227" s="339"/>
      <c r="G227" s="339"/>
      <c r="H227" s="339"/>
    </row>
  </sheetData>
  <sheetProtection selectLockedCells="1" selectUnlockedCells="1"/>
  <mergeCells count="376">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203:C203"/>
    <mergeCell ref="G203:H203"/>
    <mergeCell ref="A204:C204"/>
    <mergeCell ref="A205:C205"/>
    <mergeCell ref="A206:C206"/>
    <mergeCell ref="A207:C207"/>
    <mergeCell ref="A197:B197"/>
    <mergeCell ref="D197:H197"/>
    <mergeCell ref="C199:D199"/>
    <mergeCell ref="C200:D200"/>
    <mergeCell ref="C201:D201"/>
    <mergeCell ref="C202:D202"/>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22:H222"/>
    <mergeCell ref="A223:H223"/>
    <mergeCell ref="A224:H224"/>
    <mergeCell ref="A225:H225"/>
    <mergeCell ref="A226:H226"/>
    <mergeCell ref="A227:E227"/>
    <mergeCell ref="F227:H227"/>
    <mergeCell ref="A219:B219"/>
    <mergeCell ref="D219:E219"/>
    <mergeCell ref="A220:B220"/>
    <mergeCell ref="D220:E220"/>
    <mergeCell ref="A221:B221"/>
    <mergeCell ref="D221:E22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0"/>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668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ht="12.75"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7" s="536">
        <f>F7*1.2</f>
        <v>7480.7999999999993</v>
      </c>
      <c r="E7" s="536">
        <f>F7*1.1</f>
        <v>6857.4000000000005</v>
      </c>
      <c r="F7" s="536">
        <v>6234</v>
      </c>
      <c r="G7" s="536">
        <f>F7*0.75</f>
        <v>4675.5</v>
      </c>
      <c r="H7" s="536">
        <f>F7*0.5</f>
        <v>3117</v>
      </c>
    </row>
    <row r="8" spans="1:8" ht="99" customHeight="1" x14ac:dyDescent="0.2">
      <c r="A8" s="462"/>
      <c r="B8" s="456"/>
      <c r="C8" s="456"/>
      <c r="D8" s="537"/>
      <c r="E8" s="537"/>
      <c r="F8" s="537"/>
      <c r="G8" s="537"/>
      <c r="H8" s="537"/>
    </row>
    <row r="9" spans="1:8" ht="105"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 s="537"/>
      <c r="E9" s="537"/>
      <c r="F9" s="537"/>
      <c r="G9" s="537"/>
      <c r="H9" s="537"/>
    </row>
    <row r="10" spans="1:8" ht="152.25"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0" s="537"/>
      <c r="E10" s="537"/>
      <c r="F10" s="537"/>
      <c r="G10" s="537"/>
      <c r="H10" s="537"/>
    </row>
    <row r="11" spans="1:8" ht="21.75" thickBot="1" x14ac:dyDescent="0.25">
      <c r="A11" s="28"/>
      <c r="B11" s="29"/>
      <c r="C11" s="30"/>
      <c r="D11" s="435"/>
      <c r="E11" s="436"/>
      <c r="F11" s="436"/>
      <c r="G11" s="436"/>
      <c r="H11" s="437"/>
    </row>
    <row r="12" spans="1:8" ht="12.75"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2" s="536">
        <f>F12*1.2</f>
        <v>8395.1999999999989</v>
      </c>
      <c r="E12" s="536">
        <f>F12*1.1</f>
        <v>7695.6</v>
      </c>
      <c r="F12" s="536">
        <v>6996</v>
      </c>
      <c r="G12" s="536">
        <f>F12*0.75</f>
        <v>5247</v>
      </c>
      <c r="H12" s="536">
        <f>F12*0.5</f>
        <v>3498</v>
      </c>
    </row>
    <row r="13" spans="1:8" ht="147" customHeight="1" x14ac:dyDescent="0.2">
      <c r="A13" s="452"/>
      <c r="B13" s="456"/>
      <c r="C13" s="456"/>
      <c r="D13" s="537"/>
      <c r="E13" s="537"/>
      <c r="F13" s="537"/>
      <c r="G13" s="537"/>
      <c r="H13" s="537"/>
    </row>
    <row r="14" spans="1:8" ht="10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4" s="537"/>
      <c r="E14" s="537"/>
      <c r="F14" s="537"/>
      <c r="G14" s="537"/>
      <c r="H14" s="537"/>
    </row>
    <row r="15" spans="1:8" ht="151.5"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5" s="537"/>
      <c r="E15" s="537"/>
      <c r="F15" s="537"/>
      <c r="G15" s="537"/>
      <c r="H15" s="537"/>
    </row>
    <row r="16" spans="1:8" ht="84.7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 s="610"/>
      <c r="E16" s="610"/>
      <c r="F16" s="610"/>
      <c r="G16" s="610"/>
      <c r="H16" s="610"/>
    </row>
    <row r="17" spans="1:8" ht="21.75" thickBot="1" x14ac:dyDescent="0.25">
      <c r="A17" s="28"/>
      <c r="B17" s="34"/>
      <c r="C17" s="30"/>
      <c r="D17" s="435"/>
      <c r="E17" s="436"/>
      <c r="F17" s="436"/>
      <c r="G17" s="436"/>
      <c r="H17" s="437"/>
    </row>
    <row r="18" spans="1:8" ht="105" x14ac:dyDescent="0.2">
      <c r="A18" s="438" t="s">
        <v>17</v>
      </c>
      <c r="B18" s="37" t="s">
        <v>18</v>
      </c>
      <c r="C18" s="38"/>
      <c r="D18" s="479">
        <v>144</v>
      </c>
      <c r="E18" s="445"/>
      <c r="F18" s="445"/>
      <c r="G18" s="445"/>
      <c r="H18" s="446"/>
    </row>
    <row r="19" spans="1:8" ht="21" x14ac:dyDescent="0.2">
      <c r="A19" s="439"/>
      <c r="B19" s="39" t="s">
        <v>19</v>
      </c>
      <c r="C19" s="474" t="str">
        <f>"Электронный справочник "&amp;$C$2&amp;" (версия для ПК)"</f>
        <v>Электронный справочник "2ГИС.СМОЛЕНСК" (версия для ПК)</v>
      </c>
      <c r="D19" s="480"/>
      <c r="E19" s="447"/>
      <c r="F19" s="447"/>
      <c r="G19" s="447"/>
      <c r="H19" s="448"/>
    </row>
    <row r="20" spans="1:8" ht="21" x14ac:dyDescent="0.2">
      <c r="A20" s="439"/>
      <c r="B20" s="39" t="s">
        <v>20</v>
      </c>
      <c r="C20" s="456"/>
      <c r="D20" s="480"/>
      <c r="E20" s="447"/>
      <c r="F20" s="447"/>
      <c r="G20" s="447"/>
      <c r="H20" s="448"/>
    </row>
    <row r="21" spans="1:8" ht="63.75"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21" s="481"/>
      <c r="E21" s="449"/>
      <c r="F21" s="449"/>
      <c r="G21" s="449"/>
      <c r="H21" s="450"/>
    </row>
    <row r="22" spans="1:8" ht="21.75" thickBot="1" x14ac:dyDescent="0.25">
      <c r="A22" s="40"/>
      <c r="B22" s="41"/>
      <c r="C22" s="42"/>
      <c r="D22" s="277"/>
      <c r="E22" s="277"/>
      <c r="F22" s="277"/>
      <c r="G22" s="277"/>
      <c r="H22" s="313"/>
    </row>
    <row r="23" spans="1:8" ht="12.75"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23" s="465">
        <v>234</v>
      </c>
      <c r="E23" s="466"/>
      <c r="F23" s="466"/>
      <c r="G23" s="466"/>
      <c r="H23" s="467"/>
    </row>
    <row r="24" spans="1:8" ht="105" customHeight="1" x14ac:dyDescent="0.2">
      <c r="A24" s="439"/>
      <c r="B24" s="476"/>
      <c r="C24" s="478"/>
      <c r="D24" s="468"/>
      <c r="E24" s="469"/>
      <c r="F24" s="469"/>
      <c r="G24" s="469"/>
      <c r="H24" s="470"/>
    </row>
    <row r="25" spans="1:8" ht="152.25"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25" s="471"/>
      <c r="E25" s="472"/>
      <c r="F25" s="472"/>
      <c r="G25" s="472"/>
      <c r="H25" s="473"/>
    </row>
    <row r="26" spans="1:8" ht="21.75" thickBot="1" x14ac:dyDescent="0.25">
      <c r="A26" s="40"/>
      <c r="B26" s="29"/>
      <c r="C26" s="30"/>
      <c r="D26" s="435"/>
      <c r="E26" s="436"/>
      <c r="F26" s="436"/>
      <c r="G26" s="436"/>
      <c r="H26" s="437"/>
    </row>
    <row r="27" spans="1:8" ht="12.75"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7" s="536">
        <f>F27*1.2</f>
        <v>10483.199999999999</v>
      </c>
      <c r="E27" s="536">
        <f>F27*1.1</f>
        <v>9609.6</v>
      </c>
      <c r="F27" s="536">
        <v>8736</v>
      </c>
      <c r="G27" s="536">
        <f>F27*0.75</f>
        <v>6552</v>
      </c>
      <c r="H27" s="536">
        <f>F27*0.5</f>
        <v>4368</v>
      </c>
    </row>
    <row r="28" spans="1:8" ht="105" customHeight="1" x14ac:dyDescent="0.2">
      <c r="A28" s="439"/>
      <c r="B28" s="456"/>
      <c r="C28" s="456"/>
      <c r="D28" s="537"/>
      <c r="E28" s="537"/>
      <c r="F28" s="537"/>
      <c r="G28" s="537"/>
      <c r="H28" s="537"/>
    </row>
    <row r="29" spans="1:8" ht="63"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29" s="537"/>
      <c r="E29" s="537"/>
      <c r="F29" s="537"/>
      <c r="G29" s="537"/>
      <c r="H29" s="537"/>
    </row>
    <row r="30" spans="1:8" ht="152.25"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0" s="537"/>
      <c r="E30" s="537"/>
      <c r="F30" s="537"/>
      <c r="G30" s="537"/>
      <c r="H30" s="537"/>
    </row>
    <row r="31" spans="1:8" ht="21.75" thickBot="1" x14ac:dyDescent="0.25">
      <c r="A31" s="40"/>
      <c r="B31" s="29"/>
      <c r="C31" s="30"/>
      <c r="D31" s="435"/>
      <c r="E31" s="436"/>
      <c r="F31" s="436"/>
      <c r="G31" s="436"/>
      <c r="H31" s="437"/>
    </row>
    <row r="32" spans="1:8" ht="42"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2" s="536">
        <f>F32*1.2</f>
        <v>11764.8</v>
      </c>
      <c r="E32" s="536">
        <f>F32*1.1</f>
        <v>10784.400000000001</v>
      </c>
      <c r="F32" s="536">
        <v>9804</v>
      </c>
      <c r="G32" s="536">
        <f>F32*0.75</f>
        <v>7353</v>
      </c>
      <c r="H32" s="536">
        <f>F32*0.5</f>
        <v>4902</v>
      </c>
    </row>
    <row r="33" spans="1:8" ht="105.75" customHeight="1" x14ac:dyDescent="0.2">
      <c r="A33" s="439"/>
      <c r="B33" s="456"/>
      <c r="C33" s="456"/>
      <c r="D33" s="537"/>
      <c r="E33" s="537"/>
      <c r="F33" s="537"/>
      <c r="G33" s="537"/>
      <c r="H33" s="537"/>
    </row>
    <row r="34" spans="1:8" ht="63"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34" s="537"/>
      <c r="E34" s="537"/>
      <c r="F34" s="537"/>
      <c r="G34" s="537"/>
      <c r="H34" s="537"/>
    </row>
    <row r="35" spans="1:8" ht="151.5"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5" s="537"/>
      <c r="E35" s="537"/>
      <c r="F35" s="537"/>
      <c r="G35" s="537"/>
      <c r="H35" s="537"/>
    </row>
    <row r="36" spans="1:8" ht="84.7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36" s="537"/>
      <c r="E36" s="537"/>
      <c r="F36" s="537"/>
      <c r="G36" s="537"/>
      <c r="H36" s="537"/>
    </row>
    <row r="37" spans="1:8" ht="21.75" thickBot="1" x14ac:dyDescent="0.25">
      <c r="A37" s="52"/>
      <c r="B37" s="34"/>
      <c r="C37" s="30"/>
      <c r="D37" s="60"/>
      <c r="E37" s="60"/>
      <c r="F37" s="60"/>
      <c r="G37" s="60"/>
      <c r="H37" s="188"/>
    </row>
    <row r="38" spans="1:8" ht="105" x14ac:dyDescent="0.2">
      <c r="A38" s="438" t="s">
        <v>28</v>
      </c>
      <c r="B38" s="37" t="s">
        <v>29</v>
      </c>
      <c r="C38" s="38"/>
      <c r="D38" s="479">
        <v>240</v>
      </c>
      <c r="E38" s="445"/>
      <c r="F38" s="445"/>
      <c r="G38" s="445"/>
      <c r="H38" s="446"/>
    </row>
    <row r="39" spans="1:8" ht="21" x14ac:dyDescent="0.2">
      <c r="A39" s="439"/>
      <c r="B39" s="39" t="s">
        <v>19</v>
      </c>
      <c r="C39" s="474" t="str">
        <f>"Электронный справочник "&amp;$C$2&amp;" (версия для ПК)"</f>
        <v>Электронный справочник "2ГИС.СМОЛЕНСК" (версия для ПК)</v>
      </c>
      <c r="D39" s="480"/>
      <c r="E39" s="447"/>
      <c r="F39" s="447"/>
      <c r="G39" s="447"/>
      <c r="H39" s="448"/>
    </row>
    <row r="40" spans="1:8" ht="21" x14ac:dyDescent="0.2">
      <c r="A40" s="439"/>
      <c r="B40" s="39" t="s">
        <v>20</v>
      </c>
      <c r="C40" s="456"/>
      <c r="D40" s="480"/>
      <c r="E40" s="447"/>
      <c r="F40" s="447"/>
      <c r="G40" s="447"/>
      <c r="H40" s="448"/>
    </row>
    <row r="41" spans="1:8" ht="63.75"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"2ГИС.СМОЛЕНСК"; Электронный справочник "2ГИС.СМОЛЕНСК" (мобильная версия 2ГИС 4.0 и выше)</v>
      </c>
      <c r="D41" s="481"/>
      <c r="E41" s="449"/>
      <c r="F41" s="449"/>
      <c r="G41" s="449"/>
      <c r="H41" s="450"/>
    </row>
    <row r="42" spans="1:8" ht="21.75" thickBot="1" x14ac:dyDescent="0.25">
      <c r="A42" s="40"/>
      <c r="B42" s="41"/>
      <c r="C42" s="42"/>
      <c r="D42" s="60"/>
      <c r="E42" s="60"/>
      <c r="F42" s="60"/>
      <c r="G42" s="60"/>
      <c r="H42" s="60"/>
    </row>
    <row r="43" spans="1:8" ht="42"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v>
      </c>
      <c r="D43" s="479">
        <v>336</v>
      </c>
      <c r="E43" s="445"/>
      <c r="F43" s="445"/>
      <c r="G43" s="445"/>
      <c r="H43" s="446"/>
    </row>
    <row r="44" spans="1:8" ht="12.75" customHeight="1" x14ac:dyDescent="0.2">
      <c r="A44" s="439"/>
      <c r="B44" s="476"/>
      <c r="C44" s="478"/>
      <c r="D44" s="480"/>
      <c r="E44" s="447"/>
      <c r="F44" s="447"/>
      <c r="G44" s="447"/>
      <c r="H44" s="448"/>
    </row>
    <row r="45" spans="1:8" ht="151.5"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5" s="480"/>
      <c r="E45" s="447"/>
      <c r="F45" s="447"/>
      <c r="G45" s="447"/>
      <c r="H45" s="448"/>
    </row>
    <row r="46" spans="1:8" ht="152.25"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46" s="481"/>
      <c r="E46" s="449"/>
      <c r="F46" s="449"/>
      <c r="G46" s="449"/>
      <c r="H46" s="450"/>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48" s="382">
        <f>F48*1.2</f>
        <v>8978.4</v>
      </c>
      <c r="E48" s="383">
        <f>F48*1.1</f>
        <v>8230.2000000000007</v>
      </c>
      <c r="F48" s="383">
        <v>7482</v>
      </c>
      <c r="G48" s="383">
        <f>F48*0.75</f>
        <v>5611.5</v>
      </c>
      <c r="H48" s="384">
        <f>F48*0.5</f>
        <v>3741</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4" s="457">
        <f>F54*1.2</f>
        <v>10080</v>
      </c>
      <c r="E54" s="383">
        <f>F54*1.1</f>
        <v>9240</v>
      </c>
      <c r="F54" s="383">
        <v>8400</v>
      </c>
      <c r="G54" s="383">
        <f>F54*0.75</f>
        <v>6300</v>
      </c>
      <c r="H54" s="384">
        <f>F54*0.5</f>
        <v>4200</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60" s="527">
        <v>234</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300 до 6000</v>
      </c>
      <c r="E64" s="422"/>
      <c r="F64" s="422"/>
      <c r="G64" s="422"/>
      <c r="H64" s="423"/>
    </row>
    <row r="65" spans="1:8" ht="37.5" customHeight="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65" s="432">
        <v>300</v>
      </c>
      <c r="E65" s="433"/>
      <c r="F65" s="433"/>
      <c r="G65" s="433"/>
      <c r="H65" s="434"/>
    </row>
    <row r="66" spans="1:8" ht="37.5" customHeight="1" x14ac:dyDescent="0.2">
      <c r="A66" s="419" t="s">
        <v>40</v>
      </c>
      <c r="B66" s="420"/>
      <c r="C66" s="431"/>
      <c r="D66" s="354">
        <v>600</v>
      </c>
      <c r="E66" s="355"/>
      <c r="F66" s="355"/>
      <c r="G66" s="355"/>
      <c r="H66" s="356"/>
    </row>
    <row r="67" spans="1:8" ht="37.5" customHeight="1" x14ac:dyDescent="0.2">
      <c r="A67" s="419" t="s">
        <v>41</v>
      </c>
      <c r="B67" s="420"/>
      <c r="C67" s="431"/>
      <c r="D67" s="354">
        <v>900</v>
      </c>
      <c r="E67" s="355"/>
      <c r="F67" s="355"/>
      <c r="G67" s="355"/>
      <c r="H67" s="356"/>
    </row>
    <row r="68" spans="1:8" ht="37.5" customHeight="1" x14ac:dyDescent="0.2">
      <c r="A68" s="419" t="s">
        <v>42</v>
      </c>
      <c r="B68" s="420"/>
      <c r="C68" s="431"/>
      <c r="D68" s="354">
        <v>1200</v>
      </c>
      <c r="E68" s="355"/>
      <c r="F68" s="355"/>
      <c r="G68" s="355"/>
      <c r="H68" s="356"/>
    </row>
    <row r="69" spans="1:8" ht="37.5" customHeight="1" x14ac:dyDescent="0.2">
      <c r="A69" s="419" t="s">
        <v>43</v>
      </c>
      <c r="B69" s="420"/>
      <c r="C69" s="431"/>
      <c r="D69" s="354">
        <v>1500</v>
      </c>
      <c r="E69" s="355"/>
      <c r="F69" s="355"/>
      <c r="G69" s="355"/>
      <c r="H69" s="356"/>
    </row>
    <row r="70" spans="1:8" ht="37.5" customHeight="1" x14ac:dyDescent="0.2">
      <c r="A70" s="419" t="s">
        <v>44</v>
      </c>
      <c r="B70" s="420"/>
      <c r="C70" s="431"/>
      <c r="D70" s="354">
        <v>1800</v>
      </c>
      <c r="E70" s="355"/>
      <c r="F70" s="355"/>
      <c r="G70" s="355"/>
      <c r="H70" s="356"/>
    </row>
    <row r="71" spans="1:8" ht="37.5" customHeight="1" x14ac:dyDescent="0.2">
      <c r="A71" s="419" t="s">
        <v>45</v>
      </c>
      <c r="B71" s="420"/>
      <c r="C71" s="431"/>
      <c r="D71" s="354">
        <v>2100</v>
      </c>
      <c r="E71" s="355"/>
      <c r="F71" s="355"/>
      <c r="G71" s="355"/>
      <c r="H71" s="356"/>
    </row>
    <row r="72" spans="1:8" ht="37.5" customHeight="1" x14ac:dyDescent="0.2">
      <c r="A72" s="419" t="s">
        <v>46</v>
      </c>
      <c r="B72" s="420"/>
      <c r="C72" s="431"/>
      <c r="D72" s="354">
        <v>2400</v>
      </c>
      <c r="E72" s="355"/>
      <c r="F72" s="355"/>
      <c r="G72" s="355"/>
      <c r="H72" s="356"/>
    </row>
    <row r="73" spans="1:8" ht="37.5" customHeight="1" x14ac:dyDescent="0.2">
      <c r="A73" s="419" t="s">
        <v>47</v>
      </c>
      <c r="B73" s="420"/>
      <c r="C73" s="431"/>
      <c r="D73" s="354">
        <v>2700</v>
      </c>
      <c r="E73" s="355"/>
      <c r="F73" s="355"/>
      <c r="G73" s="355"/>
      <c r="H73" s="356"/>
    </row>
    <row r="74" spans="1:8" ht="37.5" customHeight="1" x14ac:dyDescent="0.2">
      <c r="A74" s="419" t="s">
        <v>48</v>
      </c>
      <c r="B74" s="420"/>
      <c r="C74" s="431"/>
      <c r="D74" s="354">
        <v>3000</v>
      </c>
      <c r="E74" s="355"/>
      <c r="F74" s="355"/>
      <c r="G74" s="355"/>
      <c r="H74" s="356"/>
    </row>
    <row r="75" spans="1:8" ht="37.5" customHeight="1" x14ac:dyDescent="0.2">
      <c r="A75" s="419" t="s">
        <v>49</v>
      </c>
      <c r="B75" s="420"/>
      <c r="C75" s="431"/>
      <c r="D75" s="354">
        <v>3300</v>
      </c>
      <c r="E75" s="355"/>
      <c r="F75" s="355"/>
      <c r="G75" s="355"/>
      <c r="H75" s="356"/>
    </row>
    <row r="76" spans="1:8" ht="37.5" customHeight="1" x14ac:dyDescent="0.2">
      <c r="A76" s="419" t="s">
        <v>50</v>
      </c>
      <c r="B76" s="420"/>
      <c r="C76" s="431"/>
      <c r="D76" s="354">
        <v>3600</v>
      </c>
      <c r="E76" s="355"/>
      <c r="F76" s="355"/>
      <c r="G76" s="355"/>
      <c r="H76" s="356"/>
    </row>
    <row r="77" spans="1:8" ht="37.5" customHeight="1" x14ac:dyDescent="0.2">
      <c r="A77" s="419" t="s">
        <v>51</v>
      </c>
      <c r="B77" s="420"/>
      <c r="C77" s="431"/>
      <c r="D77" s="354">
        <v>3900</v>
      </c>
      <c r="E77" s="355"/>
      <c r="F77" s="355"/>
      <c r="G77" s="355"/>
      <c r="H77" s="356"/>
    </row>
    <row r="78" spans="1:8" ht="37.5" customHeight="1" x14ac:dyDescent="0.2">
      <c r="A78" s="419" t="s">
        <v>52</v>
      </c>
      <c r="B78" s="420"/>
      <c r="C78" s="431"/>
      <c r="D78" s="354">
        <v>4200</v>
      </c>
      <c r="E78" s="355"/>
      <c r="F78" s="355"/>
      <c r="G78" s="355"/>
      <c r="H78" s="356"/>
    </row>
    <row r="79" spans="1:8" ht="37.5" customHeight="1" x14ac:dyDescent="0.2">
      <c r="A79" s="419" t="s">
        <v>53</v>
      </c>
      <c r="B79" s="420"/>
      <c r="C79" s="431"/>
      <c r="D79" s="354">
        <v>4500</v>
      </c>
      <c r="E79" s="355"/>
      <c r="F79" s="355"/>
      <c r="G79" s="355"/>
      <c r="H79" s="356"/>
    </row>
    <row r="80" spans="1:8" ht="37.5" customHeight="1" x14ac:dyDescent="0.2">
      <c r="A80" s="419" t="s">
        <v>54</v>
      </c>
      <c r="B80" s="420"/>
      <c r="C80" s="431"/>
      <c r="D80" s="354">
        <v>4800</v>
      </c>
      <c r="E80" s="355"/>
      <c r="F80" s="355"/>
      <c r="G80" s="355"/>
      <c r="H80" s="356"/>
    </row>
    <row r="81" spans="1:8" ht="37.5" customHeight="1" x14ac:dyDescent="0.2">
      <c r="A81" s="419" t="s">
        <v>55</v>
      </c>
      <c r="B81" s="420"/>
      <c r="C81" s="431"/>
      <c r="D81" s="354">
        <v>5100</v>
      </c>
      <c r="E81" s="355"/>
      <c r="F81" s="355"/>
      <c r="G81" s="355"/>
      <c r="H81" s="356"/>
    </row>
    <row r="82" spans="1:8" ht="37.5" customHeight="1" x14ac:dyDescent="0.2">
      <c r="A82" s="419" t="s">
        <v>56</v>
      </c>
      <c r="B82" s="420"/>
      <c r="C82" s="431"/>
      <c r="D82" s="354">
        <v>5400</v>
      </c>
      <c r="E82" s="355"/>
      <c r="F82" s="355"/>
      <c r="G82" s="355"/>
      <c r="H82" s="356"/>
    </row>
    <row r="83" spans="1:8" ht="37.5" customHeight="1" x14ac:dyDescent="0.2">
      <c r="A83" s="419" t="s">
        <v>57</v>
      </c>
      <c r="B83" s="420"/>
      <c r="C83" s="431"/>
      <c r="D83" s="354">
        <v>5700</v>
      </c>
      <c r="E83" s="355"/>
      <c r="F83" s="355"/>
      <c r="G83" s="355"/>
      <c r="H83" s="356"/>
    </row>
    <row r="84" spans="1:8" ht="37.5" customHeight="1" thickBot="1" x14ac:dyDescent="0.25">
      <c r="A84" s="419" t="s">
        <v>58</v>
      </c>
      <c r="B84" s="420"/>
      <c r="C84" s="431"/>
      <c r="D84" s="354">
        <v>6000</v>
      </c>
      <c r="E84" s="355"/>
      <c r="F84" s="355"/>
      <c r="G84" s="355"/>
      <c r="H84" s="356"/>
    </row>
    <row r="85" spans="1:8" ht="50.1" customHeight="1" thickBot="1" x14ac:dyDescent="0.25">
      <c r="A85" s="411" t="s">
        <v>59</v>
      </c>
      <c r="B85" s="412"/>
      <c r="C85" s="412"/>
      <c r="D85" s="421" t="str">
        <f>"от "&amp;MIN(D86:D95)&amp;" до "&amp;MAX(D86:D95)</f>
        <v>от 246 до 6618</v>
      </c>
      <c r="E85" s="422"/>
      <c r="F85" s="422"/>
      <c r="G85" s="422"/>
      <c r="H85" s="423"/>
    </row>
    <row r="86" spans="1:8" ht="151.5" x14ac:dyDescent="0.2">
      <c r="A86" s="190" t="s">
        <v>196</v>
      </c>
      <c r="B86" s="66" t="s">
        <v>197</v>
      </c>
      <c r="C86" s="11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86" s="424">
        <v>762</v>
      </c>
      <c r="E86" s="424"/>
      <c r="F86" s="424"/>
      <c r="G86" s="424"/>
      <c r="H86" s="425"/>
    </row>
    <row r="87" spans="1:8" ht="37.5" customHeight="1" x14ac:dyDescent="0.2">
      <c r="A87" s="377" t="s">
        <v>61</v>
      </c>
      <c r="B87" s="418"/>
      <c r="C87" s="426"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87" s="398">
        <v>432</v>
      </c>
      <c r="E87" s="398"/>
      <c r="F87" s="398"/>
      <c r="G87" s="398"/>
      <c r="H87" s="399"/>
    </row>
    <row r="88" spans="1:8" ht="37.5" customHeight="1" x14ac:dyDescent="0.2">
      <c r="A88" s="377" t="s">
        <v>62</v>
      </c>
      <c r="B88" s="418"/>
      <c r="C88" s="427"/>
      <c r="D88" s="398">
        <v>6618</v>
      </c>
      <c r="E88" s="398"/>
      <c r="F88" s="398"/>
      <c r="G88" s="398"/>
      <c r="H88" s="399"/>
    </row>
    <row r="89" spans="1:8" ht="37.5" customHeight="1" x14ac:dyDescent="0.2">
      <c r="A89" s="377" t="s">
        <v>63</v>
      </c>
      <c r="B89" s="418"/>
      <c r="C89" s="427"/>
      <c r="D89" s="398">
        <v>1350</v>
      </c>
      <c r="E89" s="398"/>
      <c r="F89" s="398"/>
      <c r="G89" s="398"/>
      <c r="H89" s="399"/>
    </row>
    <row r="90" spans="1:8" ht="37.5" customHeight="1" x14ac:dyDescent="0.2">
      <c r="A90" s="352" t="s">
        <v>64</v>
      </c>
      <c r="B90" s="353"/>
      <c r="C90" s="427"/>
      <c r="D90" s="398">
        <v>4134</v>
      </c>
      <c r="E90" s="398"/>
      <c r="F90" s="398"/>
      <c r="G90" s="398"/>
      <c r="H90" s="399"/>
    </row>
    <row r="91" spans="1:8" ht="37.5" customHeight="1" x14ac:dyDescent="0.2">
      <c r="A91" s="377" t="s">
        <v>65</v>
      </c>
      <c r="B91" s="418"/>
      <c r="C91" s="427"/>
      <c r="D91" s="398">
        <v>246</v>
      </c>
      <c r="E91" s="398"/>
      <c r="F91" s="398"/>
      <c r="G91" s="398"/>
      <c r="H91" s="399"/>
    </row>
    <row r="92" spans="1:8" ht="37.5" customHeight="1" x14ac:dyDescent="0.2">
      <c r="A92" s="377" t="s">
        <v>66</v>
      </c>
      <c r="B92" s="418"/>
      <c r="C92" s="427"/>
      <c r="D92" s="398">
        <v>246</v>
      </c>
      <c r="E92" s="398"/>
      <c r="F92" s="398"/>
      <c r="G92" s="398"/>
      <c r="H92" s="399"/>
    </row>
    <row r="93" spans="1:8" ht="37.5" customHeight="1" x14ac:dyDescent="0.2">
      <c r="A93" s="377" t="s">
        <v>67</v>
      </c>
      <c r="B93" s="418"/>
      <c r="C93" s="427"/>
      <c r="D93" s="398">
        <v>492</v>
      </c>
      <c r="E93" s="398"/>
      <c r="F93" s="398"/>
      <c r="G93" s="398"/>
      <c r="H93" s="399"/>
    </row>
    <row r="94" spans="1:8" ht="37.5" customHeight="1" x14ac:dyDescent="0.2">
      <c r="A94" s="377" t="s">
        <v>68</v>
      </c>
      <c r="B94" s="418"/>
      <c r="C94" s="427"/>
      <c r="D94" s="398">
        <v>738</v>
      </c>
      <c r="E94" s="398"/>
      <c r="F94" s="398"/>
      <c r="G94" s="398"/>
      <c r="H94" s="399"/>
    </row>
    <row r="95" spans="1:8" ht="37.5" customHeight="1" thickBot="1" x14ac:dyDescent="0.25">
      <c r="A95" s="407" t="s">
        <v>69</v>
      </c>
      <c r="B95" s="408"/>
      <c r="C95" s="428"/>
      <c r="D95" s="409">
        <v>4152</v>
      </c>
      <c r="E95" s="409"/>
      <c r="F95" s="409"/>
      <c r="G95" s="409"/>
      <c r="H95" s="410"/>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96" s="375">
        <v>30</v>
      </c>
      <c r="E96" s="375"/>
      <c r="F96" s="375"/>
      <c r="G96" s="375"/>
      <c r="H96" s="376"/>
    </row>
    <row r="97" spans="1:8" ht="50.1" customHeight="1" thickBot="1" x14ac:dyDescent="0.25">
      <c r="A97" s="362" t="s">
        <v>72</v>
      </c>
      <c r="B97" s="363"/>
      <c r="C97" s="21"/>
      <c r="D97" s="364" t="str">
        <f>"от "&amp;MIN(D99,D119:H159,D121:H135)&amp;" до "&amp;MAX(D99,D119:H159,D121:H135)</f>
        <v>от 150 до 100002</v>
      </c>
      <c r="E97" s="364"/>
      <c r="F97" s="364"/>
      <c r="G97" s="364"/>
      <c r="H97" s="365"/>
    </row>
    <row r="98" spans="1:8" ht="21.75" thickBot="1" x14ac:dyDescent="0.25">
      <c r="A98" s="400"/>
      <c r="B98" s="401"/>
      <c r="C98" s="60"/>
      <c r="D98" s="402"/>
      <c r="E98" s="402"/>
      <c r="F98" s="402"/>
      <c r="G98" s="402"/>
      <c r="H98" s="403"/>
    </row>
    <row r="99" spans="1:8" ht="64.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"2ГИС.СМОЛЕНСК" (версия для ПК); Интернет-площадка 2gis.kz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http://api.2gis.kz/</v>
      </c>
      <c r="D99" s="391">
        <v>3060</v>
      </c>
      <c r="E99" s="391"/>
      <c r="F99" s="391"/>
      <c r="G99" s="391"/>
      <c r="H99" s="392"/>
    </row>
    <row r="100" spans="1:8" ht="64.5" customHeight="1" thickBot="1" x14ac:dyDescent="0.25">
      <c r="A100" s="393" t="s">
        <v>74</v>
      </c>
      <c r="B100" s="394"/>
      <c r="C100" s="405"/>
      <c r="D100" s="395" t="s">
        <v>75</v>
      </c>
      <c r="E100" s="396"/>
      <c r="F100" s="396"/>
      <c r="G100" s="396"/>
      <c r="H100" s="397"/>
    </row>
    <row r="101" spans="1:8" ht="64.5" customHeight="1" x14ac:dyDescent="0.2">
      <c r="A101" s="385" t="s">
        <v>76</v>
      </c>
      <c r="B101" s="386"/>
      <c r="C101" s="405"/>
      <c r="D101" s="398">
        <f>D99/4</f>
        <v>765</v>
      </c>
      <c r="E101" s="398"/>
      <c r="F101" s="398"/>
      <c r="G101" s="398"/>
      <c r="H101" s="399"/>
    </row>
    <row r="102" spans="1:8" ht="64.5" customHeight="1" x14ac:dyDescent="0.2">
      <c r="A102" s="385" t="s">
        <v>77</v>
      </c>
      <c r="B102" s="386"/>
      <c r="C102" s="405"/>
      <c r="D102" s="398">
        <f>D99/5</f>
        <v>612</v>
      </c>
      <c r="E102" s="398"/>
      <c r="F102" s="398"/>
      <c r="G102" s="398"/>
      <c r="H102" s="399"/>
    </row>
    <row r="103" spans="1:8" ht="64.5" customHeight="1" x14ac:dyDescent="0.2">
      <c r="A103" s="385" t="s">
        <v>78</v>
      </c>
      <c r="B103" s="386"/>
      <c r="C103" s="405"/>
      <c r="D103" s="398">
        <f>D99/6</f>
        <v>510</v>
      </c>
      <c r="E103" s="398"/>
      <c r="F103" s="398"/>
      <c r="G103" s="398"/>
      <c r="H103" s="399"/>
    </row>
    <row r="104" spans="1:8" ht="64.5" customHeight="1" x14ac:dyDescent="0.2">
      <c r="A104" s="385" t="s">
        <v>79</v>
      </c>
      <c r="B104" s="386"/>
      <c r="C104" s="405"/>
      <c r="D104" s="398">
        <f>D99/7</f>
        <v>437.14285714285717</v>
      </c>
      <c r="E104" s="398"/>
      <c r="F104" s="398"/>
      <c r="G104" s="398"/>
      <c r="H104" s="399"/>
    </row>
    <row r="105" spans="1:8" ht="64.5" customHeight="1" x14ac:dyDescent="0.2">
      <c r="A105" s="385" t="s">
        <v>80</v>
      </c>
      <c r="B105" s="386"/>
      <c r="C105" s="405"/>
      <c r="D105" s="398">
        <f>D99/8</f>
        <v>382.5</v>
      </c>
      <c r="E105" s="398"/>
      <c r="F105" s="398"/>
      <c r="G105" s="398"/>
      <c r="H105" s="399"/>
    </row>
    <row r="106" spans="1:8" ht="64.5" customHeight="1" x14ac:dyDescent="0.2">
      <c r="A106" s="385" t="s">
        <v>81</v>
      </c>
      <c r="B106" s="386"/>
      <c r="C106" s="405"/>
      <c r="D106" s="398">
        <f>D99/9</f>
        <v>340</v>
      </c>
      <c r="E106" s="398"/>
      <c r="F106" s="398"/>
      <c r="G106" s="398"/>
      <c r="H106" s="399"/>
    </row>
    <row r="107" spans="1:8" ht="64.5" customHeight="1" x14ac:dyDescent="0.2">
      <c r="A107" s="385" t="s">
        <v>82</v>
      </c>
      <c r="B107" s="386"/>
      <c r="C107" s="405"/>
      <c r="D107" s="398">
        <f>D99/10</f>
        <v>306</v>
      </c>
      <c r="E107" s="398"/>
      <c r="F107" s="398"/>
      <c r="G107" s="398"/>
      <c r="H107" s="399"/>
    </row>
    <row r="108" spans="1:8" ht="64.5" customHeight="1" thickBot="1" x14ac:dyDescent="0.25">
      <c r="A108" s="389" t="s">
        <v>83</v>
      </c>
      <c r="B108" s="390"/>
      <c r="C108" s="405"/>
      <c r="D108" s="391">
        <v>4584</v>
      </c>
      <c r="E108" s="391"/>
      <c r="F108" s="391"/>
      <c r="G108" s="391"/>
      <c r="H108" s="392"/>
    </row>
    <row r="109" spans="1:8" ht="64.5" customHeight="1" thickBot="1" x14ac:dyDescent="0.25">
      <c r="A109" s="393" t="s">
        <v>74</v>
      </c>
      <c r="B109" s="394"/>
      <c r="C109" s="405"/>
      <c r="D109" s="395" t="s">
        <v>75</v>
      </c>
      <c r="E109" s="396"/>
      <c r="F109" s="396"/>
      <c r="G109" s="396"/>
      <c r="H109" s="397"/>
    </row>
    <row r="110" spans="1:8" ht="64.5" customHeight="1" x14ac:dyDescent="0.2">
      <c r="A110" s="385" t="s">
        <v>76</v>
      </c>
      <c r="B110" s="386"/>
      <c r="C110" s="405"/>
      <c r="D110" s="398">
        <v>1146</v>
      </c>
      <c r="E110" s="398"/>
      <c r="F110" s="398"/>
      <c r="G110" s="398"/>
      <c r="H110" s="399"/>
    </row>
    <row r="111" spans="1:8" ht="64.5" customHeight="1" x14ac:dyDescent="0.2">
      <c r="A111" s="385" t="s">
        <v>77</v>
      </c>
      <c r="B111" s="386"/>
      <c r="C111" s="405"/>
      <c r="D111" s="398">
        <v>916.8</v>
      </c>
      <c r="E111" s="398"/>
      <c r="F111" s="398"/>
      <c r="G111" s="398"/>
      <c r="H111" s="399"/>
    </row>
    <row r="112" spans="1:8" ht="64.5" customHeight="1" x14ac:dyDescent="0.2">
      <c r="A112" s="385" t="s">
        <v>78</v>
      </c>
      <c r="B112" s="386"/>
      <c r="C112" s="405"/>
      <c r="D112" s="398">
        <v>763.99999999999989</v>
      </c>
      <c r="E112" s="398"/>
      <c r="F112" s="398"/>
      <c r="G112" s="398"/>
      <c r="H112" s="399"/>
    </row>
    <row r="113" spans="1:8" ht="64.5" customHeight="1" x14ac:dyDescent="0.2">
      <c r="A113" s="385" t="s">
        <v>79</v>
      </c>
      <c r="B113" s="386"/>
      <c r="C113" s="405"/>
      <c r="D113" s="398">
        <v>654.85714285714278</v>
      </c>
      <c r="E113" s="398"/>
      <c r="F113" s="398"/>
      <c r="G113" s="398"/>
      <c r="H113" s="399"/>
    </row>
    <row r="114" spans="1:8" ht="64.5" customHeight="1" x14ac:dyDescent="0.2">
      <c r="A114" s="385" t="s">
        <v>80</v>
      </c>
      <c r="B114" s="386"/>
      <c r="C114" s="405"/>
      <c r="D114" s="398">
        <v>573</v>
      </c>
      <c r="E114" s="398"/>
      <c r="F114" s="398"/>
      <c r="G114" s="398"/>
      <c r="H114" s="399"/>
    </row>
    <row r="115" spans="1:8" ht="64.5" customHeight="1" x14ac:dyDescent="0.2">
      <c r="A115" s="385" t="s">
        <v>81</v>
      </c>
      <c r="B115" s="386"/>
      <c r="C115" s="405"/>
      <c r="D115" s="398">
        <v>509.33333333333331</v>
      </c>
      <c r="E115" s="398"/>
      <c r="F115" s="398"/>
      <c r="G115" s="398"/>
      <c r="H115" s="399"/>
    </row>
    <row r="116" spans="1:8" ht="64.5" customHeight="1" thickBot="1" x14ac:dyDescent="0.25">
      <c r="A116" s="385" t="s">
        <v>82</v>
      </c>
      <c r="B116" s="386"/>
      <c r="C116" s="406"/>
      <c r="D116" s="398">
        <v>458.4</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17" s="374">
        <v>5004</v>
      </c>
      <c r="E117" s="375"/>
      <c r="F117" s="375"/>
      <c r="G117" s="375"/>
      <c r="H117" s="376"/>
    </row>
    <row r="118" spans="1:8" ht="21.75" thickBot="1" x14ac:dyDescent="0.25">
      <c r="A118" s="357"/>
      <c r="B118" s="358"/>
      <c r="C118" s="56"/>
      <c r="D118" s="359"/>
      <c r="E118" s="359"/>
      <c r="F118" s="359"/>
      <c r="G118" s="359"/>
      <c r="H118" s="360"/>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"2ГИС.СМОЛЕНСК"</v>
      </c>
      <c r="D119" s="382">
        <v>3150</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0" s="354">
        <v>3966</v>
      </c>
      <c r="E120" s="355"/>
      <c r="F120" s="355"/>
      <c r="G120" s="355"/>
      <c r="H120" s="356"/>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1" s="354">
        <v>14496</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"2ГИС.СМОЛЕНСК"</v>
      </c>
      <c r="D122" s="354">
        <v>7350</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"2ГИС.СМОЛЕНСК"</v>
      </c>
      <c r="D123" s="354">
        <v>8820</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4" s="354">
        <v>5700</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5" s="354">
        <v>7374</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26" s="354">
        <v>17406</v>
      </c>
      <c r="E126" s="355"/>
      <c r="F126" s="355"/>
      <c r="G126" s="355"/>
      <c r="H126" s="356"/>
    </row>
    <row r="127" spans="1:8" ht="50.1" customHeight="1" x14ac:dyDescent="0.2">
      <c r="A127" s="352" t="s">
        <v>93</v>
      </c>
      <c r="B127" s="353"/>
      <c r="C127" s="74" t="str">
        <f>C159</f>
        <v>электронный справочник на основе Справочника организаций "2ГИС.СМОЛЕНСК" (мобильная версия 2ГИС 4.0 и выше)</v>
      </c>
      <c r="D127" s="354">
        <v>6750</v>
      </c>
      <c r="E127" s="355"/>
      <c r="F127" s="355"/>
      <c r="G127" s="355"/>
      <c r="H127" s="356"/>
    </row>
    <row r="128" spans="1:8" ht="50.1" customHeight="1" x14ac:dyDescent="0.2">
      <c r="A128" s="352" t="s">
        <v>94</v>
      </c>
      <c r="B128" s="353"/>
      <c r="C128" s="73" t="s">
        <v>95</v>
      </c>
      <c r="D128" s="354">
        <v>600</v>
      </c>
      <c r="E128" s="355"/>
      <c r="F128" s="355"/>
      <c r="G128" s="355"/>
      <c r="H128" s="356"/>
    </row>
    <row r="129" spans="1:8" ht="68.25" customHeight="1" x14ac:dyDescent="0.2">
      <c r="A129" s="352" t="s">
        <v>96</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29" s="354">
        <v>4200</v>
      </c>
      <c r="E129" s="355"/>
      <c r="F129" s="355"/>
      <c r="G129" s="355"/>
      <c r="H129" s="356"/>
    </row>
    <row r="130" spans="1:8" ht="68.25" customHeight="1" x14ac:dyDescent="0.2">
      <c r="A130" s="352" t="s">
        <v>97</v>
      </c>
      <c r="B130" s="353"/>
      <c r="C130" s="73" t="str">
        <f t="shared" ref="C130:C132"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0" s="354">
        <v>3360</v>
      </c>
      <c r="E130" s="355"/>
      <c r="F130" s="355"/>
      <c r="G130" s="355"/>
      <c r="H130" s="356"/>
    </row>
    <row r="131" spans="1:8" ht="68.25" customHeight="1" x14ac:dyDescent="0.2">
      <c r="A131" s="352" t="s">
        <v>98</v>
      </c>
      <c r="B131" s="353"/>
      <c r="C131" s="73"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1" s="354">
        <v>3570</v>
      </c>
      <c r="E131" s="355"/>
      <c r="F131" s="355"/>
      <c r="G131" s="355"/>
      <c r="H131" s="356"/>
    </row>
    <row r="132" spans="1:8" ht="68.25" customHeight="1" x14ac:dyDescent="0.2">
      <c r="A132" s="352" t="s">
        <v>99</v>
      </c>
      <c r="B132" s="353"/>
      <c r="C132" s="73" t="str">
        <f t="shared" si="0"/>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2" s="354">
        <v>1680</v>
      </c>
      <c r="E132" s="355"/>
      <c r="F132" s="355"/>
      <c r="G132" s="355"/>
      <c r="H132" s="356"/>
    </row>
    <row r="133" spans="1:8" ht="68.25"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3" s="354">
        <v>11538</v>
      </c>
      <c r="E133" s="355"/>
      <c r="F133" s="355"/>
      <c r="G133" s="355"/>
      <c r="H133" s="356"/>
    </row>
    <row r="134" spans="1:8" ht="68.25"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34" s="354">
        <v>2004</v>
      </c>
      <c r="E134" s="355"/>
      <c r="F134" s="355"/>
      <c r="G134" s="355"/>
      <c r="H134" s="356"/>
    </row>
    <row r="135" spans="1:8" ht="50.1" customHeight="1" thickBot="1" x14ac:dyDescent="0.25">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35" s="354">
        <v>3162</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6" s="354">
        <v>762</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37" s="354">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8" s="354">
        <v>1500</v>
      </c>
      <c r="E138" s="355"/>
      <c r="F138" s="355"/>
      <c r="G138" s="355"/>
      <c r="H138" s="356"/>
    </row>
    <row r="139" spans="1:8" s="16" customFormat="1" ht="96" customHeight="1" x14ac:dyDescent="0.2">
      <c r="A139" s="377" t="s">
        <v>105</v>
      </c>
      <c r="B139" s="378"/>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Интернет-площадки и Веб-приложения на основе Cправочника организаций "2ГИС.СМОЛЕНСК", http://api.2gis.ru/</v>
      </c>
      <c r="D139" s="354">
        <v>3000</v>
      </c>
      <c r="E139" s="355"/>
      <c r="F139" s="355"/>
      <c r="G139" s="355"/>
      <c r="H139" s="356"/>
    </row>
    <row r="140" spans="1:8" s="16" customFormat="1" ht="96" customHeight="1" x14ac:dyDescent="0.2">
      <c r="A140" s="377" t="s">
        <v>106</v>
      </c>
      <c r="B140" s="378"/>
      <c r="C14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40" s="354">
        <v>3000</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"2ГИС.СМОЛЕНСК"</v>
      </c>
      <c r="D141" s="354">
        <v>4440</v>
      </c>
      <c r="E141" s="355"/>
      <c r="F141" s="355"/>
      <c r="G141" s="355"/>
      <c r="H141" s="356"/>
    </row>
    <row r="142" spans="1:8" ht="50.1" customHeight="1" x14ac:dyDescent="0.2">
      <c r="A142" s="352" t="s">
        <v>108</v>
      </c>
      <c r="B142" s="353"/>
      <c r="C142" s="73" t="str">
        <f t="shared" ref="C142:C151" si="1">"Электронный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42" s="354">
        <v>5640</v>
      </c>
      <c r="E142" s="355"/>
      <c r="F142" s="355"/>
      <c r="G142" s="355"/>
      <c r="H142" s="356"/>
    </row>
    <row r="143" spans="1:8" ht="50.1" customHeight="1" x14ac:dyDescent="0.2">
      <c r="A143" s="352" t="s">
        <v>109</v>
      </c>
      <c r="B143" s="353"/>
      <c r="C143" s="73" t="str">
        <f t="shared" si="1"/>
        <v>Электронный справочник на основе Справочника организаций "2ГИС.СМОЛЕНСК" (версия для ПК)</v>
      </c>
      <c r="D143" s="354">
        <v>20400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"2ГИС.СМОЛЕНСК"</v>
      </c>
      <c r="D144" s="354">
        <v>10320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"2ГИС.СМОЛЕНСК"</v>
      </c>
      <c r="D145" s="354">
        <v>12384</v>
      </c>
      <c r="E145" s="355"/>
      <c r="F145" s="355"/>
      <c r="G145" s="355"/>
      <c r="H145" s="356"/>
    </row>
    <row r="146" spans="1:8" ht="50.1" customHeight="1" x14ac:dyDescent="0.2">
      <c r="A146" s="352" t="s">
        <v>112</v>
      </c>
      <c r="B146" s="353"/>
      <c r="C146" s="73" t="str">
        <f t="shared" si="1"/>
        <v>Электронный справочник на основе Справочника организаций "2ГИС.СМОЛЕНСК" (версия для ПК)</v>
      </c>
      <c r="D146" s="354">
        <v>8040</v>
      </c>
      <c r="E146" s="355"/>
      <c r="F146" s="355"/>
      <c r="G146" s="355"/>
      <c r="H146" s="356"/>
    </row>
    <row r="147" spans="1:8" ht="50.1" customHeight="1" x14ac:dyDescent="0.2">
      <c r="A147" s="352" t="s">
        <v>113</v>
      </c>
      <c r="B147" s="353"/>
      <c r="C147" s="73" t="str">
        <f t="shared" si="1"/>
        <v>Электронный справочник на основе Справочника организаций "2ГИС.СМОЛЕНСК" (версия для ПК)</v>
      </c>
      <c r="D147" s="354">
        <v>10440</v>
      </c>
      <c r="E147" s="355"/>
      <c r="F147" s="355"/>
      <c r="G147" s="355"/>
      <c r="H147" s="356"/>
    </row>
    <row r="148" spans="1:8" ht="50.1" customHeight="1" x14ac:dyDescent="0.2">
      <c r="A148" s="352" t="s">
        <v>114</v>
      </c>
      <c r="B148" s="353"/>
      <c r="C148" s="73" t="str">
        <f t="shared" si="1"/>
        <v>Электронный справочник на основе Справочника организаций "2ГИС.СМОЛЕНСК" (версия для ПК)</v>
      </c>
      <c r="D148" s="354">
        <v>24480</v>
      </c>
      <c r="E148" s="355"/>
      <c r="F148" s="355"/>
      <c r="G148" s="355"/>
      <c r="H148" s="356"/>
    </row>
    <row r="149" spans="1:8" ht="50.1" customHeight="1" x14ac:dyDescent="0.2">
      <c r="A149" s="352" t="s">
        <v>115</v>
      </c>
      <c r="B149" s="353"/>
      <c r="C149" s="73" t="s">
        <v>95</v>
      </c>
      <c r="D149" s="354">
        <v>840</v>
      </c>
      <c r="E149" s="355"/>
      <c r="F149" s="355"/>
      <c r="G149" s="355"/>
      <c r="H149" s="356"/>
    </row>
    <row r="150" spans="1:8" ht="63.75"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"2ГИС.СМОЛЕНСК" (мобильная версия 2ГИС 4.0 и выше); Интернет-площадка 2gis.ru на основе Cправочника организаций "2ГИС.СМОЛЕНСК"</v>
      </c>
      <c r="D150" s="354">
        <v>16200</v>
      </c>
      <c r="E150" s="355"/>
      <c r="F150" s="355"/>
      <c r="G150" s="355"/>
      <c r="H150" s="356"/>
    </row>
    <row r="151" spans="1:8" ht="50.1" customHeight="1" thickBot="1" x14ac:dyDescent="0.25">
      <c r="A151" s="352" t="s">
        <v>117</v>
      </c>
      <c r="B151" s="353"/>
      <c r="C151" s="73" t="str">
        <f t="shared" si="1"/>
        <v>Электронный справочник на основе Справочника организаций "2ГИС.СМОЛЕНСК" (версия для ПК)</v>
      </c>
      <c r="D151" s="374">
        <v>4440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"2ГИС.СМОЛЕНСК" (мобильная версия)</v>
      </c>
      <c r="D153" s="354">
        <v>2004</v>
      </c>
      <c r="E153" s="355"/>
      <c r="F153" s="355"/>
      <c r="G153" s="355"/>
      <c r="H153" s="356"/>
    </row>
    <row r="154" spans="1:8" s="16" customFormat="1" ht="50.1" customHeight="1" x14ac:dyDescent="0.2">
      <c r="A154" s="352" t="s">
        <v>120</v>
      </c>
      <c r="B154" s="353"/>
      <c r="C154" s="367"/>
      <c r="D154" s="354">
        <v>2004</v>
      </c>
      <c r="E154" s="355"/>
      <c r="F154" s="355"/>
      <c r="G154" s="355"/>
      <c r="H154" s="356"/>
    </row>
    <row r="155" spans="1:8" s="16" customFormat="1" ht="50.1" customHeight="1" x14ac:dyDescent="0.2">
      <c r="A155" s="369" t="s">
        <v>121</v>
      </c>
      <c r="B155" s="370"/>
      <c r="C155" s="367"/>
      <c r="D155" s="517">
        <v>1500</v>
      </c>
      <c r="E155" s="398"/>
      <c r="F155" s="398"/>
      <c r="G155" s="398"/>
      <c r="H155" s="398"/>
    </row>
    <row r="156" spans="1:8" s="16" customFormat="1" ht="50.1" customHeight="1" x14ac:dyDescent="0.2">
      <c r="A156" s="369" t="s">
        <v>122</v>
      </c>
      <c r="B156" s="370"/>
      <c r="C156" s="367"/>
      <c r="D156" s="517">
        <v>150</v>
      </c>
      <c r="E156" s="398"/>
      <c r="F156" s="398"/>
      <c r="G156" s="398"/>
      <c r="H156" s="398"/>
    </row>
    <row r="157" spans="1:8" s="16" customFormat="1" ht="50.1" customHeight="1" thickBot="1" x14ac:dyDescent="0.25">
      <c r="A157" s="369" t="s">
        <v>123</v>
      </c>
      <c r="B157" s="370"/>
      <c r="C157" s="368"/>
      <c r="D157" s="471">
        <v>510</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59" s="77">
        <f>F159*1.2</f>
        <v>3549.6</v>
      </c>
      <c r="E159" s="78">
        <f>F159*1.1</f>
        <v>3253.8</v>
      </c>
      <c r="F159" s="78">
        <v>2958</v>
      </c>
      <c r="G159" s="78">
        <f>F159*0.75</f>
        <v>2218.5</v>
      </c>
      <c r="H159" s="79">
        <f>F159*0.5</f>
        <v>1479</v>
      </c>
    </row>
    <row r="160" spans="1:8"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"2ГИС.СМОЛЕНСК"</v>
      </c>
      <c r="D160" s="354">
        <v>2958</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1" s="354">
        <v>4530</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(мобильная версия 2ГИС 4.0 и выше)</v>
      </c>
      <c r="D162" s="77">
        <f>F162*1.2</f>
        <v>5040</v>
      </c>
      <c r="E162" s="78">
        <f>F162*1.1</f>
        <v>4620</v>
      </c>
      <c r="F162" s="78">
        <v>4200</v>
      </c>
      <c r="G162" s="78">
        <f>F162*0.75</f>
        <v>3150</v>
      </c>
      <c r="H162" s="79">
        <f>F162*0.5</f>
        <v>2100</v>
      </c>
    </row>
    <row r="163" spans="1:8"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"2ГИС.СМОЛЕНСК"</v>
      </c>
      <c r="D163" s="354">
        <v>4200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"2ГИС.СМОЛЕНСК" (версия для ПК)</v>
      </c>
      <c r="D164" s="354">
        <v>6360</v>
      </c>
      <c r="E164" s="355"/>
      <c r="F164" s="355"/>
      <c r="G164" s="355"/>
      <c r="H164" s="356"/>
    </row>
    <row r="165" spans="1:8" s="16" customFormat="1" ht="126" customHeight="1" thickBot="1" x14ac:dyDescent="0.25">
      <c r="A165" s="352" t="s">
        <v>131</v>
      </c>
      <c r="B165" s="353"/>
      <c r="C165" s="121" t="str">
        <f>C160</f>
        <v>Интернет-площадка 2gis.ru на основе Cправочника организаций "2ГИС.СМОЛЕНСК"</v>
      </c>
      <c r="D165" s="354">
        <v>2958</v>
      </c>
      <c r="E165" s="355"/>
      <c r="F165" s="355"/>
      <c r="G165" s="355"/>
      <c r="H165" s="356"/>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6"/>
      <c r="B167" s="507"/>
      <c r="C167" s="623"/>
      <c r="D167" s="507"/>
      <c r="E167" s="507"/>
      <c r="F167" s="507"/>
      <c r="G167" s="507"/>
      <c r="H167" s="508"/>
    </row>
    <row r="168" spans="1:8"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"2ГИС.СМОЛЕНСК" (версия для ПК); Интернет-площадка 2gis.ru на основе Cправочника организаций "2ГИС.СМОЛЕНСК"; Электронный справочник на основе Справочника организаций "2ГИС.СМОЛЕНСК" (мобильная версия 2ГИС 4.0 и выше)</v>
      </c>
      <c r="D168" s="382">
        <v>5730</v>
      </c>
      <c r="E168" s="383"/>
      <c r="F168" s="383"/>
      <c r="G168" s="383"/>
      <c r="H168" s="384"/>
    </row>
    <row r="169" spans="1:8" s="16" customFormat="1" ht="83.25" customHeight="1" thickBot="1" x14ac:dyDescent="0.25">
      <c r="A169" s="352" t="s">
        <v>202</v>
      </c>
      <c r="B169" s="353"/>
      <c r="C169" s="367"/>
      <c r="D169" s="354">
        <v>5730</v>
      </c>
      <c r="E169" s="355"/>
      <c r="F169" s="355"/>
      <c r="G169" s="355"/>
      <c r="H169" s="356"/>
    </row>
    <row r="170" spans="1:8" ht="21.75" thickBot="1" x14ac:dyDescent="0.25">
      <c r="A170" s="518"/>
      <c r="B170" s="519"/>
      <c r="C170" s="56"/>
      <c r="D170" s="520"/>
      <c r="E170" s="520"/>
      <c r="F170" s="520"/>
      <c r="G170" s="520"/>
      <c r="H170" s="521"/>
    </row>
    <row r="172" spans="1:8" ht="21" x14ac:dyDescent="0.2">
      <c r="A172" s="85"/>
      <c r="B172" s="86" t="s">
        <v>133</v>
      </c>
      <c r="C172" s="349" t="s">
        <v>669</v>
      </c>
      <c r="D172" s="349"/>
      <c r="E172" s="87"/>
      <c r="F172" s="87"/>
      <c r="G172" s="87"/>
      <c r="H172" s="87"/>
    </row>
    <row r="173" spans="1:8" ht="21" x14ac:dyDescent="0.2">
      <c r="A173" s="85"/>
      <c r="B173" s="87"/>
      <c r="C173" s="348" t="s">
        <v>670</v>
      </c>
      <c r="D173" s="348"/>
      <c r="E173" s="87"/>
      <c r="F173" s="87"/>
      <c r="G173" s="87"/>
      <c r="H173" s="87"/>
    </row>
    <row r="174" spans="1:8" ht="21" x14ac:dyDescent="0.2">
      <c r="A174" s="85"/>
      <c r="B174" s="87"/>
      <c r="C174" s="349" t="s">
        <v>671</v>
      </c>
      <c r="D174" s="348"/>
      <c r="E174" s="87"/>
      <c r="F174" s="87"/>
      <c r="G174" s="87"/>
      <c r="H174" s="87"/>
    </row>
    <row r="175" spans="1:8" ht="21" x14ac:dyDescent="0.2">
      <c r="C175" s="348"/>
      <c r="D175" s="348"/>
      <c r="E175" s="87"/>
      <c r="F175" s="87"/>
      <c r="G175" s="87"/>
      <c r="H175" s="82"/>
    </row>
    <row r="176" spans="1:8" ht="26.25" customHeight="1"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c r="E176" s="89"/>
      <c r="F176" s="90"/>
      <c r="G176" s="351"/>
      <c r="H176" s="351"/>
    </row>
    <row r="177" spans="1:8" ht="26.25" customHeight="1"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c r="E177" s="89"/>
      <c r="F177" s="90"/>
      <c r="G177" s="92"/>
      <c r="H177" s="92"/>
    </row>
    <row r="178" spans="1:8" ht="26.25" customHeight="1"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c r="E178" s="89"/>
      <c r="F178" s="90"/>
      <c r="G178" s="92"/>
      <c r="H178" s="92"/>
    </row>
    <row r="179" spans="1:8" ht="26.25" customHeight="1"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c r="E179" s="90"/>
      <c r="F179" s="90"/>
      <c r="G179" s="92"/>
      <c r="H179" s="92"/>
    </row>
    <row r="180" spans="1:8" ht="26.25" customHeight="1"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c r="E180" s="90"/>
      <c r="F180" s="90"/>
      <c r="G180" s="92"/>
      <c r="H180" s="92"/>
    </row>
    <row r="181" spans="1:8" ht="26.25" customHeight="1"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c r="E181" s="89"/>
      <c r="F181" s="90"/>
      <c r="G181" s="92"/>
      <c r="H181" s="92"/>
    </row>
    <row r="182" spans="1:8" ht="26.25" customHeight="1"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c r="E182" s="89"/>
      <c r="F182" s="90"/>
      <c r="G182" s="92"/>
      <c r="H182" s="92"/>
    </row>
    <row r="183" spans="1:8" ht="26.25" x14ac:dyDescent="0.2">
      <c r="A183" s="93"/>
      <c r="B183" s="93"/>
      <c r="C183" s="94"/>
      <c r="D183" s="95"/>
      <c r="E183" s="95"/>
      <c r="F183" s="96"/>
      <c r="G183" s="97"/>
      <c r="H183" s="97"/>
    </row>
    <row r="184" spans="1:8" ht="21" x14ac:dyDescent="0.2">
      <c r="A184" s="339" t="s">
        <v>144</v>
      </c>
      <c r="B184" s="339"/>
      <c r="C184" s="339"/>
      <c r="D184" s="339"/>
      <c r="E184" s="339"/>
      <c r="F184" s="339"/>
      <c r="G184" s="339"/>
      <c r="H184" s="339"/>
    </row>
    <row r="185" spans="1:8" ht="21" x14ac:dyDescent="0.2">
      <c r="A185" s="339" t="s">
        <v>145</v>
      </c>
      <c r="B185" s="339"/>
      <c r="C185" s="339"/>
      <c r="D185" s="339"/>
      <c r="E185" s="339"/>
      <c r="F185" s="339"/>
      <c r="G185" s="339"/>
      <c r="H185" s="339"/>
    </row>
    <row r="186" spans="1:8" ht="26.25" x14ac:dyDescent="0.2">
      <c r="A186" s="93"/>
      <c r="B186" s="93"/>
      <c r="C186" s="94"/>
      <c r="D186" s="95"/>
      <c r="E186" s="95"/>
      <c r="F186" s="96"/>
      <c r="G186" s="97"/>
      <c r="H186" s="97"/>
    </row>
    <row r="187" spans="1:8" ht="50.1" customHeight="1" thickBot="1" x14ac:dyDescent="0.25">
      <c r="A187" s="340" t="s">
        <v>146</v>
      </c>
      <c r="B187" s="340"/>
      <c r="C187" s="340"/>
      <c r="D187" s="340"/>
      <c r="E187" s="340"/>
      <c r="F187" s="99"/>
      <c r="G187" s="91"/>
      <c r="H187" s="100"/>
    </row>
    <row r="188" spans="1:8" ht="50.1" customHeight="1" thickBot="1" x14ac:dyDescent="0.25">
      <c r="A188" s="341" t="s">
        <v>147</v>
      </c>
      <c r="B188" s="342"/>
      <c r="C188" s="342"/>
      <c r="D188" s="342"/>
      <c r="E188" s="343"/>
      <c r="F188" s="101"/>
      <c r="H188" s="102"/>
    </row>
    <row r="189" spans="1:8" ht="87" customHeight="1" thickBot="1" x14ac:dyDescent="0.25">
      <c r="A189" s="538" t="s">
        <v>148</v>
      </c>
      <c r="B189" s="539"/>
      <c r="C189" s="103" t="s">
        <v>149</v>
      </c>
      <c r="D189" s="621" t="s">
        <v>150</v>
      </c>
      <c r="E189" s="622"/>
      <c r="F189" s="104"/>
      <c r="G189" s="104"/>
      <c r="H189" s="104"/>
    </row>
    <row r="190" spans="1:8" ht="105" customHeight="1" x14ac:dyDescent="0.2">
      <c r="A190" s="333" t="s">
        <v>151</v>
      </c>
      <c r="B190" s="334"/>
      <c r="C190" s="105" t="s">
        <v>152</v>
      </c>
      <c r="D190" s="335" t="s">
        <v>153</v>
      </c>
      <c r="E190" s="336"/>
      <c r="F190" s="104"/>
      <c r="G190" s="104"/>
      <c r="H190" s="104"/>
    </row>
    <row r="191" spans="1:8" ht="108.75" customHeight="1" x14ac:dyDescent="0.2">
      <c r="A191" s="337" t="s">
        <v>154</v>
      </c>
      <c r="B191" s="338"/>
      <c r="C191" s="106" t="s">
        <v>155</v>
      </c>
      <c r="D191" s="331" t="s">
        <v>156</v>
      </c>
      <c r="E191" s="332"/>
      <c r="F191" s="104"/>
      <c r="G191" s="104"/>
      <c r="H191" s="104"/>
    </row>
    <row r="192" spans="1:8" ht="123" customHeight="1" x14ac:dyDescent="0.2">
      <c r="A192" s="337" t="s">
        <v>157</v>
      </c>
      <c r="B192" s="338"/>
      <c r="C192" s="106" t="s">
        <v>158</v>
      </c>
      <c r="D192" s="331" t="s">
        <v>156</v>
      </c>
      <c r="E192" s="332"/>
      <c r="F192" s="104"/>
      <c r="G192" s="104"/>
      <c r="H192" s="104"/>
    </row>
    <row r="193" spans="1:8" s="82" customFormat="1" ht="102.75" customHeight="1" thickBot="1" x14ac:dyDescent="0.25">
      <c r="A193" s="495" t="s">
        <v>160</v>
      </c>
      <c r="B193" s="496"/>
      <c r="C193" s="247" t="s">
        <v>161</v>
      </c>
      <c r="D193" s="496" t="s">
        <v>156</v>
      </c>
      <c r="E193" s="707"/>
      <c r="F193" s="101"/>
      <c r="G193" s="101"/>
      <c r="H193" s="101"/>
    </row>
    <row r="194" spans="1:8" s="98" customFormat="1" ht="222.75" customHeight="1" thickBot="1" x14ac:dyDescent="0.25">
      <c r="A194" s="495" t="s">
        <v>162</v>
      </c>
      <c r="B194" s="496"/>
      <c r="C194" s="125" t="s">
        <v>163</v>
      </c>
      <c r="D194" s="497" t="s">
        <v>156</v>
      </c>
      <c r="E194" s="498"/>
      <c r="F194" s="96"/>
      <c r="G194" s="97"/>
      <c r="H194" s="97"/>
    </row>
    <row r="195" spans="1:8" ht="23.25" x14ac:dyDescent="0.2">
      <c r="A195" s="329" t="s">
        <v>164</v>
      </c>
      <c r="B195" s="329"/>
      <c r="C195" s="329"/>
      <c r="D195" s="329"/>
      <c r="E195" s="329"/>
      <c r="F195" s="329"/>
      <c r="G195" s="329"/>
      <c r="H195" s="329"/>
    </row>
    <row r="196" spans="1:8" ht="23.25" x14ac:dyDescent="0.2">
      <c r="A196" s="329" t="s">
        <v>165</v>
      </c>
      <c r="B196" s="329"/>
      <c r="C196" s="329"/>
      <c r="D196" s="329"/>
      <c r="E196" s="329"/>
      <c r="F196" s="329"/>
      <c r="G196" s="329"/>
      <c r="H196" s="329"/>
    </row>
    <row r="197" spans="1:8" ht="183.75" customHeight="1" x14ac:dyDescent="0.2">
      <c r="A197"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39"/>
      <c r="C197" s="339"/>
      <c r="D197" s="339"/>
      <c r="E197" s="339"/>
      <c r="F197" s="339"/>
      <c r="G197" s="339"/>
      <c r="H197" s="339"/>
    </row>
    <row r="198" spans="1:8" ht="73.5" customHeight="1" x14ac:dyDescent="0.2">
      <c r="A198" s="339" t="s">
        <v>167</v>
      </c>
      <c r="B198" s="339"/>
      <c r="C198" s="339"/>
      <c r="D198" s="339"/>
      <c r="E198" s="339"/>
      <c r="F198" s="339"/>
      <c r="G198" s="339"/>
      <c r="H198" s="339"/>
    </row>
    <row r="199" spans="1:8" ht="23.25" x14ac:dyDescent="0.2">
      <c r="A199" s="329" t="s">
        <v>168</v>
      </c>
      <c r="B199" s="329"/>
      <c r="C199" s="329"/>
      <c r="D199" s="329"/>
      <c r="E199" s="329"/>
      <c r="F199" s="329"/>
      <c r="G199" s="329"/>
      <c r="H199" s="329"/>
    </row>
    <row r="200" spans="1:8" s="109" customFormat="1" ht="114.75" customHeight="1" x14ac:dyDescent="0.2">
      <c r="A200" s="339" t="s">
        <v>169</v>
      </c>
      <c r="B200" s="339"/>
      <c r="C200" s="339"/>
      <c r="D200" s="339"/>
      <c r="E200" s="339"/>
      <c r="F200" s="339"/>
      <c r="G200" s="339"/>
      <c r="H200" s="339"/>
    </row>
  </sheetData>
  <sheetProtection selectLockedCells="1" selectUnlockedCells="1"/>
  <mergeCells count="327">
    <mergeCell ref="D4:H4"/>
    <mergeCell ref="A5:B5"/>
    <mergeCell ref="A7:A10"/>
    <mergeCell ref="B7:B8"/>
    <mergeCell ref="C7:C8"/>
    <mergeCell ref="D7:D10"/>
    <mergeCell ref="E7:E10"/>
    <mergeCell ref="F7:F10"/>
    <mergeCell ref="G7:G10"/>
    <mergeCell ref="H7:H10"/>
    <mergeCell ref="D17:H17"/>
    <mergeCell ref="A18:A21"/>
    <mergeCell ref="D18:H21"/>
    <mergeCell ref="C19:C20"/>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D152:H152"/>
    <mergeCell ref="A153:B153"/>
    <mergeCell ref="C153:C157"/>
    <mergeCell ref="D153:H153"/>
    <mergeCell ref="A154:B154"/>
    <mergeCell ref="D154:H154"/>
    <mergeCell ref="A155:B155"/>
    <mergeCell ref="A163:B163"/>
    <mergeCell ref="D163:H163"/>
    <mergeCell ref="A164:B164"/>
    <mergeCell ref="D164:H164"/>
    <mergeCell ref="A165:B165"/>
    <mergeCell ref="D165:H165"/>
    <mergeCell ref="A159:B159"/>
    <mergeCell ref="A160:B160"/>
    <mergeCell ref="D160:H160"/>
    <mergeCell ref="A161:B161"/>
    <mergeCell ref="D161:H161"/>
    <mergeCell ref="A162:B162"/>
    <mergeCell ref="A166:B166"/>
    <mergeCell ref="D166:H166"/>
    <mergeCell ref="A167:C167"/>
    <mergeCell ref="D167:H167"/>
    <mergeCell ref="A168:B168"/>
    <mergeCell ref="C168:C169"/>
    <mergeCell ref="D168:H168"/>
    <mergeCell ref="A169:B169"/>
    <mergeCell ref="D169:H169"/>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5:H195"/>
    <mergeCell ref="A196:H196"/>
    <mergeCell ref="A197:H197"/>
    <mergeCell ref="A198:H198"/>
    <mergeCell ref="A199:H199"/>
    <mergeCell ref="A200:E200"/>
    <mergeCell ref="F200:H200"/>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36"/>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672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7" s="382">
        <f>F7*1.2</f>
        <v>7257.5999999999995</v>
      </c>
      <c r="E7" s="383">
        <f>F7*1.1</f>
        <v>6652.8</v>
      </c>
      <c r="F7" s="383">
        <v>6048</v>
      </c>
      <c r="G7" s="383">
        <f>F7*0.75</f>
        <v>4536</v>
      </c>
      <c r="H7" s="384">
        <f>F7*0.5</f>
        <v>3024</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2" s="457">
        <f>F12*1.2</f>
        <v>10656</v>
      </c>
      <c r="E12" s="383">
        <f>F12*1.1</f>
        <v>9768</v>
      </c>
      <c r="F12" s="383">
        <v>8880</v>
      </c>
      <c r="G12" s="383">
        <f>F12*0.75</f>
        <v>6660</v>
      </c>
      <c r="H12" s="384">
        <f>F12*0.5</f>
        <v>4440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1320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"2ГИС.СОЧИ"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23" s="527">
        <v>360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7" s="382">
        <f>F27*1.2</f>
        <v>13075.199999999999</v>
      </c>
      <c r="E27" s="383">
        <f>F27*1.1</f>
        <v>11985.6</v>
      </c>
      <c r="F27" s="383">
        <v>10896</v>
      </c>
      <c r="G27" s="383">
        <f>F27*0.75</f>
        <v>8172</v>
      </c>
      <c r="H27" s="384">
        <f>F27*0.5</f>
        <v>5448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2" s="457">
        <f>F32*1.2</f>
        <v>19180.8</v>
      </c>
      <c r="E32" s="383">
        <f>F32*1.1</f>
        <v>17582.400000000001</v>
      </c>
      <c r="F32" s="383">
        <v>15984</v>
      </c>
      <c r="G32" s="383">
        <f>F32*0.75</f>
        <v>11988</v>
      </c>
      <c r="H32" s="384">
        <f>F32*0.5</f>
        <v>7992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2400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"2ГИС.СОЧИ"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"2ГИС.СОЧИ"; Электронный справочник "2ГИС.СОЧИ"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3" s="445">
        <v>648</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46" s="449"/>
      <c r="E46" s="449"/>
      <c r="F46" s="449"/>
      <c r="G46" s="449"/>
      <c r="H46" s="450"/>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48" s="536">
        <f>F48*1.2</f>
        <v>4320</v>
      </c>
      <c r="E48" s="536">
        <f>F48*1.1</f>
        <v>3960.0000000000005</v>
      </c>
      <c r="F48" s="536">
        <v>3600</v>
      </c>
      <c r="G48" s="536">
        <f>F48*0.75</f>
        <v>2700</v>
      </c>
      <c r="H48" s="536">
        <f>F48*0.5</f>
        <v>1800</v>
      </c>
    </row>
    <row r="49" spans="1:8" s="16" customFormat="1" ht="99.95"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49" s="537"/>
      <c r="E49" s="537"/>
      <c r="F49" s="537"/>
      <c r="G49" s="537"/>
      <c r="H49" s="537"/>
    </row>
    <row r="50" spans="1:8" s="16" customFormat="1" ht="99.9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"2ГИС.СОЧИ" (версия для ПК)</v>
      </c>
      <c r="D52" s="479">
        <v>180</v>
      </c>
      <c r="E52" s="445"/>
      <c r="F52" s="445"/>
      <c r="G52" s="445"/>
      <c r="H52" s="446"/>
    </row>
    <row r="53" spans="1:8" s="16" customFormat="1" ht="99.95" customHeight="1"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"2ГИС.СОЧИ"; Электронный справочник на основе Справочника организаций "2ГИС.СОЧИ"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5" s="382">
        <f>F55*1.2</f>
        <v>8712</v>
      </c>
      <c r="E55" s="383">
        <f>F55*1.1</f>
        <v>7986.0000000000009</v>
      </c>
      <c r="F55" s="383">
        <v>7260</v>
      </c>
      <c r="G55" s="383">
        <f>F55*0.75</f>
        <v>5445</v>
      </c>
      <c r="H55" s="384">
        <f>F55*0.5</f>
        <v>3630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1" s="457">
        <f>F61*1.2</f>
        <v>10166.4</v>
      </c>
      <c r="E61" s="383">
        <f>F61*1.1</f>
        <v>9319.2000000000007</v>
      </c>
      <c r="F61" s="383">
        <v>8472</v>
      </c>
      <c r="G61" s="383">
        <f>F61*0.75</f>
        <v>6354</v>
      </c>
      <c r="H61" s="384">
        <f>F61*0.5</f>
        <v>4236</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67" s="527">
        <v>180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69" s="531"/>
      <c r="E69" s="532"/>
      <c r="F69" s="532"/>
      <c r="G69" s="532"/>
      <c r="H69" s="533"/>
    </row>
    <row r="70" spans="1:8" s="16" customFormat="1" ht="24.95" customHeight="1" thickBot="1" x14ac:dyDescent="0.25">
      <c r="A70" s="40"/>
      <c r="B70" s="59"/>
      <c r="C70" s="60"/>
      <c r="D70" s="435"/>
      <c r="E70" s="436"/>
      <c r="F70" s="436"/>
      <c r="G70" s="436"/>
      <c r="H70" s="437"/>
    </row>
    <row r="71" spans="1:8" s="16" customFormat="1" ht="50.1" customHeight="1" thickBot="1" x14ac:dyDescent="0.25">
      <c r="A71" s="411" t="s">
        <v>38</v>
      </c>
      <c r="B71" s="412"/>
      <c r="C71" s="412"/>
      <c r="D71" s="421" t="str">
        <f>"от "&amp;MIN(D72:D106)&amp;" до "&amp;MAX(D72:D106)</f>
        <v>от 1200 до 42000</v>
      </c>
      <c r="E71" s="422"/>
      <c r="F71" s="422"/>
      <c r="G71" s="422"/>
      <c r="H71" s="423"/>
    </row>
    <row r="72" spans="1:8" s="16" customFormat="1" ht="37.5" customHeight="1" outlineLevel="1" x14ac:dyDescent="0.2">
      <c r="A72" s="429" t="s">
        <v>39</v>
      </c>
      <c r="B72" s="430"/>
      <c r="C72" s="526"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72" s="432">
        <v>1200</v>
      </c>
      <c r="E72" s="433"/>
      <c r="F72" s="433"/>
      <c r="G72" s="433"/>
      <c r="H72" s="434"/>
    </row>
    <row r="73" spans="1:8" s="16" customFormat="1" ht="37.5" customHeight="1" outlineLevel="1" x14ac:dyDescent="0.2">
      <c r="A73" s="419" t="s">
        <v>40</v>
      </c>
      <c r="B73" s="420"/>
      <c r="C73" s="431"/>
      <c r="D73" s="354">
        <v>2400</v>
      </c>
      <c r="E73" s="355"/>
      <c r="F73" s="355"/>
      <c r="G73" s="355"/>
      <c r="H73" s="356"/>
    </row>
    <row r="74" spans="1:8" s="16" customFormat="1" ht="37.5" customHeight="1" outlineLevel="1" x14ac:dyDescent="0.2">
      <c r="A74" s="419" t="s">
        <v>41</v>
      </c>
      <c r="B74" s="420"/>
      <c r="C74" s="431"/>
      <c r="D74" s="354">
        <v>3600</v>
      </c>
      <c r="E74" s="355"/>
      <c r="F74" s="355"/>
      <c r="G74" s="355"/>
      <c r="H74" s="356"/>
    </row>
    <row r="75" spans="1:8" s="16" customFormat="1" ht="37.5" customHeight="1" outlineLevel="1" x14ac:dyDescent="0.2">
      <c r="A75" s="419" t="s">
        <v>42</v>
      </c>
      <c r="B75" s="420"/>
      <c r="C75" s="431"/>
      <c r="D75" s="354">
        <v>4800</v>
      </c>
      <c r="E75" s="355"/>
      <c r="F75" s="355"/>
      <c r="G75" s="355"/>
      <c r="H75" s="356"/>
    </row>
    <row r="76" spans="1:8" s="16" customFormat="1" ht="37.5" customHeight="1" outlineLevel="1" x14ac:dyDescent="0.2">
      <c r="A76" s="419" t="s">
        <v>43</v>
      </c>
      <c r="B76" s="420"/>
      <c r="C76" s="431"/>
      <c r="D76" s="354">
        <v>6000</v>
      </c>
      <c r="E76" s="355"/>
      <c r="F76" s="355"/>
      <c r="G76" s="355"/>
      <c r="H76" s="356"/>
    </row>
    <row r="77" spans="1:8" s="16" customFormat="1" ht="37.5" customHeight="1" outlineLevel="1" x14ac:dyDescent="0.2">
      <c r="A77" s="419" t="s">
        <v>44</v>
      </c>
      <c r="B77" s="420"/>
      <c r="C77" s="431"/>
      <c r="D77" s="354">
        <v>7200</v>
      </c>
      <c r="E77" s="355"/>
      <c r="F77" s="355"/>
      <c r="G77" s="355"/>
      <c r="H77" s="356"/>
    </row>
    <row r="78" spans="1:8" s="16" customFormat="1" ht="37.5" customHeight="1" outlineLevel="1" x14ac:dyDescent="0.2">
      <c r="A78" s="419" t="s">
        <v>45</v>
      </c>
      <c r="B78" s="420"/>
      <c r="C78" s="431"/>
      <c r="D78" s="354">
        <v>8400</v>
      </c>
      <c r="E78" s="355"/>
      <c r="F78" s="355"/>
      <c r="G78" s="355"/>
      <c r="H78" s="356"/>
    </row>
    <row r="79" spans="1:8" s="16" customFormat="1" ht="37.5" customHeight="1" outlineLevel="1" x14ac:dyDescent="0.2">
      <c r="A79" s="419" t="s">
        <v>46</v>
      </c>
      <c r="B79" s="420"/>
      <c r="C79" s="431"/>
      <c r="D79" s="354">
        <v>9600</v>
      </c>
      <c r="E79" s="355"/>
      <c r="F79" s="355"/>
      <c r="G79" s="355"/>
      <c r="H79" s="356"/>
    </row>
    <row r="80" spans="1:8" s="16" customFormat="1" ht="37.5" customHeight="1" outlineLevel="1" x14ac:dyDescent="0.2">
      <c r="A80" s="419" t="s">
        <v>47</v>
      </c>
      <c r="B80" s="420"/>
      <c r="C80" s="431"/>
      <c r="D80" s="354">
        <v>10800</v>
      </c>
      <c r="E80" s="355"/>
      <c r="F80" s="355"/>
      <c r="G80" s="355"/>
      <c r="H80" s="356"/>
    </row>
    <row r="81" spans="1:8" s="16" customFormat="1" ht="37.5" customHeight="1" outlineLevel="1" x14ac:dyDescent="0.2">
      <c r="A81" s="419" t="s">
        <v>48</v>
      </c>
      <c r="B81" s="420"/>
      <c r="C81" s="431"/>
      <c r="D81" s="354">
        <v>12000</v>
      </c>
      <c r="E81" s="355"/>
      <c r="F81" s="355"/>
      <c r="G81" s="355"/>
      <c r="H81" s="356"/>
    </row>
    <row r="82" spans="1:8" s="16" customFormat="1" ht="37.5" customHeight="1" outlineLevel="1" x14ac:dyDescent="0.2">
      <c r="A82" s="419" t="s">
        <v>49</v>
      </c>
      <c r="B82" s="420"/>
      <c r="C82" s="431"/>
      <c r="D82" s="354">
        <v>13200</v>
      </c>
      <c r="E82" s="355"/>
      <c r="F82" s="355"/>
      <c r="G82" s="355"/>
      <c r="H82" s="356"/>
    </row>
    <row r="83" spans="1:8" s="16" customFormat="1" ht="37.5" customHeight="1" outlineLevel="1" x14ac:dyDescent="0.2">
      <c r="A83" s="419" t="s">
        <v>50</v>
      </c>
      <c r="B83" s="420"/>
      <c r="C83" s="431"/>
      <c r="D83" s="354">
        <v>14400</v>
      </c>
      <c r="E83" s="355"/>
      <c r="F83" s="355"/>
      <c r="G83" s="355"/>
      <c r="H83" s="356"/>
    </row>
    <row r="84" spans="1:8" s="16" customFormat="1" ht="37.5" customHeight="1" outlineLevel="1" x14ac:dyDescent="0.2">
      <c r="A84" s="419" t="s">
        <v>51</v>
      </c>
      <c r="B84" s="420"/>
      <c r="C84" s="431"/>
      <c r="D84" s="354">
        <v>15600</v>
      </c>
      <c r="E84" s="355"/>
      <c r="F84" s="355"/>
      <c r="G84" s="355"/>
      <c r="H84" s="356"/>
    </row>
    <row r="85" spans="1:8" s="16" customFormat="1" ht="37.5" customHeight="1" outlineLevel="1" x14ac:dyDescent="0.2">
      <c r="A85" s="419" t="s">
        <v>52</v>
      </c>
      <c r="B85" s="420"/>
      <c r="C85" s="431"/>
      <c r="D85" s="354">
        <v>16800</v>
      </c>
      <c r="E85" s="355"/>
      <c r="F85" s="355"/>
      <c r="G85" s="355"/>
      <c r="H85" s="356"/>
    </row>
    <row r="86" spans="1:8" s="16" customFormat="1" ht="37.5" customHeight="1" outlineLevel="1" x14ac:dyDescent="0.2">
      <c r="A86" s="419" t="s">
        <v>53</v>
      </c>
      <c r="B86" s="420"/>
      <c r="C86" s="431"/>
      <c r="D86" s="354">
        <v>18000</v>
      </c>
      <c r="E86" s="355"/>
      <c r="F86" s="355"/>
      <c r="G86" s="355"/>
      <c r="H86" s="356"/>
    </row>
    <row r="87" spans="1:8" s="16" customFormat="1" ht="37.5" customHeight="1" outlineLevel="1" x14ac:dyDescent="0.2">
      <c r="A87" s="419" t="s">
        <v>54</v>
      </c>
      <c r="B87" s="420"/>
      <c r="C87" s="431"/>
      <c r="D87" s="354">
        <v>19200</v>
      </c>
      <c r="E87" s="355"/>
      <c r="F87" s="355"/>
      <c r="G87" s="355"/>
      <c r="H87" s="356"/>
    </row>
    <row r="88" spans="1:8" s="16" customFormat="1" ht="37.5" customHeight="1" outlineLevel="1" x14ac:dyDescent="0.2">
      <c r="A88" s="419" t="s">
        <v>55</v>
      </c>
      <c r="B88" s="420"/>
      <c r="C88" s="431"/>
      <c r="D88" s="354">
        <v>20400</v>
      </c>
      <c r="E88" s="355"/>
      <c r="F88" s="355"/>
      <c r="G88" s="355"/>
      <c r="H88" s="356"/>
    </row>
    <row r="89" spans="1:8" s="16" customFormat="1" ht="37.5" customHeight="1" outlineLevel="1" x14ac:dyDescent="0.2">
      <c r="A89" s="419" t="s">
        <v>56</v>
      </c>
      <c r="B89" s="420"/>
      <c r="C89" s="431"/>
      <c r="D89" s="354">
        <v>21600</v>
      </c>
      <c r="E89" s="355"/>
      <c r="F89" s="355"/>
      <c r="G89" s="355"/>
      <c r="H89" s="356"/>
    </row>
    <row r="90" spans="1:8" s="16" customFormat="1" ht="37.5" customHeight="1" outlineLevel="1" x14ac:dyDescent="0.2">
      <c r="A90" s="419" t="s">
        <v>57</v>
      </c>
      <c r="B90" s="420"/>
      <c r="C90" s="431"/>
      <c r="D90" s="354">
        <v>22800</v>
      </c>
      <c r="E90" s="355"/>
      <c r="F90" s="355"/>
      <c r="G90" s="355"/>
      <c r="H90" s="356"/>
    </row>
    <row r="91" spans="1:8" s="16" customFormat="1" ht="37.5" customHeight="1" outlineLevel="1" x14ac:dyDescent="0.2">
      <c r="A91" s="419" t="s">
        <v>58</v>
      </c>
      <c r="B91" s="420"/>
      <c r="C91" s="431"/>
      <c r="D91" s="354">
        <v>24000</v>
      </c>
      <c r="E91" s="355"/>
      <c r="F91" s="355"/>
      <c r="G91" s="355"/>
      <c r="H91" s="356"/>
    </row>
    <row r="92" spans="1:8" s="16" customFormat="1" ht="37.5" customHeight="1" outlineLevel="1" x14ac:dyDescent="0.2">
      <c r="A92" s="419" t="s">
        <v>181</v>
      </c>
      <c r="B92" s="420"/>
      <c r="C92" s="431"/>
      <c r="D92" s="354">
        <v>25200</v>
      </c>
      <c r="E92" s="355"/>
      <c r="F92" s="355"/>
      <c r="G92" s="355"/>
      <c r="H92" s="356"/>
    </row>
    <row r="93" spans="1:8" s="16" customFormat="1" ht="37.5" customHeight="1" outlineLevel="1" x14ac:dyDescent="0.2">
      <c r="A93" s="419" t="s">
        <v>182</v>
      </c>
      <c r="B93" s="420"/>
      <c r="C93" s="431"/>
      <c r="D93" s="354">
        <v>26400</v>
      </c>
      <c r="E93" s="355"/>
      <c r="F93" s="355"/>
      <c r="G93" s="355"/>
      <c r="H93" s="356"/>
    </row>
    <row r="94" spans="1:8" s="16" customFormat="1" ht="37.5" customHeight="1" outlineLevel="1" x14ac:dyDescent="0.2">
      <c r="A94" s="419" t="s">
        <v>183</v>
      </c>
      <c r="B94" s="420"/>
      <c r="C94" s="431"/>
      <c r="D94" s="354">
        <v>27600</v>
      </c>
      <c r="E94" s="355"/>
      <c r="F94" s="355"/>
      <c r="G94" s="355"/>
      <c r="H94" s="356"/>
    </row>
    <row r="95" spans="1:8" s="16" customFormat="1" ht="37.5" customHeight="1" outlineLevel="1" x14ac:dyDescent="0.2">
      <c r="A95" s="419" t="s">
        <v>184</v>
      </c>
      <c r="B95" s="420"/>
      <c r="C95" s="431"/>
      <c r="D95" s="354">
        <v>28800</v>
      </c>
      <c r="E95" s="355"/>
      <c r="F95" s="355"/>
      <c r="G95" s="355"/>
      <c r="H95" s="356"/>
    </row>
    <row r="96" spans="1:8" s="16" customFormat="1" ht="37.5" customHeight="1" outlineLevel="1" x14ac:dyDescent="0.2">
      <c r="A96" s="419" t="s">
        <v>185</v>
      </c>
      <c r="B96" s="420"/>
      <c r="C96" s="431"/>
      <c r="D96" s="354">
        <v>30000</v>
      </c>
      <c r="E96" s="355"/>
      <c r="F96" s="355"/>
      <c r="G96" s="355"/>
      <c r="H96" s="356"/>
    </row>
    <row r="97" spans="1:8" s="16" customFormat="1" ht="37.5" customHeight="1" outlineLevel="1" x14ac:dyDescent="0.2">
      <c r="A97" s="419" t="s">
        <v>186</v>
      </c>
      <c r="B97" s="420"/>
      <c r="C97" s="431"/>
      <c r="D97" s="354">
        <v>31200</v>
      </c>
      <c r="E97" s="355"/>
      <c r="F97" s="355"/>
      <c r="G97" s="355"/>
      <c r="H97" s="356"/>
    </row>
    <row r="98" spans="1:8" s="16" customFormat="1" ht="37.5" customHeight="1" outlineLevel="1" x14ac:dyDescent="0.2">
      <c r="A98" s="419" t="s">
        <v>187</v>
      </c>
      <c r="B98" s="420"/>
      <c r="C98" s="431"/>
      <c r="D98" s="354">
        <v>32400</v>
      </c>
      <c r="E98" s="355"/>
      <c r="F98" s="355"/>
      <c r="G98" s="355"/>
      <c r="H98" s="356"/>
    </row>
    <row r="99" spans="1:8" s="16" customFormat="1" ht="37.5" customHeight="1" outlineLevel="1" x14ac:dyDescent="0.2">
      <c r="A99" s="419" t="s">
        <v>188</v>
      </c>
      <c r="B99" s="420"/>
      <c r="C99" s="431"/>
      <c r="D99" s="354">
        <v>33600</v>
      </c>
      <c r="E99" s="355"/>
      <c r="F99" s="355"/>
      <c r="G99" s="355"/>
      <c r="H99" s="356"/>
    </row>
    <row r="100" spans="1:8" s="16" customFormat="1" ht="37.5" customHeight="1" outlineLevel="1" x14ac:dyDescent="0.2">
      <c r="A100" s="419" t="s">
        <v>189</v>
      </c>
      <c r="B100" s="420"/>
      <c r="C100" s="431"/>
      <c r="D100" s="354">
        <v>34800</v>
      </c>
      <c r="E100" s="355"/>
      <c r="F100" s="355"/>
      <c r="G100" s="355"/>
      <c r="H100" s="356"/>
    </row>
    <row r="101" spans="1:8" s="16" customFormat="1" ht="37.5" customHeight="1" outlineLevel="1" x14ac:dyDescent="0.2">
      <c r="A101" s="419" t="s">
        <v>190</v>
      </c>
      <c r="B101" s="420"/>
      <c r="C101" s="431"/>
      <c r="D101" s="354">
        <v>36000</v>
      </c>
      <c r="E101" s="355"/>
      <c r="F101" s="355"/>
      <c r="G101" s="355"/>
      <c r="H101" s="356"/>
    </row>
    <row r="102" spans="1:8" s="16" customFormat="1" ht="37.5" customHeight="1" outlineLevel="1" x14ac:dyDescent="0.2">
      <c r="A102" s="419" t="s">
        <v>191</v>
      </c>
      <c r="B102" s="420"/>
      <c r="C102" s="431"/>
      <c r="D102" s="354">
        <v>37200</v>
      </c>
      <c r="E102" s="355"/>
      <c r="F102" s="355"/>
      <c r="G102" s="355"/>
      <c r="H102" s="356"/>
    </row>
    <row r="103" spans="1:8" s="16" customFormat="1" ht="37.5" customHeight="1" outlineLevel="1" x14ac:dyDescent="0.2">
      <c r="A103" s="419" t="s">
        <v>192</v>
      </c>
      <c r="B103" s="420"/>
      <c r="C103" s="431"/>
      <c r="D103" s="354">
        <v>38400</v>
      </c>
      <c r="E103" s="355"/>
      <c r="F103" s="355"/>
      <c r="G103" s="355"/>
      <c r="H103" s="356"/>
    </row>
    <row r="104" spans="1:8" s="16" customFormat="1" ht="37.5" customHeight="1" outlineLevel="1" x14ac:dyDescent="0.2">
      <c r="A104" s="419" t="s">
        <v>193</v>
      </c>
      <c r="B104" s="420"/>
      <c r="C104" s="431"/>
      <c r="D104" s="354">
        <v>39600</v>
      </c>
      <c r="E104" s="355"/>
      <c r="F104" s="355"/>
      <c r="G104" s="355"/>
      <c r="H104" s="356"/>
    </row>
    <row r="105" spans="1:8" s="16" customFormat="1" ht="37.5" customHeight="1" outlineLevel="1" x14ac:dyDescent="0.2">
      <c r="A105" s="419" t="s">
        <v>194</v>
      </c>
      <c r="B105" s="420"/>
      <c r="C105" s="431"/>
      <c r="D105" s="354">
        <v>40800</v>
      </c>
      <c r="E105" s="355"/>
      <c r="F105" s="355"/>
      <c r="G105" s="355"/>
      <c r="H105" s="356"/>
    </row>
    <row r="106" spans="1:8" s="16" customFormat="1" ht="37.5" customHeight="1" outlineLevel="1" thickBot="1" x14ac:dyDescent="0.25">
      <c r="A106" s="419" t="s">
        <v>195</v>
      </c>
      <c r="B106" s="420"/>
      <c r="C106" s="431"/>
      <c r="D106" s="354">
        <v>42000</v>
      </c>
      <c r="E106" s="355"/>
      <c r="F106" s="355"/>
      <c r="G106" s="355"/>
      <c r="H106" s="356"/>
    </row>
    <row r="107" spans="1:8" s="16" customFormat="1" ht="50.1" customHeight="1" thickBot="1" x14ac:dyDescent="0.25">
      <c r="A107" s="411" t="s">
        <v>59</v>
      </c>
      <c r="B107" s="412"/>
      <c r="C107" s="412"/>
      <c r="D107" s="421" t="str">
        <f>"от "&amp;MIN(D108:D117)&amp;" до "&amp;MAX(D108:D117)</f>
        <v>от 300 до 7920</v>
      </c>
      <c r="E107" s="422"/>
      <c r="F107" s="422"/>
      <c r="G107" s="422"/>
      <c r="H107" s="423"/>
    </row>
    <row r="108" spans="1:8" s="16" customFormat="1" ht="157.5" customHeight="1" x14ac:dyDescent="0.2">
      <c r="A108" s="114" t="s">
        <v>196</v>
      </c>
      <c r="B108" s="66" t="s">
        <v>197</v>
      </c>
      <c r="C108" s="11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08" s="432">
        <v>1008</v>
      </c>
      <c r="E108" s="433"/>
      <c r="F108" s="433"/>
      <c r="G108" s="433"/>
      <c r="H108" s="434"/>
    </row>
    <row r="109" spans="1:8" s="16" customFormat="1" ht="37.5" customHeight="1" x14ac:dyDescent="0.2">
      <c r="A109" s="352" t="s">
        <v>61</v>
      </c>
      <c r="B109" s="353"/>
      <c r="C109" s="426"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09" s="354">
        <v>360</v>
      </c>
      <c r="E109" s="355"/>
      <c r="F109" s="355"/>
      <c r="G109" s="355"/>
      <c r="H109" s="356"/>
    </row>
    <row r="110" spans="1:8" s="16" customFormat="1" ht="37.5" customHeight="1" x14ac:dyDescent="0.2">
      <c r="A110" s="352" t="s">
        <v>62</v>
      </c>
      <c r="B110" s="353"/>
      <c r="C110" s="427"/>
      <c r="D110" s="354">
        <v>7920</v>
      </c>
      <c r="E110" s="355"/>
      <c r="F110" s="355"/>
      <c r="G110" s="355"/>
      <c r="H110" s="356"/>
    </row>
    <row r="111" spans="1:8" s="16" customFormat="1" ht="37.5" customHeight="1" x14ac:dyDescent="0.2">
      <c r="A111" s="352" t="s">
        <v>63</v>
      </c>
      <c r="B111" s="353"/>
      <c r="C111" s="427"/>
      <c r="D111" s="354">
        <v>1560</v>
      </c>
      <c r="E111" s="355"/>
      <c r="F111" s="355"/>
      <c r="G111" s="355"/>
      <c r="H111" s="356"/>
    </row>
    <row r="112" spans="1:8" s="16" customFormat="1" ht="37.5" customHeight="1" x14ac:dyDescent="0.2">
      <c r="A112" s="352" t="s">
        <v>64</v>
      </c>
      <c r="B112" s="353"/>
      <c r="C112" s="427"/>
      <c r="D112" s="354">
        <v>5280</v>
      </c>
      <c r="E112" s="355"/>
      <c r="F112" s="355"/>
      <c r="G112" s="355"/>
      <c r="H112" s="356"/>
    </row>
    <row r="113" spans="1:8" s="16" customFormat="1" ht="37.5" customHeight="1" x14ac:dyDescent="0.2">
      <c r="A113" s="352" t="s">
        <v>65</v>
      </c>
      <c r="B113" s="522"/>
      <c r="C113" s="427"/>
      <c r="D113" s="354">
        <v>300</v>
      </c>
      <c r="E113" s="355"/>
      <c r="F113" s="355"/>
      <c r="G113" s="355"/>
      <c r="H113" s="356"/>
    </row>
    <row r="114" spans="1:8" s="16" customFormat="1" ht="37.5" customHeight="1" x14ac:dyDescent="0.2">
      <c r="A114" s="352" t="s">
        <v>66</v>
      </c>
      <c r="B114" s="522"/>
      <c r="C114" s="427"/>
      <c r="D114" s="354">
        <v>300</v>
      </c>
      <c r="E114" s="355"/>
      <c r="F114" s="355"/>
      <c r="G114" s="355"/>
      <c r="H114" s="356"/>
    </row>
    <row r="115" spans="1:8" s="16" customFormat="1" ht="37.5" customHeight="1" x14ac:dyDescent="0.2">
      <c r="A115" s="352" t="s">
        <v>67</v>
      </c>
      <c r="B115" s="522"/>
      <c r="C115" s="427"/>
      <c r="D115" s="354">
        <v>600</v>
      </c>
      <c r="E115" s="355"/>
      <c r="F115" s="355"/>
      <c r="G115" s="355"/>
      <c r="H115" s="356"/>
    </row>
    <row r="116" spans="1:8" s="16" customFormat="1" ht="37.5" customHeight="1" x14ac:dyDescent="0.2">
      <c r="A116" s="352" t="s">
        <v>68</v>
      </c>
      <c r="B116" s="522"/>
      <c r="C116" s="427"/>
      <c r="D116" s="354">
        <v>900</v>
      </c>
      <c r="E116" s="355"/>
      <c r="F116" s="355"/>
      <c r="G116" s="355"/>
      <c r="H116" s="356"/>
    </row>
    <row r="117" spans="1:8" s="16" customFormat="1" ht="37.5" customHeight="1" thickBot="1" x14ac:dyDescent="0.25">
      <c r="A117" s="369" t="s">
        <v>69</v>
      </c>
      <c r="B117" s="523"/>
      <c r="C117" s="428"/>
      <c r="D117" s="354">
        <v>4440</v>
      </c>
      <c r="E117" s="355"/>
      <c r="F117" s="355"/>
      <c r="G117" s="355"/>
      <c r="H117" s="356"/>
    </row>
    <row r="118" spans="1:8" s="16" customFormat="1" ht="117.75" customHeight="1" thickBot="1" x14ac:dyDescent="0.25">
      <c r="A118" s="524" t="s">
        <v>71</v>
      </c>
      <c r="B118" s="525"/>
      <c r="C118"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18" s="375">
        <v>30</v>
      </c>
      <c r="E118" s="375"/>
      <c r="F118" s="375"/>
      <c r="G118" s="375"/>
      <c r="H118" s="376"/>
    </row>
    <row r="119" spans="1:8" s="23" customFormat="1" ht="50.1" customHeight="1" thickBot="1" x14ac:dyDescent="0.25">
      <c r="A119" s="362" t="s">
        <v>72</v>
      </c>
      <c r="B119" s="363"/>
      <c r="C119" s="21"/>
      <c r="D119" s="364" t="str">
        <f>"от "&amp;MIN(D121,D141:H142,F181,D143:H157)&amp;" до "&amp;MAX(D121,D141:H142,F181,D143:H157)</f>
        <v>от 540 до 25800</v>
      </c>
      <c r="E119" s="364"/>
      <c r="F119" s="364"/>
      <c r="G119" s="364"/>
      <c r="H119" s="365"/>
    </row>
    <row r="120" spans="1:8" s="16" customFormat="1" ht="24.95" customHeight="1" thickBot="1" x14ac:dyDescent="0.25">
      <c r="A120" s="518"/>
      <c r="B120" s="519"/>
      <c r="C120" s="60"/>
      <c r="D120" s="520"/>
      <c r="E120" s="520"/>
      <c r="F120" s="520"/>
      <c r="G120" s="520"/>
      <c r="H120" s="521"/>
    </row>
    <row r="121" spans="1:8" s="16" customFormat="1" ht="57" customHeight="1" thickBot="1" x14ac:dyDescent="0.25">
      <c r="A121" s="389" t="s">
        <v>73</v>
      </c>
      <c r="B121" s="390"/>
      <c r="C121"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"2ГИС.СОЧИ" (версия для ПК); Интернет-площадка 2gis.kz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http://api.2gis.kz/</v>
      </c>
      <c r="D121" s="391">
        <v>4200</v>
      </c>
      <c r="E121" s="391"/>
      <c r="F121" s="391"/>
      <c r="G121" s="391"/>
      <c r="H121" s="392"/>
    </row>
    <row r="122" spans="1:8" s="16" customFormat="1" ht="57" customHeight="1" thickBot="1" x14ac:dyDescent="0.25">
      <c r="A122" s="393" t="s">
        <v>74</v>
      </c>
      <c r="B122" s="394"/>
      <c r="C122" s="405"/>
      <c r="D122" s="395" t="s">
        <v>75</v>
      </c>
      <c r="E122" s="396"/>
      <c r="F122" s="396"/>
      <c r="G122" s="396"/>
      <c r="H122" s="397"/>
    </row>
    <row r="123" spans="1:8" s="16" customFormat="1" ht="57" customHeight="1" x14ac:dyDescent="0.2">
      <c r="A123" s="385" t="s">
        <v>76</v>
      </c>
      <c r="B123" s="386"/>
      <c r="C123" s="405"/>
      <c r="D123" s="398">
        <f>D121/4</f>
        <v>1050</v>
      </c>
      <c r="E123" s="398"/>
      <c r="F123" s="398"/>
      <c r="G123" s="398"/>
      <c r="H123" s="399"/>
    </row>
    <row r="124" spans="1:8" s="16" customFormat="1" ht="57" customHeight="1" x14ac:dyDescent="0.2">
      <c r="A124" s="385" t="s">
        <v>77</v>
      </c>
      <c r="B124" s="386"/>
      <c r="C124" s="405"/>
      <c r="D124" s="398">
        <f>D121/5</f>
        <v>840</v>
      </c>
      <c r="E124" s="398"/>
      <c r="F124" s="398"/>
      <c r="G124" s="398"/>
      <c r="H124" s="399"/>
    </row>
    <row r="125" spans="1:8" s="16" customFormat="1" ht="57" customHeight="1" x14ac:dyDescent="0.2">
      <c r="A125" s="385" t="s">
        <v>78</v>
      </c>
      <c r="B125" s="386"/>
      <c r="C125" s="405"/>
      <c r="D125" s="398">
        <f>D121/6</f>
        <v>700</v>
      </c>
      <c r="E125" s="398"/>
      <c r="F125" s="398"/>
      <c r="G125" s="398"/>
      <c r="H125" s="399"/>
    </row>
    <row r="126" spans="1:8" s="16" customFormat="1" ht="57" customHeight="1" x14ac:dyDescent="0.2">
      <c r="A126" s="385" t="s">
        <v>79</v>
      </c>
      <c r="B126" s="386"/>
      <c r="C126" s="405"/>
      <c r="D126" s="398">
        <f>D121/7</f>
        <v>600</v>
      </c>
      <c r="E126" s="398"/>
      <c r="F126" s="398"/>
      <c r="G126" s="398"/>
      <c r="H126" s="399"/>
    </row>
    <row r="127" spans="1:8" s="16" customFormat="1" ht="57" customHeight="1" x14ac:dyDescent="0.2">
      <c r="A127" s="385" t="s">
        <v>80</v>
      </c>
      <c r="B127" s="386"/>
      <c r="C127" s="405"/>
      <c r="D127" s="398">
        <f>D121/8</f>
        <v>525</v>
      </c>
      <c r="E127" s="398"/>
      <c r="F127" s="398"/>
      <c r="G127" s="398"/>
      <c r="H127" s="399"/>
    </row>
    <row r="128" spans="1:8" s="16" customFormat="1" ht="57" customHeight="1" x14ac:dyDescent="0.2">
      <c r="A128" s="385" t="s">
        <v>81</v>
      </c>
      <c r="B128" s="386"/>
      <c r="C128" s="405"/>
      <c r="D128" s="398">
        <f>D121/9</f>
        <v>466.66666666666669</v>
      </c>
      <c r="E128" s="398"/>
      <c r="F128" s="398"/>
      <c r="G128" s="398"/>
      <c r="H128" s="399"/>
    </row>
    <row r="129" spans="1:8" s="16" customFormat="1" ht="57" customHeight="1" x14ac:dyDescent="0.2">
      <c r="A129" s="385" t="s">
        <v>82</v>
      </c>
      <c r="B129" s="386"/>
      <c r="C129" s="405"/>
      <c r="D129" s="398">
        <f>D121/10</f>
        <v>420</v>
      </c>
      <c r="E129" s="398"/>
      <c r="F129" s="398"/>
      <c r="G129" s="398"/>
      <c r="H129" s="399"/>
    </row>
    <row r="130" spans="1:8" s="16" customFormat="1" ht="57" customHeight="1" thickBot="1" x14ac:dyDescent="0.25">
      <c r="A130" s="389" t="s">
        <v>83</v>
      </c>
      <c r="B130" s="390"/>
      <c r="C130" s="405"/>
      <c r="D130" s="391">
        <v>8400</v>
      </c>
      <c r="E130" s="391"/>
      <c r="F130" s="391"/>
      <c r="G130" s="391"/>
      <c r="H130" s="392"/>
    </row>
    <row r="131" spans="1:8" s="16" customFormat="1" ht="57" customHeight="1" thickBot="1" x14ac:dyDescent="0.25">
      <c r="A131" s="393" t="s">
        <v>74</v>
      </c>
      <c r="B131" s="394"/>
      <c r="C131" s="405"/>
      <c r="D131" s="395" t="s">
        <v>75</v>
      </c>
      <c r="E131" s="396"/>
      <c r="F131" s="396"/>
      <c r="G131" s="396"/>
      <c r="H131" s="397"/>
    </row>
    <row r="132" spans="1:8" s="16" customFormat="1" ht="57" customHeight="1" x14ac:dyDescent="0.2">
      <c r="A132" s="385" t="s">
        <v>76</v>
      </c>
      <c r="B132" s="386"/>
      <c r="C132" s="405"/>
      <c r="D132" s="511">
        <v>2100</v>
      </c>
      <c r="E132" s="512"/>
      <c r="F132" s="512"/>
      <c r="G132" s="512"/>
      <c r="H132" s="513"/>
    </row>
    <row r="133" spans="1:8" s="16" customFormat="1" ht="57" customHeight="1" x14ac:dyDescent="0.2">
      <c r="A133" s="385" t="s">
        <v>77</v>
      </c>
      <c r="B133" s="386"/>
      <c r="C133" s="405"/>
      <c r="D133" s="517">
        <v>1680</v>
      </c>
      <c r="E133" s="398"/>
      <c r="F133" s="398"/>
      <c r="G133" s="398"/>
      <c r="H133" s="399"/>
    </row>
    <row r="134" spans="1:8" s="16" customFormat="1" ht="57" customHeight="1" x14ac:dyDescent="0.2">
      <c r="A134" s="385" t="s">
        <v>78</v>
      </c>
      <c r="B134" s="386"/>
      <c r="C134" s="405"/>
      <c r="D134" s="517">
        <v>1400</v>
      </c>
      <c r="E134" s="398"/>
      <c r="F134" s="398"/>
      <c r="G134" s="398"/>
      <c r="H134" s="399"/>
    </row>
    <row r="135" spans="1:8" s="16" customFormat="1" ht="57" customHeight="1" x14ac:dyDescent="0.2">
      <c r="A135" s="385" t="s">
        <v>79</v>
      </c>
      <c r="B135" s="386"/>
      <c r="C135" s="405"/>
      <c r="D135" s="517">
        <v>1200</v>
      </c>
      <c r="E135" s="398"/>
      <c r="F135" s="398"/>
      <c r="G135" s="398"/>
      <c r="H135" s="399"/>
    </row>
    <row r="136" spans="1:8" s="16" customFormat="1" ht="57" customHeight="1" x14ac:dyDescent="0.2">
      <c r="A136" s="385" t="s">
        <v>80</v>
      </c>
      <c r="B136" s="386"/>
      <c r="C136" s="405"/>
      <c r="D136" s="517">
        <v>1050</v>
      </c>
      <c r="E136" s="398"/>
      <c r="F136" s="398"/>
      <c r="G136" s="398"/>
      <c r="H136" s="399"/>
    </row>
    <row r="137" spans="1:8" s="16" customFormat="1" ht="57" customHeight="1" x14ac:dyDescent="0.2">
      <c r="A137" s="385" t="s">
        <v>81</v>
      </c>
      <c r="B137" s="386"/>
      <c r="C137" s="405"/>
      <c r="D137" s="398">
        <v>933.33333333333337</v>
      </c>
      <c r="E137" s="398"/>
      <c r="F137" s="398"/>
      <c r="G137" s="398"/>
      <c r="H137" s="399"/>
    </row>
    <row r="138" spans="1:8" s="16" customFormat="1" ht="57" customHeight="1" thickBot="1" x14ac:dyDescent="0.25">
      <c r="A138" s="385" t="s">
        <v>82</v>
      </c>
      <c r="B138" s="386"/>
      <c r="C138" s="406"/>
      <c r="D138" s="398">
        <v>840</v>
      </c>
      <c r="E138" s="398"/>
      <c r="F138" s="398"/>
      <c r="G138" s="398"/>
      <c r="H138" s="399"/>
    </row>
    <row r="139" spans="1:8" s="16" customFormat="1" ht="62.45" customHeight="1" thickBot="1" x14ac:dyDescent="0.25">
      <c r="A139" s="380" t="s">
        <v>84</v>
      </c>
      <c r="B139" s="381"/>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39" s="374">
        <v>20016</v>
      </c>
      <c r="E139" s="375"/>
      <c r="F139" s="375"/>
      <c r="G139" s="375"/>
      <c r="H139" s="376"/>
    </row>
    <row r="140" spans="1:8" s="16" customFormat="1" ht="24.95" customHeight="1" thickBot="1" x14ac:dyDescent="0.25">
      <c r="A140" s="518"/>
      <c r="B140" s="519"/>
      <c r="C140" s="56"/>
      <c r="D140" s="520"/>
      <c r="E140" s="520"/>
      <c r="F140" s="520"/>
      <c r="G140" s="520"/>
      <c r="H140" s="521"/>
    </row>
    <row r="141" spans="1:8" s="16" customFormat="1" ht="50.1" customHeight="1" x14ac:dyDescent="0.2">
      <c r="A141" s="352" t="s">
        <v>85</v>
      </c>
      <c r="B141" s="353"/>
      <c r="C141" s="118" t="str">
        <f>"Интернет-площадка 2gis.ru на основе Cправочника организаций "&amp;$C$2&amp;""</f>
        <v>Интернет-площадка 2gis.ru на основе Cправочника организаций "2ГИС.СОЧИ"</v>
      </c>
      <c r="D141" s="361">
        <v>7680</v>
      </c>
      <c r="E141" s="355"/>
      <c r="F141" s="355"/>
      <c r="G141" s="355"/>
      <c r="H141" s="356"/>
    </row>
    <row r="142" spans="1:8" s="16" customFormat="1" ht="50.1" customHeight="1" x14ac:dyDescent="0.2">
      <c r="A142" s="352" t="s">
        <v>86</v>
      </c>
      <c r="B142" s="353"/>
      <c r="C142"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2" s="361">
        <v>5250</v>
      </c>
      <c r="E142" s="355"/>
      <c r="F142" s="355"/>
      <c r="G142" s="355"/>
      <c r="H142" s="356"/>
    </row>
    <row r="143" spans="1:8" s="16" customFormat="1" ht="50.1" customHeight="1" x14ac:dyDescent="0.2">
      <c r="A143" s="377" t="s">
        <v>87</v>
      </c>
      <c r="B143" s="378"/>
      <c r="C143"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3" s="361">
        <v>5250</v>
      </c>
      <c r="E143" s="355"/>
      <c r="F143" s="355"/>
      <c r="G143" s="355"/>
      <c r="H143" s="356"/>
    </row>
    <row r="144" spans="1:8" s="16" customFormat="1" ht="50.1" customHeight="1" x14ac:dyDescent="0.2">
      <c r="A144" s="377" t="s">
        <v>88</v>
      </c>
      <c r="B144" s="378"/>
      <c r="C144" s="74" t="str">
        <f>"Интернет-площадка 2gis.ru на основе Cправочника организаций "&amp;$C$2&amp;""</f>
        <v>Интернет-площадка 2gis.ru на основе Cправочника организаций "2ГИС.СОЧИ"</v>
      </c>
      <c r="D144" s="361">
        <v>20340</v>
      </c>
      <c r="E144" s="355"/>
      <c r="F144" s="355"/>
      <c r="G144" s="355"/>
      <c r="H144" s="356"/>
    </row>
    <row r="145" spans="1:8" s="16" customFormat="1" ht="50.1" customHeight="1" x14ac:dyDescent="0.2">
      <c r="A145" s="352" t="s">
        <v>89</v>
      </c>
      <c r="B145" s="353"/>
      <c r="C145" s="74" t="str">
        <f>"Интернет-площадка 2gis.ru на основе Cправочника организаций "&amp;$C$2&amp;""</f>
        <v>Интернет-площадка 2gis.ru на основе Cправочника организаций "2ГИС.СОЧИ"</v>
      </c>
      <c r="D145" s="361">
        <v>24408</v>
      </c>
      <c r="E145" s="355"/>
      <c r="F145" s="355"/>
      <c r="G145" s="355"/>
      <c r="H145" s="356"/>
    </row>
    <row r="146" spans="1:8" s="16" customFormat="1" ht="50.1" customHeight="1" x14ac:dyDescent="0.2">
      <c r="A146" s="352" t="s">
        <v>90</v>
      </c>
      <c r="B146" s="353"/>
      <c r="C146"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6" s="361">
        <v>5250</v>
      </c>
      <c r="E146" s="355"/>
      <c r="F146" s="355"/>
      <c r="G146" s="355"/>
      <c r="H146" s="356"/>
    </row>
    <row r="147" spans="1:8" s="16" customFormat="1" ht="50.1" customHeight="1" x14ac:dyDescent="0.2">
      <c r="A147" s="352" t="s">
        <v>91</v>
      </c>
      <c r="B147" s="353"/>
      <c r="C147"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7" s="361">
        <v>5250</v>
      </c>
      <c r="E147" s="355"/>
      <c r="F147" s="355"/>
      <c r="G147" s="355"/>
      <c r="H147" s="356"/>
    </row>
    <row r="148" spans="1:8" s="16" customFormat="1" ht="50.1" customHeight="1" x14ac:dyDescent="0.2">
      <c r="A148" s="352" t="s">
        <v>92</v>
      </c>
      <c r="B148" s="353"/>
      <c r="C148"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48" s="361">
        <v>5250</v>
      </c>
      <c r="E148" s="355"/>
      <c r="F148" s="355"/>
      <c r="G148" s="355"/>
      <c r="H148" s="356"/>
    </row>
    <row r="149" spans="1:8" s="16" customFormat="1" ht="50.1" customHeight="1" x14ac:dyDescent="0.2">
      <c r="A149" s="352" t="s">
        <v>93</v>
      </c>
      <c r="B149" s="353"/>
      <c r="C149" s="74" t="str">
        <f>C181</f>
        <v>электронный справочник на основе Справочника организаций "2ГИС.СОЧИ" (мобильная версия 2ГИС 4.0 и выше)</v>
      </c>
      <c r="D149" s="361">
        <v>12204</v>
      </c>
      <c r="E149" s="355"/>
      <c r="F149" s="355"/>
      <c r="G149" s="355"/>
      <c r="H149" s="356"/>
    </row>
    <row r="150" spans="1:8" s="16" customFormat="1" ht="50.1" customHeight="1" x14ac:dyDescent="0.2">
      <c r="A150" s="352" t="s">
        <v>94</v>
      </c>
      <c r="B150" s="353"/>
      <c r="C150" s="74" t="s">
        <v>95</v>
      </c>
      <c r="D150" s="361">
        <v>540</v>
      </c>
      <c r="E150" s="355"/>
      <c r="F150" s="355"/>
      <c r="G150" s="355"/>
      <c r="H150" s="356"/>
    </row>
    <row r="151" spans="1:8" s="16" customFormat="1" ht="78" customHeight="1" x14ac:dyDescent="0.2">
      <c r="A151" s="352" t="s">
        <v>96</v>
      </c>
      <c r="B151" s="353"/>
      <c r="C15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1" s="361">
        <v>4320</v>
      </c>
      <c r="E151" s="355"/>
      <c r="F151" s="355"/>
      <c r="G151" s="355"/>
      <c r="H151" s="356"/>
    </row>
    <row r="152" spans="1:8" s="16" customFormat="1" ht="78" customHeight="1" x14ac:dyDescent="0.2">
      <c r="A152" s="352" t="s">
        <v>97</v>
      </c>
      <c r="B152" s="353"/>
      <c r="C152" s="74"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2" s="361">
        <v>3456</v>
      </c>
      <c r="E152" s="355"/>
      <c r="F152" s="355"/>
      <c r="G152" s="355"/>
      <c r="H152" s="356"/>
    </row>
    <row r="153" spans="1:8" s="16" customFormat="1" ht="78" customHeight="1" x14ac:dyDescent="0.2">
      <c r="A153" s="352" t="s">
        <v>98</v>
      </c>
      <c r="B153" s="353"/>
      <c r="C153" s="74"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3" s="361">
        <v>3480</v>
      </c>
      <c r="E153" s="355"/>
      <c r="F153" s="355"/>
      <c r="G153" s="355"/>
      <c r="H153" s="356"/>
    </row>
    <row r="154" spans="1:8" s="16" customFormat="1" ht="78" customHeight="1" x14ac:dyDescent="0.2">
      <c r="A154" s="352" t="s">
        <v>99</v>
      </c>
      <c r="B154" s="353"/>
      <c r="C154" s="74" t="str">
        <f t="shared" si="0"/>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4" s="361">
        <v>1728</v>
      </c>
      <c r="E154" s="355"/>
      <c r="F154" s="355"/>
      <c r="G154" s="355"/>
      <c r="H154" s="356"/>
    </row>
    <row r="155" spans="1:8" s="16" customFormat="1" ht="78" customHeight="1" x14ac:dyDescent="0.2">
      <c r="A155" s="352" t="s">
        <v>100</v>
      </c>
      <c r="B155" s="353" t="s">
        <v>100</v>
      </c>
      <c r="C155"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5" s="361">
        <v>25800</v>
      </c>
      <c r="E155" s="355"/>
      <c r="F155" s="355"/>
      <c r="G155" s="355"/>
      <c r="H155" s="356"/>
    </row>
    <row r="156" spans="1:8" s="16" customFormat="1" ht="78" customHeight="1" x14ac:dyDescent="0.2">
      <c r="A156" s="352" t="s">
        <v>101</v>
      </c>
      <c r="B156" s="353" t="s">
        <v>101</v>
      </c>
      <c r="C15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56" s="361">
        <v>10008</v>
      </c>
      <c r="E156" s="355"/>
      <c r="F156" s="355"/>
      <c r="G156" s="355"/>
      <c r="H156" s="356"/>
    </row>
    <row r="157" spans="1:8" s="16" customFormat="1" ht="50.1" customHeight="1" thickBot="1" x14ac:dyDescent="0.25">
      <c r="A157" s="352" t="s">
        <v>102</v>
      </c>
      <c r="B157" s="353"/>
      <c r="C157"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57" s="361">
        <v>6360</v>
      </c>
      <c r="E157" s="355"/>
      <c r="F157" s="355"/>
      <c r="G157" s="355"/>
      <c r="H157" s="356"/>
    </row>
    <row r="158" spans="1:8" s="16" customFormat="1" ht="102" customHeight="1" thickBot="1" x14ac:dyDescent="0.25">
      <c r="A158" s="352" t="s">
        <v>16</v>
      </c>
      <c r="B158" s="353"/>
      <c r="C158"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8" s="361">
        <v>1008</v>
      </c>
      <c r="E158" s="355"/>
      <c r="F158" s="355"/>
      <c r="G158" s="355"/>
      <c r="H158" s="356"/>
    </row>
    <row r="159" spans="1:8" s="16" customFormat="1" ht="102" customHeight="1" thickBot="1" x14ac:dyDescent="0.25">
      <c r="A159" s="352" t="s">
        <v>103</v>
      </c>
      <c r="B159" s="353"/>
      <c r="C159"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59" s="361">
        <v>100002</v>
      </c>
      <c r="E159" s="355"/>
      <c r="F159" s="355"/>
      <c r="G159" s="355"/>
      <c r="H159" s="356"/>
    </row>
    <row r="160" spans="1:8" s="16" customFormat="1" ht="126" customHeight="1" x14ac:dyDescent="0.2">
      <c r="A160" s="352" t="s">
        <v>104</v>
      </c>
      <c r="B160" s="353"/>
      <c r="C160"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0" s="361">
        <v>12000</v>
      </c>
      <c r="E160" s="355"/>
      <c r="F160" s="355"/>
      <c r="G160" s="355"/>
      <c r="H160" s="356"/>
    </row>
    <row r="161" spans="1:8" s="16" customFormat="1" ht="96" customHeight="1" x14ac:dyDescent="0.2">
      <c r="A161" s="377" t="s">
        <v>105</v>
      </c>
      <c r="B161" s="378"/>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"2ГИС.СОЧИ"; Электронный справочник на основе Справочника организаций "2ГИС.СОЧИ" (мобильная версия); Интернет-площадки и Веб-приложения на основе Cправочника организаций "2ГИС.СОЧИ", http://api.2gis.ru/</v>
      </c>
      <c r="D161" s="361">
        <v>4500</v>
      </c>
      <c r="E161" s="355"/>
      <c r="F161" s="355"/>
      <c r="G161" s="355"/>
      <c r="H161" s="356"/>
    </row>
    <row r="162" spans="1:8" s="16" customFormat="1" ht="96" customHeight="1" x14ac:dyDescent="0.2">
      <c r="A162" s="377" t="s">
        <v>106</v>
      </c>
      <c r="B162" s="378"/>
      <c r="C162"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62" s="361">
        <v>15003</v>
      </c>
      <c r="E162" s="355"/>
      <c r="F162" s="355"/>
      <c r="G162" s="355"/>
      <c r="H162" s="356"/>
    </row>
    <row r="163" spans="1:8" s="16" customFormat="1" ht="50.1" customHeight="1" x14ac:dyDescent="0.2">
      <c r="A163" s="352" t="s">
        <v>107</v>
      </c>
      <c r="B163" s="353"/>
      <c r="C163" s="74" t="str">
        <f>"Интернет-площадка 2gis.ru на основе Cправочника организаций "&amp;$C$2&amp;""</f>
        <v>Интернет-площадка 2gis.ru на основе Cправочника организаций "2ГИС.СОЧИ"</v>
      </c>
      <c r="D163" s="361">
        <v>13920</v>
      </c>
      <c r="E163" s="355"/>
      <c r="F163" s="355"/>
      <c r="G163" s="355"/>
      <c r="H163" s="356"/>
    </row>
    <row r="164" spans="1:8" s="16" customFormat="1" ht="50.1" customHeight="1" x14ac:dyDescent="0.2">
      <c r="A164" s="352" t="s">
        <v>108</v>
      </c>
      <c r="B164" s="353"/>
      <c r="C164"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4" s="361">
        <v>9480</v>
      </c>
      <c r="E164" s="355"/>
      <c r="F164" s="355"/>
      <c r="G164" s="355"/>
      <c r="H164" s="356"/>
    </row>
    <row r="165" spans="1:8" s="16" customFormat="1" ht="50.1" customHeight="1" x14ac:dyDescent="0.2">
      <c r="A165" s="377" t="s">
        <v>109</v>
      </c>
      <c r="B165" s="378"/>
      <c r="C165"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5" s="361">
        <v>9480</v>
      </c>
      <c r="E165" s="355"/>
      <c r="F165" s="355"/>
      <c r="G165" s="355"/>
      <c r="H165" s="356"/>
    </row>
    <row r="166" spans="1:8" s="16" customFormat="1" ht="50.1" customHeight="1" x14ac:dyDescent="0.2">
      <c r="A166" s="377" t="s">
        <v>110</v>
      </c>
      <c r="B166" s="378"/>
      <c r="C166" s="74" t="str">
        <f>"Интернет-площадка 2gis.ru на основе Cправочника организаций "&amp;$C$2&amp;""</f>
        <v>Интернет-площадка 2gis.ru на основе Cправочника организаций "2ГИС.СОЧИ"</v>
      </c>
      <c r="D166" s="361">
        <v>36720</v>
      </c>
      <c r="E166" s="355"/>
      <c r="F166" s="355"/>
      <c r="G166" s="355"/>
      <c r="H166" s="356"/>
    </row>
    <row r="167" spans="1:8" s="16" customFormat="1" ht="50.1" customHeight="1" x14ac:dyDescent="0.2">
      <c r="A167" s="377" t="s">
        <v>111</v>
      </c>
      <c r="B167" s="378"/>
      <c r="C167" s="74" t="str">
        <f>"Интернет-площадка 2gis.ru на основе Cправочника организаций "&amp;$C$2&amp;""</f>
        <v>Интернет-площадка 2gis.ru на основе Cправочника организаций "2ГИС.СОЧИ"</v>
      </c>
      <c r="D167" s="361">
        <v>44064</v>
      </c>
      <c r="E167" s="355"/>
      <c r="F167" s="355"/>
      <c r="G167" s="355"/>
      <c r="H167" s="356"/>
    </row>
    <row r="168" spans="1:8" s="16" customFormat="1" ht="50.1" customHeight="1" x14ac:dyDescent="0.2">
      <c r="A168" s="377" t="s">
        <v>112</v>
      </c>
      <c r="B168" s="378"/>
      <c r="C168"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8" s="361">
        <v>9480</v>
      </c>
      <c r="E168" s="355"/>
      <c r="F168" s="355"/>
      <c r="G168" s="355"/>
      <c r="H168" s="356"/>
    </row>
    <row r="169" spans="1:8" s="16" customFormat="1" ht="50.1" customHeight="1" x14ac:dyDescent="0.2">
      <c r="A169" s="377" t="s">
        <v>113</v>
      </c>
      <c r="B169" s="378"/>
      <c r="C169"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69" s="361">
        <v>9480</v>
      </c>
      <c r="E169" s="355"/>
      <c r="F169" s="355"/>
      <c r="G169" s="355"/>
      <c r="H169" s="356"/>
    </row>
    <row r="170" spans="1:8" s="16" customFormat="1" ht="50.1" customHeight="1" x14ac:dyDescent="0.2">
      <c r="A170" s="352" t="s">
        <v>114</v>
      </c>
      <c r="B170" s="353"/>
      <c r="C170"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0" s="361">
        <v>9480</v>
      </c>
      <c r="E170" s="355"/>
      <c r="F170" s="355"/>
      <c r="G170" s="355"/>
      <c r="H170" s="356"/>
    </row>
    <row r="171" spans="1:8" s="16" customFormat="1" ht="50.1" customHeight="1" x14ac:dyDescent="0.2">
      <c r="A171" s="352" t="s">
        <v>115</v>
      </c>
      <c r="B171" s="353"/>
      <c r="C171" s="74" t="s">
        <v>95</v>
      </c>
      <c r="D171" s="361">
        <v>1080</v>
      </c>
      <c r="E171" s="355"/>
      <c r="F171" s="355"/>
      <c r="G171" s="355"/>
      <c r="H171" s="356"/>
    </row>
    <row r="172" spans="1:8" s="16" customFormat="1" ht="75" customHeight="1" x14ac:dyDescent="0.2">
      <c r="A172" s="352" t="s">
        <v>116</v>
      </c>
      <c r="B172" s="353"/>
      <c r="C172"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"2ГИС.СОЧИ" (мобильная версия 2ГИС 4.0 и выше); Интернет-площадка 2gis.ru на основе Cправочника организаций "2ГИС.СОЧИ"</v>
      </c>
      <c r="D172" s="361">
        <v>46440</v>
      </c>
      <c r="E172" s="355"/>
      <c r="F172" s="355"/>
      <c r="G172" s="355"/>
      <c r="H172" s="356"/>
    </row>
    <row r="173" spans="1:8" s="16" customFormat="1" ht="50.1" customHeight="1" thickBot="1" x14ac:dyDescent="0.25">
      <c r="A173" s="352" t="s">
        <v>117</v>
      </c>
      <c r="B173" s="353"/>
      <c r="C173"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73" s="361">
        <v>11520</v>
      </c>
      <c r="E173" s="355"/>
      <c r="F173" s="355"/>
      <c r="G173" s="355"/>
      <c r="H173" s="356"/>
    </row>
    <row r="174" spans="1:8" s="23" customFormat="1" ht="50.1" customHeight="1" thickBot="1" x14ac:dyDescent="0.25">
      <c r="A174" s="362" t="s">
        <v>118</v>
      </c>
      <c r="B174" s="363"/>
      <c r="C174" s="21"/>
      <c r="D174" s="364"/>
      <c r="E174" s="364"/>
      <c r="F174" s="364"/>
      <c r="G174" s="364"/>
      <c r="H174" s="365"/>
    </row>
    <row r="175" spans="1:8" s="16" customFormat="1" ht="50.1" customHeight="1" x14ac:dyDescent="0.2">
      <c r="A175" s="352" t="s">
        <v>119</v>
      </c>
      <c r="B175" s="353"/>
      <c r="C175" s="366" t="str">
        <f>"Электронный справочник на основе Справочника организаций "&amp;$C$2&amp;" (мобильная версия)"</f>
        <v>Электронный справочник на основе Справочника организаций "2ГИС.СОЧИ" (мобильная версия)</v>
      </c>
      <c r="D175" s="354">
        <v>10008</v>
      </c>
      <c r="E175" s="355"/>
      <c r="F175" s="355"/>
      <c r="G175" s="355"/>
      <c r="H175" s="356"/>
    </row>
    <row r="176" spans="1:8" s="16" customFormat="1" ht="50.1" customHeight="1" x14ac:dyDescent="0.2">
      <c r="A176" s="352" t="s">
        <v>120</v>
      </c>
      <c r="B176" s="353"/>
      <c r="C176" s="367"/>
      <c r="D176" s="354">
        <v>10008</v>
      </c>
      <c r="E176" s="355"/>
      <c r="F176" s="355"/>
      <c r="G176" s="355"/>
      <c r="H176" s="356"/>
    </row>
    <row r="177" spans="1:8" s="16" customFormat="1" ht="50.1" customHeight="1" x14ac:dyDescent="0.2">
      <c r="A177" s="369" t="s">
        <v>121</v>
      </c>
      <c r="B177" s="370"/>
      <c r="C177" s="367"/>
      <c r="D177" s="517">
        <v>1500</v>
      </c>
      <c r="E177" s="398"/>
      <c r="F177" s="398"/>
      <c r="G177" s="398"/>
      <c r="H177" s="398"/>
    </row>
    <row r="178" spans="1:8" s="16" customFormat="1" ht="50.1" customHeight="1" x14ac:dyDescent="0.2">
      <c r="A178" s="369" t="s">
        <v>122</v>
      </c>
      <c r="B178" s="370"/>
      <c r="C178" s="367"/>
      <c r="D178" s="517">
        <v>150</v>
      </c>
      <c r="E178" s="398"/>
      <c r="F178" s="398"/>
      <c r="G178" s="398"/>
      <c r="H178" s="398"/>
    </row>
    <row r="179" spans="1:8" s="16" customFormat="1" ht="50.1" customHeight="1" thickBot="1" x14ac:dyDescent="0.25">
      <c r="A179" s="369" t="s">
        <v>123</v>
      </c>
      <c r="B179" s="370"/>
      <c r="C179" s="368"/>
      <c r="D179" s="471">
        <v>510</v>
      </c>
      <c r="E179" s="472"/>
      <c r="F179" s="472"/>
      <c r="G179" s="472"/>
      <c r="H179" s="472"/>
    </row>
    <row r="180" spans="1:8" s="16" customFormat="1" ht="50.1" customHeight="1" thickBot="1" x14ac:dyDescent="0.25">
      <c r="A180" s="362" t="s">
        <v>124</v>
      </c>
      <c r="B180" s="363"/>
      <c r="C180" s="21"/>
      <c r="D180" s="364"/>
      <c r="E180" s="364"/>
      <c r="F180" s="364"/>
      <c r="G180" s="364"/>
      <c r="H180" s="365"/>
    </row>
    <row r="181" spans="1:8" s="16" customFormat="1" ht="50.1" customHeight="1" x14ac:dyDescent="0.2">
      <c r="A181" s="352" t="s">
        <v>125</v>
      </c>
      <c r="B181" s="353"/>
      <c r="C181"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81" s="77">
        <f>F181*1.2</f>
        <v>3600</v>
      </c>
      <c r="E181" s="78">
        <f>F181*1.1</f>
        <v>3300.0000000000005</v>
      </c>
      <c r="F181" s="78">
        <v>3000</v>
      </c>
      <c r="G181" s="78">
        <f>F181*0.75</f>
        <v>2250</v>
      </c>
      <c r="H181" s="79">
        <f>F181*0.5</f>
        <v>1500</v>
      </c>
    </row>
    <row r="182" spans="1:8" s="16" customFormat="1" ht="50.1" customHeight="1" x14ac:dyDescent="0.2">
      <c r="A182" s="352" t="s">
        <v>126</v>
      </c>
      <c r="B182" s="353"/>
      <c r="C182" s="74" t="str">
        <f>"Интернет-площадка 2gis.ru на основе Cправочника организаций "&amp;$C$2&amp;""</f>
        <v>Интернет-площадка 2gis.ru на основе Cправочника организаций "2ГИС.СОЧИ"</v>
      </c>
      <c r="D182" s="354">
        <v>2040</v>
      </c>
      <c r="E182" s="355"/>
      <c r="F182" s="355"/>
      <c r="G182" s="355"/>
      <c r="H182" s="356"/>
    </row>
    <row r="183" spans="1:8" s="16" customFormat="1" ht="50.1" customHeight="1" x14ac:dyDescent="0.2">
      <c r="A183" s="352" t="s">
        <v>127</v>
      </c>
      <c r="B183" s="353"/>
      <c r="C183"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3" s="361">
        <v>6720</v>
      </c>
      <c r="E183" s="355"/>
      <c r="F183" s="355"/>
      <c r="G183" s="355"/>
      <c r="H183" s="356"/>
    </row>
    <row r="184" spans="1:8" s="16" customFormat="1" ht="50.1" customHeight="1" x14ac:dyDescent="0.2">
      <c r="A184" s="377" t="s">
        <v>198</v>
      </c>
      <c r="B184" s="378"/>
      <c r="C184"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(мобильная версия 2ГИС 4.0 и выше)</v>
      </c>
      <c r="D184" s="77">
        <f>F184*1.2</f>
        <v>6480</v>
      </c>
      <c r="E184" s="78">
        <f>F184*1.1</f>
        <v>5940.0000000000009</v>
      </c>
      <c r="F184" s="78">
        <v>5400</v>
      </c>
      <c r="G184" s="78">
        <f>F184*0.75</f>
        <v>4050</v>
      </c>
      <c r="H184" s="79">
        <f>F184*0.5</f>
        <v>2700</v>
      </c>
    </row>
    <row r="185" spans="1:8" s="16" customFormat="1" ht="50.1" customHeight="1" x14ac:dyDescent="0.2">
      <c r="A185" s="377" t="s">
        <v>199</v>
      </c>
      <c r="B185" s="378"/>
      <c r="C185" s="74" t="str">
        <f>"Интернет-площадка 2gis.ru на основе Cправочника организаций "&amp;$C$2&amp;""</f>
        <v>Интернет-площадка 2gis.ru на основе Cправочника организаций "2ГИС.СОЧИ"</v>
      </c>
      <c r="D185" s="354">
        <v>3720</v>
      </c>
      <c r="E185" s="355"/>
      <c r="F185" s="355"/>
      <c r="G185" s="355"/>
      <c r="H185" s="356"/>
    </row>
    <row r="186" spans="1:8" s="16" customFormat="1" ht="50.1" customHeight="1" x14ac:dyDescent="0.2">
      <c r="A186" s="377" t="s">
        <v>130</v>
      </c>
      <c r="B186" s="378"/>
      <c r="C186" s="74" t="str">
        <f>"Электронный справочник на основе Справочника организаций"&amp;$C$2&amp;" (версия для ПК)"</f>
        <v>Электронный справочник на основе Справочника организаций"2ГИС.СОЧИ" (версия для ПК)</v>
      </c>
      <c r="D186" s="354">
        <v>12120</v>
      </c>
      <c r="E186" s="355"/>
      <c r="F186" s="355"/>
      <c r="G186" s="355"/>
      <c r="H186" s="356"/>
    </row>
    <row r="187" spans="1:8" s="16" customFormat="1" ht="126" customHeight="1" x14ac:dyDescent="0.2">
      <c r="A187" s="352" t="s">
        <v>131</v>
      </c>
      <c r="B187" s="353"/>
      <c r="C187" s="121" t="str">
        <f>C182</f>
        <v>Интернет-площадка 2gis.ru на основе Cправочника организаций "2ГИС.СОЧИ"</v>
      </c>
      <c r="D187" s="361">
        <v>2040</v>
      </c>
      <c r="E187" s="355"/>
      <c r="F187" s="355"/>
      <c r="G187" s="355"/>
      <c r="H187" s="356"/>
    </row>
    <row r="188" spans="1:8" s="16" customFormat="1" ht="126" customHeight="1" thickBot="1" x14ac:dyDescent="0.25">
      <c r="A188" s="352" t="s">
        <v>132</v>
      </c>
      <c r="B188" s="353"/>
      <c r="C188"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88" s="361">
        <v>4398</v>
      </c>
      <c r="E188" s="355"/>
      <c r="F188" s="355"/>
      <c r="G188" s="355"/>
      <c r="H188" s="356"/>
    </row>
    <row r="189" spans="1:8" ht="50.1" customHeight="1" thickBot="1" x14ac:dyDescent="0.25">
      <c r="A189" s="362" t="s">
        <v>200</v>
      </c>
      <c r="B189" s="363"/>
      <c r="C189" s="21"/>
      <c r="D189" s="364"/>
      <c r="E189" s="364"/>
      <c r="F189" s="364"/>
      <c r="G189" s="364"/>
      <c r="H189" s="365"/>
    </row>
    <row r="190" spans="1:8" s="20" customFormat="1" ht="30" customHeight="1" thickBot="1" x14ac:dyDescent="0.25">
      <c r="A190" s="506"/>
      <c r="B190" s="507"/>
      <c r="C190" s="507"/>
      <c r="D190" s="507"/>
      <c r="E190" s="507"/>
      <c r="F190" s="507"/>
      <c r="G190" s="507"/>
      <c r="H190" s="508"/>
    </row>
    <row r="191" spans="1:8" s="16" customFormat="1" ht="83.25" customHeight="1" x14ac:dyDescent="0.2">
      <c r="A191" s="509" t="s">
        <v>201</v>
      </c>
      <c r="B191" s="510"/>
      <c r="C191"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"2ГИС.СОЧИ" (версия для ПК); Интернет-площадка 2gis.ru на основе Cправочника организаций "2ГИС.СОЧИ"; Электронный справочник на основе Справочника организаций "2ГИС.СОЧИ" (мобильная версия 2ГИС 4.0 и выше)</v>
      </c>
      <c r="D191" s="511">
        <v>11850</v>
      </c>
      <c r="E191" s="512"/>
      <c r="F191" s="512"/>
      <c r="G191" s="512"/>
      <c r="H191" s="513"/>
    </row>
    <row r="192" spans="1:8" s="16" customFormat="1" ht="83.25" customHeight="1" thickBot="1" x14ac:dyDescent="0.25">
      <c r="A192" s="514" t="s">
        <v>202</v>
      </c>
      <c r="B192" s="515"/>
      <c r="C192" s="368"/>
      <c r="D192" s="516">
        <v>11850</v>
      </c>
      <c r="E192" s="409"/>
      <c r="F192" s="409"/>
      <c r="G192" s="409"/>
      <c r="H192" s="410"/>
    </row>
    <row r="193" spans="1:8" s="23" customFormat="1" ht="50.1" customHeight="1" thickBot="1" x14ac:dyDescent="0.25">
      <c r="A193" s="357"/>
      <c r="B193" s="358"/>
      <c r="C193" s="56"/>
      <c r="D193" s="359"/>
      <c r="E193" s="359"/>
      <c r="F193" s="359"/>
      <c r="G193" s="359"/>
      <c r="H193" s="360"/>
    </row>
    <row r="194" spans="1:8" s="20" customFormat="1" ht="26.25" x14ac:dyDescent="0.2">
      <c r="A194" s="81"/>
      <c r="B194" s="82"/>
      <c r="C194" s="83"/>
      <c r="D194" s="82"/>
      <c r="E194" s="82"/>
      <c r="F194" s="82"/>
      <c r="G194" s="82"/>
      <c r="H194" s="84"/>
    </row>
    <row r="195" spans="1:8" s="16" customFormat="1" ht="21" x14ac:dyDescent="0.2">
      <c r="A195" s="85"/>
      <c r="B195" s="86" t="s">
        <v>133</v>
      </c>
      <c r="C195" s="349" t="s">
        <v>203</v>
      </c>
      <c r="D195" s="349"/>
      <c r="E195" s="87"/>
      <c r="F195" s="87"/>
      <c r="G195" s="87"/>
      <c r="H195" s="87"/>
    </row>
    <row r="196" spans="1:8" s="16" customFormat="1" ht="21" x14ac:dyDescent="0.2">
      <c r="A196" s="85"/>
      <c r="B196" s="87"/>
      <c r="C196" s="348" t="s">
        <v>204</v>
      </c>
      <c r="D196" s="348"/>
      <c r="E196" s="87"/>
      <c r="F196" s="87"/>
      <c r="G196" s="87"/>
      <c r="H196" s="87"/>
    </row>
    <row r="197" spans="1:8" s="16" customFormat="1" ht="21" x14ac:dyDescent="0.2">
      <c r="A197" s="85"/>
      <c r="B197" s="87"/>
      <c r="C197" s="348" t="s">
        <v>205</v>
      </c>
      <c r="D197" s="348"/>
      <c r="E197" s="87"/>
      <c r="F197" s="87"/>
      <c r="G197" s="87"/>
      <c r="H197" s="87"/>
    </row>
    <row r="198" spans="1:8" s="16" customFormat="1" ht="21" x14ac:dyDescent="0.2">
      <c r="A198" s="85"/>
      <c r="B198" s="87"/>
      <c r="C198" s="122"/>
      <c r="D198" s="122"/>
      <c r="E198" s="87"/>
      <c r="F198" s="87"/>
      <c r="G198" s="87"/>
      <c r="H198" s="87"/>
    </row>
    <row r="199" spans="1:8" s="16" customFormat="1" ht="21" x14ac:dyDescent="0.2">
      <c r="A199" s="350" t="s">
        <v>206</v>
      </c>
      <c r="B199" s="350"/>
      <c r="C199" s="350"/>
      <c r="D199" s="350"/>
      <c r="E199" s="350"/>
      <c r="F199" s="350"/>
      <c r="G199" s="350"/>
      <c r="H199" s="350"/>
    </row>
    <row r="200" spans="1:8" s="16" customFormat="1" ht="21" x14ac:dyDescent="0.2">
      <c r="A200" s="81"/>
      <c r="B200" s="82"/>
      <c r="C200" s="348"/>
      <c r="D200" s="348"/>
      <c r="E200" s="87"/>
      <c r="F200" s="87"/>
      <c r="G200" s="87"/>
      <c r="H200" s="82"/>
    </row>
    <row r="201" spans="1:8" ht="12.6" customHeight="1" x14ac:dyDescent="0.2">
      <c r="A201" s="347" t="str">
        <f>Абакан_юр!A174</f>
        <v>По соглашению сторон в качестве валюты платежа могут выступать украинские гривны, в этом случае курс следующий: 1 руб. = 0,4395 гривен</v>
      </c>
      <c r="B201" s="347"/>
      <c r="C201" s="347"/>
      <c r="D201" s="89"/>
      <c r="E201" s="89"/>
      <c r="F201" s="90"/>
      <c r="G201" s="351"/>
      <c r="H201" s="351"/>
    </row>
    <row r="202" spans="1:8" s="87" customFormat="1" ht="24.95" customHeight="1" x14ac:dyDescent="0.2">
      <c r="A202" s="347" t="str">
        <f>Абакан_юр!A175</f>
        <v>По соглашению сторон в качестве валюты платежа могут выступать дирхамы ОАЭ, в этом случае курс следующий: 1 руб. = 0,0414 дирхам</v>
      </c>
      <c r="B202" s="347"/>
      <c r="C202" s="347"/>
      <c r="D202" s="89"/>
      <c r="E202" s="89"/>
      <c r="F202" s="90"/>
      <c r="G202" s="92"/>
      <c r="H202" s="92"/>
    </row>
    <row r="203" spans="1:8" s="87" customFormat="1" ht="24.95" customHeight="1" x14ac:dyDescent="0.2">
      <c r="A203" s="347" t="str">
        <f>Абакан_юр!A176</f>
        <v>По соглашению сторон в качестве валюты платежа могут выступать доллары США, в этом случае курс следующий: 1 руб. = 0,0113 доллара</v>
      </c>
      <c r="B203" s="347"/>
      <c r="C203" s="347"/>
      <c r="D203" s="89"/>
      <c r="E203" s="89"/>
      <c r="F203" s="90"/>
      <c r="G203" s="92"/>
      <c r="H203" s="92"/>
    </row>
    <row r="204" spans="1:8" s="87" customFormat="1" ht="24.95" customHeight="1" x14ac:dyDescent="0.2">
      <c r="A204" s="347" t="str">
        <f>Абакан_юр!A177</f>
        <v>По соглашению сторон в качестве валюты платежа могут выступать евро, в этом случае курс следующий: 1 руб. = 0,0104 евро</v>
      </c>
      <c r="B204" s="347"/>
      <c r="C204" s="347"/>
      <c r="D204" s="89"/>
      <c r="E204" s="90"/>
      <c r="F204" s="90"/>
      <c r="G204" s="92"/>
      <c r="H204" s="92"/>
    </row>
    <row r="205" spans="1:8" s="87" customFormat="1" ht="24.75" customHeight="1" x14ac:dyDescent="0.2">
      <c r="A205" s="347" t="str">
        <f>Абакан_юр!A178</f>
        <v>По соглашению сторон в качестве валюты платежа могут выступать чешские кроны, в этом случае курс следующий: 1 руб. = 0,2610 крона</v>
      </c>
      <c r="B205" s="347"/>
      <c r="C205" s="347"/>
      <c r="D205" s="89"/>
      <c r="E205" s="90"/>
      <c r="F205" s="90"/>
      <c r="G205" s="92"/>
      <c r="H205" s="92"/>
    </row>
    <row r="206" spans="1:8" s="88" customFormat="1" ht="26.25" x14ac:dyDescent="0.2">
      <c r="A206" s="347" t="str">
        <f>Абакан_юр!A179</f>
        <v>По соглашению сторон в качестве валюты платежа могут выступать киргизские сомы, в этом случае курс следующий: 1 руб. = 1,0094 сом</v>
      </c>
      <c r="B206" s="347"/>
      <c r="C206" s="347"/>
      <c r="D206" s="89"/>
      <c r="E206" s="89"/>
      <c r="F206" s="90"/>
      <c r="G206" s="92"/>
      <c r="H206" s="92"/>
    </row>
    <row r="207" spans="1:8" s="82" customFormat="1" ht="12" customHeight="1" x14ac:dyDescent="0.2">
      <c r="A207"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7" s="347"/>
      <c r="C207" s="347"/>
      <c r="D207" s="89"/>
      <c r="E207" s="89"/>
      <c r="F207" s="90"/>
      <c r="G207" s="92"/>
      <c r="H207" s="92"/>
    </row>
    <row r="208" spans="1:8" s="91" customFormat="1" ht="24.95" customHeight="1" x14ac:dyDescent="0.2">
      <c r="A208" s="93"/>
      <c r="B208" s="93"/>
      <c r="C208" s="94"/>
      <c r="D208" s="95"/>
      <c r="E208" s="95"/>
      <c r="F208" s="96"/>
      <c r="G208" s="97"/>
      <c r="H208" s="97"/>
    </row>
    <row r="209" spans="1:8" s="91" customFormat="1" ht="24.95" customHeight="1" x14ac:dyDescent="0.2">
      <c r="A209" s="339" t="s">
        <v>144</v>
      </c>
      <c r="B209" s="339"/>
      <c r="C209" s="339"/>
      <c r="D209" s="339"/>
      <c r="E209" s="339"/>
      <c r="F209" s="339"/>
      <c r="G209" s="339"/>
      <c r="H209" s="339"/>
    </row>
    <row r="210" spans="1:8" s="91" customFormat="1" ht="24.95" customHeight="1" x14ac:dyDescent="0.2">
      <c r="A210" s="339" t="s">
        <v>145</v>
      </c>
      <c r="B210" s="339"/>
      <c r="C210" s="339"/>
      <c r="D210" s="339"/>
      <c r="E210" s="339"/>
      <c r="F210" s="339"/>
      <c r="G210" s="339"/>
      <c r="H210" s="339"/>
    </row>
    <row r="211" spans="1:8" s="91" customFormat="1" ht="24.95" customHeight="1" x14ac:dyDescent="0.2">
      <c r="A211" s="93"/>
      <c r="B211" s="93"/>
      <c r="C211" s="94"/>
      <c r="D211" s="95"/>
      <c r="E211" s="95"/>
      <c r="F211" s="96"/>
      <c r="G211" s="97"/>
      <c r="H211" s="97"/>
    </row>
    <row r="212" spans="1:8" s="91" customFormat="1" ht="24.95" customHeight="1" thickBot="1" x14ac:dyDescent="0.25">
      <c r="A212" s="340" t="s">
        <v>146</v>
      </c>
      <c r="B212" s="340"/>
      <c r="C212" s="340"/>
      <c r="D212" s="340"/>
      <c r="E212" s="340"/>
      <c r="F212" s="99"/>
      <c r="H212" s="100"/>
    </row>
    <row r="213" spans="1:8" s="91" customFormat="1" ht="24.95" customHeight="1" thickBot="1" x14ac:dyDescent="0.25">
      <c r="A213" s="499" t="s">
        <v>147</v>
      </c>
      <c r="B213" s="500"/>
      <c r="C213" s="500"/>
      <c r="D213" s="500"/>
      <c r="E213" s="501"/>
      <c r="F213" s="101"/>
      <c r="G213" s="82"/>
      <c r="H213" s="102"/>
    </row>
    <row r="214" spans="1:8" s="91" customFormat="1" ht="24.95" customHeight="1" thickBot="1" x14ac:dyDescent="0.25">
      <c r="A214" s="538" t="s">
        <v>148</v>
      </c>
      <c r="B214" s="539"/>
      <c r="C214" s="103" t="s">
        <v>149</v>
      </c>
      <c r="D214" s="621" t="s">
        <v>150</v>
      </c>
      <c r="E214" s="622"/>
      <c r="F214" s="104"/>
      <c r="G214" s="104"/>
      <c r="H214" s="104"/>
    </row>
    <row r="215" spans="1:8" s="98" customFormat="1" ht="12" customHeight="1" x14ac:dyDescent="0.2">
      <c r="A215" s="337" t="s">
        <v>207</v>
      </c>
      <c r="B215" s="338"/>
      <c r="C215" s="331" t="s">
        <v>208</v>
      </c>
      <c r="D215" s="331">
        <v>2190</v>
      </c>
      <c r="E215" s="332"/>
      <c r="F215" s="84"/>
      <c r="G215" s="84"/>
      <c r="H215" s="84"/>
    </row>
    <row r="216" spans="1:8" ht="24.95" customHeight="1" x14ac:dyDescent="0.2">
      <c r="A216" s="337" t="s">
        <v>209</v>
      </c>
      <c r="B216" s="338"/>
      <c r="C216" s="331"/>
      <c r="D216" s="331">
        <v>1590</v>
      </c>
      <c r="E216" s="332"/>
      <c r="F216" s="84"/>
      <c r="G216" s="84"/>
    </row>
    <row r="217" spans="1:8" ht="24.95" customHeight="1" x14ac:dyDescent="0.2">
      <c r="A217" s="337" t="s">
        <v>210</v>
      </c>
      <c r="B217" s="338"/>
      <c r="C217" s="331"/>
      <c r="D217" s="331">
        <v>1440</v>
      </c>
      <c r="E217" s="332"/>
      <c r="F217" s="84"/>
      <c r="G217" s="84"/>
    </row>
    <row r="218" spans="1:8" s="98" customFormat="1" ht="12.6" customHeight="1" x14ac:dyDescent="0.2">
      <c r="A218" s="337" t="s">
        <v>211</v>
      </c>
      <c r="B218" s="338"/>
      <c r="C218" s="331"/>
      <c r="D218" s="331">
        <v>1290</v>
      </c>
      <c r="E218" s="332"/>
      <c r="F218" s="84"/>
      <c r="G218" s="84"/>
      <c r="H218" s="84"/>
    </row>
    <row r="219" spans="1:8" s="100" customFormat="1" ht="50.1" customHeight="1" x14ac:dyDescent="0.2">
      <c r="A219" s="337" t="s">
        <v>151</v>
      </c>
      <c r="B219" s="338"/>
      <c r="C219" s="106" t="s">
        <v>152</v>
      </c>
      <c r="D219" s="331" t="s">
        <v>153</v>
      </c>
      <c r="E219" s="332"/>
      <c r="F219" s="104"/>
      <c r="G219" s="104"/>
      <c r="H219" s="104"/>
    </row>
    <row r="220" spans="1:8" s="102" customFormat="1" ht="50.1" customHeight="1" x14ac:dyDescent="0.2">
      <c r="A220" s="337" t="s">
        <v>154</v>
      </c>
      <c r="B220" s="338"/>
      <c r="C220" s="106" t="s">
        <v>155</v>
      </c>
      <c r="D220" s="331" t="s">
        <v>156</v>
      </c>
      <c r="E220" s="332"/>
      <c r="F220" s="104"/>
      <c r="G220" s="104"/>
      <c r="H220" s="104"/>
    </row>
    <row r="221" spans="1:8" ht="91.5" customHeight="1" x14ac:dyDescent="0.2">
      <c r="A221" s="337" t="s">
        <v>157</v>
      </c>
      <c r="B221" s="338"/>
      <c r="C221" s="106" t="s">
        <v>158</v>
      </c>
      <c r="D221" s="331" t="s">
        <v>156</v>
      </c>
      <c r="E221" s="332"/>
      <c r="F221" s="104"/>
      <c r="G221" s="104"/>
      <c r="H221" s="104"/>
    </row>
    <row r="222" spans="1:8" ht="50.1" customHeight="1" thickBot="1" x14ac:dyDescent="0.25">
      <c r="A222" s="495" t="s">
        <v>160</v>
      </c>
      <c r="B222" s="496"/>
      <c r="C222" s="247" t="s">
        <v>161</v>
      </c>
      <c r="D222" s="496" t="s">
        <v>156</v>
      </c>
      <c r="E222" s="707"/>
      <c r="F222" s="101"/>
      <c r="G222" s="101"/>
      <c r="H222" s="101"/>
    </row>
    <row r="223" spans="1:8" ht="50.1" customHeight="1" thickBot="1" x14ac:dyDescent="0.25">
      <c r="A223" s="495" t="s">
        <v>162</v>
      </c>
      <c r="B223" s="496"/>
      <c r="C223" s="125" t="s">
        <v>163</v>
      </c>
      <c r="D223" s="497" t="s">
        <v>156</v>
      </c>
      <c r="E223" s="498"/>
      <c r="F223" s="96"/>
      <c r="G223" s="97"/>
      <c r="H223" s="97"/>
    </row>
    <row r="224" spans="1:8" ht="50.1" customHeight="1" x14ac:dyDescent="0.2">
      <c r="A224" s="329" t="s">
        <v>164</v>
      </c>
      <c r="B224" s="329"/>
      <c r="C224" s="329"/>
      <c r="D224" s="329"/>
      <c r="E224" s="329"/>
      <c r="F224" s="329"/>
      <c r="G224" s="329"/>
      <c r="H224" s="329"/>
    </row>
    <row r="225" spans="1:8" ht="50.1" customHeight="1" x14ac:dyDescent="0.2">
      <c r="A225" s="329" t="s">
        <v>165</v>
      </c>
      <c r="B225" s="329"/>
      <c r="C225" s="329"/>
      <c r="D225" s="329"/>
      <c r="E225" s="329"/>
      <c r="F225" s="329"/>
      <c r="G225" s="329"/>
      <c r="H225" s="329"/>
    </row>
    <row r="226" spans="1:8" ht="99.95" customHeight="1" x14ac:dyDescent="0.2">
      <c r="A226"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6" s="493"/>
      <c r="C226" s="493"/>
      <c r="D226" s="493"/>
      <c r="E226" s="493"/>
      <c r="F226" s="493"/>
      <c r="G226" s="493"/>
      <c r="H226" s="493"/>
    </row>
    <row r="227" spans="1:8" ht="75" customHeight="1" x14ac:dyDescent="0.2">
      <c r="A227" s="339" t="s">
        <v>167</v>
      </c>
      <c r="B227" s="339"/>
      <c r="C227" s="339"/>
      <c r="D227" s="339"/>
      <c r="E227" s="339"/>
      <c r="F227" s="339"/>
      <c r="G227" s="339"/>
      <c r="H227" s="339"/>
    </row>
    <row r="228" spans="1:8" ht="134.25" customHeight="1" x14ac:dyDescent="0.2">
      <c r="A228" s="329" t="s">
        <v>168</v>
      </c>
      <c r="B228" s="329"/>
      <c r="C228" s="329"/>
      <c r="D228" s="329"/>
      <c r="E228" s="329"/>
      <c r="F228" s="329"/>
      <c r="G228" s="329"/>
      <c r="H228" s="329"/>
    </row>
    <row r="229" spans="1:8" s="82" customFormat="1" ht="102.75" customHeight="1" x14ac:dyDescent="0.2">
      <c r="A229" s="339" t="s">
        <v>169</v>
      </c>
      <c r="B229" s="339"/>
      <c r="C229" s="339"/>
      <c r="D229" s="339"/>
      <c r="E229" s="339"/>
      <c r="F229" s="339"/>
      <c r="G229" s="339"/>
      <c r="H229" s="339"/>
    </row>
    <row r="230" spans="1:8" s="98" customFormat="1" ht="222.75" customHeight="1" x14ac:dyDescent="0.2">
      <c r="A230" s="81"/>
      <c r="B230" s="82"/>
      <c r="C230" s="83"/>
      <c r="D230" s="82"/>
      <c r="E230" s="82"/>
      <c r="F230" s="82"/>
      <c r="G230" s="82"/>
      <c r="H230" s="84"/>
    </row>
    <row r="231" spans="1:8" ht="50.1" customHeight="1" x14ac:dyDescent="0.2"/>
    <row r="232" spans="1:8" ht="50.1" customHeight="1" x14ac:dyDescent="0.2"/>
    <row r="233" spans="1:8" ht="185.25" customHeight="1" x14ac:dyDescent="0.2"/>
    <row r="234" spans="1:8" s="16" customFormat="1" ht="67.5" customHeight="1" x14ac:dyDescent="0.2">
      <c r="A234" s="81"/>
      <c r="B234" s="82"/>
      <c r="C234" s="83"/>
      <c r="D234" s="82"/>
      <c r="E234" s="82"/>
      <c r="F234" s="82"/>
      <c r="G234" s="82"/>
      <c r="H234" s="84"/>
    </row>
    <row r="236" spans="1:8" s="109" customFormat="1" ht="114.75" customHeight="1" x14ac:dyDescent="0.2">
      <c r="A236" s="81"/>
      <c r="B236" s="82"/>
      <c r="C236" s="83"/>
      <c r="D236" s="82"/>
      <c r="E236" s="82"/>
      <c r="F236" s="82"/>
      <c r="G236" s="82"/>
      <c r="H236" s="84"/>
    </row>
  </sheetData>
  <sheetProtection selectLockedCells="1" selectUnlockedCells="1"/>
  <mergeCells count="38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D179:H179"/>
    <mergeCell ref="A180:B180"/>
    <mergeCell ref="D180:H180"/>
    <mergeCell ref="A181:B181"/>
    <mergeCell ref="A182:B182"/>
    <mergeCell ref="D182:H182"/>
    <mergeCell ref="A175:B175"/>
    <mergeCell ref="C175:C179"/>
    <mergeCell ref="D175:H175"/>
    <mergeCell ref="A176:B176"/>
    <mergeCell ref="D176:H176"/>
    <mergeCell ref="A177:B177"/>
    <mergeCell ref="D177:H177"/>
    <mergeCell ref="A178:B178"/>
    <mergeCell ref="D178:H178"/>
    <mergeCell ref="A179:B179"/>
    <mergeCell ref="A187:B187"/>
    <mergeCell ref="D187:H187"/>
    <mergeCell ref="A188:B188"/>
    <mergeCell ref="D188:H188"/>
    <mergeCell ref="A189:B189"/>
    <mergeCell ref="D189:H189"/>
    <mergeCell ref="A183:B183"/>
    <mergeCell ref="D183:H183"/>
    <mergeCell ref="A184:B184"/>
    <mergeCell ref="A185:B185"/>
    <mergeCell ref="D185:H185"/>
    <mergeCell ref="A186:B186"/>
    <mergeCell ref="D186:H186"/>
    <mergeCell ref="A193:B193"/>
    <mergeCell ref="D193:H193"/>
    <mergeCell ref="C195:D195"/>
    <mergeCell ref="C196:D196"/>
    <mergeCell ref="C197:D197"/>
    <mergeCell ref="A199:H199"/>
    <mergeCell ref="A190:C190"/>
    <mergeCell ref="D190:H190"/>
    <mergeCell ref="A191:B191"/>
    <mergeCell ref="C191:C192"/>
    <mergeCell ref="D191:H191"/>
    <mergeCell ref="A192:B192"/>
    <mergeCell ref="D192:H192"/>
    <mergeCell ref="A205:C205"/>
    <mergeCell ref="A206:C206"/>
    <mergeCell ref="A207:C207"/>
    <mergeCell ref="A209:H209"/>
    <mergeCell ref="A210:H210"/>
    <mergeCell ref="A212:E212"/>
    <mergeCell ref="C200:D200"/>
    <mergeCell ref="A201:C201"/>
    <mergeCell ref="G201:H201"/>
    <mergeCell ref="A202:C202"/>
    <mergeCell ref="A203:C203"/>
    <mergeCell ref="A204:C204"/>
    <mergeCell ref="A218:B218"/>
    <mergeCell ref="D218:E218"/>
    <mergeCell ref="A219:B219"/>
    <mergeCell ref="D219:E219"/>
    <mergeCell ref="A220:B220"/>
    <mergeCell ref="D220:E220"/>
    <mergeCell ref="A213:E213"/>
    <mergeCell ref="A214:B214"/>
    <mergeCell ref="D214:E214"/>
    <mergeCell ref="A215:B215"/>
    <mergeCell ref="C215:C218"/>
    <mergeCell ref="D215:E215"/>
    <mergeCell ref="A216:B216"/>
    <mergeCell ref="D216:E216"/>
    <mergeCell ref="A217:B217"/>
    <mergeCell ref="D217:E217"/>
    <mergeCell ref="A224:H224"/>
    <mergeCell ref="A225:H225"/>
    <mergeCell ref="A226:H226"/>
    <mergeCell ref="A227:H227"/>
    <mergeCell ref="A228:H228"/>
    <mergeCell ref="A229:E229"/>
    <mergeCell ref="F229:H229"/>
    <mergeCell ref="A221:B221"/>
    <mergeCell ref="D221:E221"/>
    <mergeCell ref="A222:B222"/>
    <mergeCell ref="D222:E222"/>
    <mergeCell ref="A223:B223"/>
    <mergeCell ref="D223:E22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sheetPr>
  <dimension ref="A1:H225"/>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673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7" s="382">
        <f>F7*1.2</f>
        <v>8863.1999999999989</v>
      </c>
      <c r="E7" s="383">
        <f>F7*1.1</f>
        <v>8124.6</v>
      </c>
      <c r="F7" s="383">
        <v>7386</v>
      </c>
      <c r="G7" s="383">
        <f>F7*0.75</f>
        <v>5539.5</v>
      </c>
      <c r="H7" s="384">
        <f>F7*0.5</f>
        <v>3693</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2" s="457">
        <f>F12*1.2</f>
        <v>10029.6</v>
      </c>
      <c r="E12" s="383">
        <f>F12*1.1</f>
        <v>9193.8000000000011</v>
      </c>
      <c r="F12" s="383">
        <v>8358</v>
      </c>
      <c r="G12" s="383">
        <f>F12*0.75</f>
        <v>6268.5</v>
      </c>
      <c r="H12" s="384">
        <f>F12*0.5</f>
        <v>4179</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1296</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"2ГИС.СТАВРОПОЛЬ"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23" s="527">
        <v>180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7" s="382">
        <f>F27*1.2</f>
        <v>14630.4</v>
      </c>
      <c r="E27" s="383">
        <f>F27*1.1</f>
        <v>13411.2</v>
      </c>
      <c r="F27" s="383">
        <v>12192</v>
      </c>
      <c r="G27" s="383">
        <f>F27*0.75</f>
        <v>9144</v>
      </c>
      <c r="H27" s="384">
        <f>F27*0.5</f>
        <v>6096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2" s="457">
        <f>F32*1.2</f>
        <v>16560</v>
      </c>
      <c r="E32" s="383">
        <f>F32*1.1</f>
        <v>15180.000000000002</v>
      </c>
      <c r="F32" s="383">
        <v>13800</v>
      </c>
      <c r="G32" s="383">
        <f>F32*0.75</f>
        <v>10350</v>
      </c>
      <c r="H32" s="384">
        <f>F32*0.5</f>
        <v>6900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2160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"2ГИС.СТАВРОПОЛЬ"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"2ГИС.СТАВРОПОЛЬ"; Электронный справочник "2ГИС.СТАВРОПОЛЬ"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v>
      </c>
      <c r="D43" s="479">
        <v>180</v>
      </c>
      <c r="E43" s="445"/>
      <c r="F43" s="445"/>
      <c r="G43" s="445"/>
      <c r="H43" s="446"/>
    </row>
    <row r="44" spans="1:8" s="16" customFormat="1" ht="69.75" customHeight="1" x14ac:dyDescent="0.2">
      <c r="A44" s="439"/>
      <c r="B44" s="476"/>
      <c r="C44" s="478"/>
      <c r="D44" s="480"/>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5" s="480"/>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46" s="480"/>
      <c r="E46" s="447"/>
      <c r="F46" s="447"/>
      <c r="G46" s="447"/>
      <c r="H46" s="448"/>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48" s="382">
        <f>F48*1.2</f>
        <v>10641.6</v>
      </c>
      <c r="E48" s="383">
        <f>F48*1.1</f>
        <v>9754.8000000000011</v>
      </c>
      <c r="F48" s="383">
        <v>8868</v>
      </c>
      <c r="G48" s="383">
        <f>F48*0.75</f>
        <v>6651</v>
      </c>
      <c r="H48" s="384">
        <f>F48*0.5</f>
        <v>4434</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4" s="457">
        <f>F54*1.2</f>
        <v>12038.4</v>
      </c>
      <c r="E54" s="383">
        <f>F54*1.1</f>
        <v>11035.2</v>
      </c>
      <c r="F54" s="383">
        <v>10032</v>
      </c>
      <c r="G54" s="383">
        <f>F54*0.75</f>
        <v>7524</v>
      </c>
      <c r="H54" s="384">
        <f>F54*0.5</f>
        <v>5016</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60" s="527">
        <v>180</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330 до 25080</v>
      </c>
      <c r="E64" s="422"/>
      <c r="F64" s="422"/>
      <c r="G64" s="422"/>
      <c r="H64" s="423"/>
    </row>
    <row r="65" spans="1:8" ht="37.5" customHeight="1" x14ac:dyDescent="0.2">
      <c r="A65" s="429" t="s">
        <v>39</v>
      </c>
      <c r="B65" s="598"/>
      <c r="C65" s="455"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65" s="432">
        <v>330</v>
      </c>
      <c r="E65" s="433"/>
      <c r="F65" s="433"/>
      <c r="G65" s="433"/>
      <c r="H65" s="434"/>
    </row>
    <row r="66" spans="1:8" ht="37.5" customHeight="1" x14ac:dyDescent="0.2">
      <c r="A66" s="419" t="s">
        <v>40</v>
      </c>
      <c r="B66" s="586"/>
      <c r="C66" s="599"/>
      <c r="D66" s="354">
        <v>1320</v>
      </c>
      <c r="E66" s="355"/>
      <c r="F66" s="355"/>
      <c r="G66" s="355"/>
      <c r="H66" s="356"/>
    </row>
    <row r="67" spans="1:8" ht="37.5" customHeight="1" x14ac:dyDescent="0.2">
      <c r="A67" s="419" t="s">
        <v>41</v>
      </c>
      <c r="B67" s="586"/>
      <c r="C67" s="599"/>
      <c r="D67" s="354">
        <v>2640</v>
      </c>
      <c r="E67" s="355"/>
      <c r="F67" s="355"/>
      <c r="G67" s="355"/>
      <c r="H67" s="356"/>
    </row>
    <row r="68" spans="1:8" ht="37.5" customHeight="1" x14ac:dyDescent="0.2">
      <c r="A68" s="419" t="s">
        <v>42</v>
      </c>
      <c r="B68" s="586"/>
      <c r="C68" s="599"/>
      <c r="D68" s="354">
        <v>3960</v>
      </c>
      <c r="E68" s="355"/>
      <c r="F68" s="355"/>
      <c r="G68" s="355"/>
      <c r="H68" s="356"/>
    </row>
    <row r="69" spans="1:8" ht="37.5" customHeight="1" x14ac:dyDescent="0.2">
      <c r="A69" s="419" t="s">
        <v>43</v>
      </c>
      <c r="B69" s="586"/>
      <c r="C69" s="599"/>
      <c r="D69" s="354">
        <v>5280</v>
      </c>
      <c r="E69" s="355"/>
      <c r="F69" s="355"/>
      <c r="G69" s="355"/>
      <c r="H69" s="356"/>
    </row>
    <row r="70" spans="1:8" ht="37.5" customHeight="1" x14ac:dyDescent="0.2">
      <c r="A70" s="419" t="s">
        <v>44</v>
      </c>
      <c r="B70" s="586"/>
      <c r="C70" s="599"/>
      <c r="D70" s="354">
        <v>6600</v>
      </c>
      <c r="E70" s="355"/>
      <c r="F70" s="355"/>
      <c r="G70" s="355"/>
      <c r="H70" s="356"/>
    </row>
    <row r="71" spans="1:8" ht="37.5" customHeight="1" x14ac:dyDescent="0.2">
      <c r="A71" s="419" t="s">
        <v>45</v>
      </c>
      <c r="B71" s="586"/>
      <c r="C71" s="599"/>
      <c r="D71" s="354">
        <v>7920</v>
      </c>
      <c r="E71" s="355"/>
      <c r="F71" s="355"/>
      <c r="G71" s="355"/>
      <c r="H71" s="356"/>
    </row>
    <row r="72" spans="1:8" ht="37.5" customHeight="1" x14ac:dyDescent="0.2">
      <c r="A72" s="419" t="s">
        <v>46</v>
      </c>
      <c r="B72" s="586"/>
      <c r="C72" s="599"/>
      <c r="D72" s="354">
        <v>9240</v>
      </c>
      <c r="E72" s="355"/>
      <c r="F72" s="355"/>
      <c r="G72" s="355"/>
      <c r="H72" s="356"/>
    </row>
    <row r="73" spans="1:8" ht="37.5" customHeight="1" x14ac:dyDescent="0.2">
      <c r="A73" s="419" t="s">
        <v>47</v>
      </c>
      <c r="B73" s="586"/>
      <c r="C73" s="599"/>
      <c r="D73" s="354">
        <v>10560</v>
      </c>
      <c r="E73" s="355"/>
      <c r="F73" s="355"/>
      <c r="G73" s="355"/>
      <c r="H73" s="356"/>
    </row>
    <row r="74" spans="1:8" ht="37.5" customHeight="1" x14ac:dyDescent="0.2">
      <c r="A74" s="419" t="s">
        <v>48</v>
      </c>
      <c r="B74" s="586"/>
      <c r="C74" s="599"/>
      <c r="D74" s="354">
        <v>11880</v>
      </c>
      <c r="E74" s="355"/>
      <c r="F74" s="355"/>
      <c r="G74" s="355"/>
      <c r="H74" s="356"/>
    </row>
    <row r="75" spans="1:8" ht="37.5" customHeight="1" x14ac:dyDescent="0.2">
      <c r="A75" s="419" t="s">
        <v>49</v>
      </c>
      <c r="B75" s="586"/>
      <c r="C75" s="599"/>
      <c r="D75" s="354">
        <v>13200</v>
      </c>
      <c r="E75" s="355"/>
      <c r="F75" s="355"/>
      <c r="G75" s="355"/>
      <c r="H75" s="356"/>
    </row>
    <row r="76" spans="1:8" ht="37.5" customHeight="1" x14ac:dyDescent="0.2">
      <c r="A76" s="419" t="s">
        <v>50</v>
      </c>
      <c r="B76" s="586"/>
      <c r="C76" s="599"/>
      <c r="D76" s="354">
        <v>14520</v>
      </c>
      <c r="E76" s="355"/>
      <c r="F76" s="355"/>
      <c r="G76" s="355"/>
      <c r="H76" s="356"/>
    </row>
    <row r="77" spans="1:8" ht="37.5" customHeight="1" x14ac:dyDescent="0.2">
      <c r="A77" s="419" t="s">
        <v>51</v>
      </c>
      <c r="B77" s="586"/>
      <c r="C77" s="599"/>
      <c r="D77" s="354">
        <v>15840</v>
      </c>
      <c r="E77" s="355"/>
      <c r="F77" s="355"/>
      <c r="G77" s="355"/>
      <c r="H77" s="356"/>
    </row>
    <row r="78" spans="1:8" ht="37.5" customHeight="1" x14ac:dyDescent="0.2">
      <c r="A78" s="419" t="s">
        <v>52</v>
      </c>
      <c r="B78" s="586"/>
      <c r="C78" s="599"/>
      <c r="D78" s="354">
        <v>17160</v>
      </c>
      <c r="E78" s="355"/>
      <c r="F78" s="355"/>
      <c r="G78" s="355"/>
      <c r="H78" s="356"/>
    </row>
    <row r="79" spans="1:8" ht="37.5" customHeight="1" x14ac:dyDescent="0.2">
      <c r="A79" s="419" t="s">
        <v>53</v>
      </c>
      <c r="B79" s="586"/>
      <c r="C79" s="599"/>
      <c r="D79" s="354">
        <v>18480</v>
      </c>
      <c r="E79" s="355"/>
      <c r="F79" s="355"/>
      <c r="G79" s="355"/>
      <c r="H79" s="356"/>
    </row>
    <row r="80" spans="1:8" ht="37.5" customHeight="1" x14ac:dyDescent="0.2">
      <c r="A80" s="419" t="s">
        <v>54</v>
      </c>
      <c r="B80" s="586"/>
      <c r="C80" s="599"/>
      <c r="D80" s="354">
        <v>19800</v>
      </c>
      <c r="E80" s="355"/>
      <c r="F80" s="355"/>
      <c r="G80" s="355"/>
      <c r="H80" s="356"/>
    </row>
    <row r="81" spans="1:8" ht="37.5" customHeight="1" x14ac:dyDescent="0.2">
      <c r="A81" s="419" t="s">
        <v>55</v>
      </c>
      <c r="B81" s="586"/>
      <c r="C81" s="599"/>
      <c r="D81" s="354">
        <v>21120</v>
      </c>
      <c r="E81" s="355"/>
      <c r="F81" s="355"/>
      <c r="G81" s="355"/>
      <c r="H81" s="356"/>
    </row>
    <row r="82" spans="1:8" ht="37.5" customHeight="1" x14ac:dyDescent="0.2">
      <c r="A82" s="419" t="s">
        <v>56</v>
      </c>
      <c r="B82" s="586"/>
      <c r="C82" s="599"/>
      <c r="D82" s="354">
        <v>22440</v>
      </c>
      <c r="E82" s="355"/>
      <c r="F82" s="355"/>
      <c r="G82" s="355"/>
      <c r="H82" s="356"/>
    </row>
    <row r="83" spans="1:8" ht="37.5" customHeight="1" x14ac:dyDescent="0.2">
      <c r="A83" s="419" t="s">
        <v>57</v>
      </c>
      <c r="B83" s="586"/>
      <c r="C83" s="599"/>
      <c r="D83" s="354">
        <v>23760</v>
      </c>
      <c r="E83" s="355"/>
      <c r="F83" s="355"/>
      <c r="G83" s="355"/>
      <c r="H83" s="356"/>
    </row>
    <row r="84" spans="1:8" ht="37.5" customHeight="1" x14ac:dyDescent="0.2">
      <c r="A84" s="419" t="s">
        <v>58</v>
      </c>
      <c r="B84" s="586"/>
      <c r="C84" s="599"/>
      <c r="D84" s="354">
        <v>25080</v>
      </c>
      <c r="E84" s="355"/>
      <c r="F84" s="355"/>
      <c r="G84" s="355"/>
      <c r="H84" s="356"/>
    </row>
    <row r="85" spans="1:8" ht="37.5" customHeight="1" x14ac:dyDescent="0.2">
      <c r="A85" s="419" t="s">
        <v>181</v>
      </c>
      <c r="B85" s="586"/>
      <c r="C85" s="599"/>
      <c r="D85" s="354">
        <v>26400</v>
      </c>
      <c r="E85" s="355"/>
      <c r="F85" s="355"/>
      <c r="G85" s="355"/>
      <c r="H85" s="356"/>
    </row>
    <row r="86" spans="1:8" ht="37.5" customHeight="1" x14ac:dyDescent="0.2">
      <c r="A86" s="419" t="s">
        <v>182</v>
      </c>
      <c r="B86" s="586"/>
      <c r="C86" s="599"/>
      <c r="D86" s="354">
        <v>27720</v>
      </c>
      <c r="E86" s="355"/>
      <c r="F86" s="355"/>
      <c r="G86" s="355"/>
      <c r="H86" s="356"/>
    </row>
    <row r="87" spans="1:8" ht="37.5" customHeight="1" x14ac:dyDescent="0.2">
      <c r="A87" s="419" t="s">
        <v>183</v>
      </c>
      <c r="B87" s="586"/>
      <c r="C87" s="599"/>
      <c r="D87" s="354">
        <v>29040</v>
      </c>
      <c r="E87" s="355"/>
      <c r="F87" s="355"/>
      <c r="G87" s="355"/>
      <c r="H87" s="356"/>
    </row>
    <row r="88" spans="1:8" ht="37.5" customHeight="1" x14ac:dyDescent="0.2">
      <c r="A88" s="419" t="s">
        <v>184</v>
      </c>
      <c r="B88" s="586"/>
      <c r="C88" s="599"/>
      <c r="D88" s="354">
        <v>30360</v>
      </c>
      <c r="E88" s="355"/>
      <c r="F88" s="355"/>
      <c r="G88" s="355"/>
      <c r="H88" s="356"/>
    </row>
    <row r="89" spans="1:8" ht="37.5" customHeight="1" x14ac:dyDescent="0.2">
      <c r="A89" s="419" t="s">
        <v>185</v>
      </c>
      <c r="B89" s="586"/>
      <c r="C89" s="599"/>
      <c r="D89" s="354">
        <v>31680</v>
      </c>
      <c r="E89" s="355"/>
      <c r="F89" s="355"/>
      <c r="G89" s="355"/>
      <c r="H89" s="356"/>
    </row>
    <row r="90" spans="1:8" ht="37.5" customHeight="1" x14ac:dyDescent="0.2">
      <c r="A90" s="419" t="s">
        <v>186</v>
      </c>
      <c r="B90" s="586"/>
      <c r="C90" s="599"/>
      <c r="D90" s="354">
        <v>33000</v>
      </c>
      <c r="E90" s="355"/>
      <c r="F90" s="355"/>
      <c r="G90" s="355"/>
      <c r="H90" s="356"/>
    </row>
    <row r="91" spans="1:8" ht="37.5" customHeight="1" x14ac:dyDescent="0.2">
      <c r="A91" s="419" t="s">
        <v>187</v>
      </c>
      <c r="B91" s="586"/>
      <c r="C91" s="599"/>
      <c r="D91" s="354">
        <v>34320</v>
      </c>
      <c r="E91" s="355"/>
      <c r="F91" s="355"/>
      <c r="G91" s="355"/>
      <c r="H91" s="356"/>
    </row>
    <row r="92" spans="1:8" ht="37.5" customHeight="1" x14ac:dyDescent="0.2">
      <c r="A92" s="419" t="s">
        <v>188</v>
      </c>
      <c r="B92" s="586"/>
      <c r="C92" s="599"/>
      <c r="D92" s="354">
        <v>35640</v>
      </c>
      <c r="E92" s="355"/>
      <c r="F92" s="355"/>
      <c r="G92" s="355"/>
      <c r="H92" s="356"/>
    </row>
    <row r="93" spans="1:8" ht="37.5" customHeight="1" x14ac:dyDescent="0.2">
      <c r="A93" s="419" t="s">
        <v>189</v>
      </c>
      <c r="B93" s="586"/>
      <c r="C93" s="599"/>
      <c r="D93" s="354">
        <v>36960</v>
      </c>
      <c r="E93" s="355"/>
      <c r="F93" s="355"/>
      <c r="G93" s="355"/>
      <c r="H93" s="356"/>
    </row>
    <row r="94" spans="1:8" ht="37.5" customHeight="1" x14ac:dyDescent="0.2">
      <c r="A94" s="419" t="s">
        <v>190</v>
      </c>
      <c r="B94" s="586"/>
      <c r="C94" s="599"/>
      <c r="D94" s="354">
        <v>38280</v>
      </c>
      <c r="E94" s="355"/>
      <c r="F94" s="355"/>
      <c r="G94" s="355"/>
      <c r="H94" s="356"/>
    </row>
    <row r="95" spans="1:8" ht="37.5" customHeight="1" x14ac:dyDescent="0.2">
      <c r="A95" s="419" t="s">
        <v>191</v>
      </c>
      <c r="B95" s="586"/>
      <c r="C95" s="599"/>
      <c r="D95" s="354">
        <v>39600</v>
      </c>
      <c r="E95" s="355"/>
      <c r="F95" s="355"/>
      <c r="G95" s="355"/>
      <c r="H95" s="356"/>
    </row>
    <row r="96" spans="1:8" ht="37.5" customHeight="1" x14ac:dyDescent="0.2">
      <c r="A96" s="419" t="s">
        <v>192</v>
      </c>
      <c r="B96" s="586"/>
      <c r="C96" s="599"/>
      <c r="D96" s="354">
        <v>40920</v>
      </c>
      <c r="E96" s="355"/>
      <c r="F96" s="355"/>
      <c r="G96" s="355"/>
      <c r="H96" s="356"/>
    </row>
    <row r="97" spans="1:8" ht="37.5" customHeight="1" x14ac:dyDescent="0.2">
      <c r="A97" s="419" t="s">
        <v>193</v>
      </c>
      <c r="B97" s="586"/>
      <c r="C97" s="599"/>
      <c r="D97" s="354">
        <v>42240</v>
      </c>
      <c r="E97" s="355"/>
      <c r="F97" s="355"/>
      <c r="G97" s="355"/>
      <c r="H97" s="356"/>
    </row>
    <row r="98" spans="1:8" ht="37.5" customHeight="1" x14ac:dyDescent="0.2">
      <c r="A98" s="419" t="s">
        <v>194</v>
      </c>
      <c r="B98" s="586"/>
      <c r="C98" s="599"/>
      <c r="D98" s="354">
        <v>43560</v>
      </c>
      <c r="E98" s="355"/>
      <c r="F98" s="355"/>
      <c r="G98" s="355"/>
      <c r="H98" s="356"/>
    </row>
    <row r="99" spans="1:8" ht="37.5" customHeight="1" thickBot="1" x14ac:dyDescent="0.25">
      <c r="A99" s="419" t="s">
        <v>195</v>
      </c>
      <c r="B99" s="586"/>
      <c r="C99" s="600"/>
      <c r="D99" s="354">
        <v>44880</v>
      </c>
      <c r="E99" s="355"/>
      <c r="F99" s="355"/>
      <c r="G99" s="355"/>
      <c r="H99" s="356"/>
    </row>
    <row r="100" spans="1:8" ht="50.1" customHeight="1" thickBot="1" x14ac:dyDescent="0.25">
      <c r="A100" s="411" t="s">
        <v>59</v>
      </c>
      <c r="B100" s="412"/>
      <c r="C100" s="412"/>
      <c r="D100" s="421" t="str">
        <f>"от "&amp;MIN(D101:D110)&amp;" до "&amp;MAX(D101:D110)</f>
        <v>от 144 до 4932</v>
      </c>
      <c r="E100" s="422"/>
      <c r="F100" s="422"/>
      <c r="G100" s="422"/>
      <c r="H100" s="423"/>
    </row>
    <row r="101" spans="1:8" ht="151.5" x14ac:dyDescent="0.2">
      <c r="A101" s="65" t="s">
        <v>60</v>
      </c>
      <c r="B101" s="66" t="s">
        <v>13</v>
      </c>
      <c r="C101" s="120"/>
      <c r="D101" s="424">
        <v>858</v>
      </c>
      <c r="E101" s="424"/>
      <c r="F101" s="424"/>
      <c r="G101" s="424"/>
      <c r="H101" s="425"/>
    </row>
    <row r="102" spans="1:8" ht="37.5" customHeight="1" x14ac:dyDescent="0.2">
      <c r="A102" s="377" t="s">
        <v>61</v>
      </c>
      <c r="B102" s="418"/>
      <c r="C102" s="426"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02" s="398">
        <v>144</v>
      </c>
      <c r="E102" s="398"/>
      <c r="F102" s="398"/>
      <c r="G102" s="398"/>
      <c r="H102" s="399"/>
    </row>
    <row r="103" spans="1:8" ht="37.5" customHeight="1" x14ac:dyDescent="0.2">
      <c r="A103" s="377" t="s">
        <v>62</v>
      </c>
      <c r="B103" s="418"/>
      <c r="C103" s="427"/>
      <c r="D103" s="398">
        <v>2598</v>
      </c>
      <c r="E103" s="398"/>
      <c r="F103" s="398"/>
      <c r="G103" s="398"/>
      <c r="H103" s="399"/>
    </row>
    <row r="104" spans="1:8" ht="37.5" customHeight="1" x14ac:dyDescent="0.2">
      <c r="A104" s="377" t="s">
        <v>63</v>
      </c>
      <c r="B104" s="418"/>
      <c r="C104" s="427"/>
      <c r="D104" s="398">
        <v>1500</v>
      </c>
      <c r="E104" s="398"/>
      <c r="F104" s="398"/>
      <c r="G104" s="398"/>
      <c r="H104" s="399"/>
    </row>
    <row r="105" spans="1:8" ht="37.5" customHeight="1" x14ac:dyDescent="0.2">
      <c r="A105" s="352" t="s">
        <v>64</v>
      </c>
      <c r="B105" s="353"/>
      <c r="C105" s="427"/>
      <c r="D105" s="398">
        <v>2598</v>
      </c>
      <c r="E105" s="398"/>
      <c r="F105" s="398"/>
      <c r="G105" s="398"/>
      <c r="H105" s="399"/>
    </row>
    <row r="106" spans="1:8" ht="37.5" customHeight="1" x14ac:dyDescent="0.2">
      <c r="A106" s="377" t="s">
        <v>65</v>
      </c>
      <c r="B106" s="418"/>
      <c r="C106" s="427"/>
      <c r="D106" s="398">
        <v>258</v>
      </c>
      <c r="E106" s="398"/>
      <c r="F106" s="398"/>
      <c r="G106" s="398"/>
      <c r="H106" s="399"/>
    </row>
    <row r="107" spans="1:8" ht="37.5" customHeight="1" x14ac:dyDescent="0.2">
      <c r="A107" s="377" t="s">
        <v>66</v>
      </c>
      <c r="B107" s="418"/>
      <c r="C107" s="427"/>
      <c r="D107" s="398">
        <v>258</v>
      </c>
      <c r="E107" s="398"/>
      <c r="F107" s="398"/>
      <c r="G107" s="398"/>
      <c r="H107" s="399"/>
    </row>
    <row r="108" spans="1:8" ht="37.5" customHeight="1" x14ac:dyDescent="0.2">
      <c r="A108" s="377" t="s">
        <v>67</v>
      </c>
      <c r="B108" s="418"/>
      <c r="C108" s="427"/>
      <c r="D108" s="398">
        <v>516</v>
      </c>
      <c r="E108" s="398"/>
      <c r="F108" s="398"/>
      <c r="G108" s="398"/>
      <c r="H108" s="399"/>
    </row>
    <row r="109" spans="1:8" ht="37.5" customHeight="1" x14ac:dyDescent="0.2">
      <c r="A109" s="377" t="s">
        <v>68</v>
      </c>
      <c r="B109" s="418"/>
      <c r="C109" s="427"/>
      <c r="D109" s="398">
        <v>774</v>
      </c>
      <c r="E109" s="398"/>
      <c r="F109" s="398"/>
      <c r="G109" s="398"/>
      <c r="H109" s="399"/>
    </row>
    <row r="110" spans="1:8" ht="37.5" customHeight="1" thickBot="1" x14ac:dyDescent="0.25">
      <c r="A110" s="407" t="s">
        <v>69</v>
      </c>
      <c r="B110" s="408"/>
      <c r="C110" s="428"/>
      <c r="D110" s="409">
        <v>4932</v>
      </c>
      <c r="E110" s="409"/>
      <c r="F110" s="409"/>
      <c r="G110" s="409"/>
      <c r="H110" s="410"/>
    </row>
    <row r="111" spans="1:8" s="16" customFormat="1" ht="117.75" customHeight="1" thickBot="1" x14ac:dyDescent="0.25">
      <c r="A111" s="524" t="s">
        <v>71</v>
      </c>
      <c r="B111" s="525"/>
      <c r="C111"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11" s="375">
        <v>30</v>
      </c>
      <c r="E111" s="375"/>
      <c r="F111" s="375"/>
      <c r="G111" s="375"/>
      <c r="H111" s="376"/>
    </row>
    <row r="112" spans="1:8" ht="50.1" customHeight="1" thickBot="1" x14ac:dyDescent="0.25">
      <c r="A112" s="362" t="s">
        <v>72</v>
      </c>
      <c r="B112" s="363"/>
      <c r="C112" s="21"/>
      <c r="D112" s="364" t="str">
        <f>"от "&amp;MIN(D114,D134:H135,F174,D136:H150)&amp;" до "&amp;MAX(D114,D134:H135,F174,D136:H150)</f>
        <v>от 552 до 20640</v>
      </c>
      <c r="E112" s="364"/>
      <c r="F112" s="364"/>
      <c r="G112" s="364"/>
      <c r="H112" s="365"/>
    </row>
    <row r="113" spans="1:8" ht="21.75" thickBot="1" x14ac:dyDescent="0.25">
      <c r="A113" s="518"/>
      <c r="B113" s="519"/>
      <c r="C113" s="60"/>
      <c r="D113" s="520"/>
      <c r="E113" s="520"/>
      <c r="F113" s="520"/>
      <c r="G113" s="520"/>
      <c r="H113" s="521"/>
    </row>
    <row r="114" spans="1:8" ht="59.25" customHeight="1" thickBot="1" x14ac:dyDescent="0.25">
      <c r="A114" s="389" t="s">
        <v>73</v>
      </c>
      <c r="B114" s="390"/>
      <c r="C114"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"2ГИС.СТАВРОПОЛЬ" (версия для ПК); Интернет-площадка 2gis.kz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http://api.2gis.kz/</v>
      </c>
      <c r="D114" s="391">
        <v>4440</v>
      </c>
      <c r="E114" s="391"/>
      <c r="F114" s="391"/>
      <c r="G114" s="391"/>
      <c r="H114" s="392"/>
    </row>
    <row r="115" spans="1:8" ht="59.25" customHeight="1" thickBot="1" x14ac:dyDescent="0.25">
      <c r="A115" s="393" t="s">
        <v>74</v>
      </c>
      <c r="B115" s="394"/>
      <c r="C115" s="405"/>
      <c r="D115" s="395" t="s">
        <v>75</v>
      </c>
      <c r="E115" s="396"/>
      <c r="F115" s="396"/>
      <c r="G115" s="396"/>
      <c r="H115" s="397"/>
    </row>
    <row r="116" spans="1:8" ht="59.25" customHeight="1" x14ac:dyDescent="0.2">
      <c r="A116" s="385" t="s">
        <v>76</v>
      </c>
      <c r="B116" s="386"/>
      <c r="C116" s="405"/>
      <c r="D116" s="398">
        <f>D114/4</f>
        <v>1110</v>
      </c>
      <c r="E116" s="398"/>
      <c r="F116" s="398"/>
      <c r="G116" s="398"/>
      <c r="H116" s="399"/>
    </row>
    <row r="117" spans="1:8" ht="59.25" customHeight="1" x14ac:dyDescent="0.2">
      <c r="A117" s="385" t="s">
        <v>77</v>
      </c>
      <c r="B117" s="386"/>
      <c r="C117" s="405"/>
      <c r="D117" s="398">
        <f>D114/5</f>
        <v>888</v>
      </c>
      <c r="E117" s="398"/>
      <c r="F117" s="398"/>
      <c r="G117" s="398"/>
      <c r="H117" s="399"/>
    </row>
    <row r="118" spans="1:8" ht="59.25" customHeight="1" x14ac:dyDescent="0.2">
      <c r="A118" s="385" t="s">
        <v>78</v>
      </c>
      <c r="B118" s="386"/>
      <c r="C118" s="405"/>
      <c r="D118" s="398">
        <f>D114/6</f>
        <v>740</v>
      </c>
      <c r="E118" s="398"/>
      <c r="F118" s="398"/>
      <c r="G118" s="398"/>
      <c r="H118" s="399"/>
    </row>
    <row r="119" spans="1:8" ht="59.25" customHeight="1" x14ac:dyDescent="0.2">
      <c r="A119" s="385" t="s">
        <v>79</v>
      </c>
      <c r="B119" s="386"/>
      <c r="C119" s="405"/>
      <c r="D119" s="398">
        <f>D114/7</f>
        <v>634.28571428571433</v>
      </c>
      <c r="E119" s="398"/>
      <c r="F119" s="398"/>
      <c r="G119" s="398"/>
      <c r="H119" s="399"/>
    </row>
    <row r="120" spans="1:8" ht="59.25" customHeight="1" x14ac:dyDescent="0.2">
      <c r="A120" s="385" t="s">
        <v>80</v>
      </c>
      <c r="B120" s="386"/>
      <c r="C120" s="405"/>
      <c r="D120" s="398">
        <f>D114/8</f>
        <v>555</v>
      </c>
      <c r="E120" s="398"/>
      <c r="F120" s="398"/>
      <c r="G120" s="398"/>
      <c r="H120" s="399"/>
    </row>
    <row r="121" spans="1:8" ht="59.25" customHeight="1" x14ac:dyDescent="0.2">
      <c r="A121" s="385" t="s">
        <v>81</v>
      </c>
      <c r="B121" s="386"/>
      <c r="C121" s="405"/>
      <c r="D121" s="398">
        <f>D114/9</f>
        <v>493.33333333333331</v>
      </c>
      <c r="E121" s="398"/>
      <c r="F121" s="398"/>
      <c r="G121" s="398"/>
      <c r="H121" s="399"/>
    </row>
    <row r="122" spans="1:8" ht="59.25" customHeight="1" x14ac:dyDescent="0.2">
      <c r="A122" s="385" t="s">
        <v>82</v>
      </c>
      <c r="B122" s="386"/>
      <c r="C122" s="405"/>
      <c r="D122" s="398">
        <f>D114/10</f>
        <v>444</v>
      </c>
      <c r="E122" s="398"/>
      <c r="F122" s="398"/>
      <c r="G122" s="398"/>
      <c r="H122" s="399"/>
    </row>
    <row r="123" spans="1:8" ht="59.25" customHeight="1" thickBot="1" x14ac:dyDescent="0.25">
      <c r="A123" s="389" t="s">
        <v>83</v>
      </c>
      <c r="B123" s="390"/>
      <c r="C123" s="405"/>
      <c r="D123" s="391">
        <v>6672</v>
      </c>
      <c r="E123" s="391"/>
      <c r="F123" s="391"/>
      <c r="G123" s="391"/>
      <c r="H123" s="392"/>
    </row>
    <row r="124" spans="1:8" ht="59.25" customHeight="1" thickBot="1" x14ac:dyDescent="0.25">
      <c r="A124" s="393" t="s">
        <v>74</v>
      </c>
      <c r="B124" s="394"/>
      <c r="C124" s="405"/>
      <c r="D124" s="395" t="s">
        <v>75</v>
      </c>
      <c r="E124" s="396"/>
      <c r="F124" s="396"/>
      <c r="G124" s="396"/>
      <c r="H124" s="397"/>
    </row>
    <row r="125" spans="1:8" ht="59.25" customHeight="1" x14ac:dyDescent="0.2">
      <c r="A125" s="385" t="s">
        <v>76</v>
      </c>
      <c r="B125" s="386"/>
      <c r="C125" s="405"/>
      <c r="D125" s="398">
        <v>1668</v>
      </c>
      <c r="E125" s="398"/>
      <c r="F125" s="398"/>
      <c r="G125" s="398"/>
      <c r="H125" s="399"/>
    </row>
    <row r="126" spans="1:8" ht="59.25" customHeight="1" x14ac:dyDescent="0.2">
      <c r="A126" s="385" t="s">
        <v>77</v>
      </c>
      <c r="B126" s="386"/>
      <c r="C126" s="405"/>
      <c r="D126" s="398">
        <v>1334.3999999999999</v>
      </c>
      <c r="E126" s="398"/>
      <c r="F126" s="398"/>
      <c r="G126" s="398"/>
      <c r="H126" s="399"/>
    </row>
    <row r="127" spans="1:8" ht="59.25" customHeight="1" x14ac:dyDescent="0.2">
      <c r="A127" s="385" t="s">
        <v>78</v>
      </c>
      <c r="B127" s="386"/>
      <c r="C127" s="405"/>
      <c r="D127" s="398">
        <v>1112</v>
      </c>
      <c r="E127" s="398"/>
      <c r="F127" s="398"/>
      <c r="G127" s="398"/>
      <c r="H127" s="399"/>
    </row>
    <row r="128" spans="1:8" ht="59.25" customHeight="1" x14ac:dyDescent="0.2">
      <c r="A128" s="385" t="s">
        <v>79</v>
      </c>
      <c r="B128" s="386"/>
      <c r="C128" s="405"/>
      <c r="D128" s="398">
        <v>953.14285714285711</v>
      </c>
      <c r="E128" s="398"/>
      <c r="F128" s="398"/>
      <c r="G128" s="398"/>
      <c r="H128" s="399"/>
    </row>
    <row r="129" spans="1:8" ht="59.25" customHeight="1" x14ac:dyDescent="0.2">
      <c r="A129" s="385" t="s">
        <v>80</v>
      </c>
      <c r="B129" s="386"/>
      <c r="C129" s="405"/>
      <c r="D129" s="398">
        <v>834</v>
      </c>
      <c r="E129" s="398"/>
      <c r="F129" s="398"/>
      <c r="G129" s="398"/>
      <c r="H129" s="399"/>
    </row>
    <row r="130" spans="1:8" ht="59.25" customHeight="1" x14ac:dyDescent="0.2">
      <c r="A130" s="385" t="s">
        <v>81</v>
      </c>
      <c r="B130" s="386"/>
      <c r="C130" s="405"/>
      <c r="D130" s="398">
        <v>741.33333333333337</v>
      </c>
      <c r="E130" s="398"/>
      <c r="F130" s="398"/>
      <c r="G130" s="398"/>
      <c r="H130" s="399"/>
    </row>
    <row r="131" spans="1:8" ht="59.25" customHeight="1" thickBot="1" x14ac:dyDescent="0.25">
      <c r="A131" s="385" t="s">
        <v>82</v>
      </c>
      <c r="B131" s="386"/>
      <c r="C131" s="406"/>
      <c r="D131" s="398">
        <v>667.19999999999993</v>
      </c>
      <c r="E131" s="398"/>
      <c r="F131" s="398"/>
      <c r="G131" s="398"/>
      <c r="H131" s="399"/>
    </row>
    <row r="132" spans="1:8" s="16" customFormat="1" ht="62.45" customHeight="1" thickBot="1" x14ac:dyDescent="0.25">
      <c r="A132" s="380" t="s">
        <v>84</v>
      </c>
      <c r="B132" s="381"/>
      <c r="C13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32" s="374">
        <v>10008</v>
      </c>
      <c r="E132" s="375"/>
      <c r="F132" s="375"/>
      <c r="G132" s="375"/>
      <c r="H132" s="376"/>
    </row>
    <row r="133" spans="1:8" ht="21.75" thickBot="1" x14ac:dyDescent="0.25">
      <c r="A133" s="518"/>
      <c r="B133" s="519"/>
      <c r="C133" s="56"/>
      <c r="D133" s="520"/>
      <c r="E133" s="520"/>
      <c r="F133" s="520"/>
      <c r="G133" s="520"/>
      <c r="H133" s="521"/>
    </row>
    <row r="134" spans="1:8" ht="50.1" customHeight="1" x14ac:dyDescent="0.2">
      <c r="A134" s="352" t="s">
        <v>85</v>
      </c>
      <c r="B134" s="353"/>
      <c r="C134" s="72" t="str">
        <f>"Интернет-площадка 2gis.ru на основе Cправочника организаций "&amp;$C$2&amp;""</f>
        <v>Интернет-площадка 2gis.ru на основе Cправочника организаций "2ГИС.СТАВРОПОЛЬ"</v>
      </c>
      <c r="D134" s="382">
        <v>5970</v>
      </c>
      <c r="E134" s="383"/>
      <c r="F134" s="383"/>
      <c r="G134" s="383"/>
      <c r="H134" s="384"/>
    </row>
    <row r="135" spans="1:8" ht="50.1" customHeight="1" x14ac:dyDescent="0.2">
      <c r="A135" s="352" t="s">
        <v>86</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35" s="379">
        <v>5970</v>
      </c>
      <c r="E135" s="372"/>
      <c r="F135" s="372"/>
      <c r="G135" s="372"/>
      <c r="H135" s="373"/>
    </row>
    <row r="136" spans="1:8" ht="50.1" customHeight="1" x14ac:dyDescent="0.2">
      <c r="A136" s="352" t="s">
        <v>87</v>
      </c>
      <c r="B136" s="353"/>
      <c r="C136" s="73"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36" s="354">
        <v>5520</v>
      </c>
      <c r="E136" s="355"/>
      <c r="F136" s="355"/>
      <c r="G136" s="355"/>
      <c r="H136" s="356"/>
    </row>
    <row r="137" spans="1:8" ht="50.1" customHeight="1" x14ac:dyDescent="0.2">
      <c r="A137" s="352" t="s">
        <v>88</v>
      </c>
      <c r="B137" s="353"/>
      <c r="C137" s="73" t="str">
        <f>"Интернет-площадка 2gis.ru на основе Cправочника организаций "&amp;$C$2&amp;""</f>
        <v>Интернет-площадка 2gis.ru на основе Cправочника организаций "2ГИС.СТАВРОПОЛЬ"</v>
      </c>
      <c r="D137" s="354">
        <v>8640</v>
      </c>
      <c r="E137" s="355"/>
      <c r="F137" s="355"/>
      <c r="G137" s="355"/>
      <c r="H137" s="356"/>
    </row>
    <row r="138" spans="1:8" ht="50.1" customHeight="1" x14ac:dyDescent="0.2">
      <c r="A138" s="352" t="s">
        <v>89</v>
      </c>
      <c r="B138" s="353"/>
      <c r="C138" s="73" t="str">
        <f>"Интернет-площадка 2gis.ru на основе Cправочника организаций "&amp;$C$2&amp;""</f>
        <v>Интернет-площадка 2gis.ru на основе Cправочника организаций "2ГИС.СТАВРОПОЛЬ"</v>
      </c>
      <c r="D138" s="354">
        <v>10368</v>
      </c>
      <c r="E138" s="355"/>
      <c r="F138" s="355"/>
      <c r="G138" s="355"/>
      <c r="H138" s="356"/>
    </row>
    <row r="139" spans="1:8" ht="50.1" customHeight="1" x14ac:dyDescent="0.2">
      <c r="A139" s="352" t="s">
        <v>90</v>
      </c>
      <c r="B139" s="353"/>
      <c r="C139" s="73"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39" s="354">
        <v>3834</v>
      </c>
      <c r="E139" s="355"/>
      <c r="F139" s="355"/>
      <c r="G139" s="355"/>
      <c r="H139" s="356"/>
    </row>
    <row r="140" spans="1:8" ht="50.1" customHeight="1" x14ac:dyDescent="0.2">
      <c r="A140" s="352" t="s">
        <v>91</v>
      </c>
      <c r="B140" s="353"/>
      <c r="C140" s="73"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0" s="354">
        <v>3309</v>
      </c>
      <c r="E140" s="355"/>
      <c r="F140" s="355"/>
      <c r="G140" s="355"/>
      <c r="H140" s="356"/>
    </row>
    <row r="141" spans="1:8" ht="50.1" customHeight="1" x14ac:dyDescent="0.2">
      <c r="A141" s="352" t="s">
        <v>92</v>
      </c>
      <c r="B141" s="353"/>
      <c r="C141" s="73"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41" s="354">
        <v>5970</v>
      </c>
      <c r="E141" s="355"/>
      <c r="F141" s="355"/>
      <c r="G141" s="355"/>
      <c r="H141" s="356"/>
    </row>
    <row r="142" spans="1:8" ht="50.1" customHeight="1" x14ac:dyDescent="0.2">
      <c r="A142" s="352" t="s">
        <v>93</v>
      </c>
      <c r="B142" s="353"/>
      <c r="C142" s="74" t="str">
        <f>C174</f>
        <v>электронный справочник на основе Справочника организаций "2ГИС.СТАВРОПОЛЬ" (мобильная версия 2ГИС 4.0 и выше)</v>
      </c>
      <c r="D142" s="354">
        <v>9936</v>
      </c>
      <c r="E142" s="355"/>
      <c r="F142" s="355"/>
      <c r="G142" s="355"/>
      <c r="H142" s="356"/>
    </row>
    <row r="143" spans="1:8" ht="50.1" customHeight="1" x14ac:dyDescent="0.2">
      <c r="A143" s="352" t="s">
        <v>94</v>
      </c>
      <c r="B143" s="353"/>
      <c r="C143" s="73" t="s">
        <v>95</v>
      </c>
      <c r="D143" s="354">
        <v>552</v>
      </c>
      <c r="E143" s="355"/>
      <c r="F143" s="355"/>
      <c r="G143" s="355"/>
      <c r="H143" s="356"/>
    </row>
    <row r="144" spans="1:8" ht="81" customHeight="1" x14ac:dyDescent="0.2">
      <c r="A144" s="352" t="s">
        <v>96</v>
      </c>
      <c r="B144" s="353"/>
      <c r="C14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4" s="354">
        <v>1950</v>
      </c>
      <c r="E144" s="355"/>
      <c r="F144" s="355"/>
      <c r="G144" s="355"/>
      <c r="H144" s="356"/>
    </row>
    <row r="145" spans="1:8" ht="81" customHeight="1" x14ac:dyDescent="0.2">
      <c r="A145" s="352" t="s">
        <v>97</v>
      </c>
      <c r="B145" s="353"/>
      <c r="C145" s="73" t="str">
        <f t="shared" ref="C145:C147"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5" s="354">
        <v>1560</v>
      </c>
      <c r="E145" s="355"/>
      <c r="F145" s="355"/>
      <c r="G145" s="355"/>
      <c r="H145" s="356"/>
    </row>
    <row r="146" spans="1:8" ht="81" customHeight="1" x14ac:dyDescent="0.2">
      <c r="A146" s="352" t="s">
        <v>98</v>
      </c>
      <c r="B146" s="353"/>
      <c r="C146" s="73"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6" s="354">
        <v>1680</v>
      </c>
      <c r="E146" s="355"/>
      <c r="F146" s="355"/>
      <c r="G146" s="355"/>
      <c r="H146" s="356"/>
    </row>
    <row r="147" spans="1:8" ht="81" customHeight="1" x14ac:dyDescent="0.2">
      <c r="A147" s="352" t="s">
        <v>99</v>
      </c>
      <c r="B147" s="353"/>
      <c r="C147" s="73" t="str">
        <f t="shared" si="0"/>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7" s="354">
        <v>780</v>
      </c>
      <c r="E147" s="355"/>
      <c r="F147" s="355"/>
      <c r="G147" s="355"/>
      <c r="H147" s="356"/>
    </row>
    <row r="148" spans="1:8" ht="81" customHeight="1" x14ac:dyDescent="0.2">
      <c r="A148" s="352" t="s">
        <v>100</v>
      </c>
      <c r="B148" s="353" t="s">
        <v>100</v>
      </c>
      <c r="C148"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8" s="354">
        <v>20640</v>
      </c>
      <c r="E148" s="355"/>
      <c r="F148" s="355"/>
      <c r="G148" s="355"/>
      <c r="H148" s="356"/>
    </row>
    <row r="149" spans="1:8" ht="81" customHeight="1" x14ac:dyDescent="0.2">
      <c r="A149" s="352" t="s">
        <v>101</v>
      </c>
      <c r="B149" s="353" t="s">
        <v>101</v>
      </c>
      <c r="C14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49" s="354">
        <v>3504</v>
      </c>
      <c r="E149" s="355"/>
      <c r="F149" s="355"/>
      <c r="G149" s="355"/>
      <c r="H149" s="356"/>
    </row>
    <row r="150" spans="1:8" ht="50.1" customHeight="1" thickBot="1" x14ac:dyDescent="0.25">
      <c r="A150" s="352" t="s">
        <v>102</v>
      </c>
      <c r="B150" s="353"/>
      <c r="C150" s="73"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0" s="354">
        <v>5514</v>
      </c>
      <c r="E150" s="355"/>
      <c r="F150" s="355"/>
      <c r="G150" s="355"/>
      <c r="H150" s="356"/>
    </row>
    <row r="151" spans="1:8" s="16" customFormat="1" ht="102" customHeight="1" thickBot="1" x14ac:dyDescent="0.25">
      <c r="A151" s="352" t="s">
        <v>16</v>
      </c>
      <c r="B151" s="353"/>
      <c r="C151"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1" s="354">
        <v>858</v>
      </c>
      <c r="E151" s="355"/>
      <c r="F151" s="355"/>
      <c r="G151" s="355"/>
      <c r="H151" s="356"/>
    </row>
    <row r="152" spans="1:8" s="16" customFormat="1" ht="102" customHeight="1" thickBot="1" x14ac:dyDescent="0.25">
      <c r="A152" s="352" t="s">
        <v>103</v>
      </c>
      <c r="B152" s="353"/>
      <c r="C152"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52" s="354">
        <v>100002</v>
      </c>
      <c r="E152" s="355"/>
      <c r="F152" s="355"/>
      <c r="G152" s="355"/>
      <c r="H152" s="356"/>
    </row>
    <row r="153" spans="1:8" s="16" customFormat="1" ht="126" customHeight="1" x14ac:dyDescent="0.2">
      <c r="A153" s="352" t="s">
        <v>104</v>
      </c>
      <c r="B153" s="353"/>
      <c r="C153"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3" s="354">
        <v>10020</v>
      </c>
      <c r="E153" s="355"/>
      <c r="F153" s="355"/>
      <c r="G153" s="355"/>
      <c r="H153" s="356"/>
    </row>
    <row r="154" spans="1:8" s="16" customFormat="1" ht="96" customHeight="1" x14ac:dyDescent="0.2">
      <c r="A154" s="377" t="s">
        <v>105</v>
      </c>
      <c r="B154" s="378"/>
      <c r="C154"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Интернет-площадки и Веб-приложения на основе Cправочника организаций "2ГИС.СТАВРОПОЛЬ", http://api.2gis.ru/</v>
      </c>
      <c r="D154" s="354">
        <v>5010</v>
      </c>
      <c r="E154" s="355"/>
      <c r="F154" s="355"/>
      <c r="G154" s="355"/>
      <c r="H154" s="356"/>
    </row>
    <row r="155" spans="1:8" s="16" customFormat="1" ht="96" customHeight="1" x14ac:dyDescent="0.2">
      <c r="A155" s="377" t="s">
        <v>106</v>
      </c>
      <c r="B155" s="378"/>
      <c r="C155"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55" s="354">
        <v>8232</v>
      </c>
      <c r="E155" s="355"/>
      <c r="F155" s="355"/>
      <c r="G155" s="355"/>
      <c r="H155" s="356"/>
    </row>
    <row r="156" spans="1:8" ht="50.1" customHeight="1" x14ac:dyDescent="0.2">
      <c r="A156" s="352" t="s">
        <v>107</v>
      </c>
      <c r="B156" s="353"/>
      <c r="C156" s="73" t="str">
        <f>"Интернет-площадка 2gis.ru на основе Cправочника организаций "&amp;$C$2&amp;""</f>
        <v>Интернет-площадка 2gis.ru на основе Cправочника организаций "2ГИС.СТАВРОПОЛЬ"</v>
      </c>
      <c r="D156" s="354">
        <v>9960</v>
      </c>
      <c r="E156" s="355"/>
      <c r="F156" s="355"/>
      <c r="G156" s="355"/>
      <c r="H156" s="356"/>
    </row>
    <row r="157" spans="1:8" ht="50.1" customHeight="1" x14ac:dyDescent="0.2">
      <c r="A157" s="352" t="s">
        <v>108</v>
      </c>
      <c r="B157" s="353"/>
      <c r="C157" s="73" t="str">
        <f t="shared" ref="C157:C166" si="1">"Электронный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57" s="354">
        <v>9960</v>
      </c>
      <c r="E157" s="355"/>
      <c r="F157" s="355"/>
      <c r="G157" s="355"/>
      <c r="H157" s="356"/>
    </row>
    <row r="158" spans="1:8" ht="50.1" customHeight="1" x14ac:dyDescent="0.2">
      <c r="A158" s="352" t="s">
        <v>109</v>
      </c>
      <c r="B158" s="353"/>
      <c r="C158" s="73" t="str">
        <f t="shared" si="1"/>
        <v>Электронный справочник на основе Справочника организаций "2ГИС.СТАВРОПОЛЬ" (версия для ПК)</v>
      </c>
      <c r="D158" s="354">
        <v>9120</v>
      </c>
      <c r="E158" s="355"/>
      <c r="F158" s="355"/>
      <c r="G158" s="355"/>
      <c r="H158" s="356"/>
    </row>
    <row r="159" spans="1:8" ht="50.1" customHeight="1" x14ac:dyDescent="0.2">
      <c r="A159" s="352" t="s">
        <v>110</v>
      </c>
      <c r="B159" s="353"/>
      <c r="C159" s="73" t="str">
        <f>"Интернет-площадка 2gis.ru на основе Cправочника организаций "&amp;$C$2&amp;""</f>
        <v>Интернет-площадка 2gis.ru на основе Cправочника организаций "2ГИС.СТАВРОПОЛЬ"</v>
      </c>
      <c r="D159" s="354">
        <v>14280</v>
      </c>
      <c r="E159" s="355"/>
      <c r="F159" s="355"/>
      <c r="G159" s="355"/>
      <c r="H159" s="356"/>
    </row>
    <row r="160" spans="1:8" ht="50.1" customHeight="1" x14ac:dyDescent="0.2">
      <c r="A160" s="352" t="s">
        <v>111</v>
      </c>
      <c r="B160" s="353"/>
      <c r="C160" s="73" t="str">
        <f>"Интернет-площадка 2gis.ru на основе Cправочника организаций "&amp;$C$2&amp;""</f>
        <v>Интернет-площадка 2gis.ru на основе Cправочника организаций "2ГИС.СТАВРОПОЛЬ"</v>
      </c>
      <c r="D160" s="354">
        <v>17136</v>
      </c>
      <c r="E160" s="355"/>
      <c r="F160" s="355"/>
      <c r="G160" s="355"/>
      <c r="H160" s="356"/>
    </row>
    <row r="161" spans="1:8" ht="50.1" customHeight="1" x14ac:dyDescent="0.2">
      <c r="A161" s="352" t="s">
        <v>112</v>
      </c>
      <c r="B161" s="353"/>
      <c r="C161" s="73" t="str">
        <f t="shared" si="1"/>
        <v>Электронный справочник на основе Справочника организаций "2ГИС.СТАВРОПОЛЬ" (версия для ПК)</v>
      </c>
      <c r="D161" s="354">
        <v>6360</v>
      </c>
      <c r="E161" s="355"/>
      <c r="F161" s="355"/>
      <c r="G161" s="355"/>
      <c r="H161" s="356"/>
    </row>
    <row r="162" spans="1:8" ht="50.1" customHeight="1" x14ac:dyDescent="0.2">
      <c r="A162" s="352" t="s">
        <v>113</v>
      </c>
      <c r="B162" s="353"/>
      <c r="C162" s="73" t="str">
        <f t="shared" si="1"/>
        <v>Электронный справочник на основе Справочника организаций "2ГИС.СТАВРОПОЛЬ" (версия для ПК)</v>
      </c>
      <c r="D162" s="354">
        <v>5520</v>
      </c>
      <c r="E162" s="355"/>
      <c r="F162" s="355"/>
      <c r="G162" s="355"/>
      <c r="H162" s="356"/>
    </row>
    <row r="163" spans="1:8" ht="50.1" customHeight="1" x14ac:dyDescent="0.2">
      <c r="A163" s="352" t="s">
        <v>114</v>
      </c>
      <c r="B163" s="353"/>
      <c r="C163" s="73" t="str">
        <f t="shared" si="1"/>
        <v>Электронный справочник на основе Справочника организаций "2ГИС.СТАВРОПОЛЬ" (версия для ПК)</v>
      </c>
      <c r="D163" s="354">
        <v>9960</v>
      </c>
      <c r="E163" s="355"/>
      <c r="F163" s="355"/>
      <c r="G163" s="355"/>
      <c r="H163" s="356"/>
    </row>
    <row r="164" spans="1:8" ht="50.1" customHeight="1" x14ac:dyDescent="0.2">
      <c r="A164" s="352" t="s">
        <v>115</v>
      </c>
      <c r="B164" s="353"/>
      <c r="C164" s="73" t="s">
        <v>95</v>
      </c>
      <c r="D164" s="354">
        <v>960</v>
      </c>
      <c r="E164" s="355"/>
      <c r="F164" s="355"/>
      <c r="G164" s="355"/>
      <c r="H164" s="356"/>
    </row>
    <row r="165" spans="1:8" ht="69.75" customHeight="1" x14ac:dyDescent="0.2">
      <c r="A165" s="352" t="s">
        <v>116</v>
      </c>
      <c r="B165" s="353"/>
      <c r="C165"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"2ГИС.СТАВРОПОЛЬ" (мобильная версия 2ГИС 4.0 и выше); Интернет-площадка 2gis.ru на основе Cправочника организаций "2ГИС.СТАВРОПОЛЬ"</v>
      </c>
      <c r="D165" s="354">
        <v>34080</v>
      </c>
      <c r="E165" s="355"/>
      <c r="F165" s="355"/>
      <c r="G165" s="355"/>
      <c r="H165" s="356"/>
    </row>
    <row r="166" spans="1:8" ht="50.1" customHeight="1" thickBot="1" x14ac:dyDescent="0.25">
      <c r="A166" s="352" t="s">
        <v>117</v>
      </c>
      <c r="B166" s="353"/>
      <c r="C166" s="73" t="str">
        <f t="shared" si="1"/>
        <v>Электронный справочник на основе Справочника организаций "2ГИС.СТАВРОПОЛЬ" (версия для ПК)</v>
      </c>
      <c r="D166" s="374">
        <v>9120</v>
      </c>
      <c r="E166" s="375"/>
      <c r="F166" s="375"/>
      <c r="G166" s="375"/>
      <c r="H166" s="376"/>
    </row>
    <row r="167" spans="1:8" s="23" customFormat="1" ht="50.1" customHeight="1" thickBot="1" x14ac:dyDescent="0.25">
      <c r="A167" s="362" t="s">
        <v>118</v>
      </c>
      <c r="B167" s="363"/>
      <c r="C167" s="21"/>
      <c r="D167" s="364"/>
      <c r="E167" s="364"/>
      <c r="F167" s="364"/>
      <c r="G167" s="364"/>
      <c r="H167" s="365"/>
    </row>
    <row r="168" spans="1:8" s="16" customFormat="1" ht="50.1" customHeight="1" x14ac:dyDescent="0.2">
      <c r="A168" s="352" t="s">
        <v>119</v>
      </c>
      <c r="B168" s="353"/>
      <c r="C168" s="366" t="str">
        <f>"Электронный справочник на основе Справочника организаций "&amp;$C$2&amp;" (мобильная версия)"</f>
        <v>Электронный справочник на основе Справочника организаций "2ГИС.СТАВРОПОЛЬ" (мобильная версия)</v>
      </c>
      <c r="D168" s="354">
        <v>5040</v>
      </c>
      <c r="E168" s="355"/>
      <c r="F168" s="355"/>
      <c r="G168" s="355"/>
      <c r="H168" s="356"/>
    </row>
    <row r="169" spans="1:8" s="16" customFormat="1" ht="50.1" customHeight="1" x14ac:dyDescent="0.2">
      <c r="A169" s="352" t="s">
        <v>120</v>
      </c>
      <c r="B169" s="353"/>
      <c r="C169" s="367"/>
      <c r="D169" s="354">
        <v>5040</v>
      </c>
      <c r="E169" s="355"/>
      <c r="F169" s="355"/>
      <c r="G169" s="355"/>
      <c r="H169" s="356"/>
    </row>
    <row r="170" spans="1:8" s="16" customFormat="1" ht="50.1" customHeight="1" x14ac:dyDescent="0.2">
      <c r="A170" s="369" t="s">
        <v>121</v>
      </c>
      <c r="B170" s="370"/>
      <c r="C170" s="367"/>
      <c r="D170" s="517">
        <v>1500</v>
      </c>
      <c r="E170" s="398"/>
      <c r="F170" s="398"/>
      <c r="G170" s="398"/>
      <c r="H170" s="398"/>
    </row>
    <row r="171" spans="1:8" s="16" customFormat="1" ht="50.1" customHeight="1" x14ac:dyDescent="0.2">
      <c r="A171" s="369" t="s">
        <v>122</v>
      </c>
      <c r="B171" s="370"/>
      <c r="C171" s="367"/>
      <c r="D171" s="517">
        <v>150</v>
      </c>
      <c r="E171" s="398"/>
      <c r="F171" s="398"/>
      <c r="G171" s="398"/>
      <c r="H171" s="398"/>
    </row>
    <row r="172" spans="1:8" s="16" customFormat="1" ht="50.1" customHeight="1" thickBot="1" x14ac:dyDescent="0.25">
      <c r="A172" s="369" t="s">
        <v>123</v>
      </c>
      <c r="B172" s="370"/>
      <c r="C172" s="368"/>
      <c r="D172" s="471">
        <v>510</v>
      </c>
      <c r="E172" s="472"/>
      <c r="F172" s="472"/>
      <c r="G172" s="472"/>
      <c r="H172" s="472"/>
    </row>
    <row r="173" spans="1:8" s="16" customFormat="1" ht="50.1" customHeight="1" thickBot="1" x14ac:dyDescent="0.25">
      <c r="A173" s="362" t="s">
        <v>124</v>
      </c>
      <c r="B173" s="363"/>
      <c r="C173" s="21"/>
      <c r="D173" s="364"/>
      <c r="E173" s="364"/>
      <c r="F173" s="364"/>
      <c r="G173" s="364"/>
      <c r="H173" s="365"/>
    </row>
    <row r="174" spans="1:8" ht="50.1" customHeight="1" x14ac:dyDescent="0.2">
      <c r="A174" s="352" t="s">
        <v>125</v>
      </c>
      <c r="B174" s="353"/>
      <c r="C174"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74" s="77">
        <f>F174*1.2</f>
        <v>6091.2</v>
      </c>
      <c r="E174" s="78">
        <f>F174*1.1</f>
        <v>5583.6</v>
      </c>
      <c r="F174" s="78">
        <v>5076</v>
      </c>
      <c r="G174" s="78">
        <f>F174*0.75</f>
        <v>3807</v>
      </c>
      <c r="H174" s="79">
        <f>F174*0.5</f>
        <v>2538</v>
      </c>
    </row>
    <row r="175" spans="1:8" ht="50.1" customHeight="1" x14ac:dyDescent="0.2">
      <c r="A175" s="352" t="s">
        <v>126</v>
      </c>
      <c r="B175" s="353"/>
      <c r="C175" s="73" t="str">
        <f>"Интернет-площадка 2gis.ru на основе Cправочника организаций "&amp;$C$2&amp;""</f>
        <v>Интернет-площадка 2gis.ru на основе Cправочника организаций "2ГИС.СТАВРОПОЛЬ"</v>
      </c>
      <c r="D175" s="354">
        <v>2208</v>
      </c>
      <c r="E175" s="355"/>
      <c r="F175" s="355"/>
      <c r="G175" s="355"/>
      <c r="H175" s="356"/>
    </row>
    <row r="176" spans="1:8" ht="50.1" customHeight="1" x14ac:dyDescent="0.2">
      <c r="A176" s="352" t="s">
        <v>127</v>
      </c>
      <c r="B176" s="353"/>
      <c r="C176" s="73"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76" s="354">
        <v>2598</v>
      </c>
      <c r="E176" s="355"/>
      <c r="F176" s="355"/>
      <c r="G176" s="355"/>
      <c r="H176" s="356"/>
    </row>
    <row r="177" spans="1:8" ht="50.1" customHeight="1" x14ac:dyDescent="0.2">
      <c r="A177" s="352" t="s">
        <v>128</v>
      </c>
      <c r="B177" s="353"/>
      <c r="C17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(мобильная версия 2ГИС 4.0 и выше)</v>
      </c>
      <c r="D177" s="77">
        <f>F177*1.2</f>
        <v>10080</v>
      </c>
      <c r="E177" s="78">
        <f>F177*1.1</f>
        <v>9240</v>
      </c>
      <c r="F177" s="78">
        <v>8400</v>
      </c>
      <c r="G177" s="78">
        <f>F177*0.75</f>
        <v>6300</v>
      </c>
      <c r="H177" s="79">
        <f>F177*0.5</f>
        <v>4200</v>
      </c>
    </row>
    <row r="178" spans="1:8" ht="50.1" customHeight="1" x14ac:dyDescent="0.2">
      <c r="A178" s="352" t="s">
        <v>199</v>
      </c>
      <c r="B178" s="353"/>
      <c r="C178" s="73" t="str">
        <f>"Интернет-площадка 2gis.ru на основе Cправочника организаций "&amp;$C$2&amp;""</f>
        <v>Интернет-площадка 2gis.ru на основе Cправочника организаций "2ГИС.СТАВРОПОЛЬ"</v>
      </c>
      <c r="D178" s="354">
        <v>3720</v>
      </c>
      <c r="E178" s="355"/>
      <c r="F178" s="355"/>
      <c r="G178" s="355"/>
      <c r="H178" s="356"/>
    </row>
    <row r="179" spans="1:8" ht="50.1" customHeight="1" x14ac:dyDescent="0.2">
      <c r="A179" s="352" t="s">
        <v>130</v>
      </c>
      <c r="B179" s="353"/>
      <c r="C179" s="73" t="str">
        <f>"Электронный справочник на основе Справочника организаций "&amp;$C$2&amp;" (версия для ПК)"</f>
        <v>Электронный справочник на основе Справочника организаций "2ГИС.СТАВРОПОЛЬ" (версия для ПК)</v>
      </c>
      <c r="D179" s="354">
        <v>4320</v>
      </c>
      <c r="E179" s="355"/>
      <c r="F179" s="355"/>
      <c r="G179" s="355"/>
      <c r="H179" s="356"/>
    </row>
    <row r="180" spans="1:8" s="16" customFormat="1" ht="126" customHeight="1" thickBot="1" x14ac:dyDescent="0.25">
      <c r="A180" s="352" t="s">
        <v>131</v>
      </c>
      <c r="B180" s="353"/>
      <c r="C180" s="121" t="str">
        <f>C175</f>
        <v>Интернет-площадка 2gis.ru на основе Cправочника организаций "2ГИС.СТАВРОПОЛЬ"</v>
      </c>
      <c r="D180" s="516">
        <v>2208</v>
      </c>
      <c r="E180" s="409"/>
      <c r="F180" s="409"/>
      <c r="G180" s="409"/>
      <c r="H180" s="410"/>
    </row>
    <row r="181" spans="1:8" ht="50.1" customHeight="1" thickBot="1" x14ac:dyDescent="0.25">
      <c r="A181" s="362" t="s">
        <v>200</v>
      </c>
      <c r="B181" s="363"/>
      <c r="C181" s="21"/>
      <c r="D181" s="364"/>
      <c r="E181" s="364"/>
      <c r="F181" s="364"/>
      <c r="G181" s="364"/>
      <c r="H181" s="365"/>
    </row>
    <row r="182" spans="1:8" s="20" customFormat="1" ht="30" customHeight="1" thickBot="1" x14ac:dyDescent="0.25">
      <c r="A182" s="506"/>
      <c r="B182" s="507"/>
      <c r="C182" s="623"/>
      <c r="D182" s="507"/>
      <c r="E182" s="507"/>
      <c r="F182" s="507"/>
      <c r="G182" s="507"/>
      <c r="H182" s="508"/>
    </row>
    <row r="183" spans="1:8" s="16" customFormat="1" ht="185.25" customHeight="1" x14ac:dyDescent="0.2">
      <c r="A183" s="352" t="s">
        <v>201</v>
      </c>
      <c r="B183" s="353"/>
      <c r="C183"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"2ГИС.СТАВРОПОЛЬ" (версия для ПК); Интернет-площадка 2gis.ru на основе Cправочника организаций "2ГИС.СТАВРОПОЛЬ"; Электронный справочник на основе Справочника организаций "2ГИС.СТАВРОПОЛЬ" (мобильная версия 2ГИС 4.0 и выше)</v>
      </c>
      <c r="D183" s="382">
        <v>8010</v>
      </c>
      <c r="E183" s="383"/>
      <c r="F183" s="383"/>
      <c r="G183" s="383"/>
      <c r="H183" s="384"/>
    </row>
    <row r="184" spans="1:8" s="16" customFormat="1" ht="83.25" customHeight="1" thickBot="1" x14ac:dyDescent="0.25">
      <c r="A184" s="352" t="s">
        <v>202</v>
      </c>
      <c r="B184" s="353"/>
      <c r="C184" s="367"/>
      <c r="D184" s="354">
        <v>8010</v>
      </c>
      <c r="E184" s="355"/>
      <c r="F184" s="355"/>
      <c r="G184" s="355"/>
      <c r="H184" s="356"/>
    </row>
    <row r="185" spans="1:8" ht="21.75" thickBot="1" x14ac:dyDescent="0.25">
      <c r="A185" s="518"/>
      <c r="B185" s="519"/>
      <c r="C185" s="56"/>
      <c r="D185" s="520"/>
      <c r="E185" s="520"/>
      <c r="F185" s="520"/>
      <c r="G185" s="520"/>
      <c r="H185" s="521"/>
    </row>
    <row r="187" spans="1:8" ht="21" x14ac:dyDescent="0.2">
      <c r="A187" s="85"/>
      <c r="B187" s="86" t="s">
        <v>133</v>
      </c>
      <c r="C187" s="349" t="s">
        <v>674</v>
      </c>
      <c r="D187" s="349"/>
      <c r="E187" s="87"/>
      <c r="F187" s="87"/>
      <c r="G187" s="87"/>
      <c r="H187" s="87"/>
    </row>
    <row r="188" spans="1:8" ht="21" x14ac:dyDescent="0.2">
      <c r="A188" s="85"/>
      <c r="B188" s="87"/>
      <c r="C188" s="348" t="s">
        <v>675</v>
      </c>
      <c r="D188" s="348"/>
      <c r="E188" s="87"/>
      <c r="F188" s="87"/>
      <c r="G188" s="87"/>
      <c r="H188" s="87"/>
    </row>
    <row r="189" spans="1:8" ht="21" x14ac:dyDescent="0.2">
      <c r="A189" s="85"/>
      <c r="B189" s="87"/>
      <c r="C189" s="348" t="s">
        <v>676</v>
      </c>
      <c r="D189" s="348"/>
      <c r="E189" s="87"/>
      <c r="F189" s="87"/>
      <c r="G189" s="87"/>
      <c r="H189" s="87"/>
    </row>
    <row r="190" spans="1:8" ht="21" x14ac:dyDescent="0.2">
      <c r="C190" s="348"/>
      <c r="D190" s="348"/>
      <c r="E190" s="87"/>
      <c r="F190" s="87"/>
      <c r="G190" s="87"/>
      <c r="H190" s="82"/>
    </row>
    <row r="191" spans="1:8" ht="26.25" customHeight="1" x14ac:dyDescent="0.2">
      <c r="A191" s="347" t="str">
        <f>Абакан_юр!A174</f>
        <v>По соглашению сторон в качестве валюты платежа могут выступать украинские гривны, в этом случае курс следующий: 1 руб. = 0,4395 гривен</v>
      </c>
      <c r="B191" s="347"/>
      <c r="C191" s="347"/>
      <c r="D191" s="89"/>
      <c r="E191" s="89"/>
      <c r="F191" s="90"/>
      <c r="G191" s="351"/>
      <c r="H191" s="351"/>
    </row>
    <row r="192" spans="1:8" ht="26.25" customHeight="1" x14ac:dyDescent="0.2">
      <c r="A192" s="347" t="str">
        <f>Абакан_юр!A175</f>
        <v>По соглашению сторон в качестве валюты платежа могут выступать дирхамы ОАЭ, в этом случае курс следующий: 1 руб. = 0,0414 дирхам</v>
      </c>
      <c r="B192" s="347"/>
      <c r="C192" s="347"/>
      <c r="D192" s="89"/>
      <c r="E192" s="89"/>
      <c r="F192" s="90"/>
      <c r="G192" s="92"/>
      <c r="H192" s="92"/>
    </row>
    <row r="193" spans="1:8" ht="26.25" customHeight="1" x14ac:dyDescent="0.2">
      <c r="A193" s="347" t="str">
        <f>Абакан_юр!A176</f>
        <v>По соглашению сторон в качестве валюты платежа могут выступать доллары США, в этом случае курс следующий: 1 руб. = 0,0113 доллара</v>
      </c>
      <c r="B193" s="347"/>
      <c r="C193" s="347"/>
      <c r="D193" s="89"/>
      <c r="E193" s="89"/>
      <c r="F193" s="90"/>
      <c r="G193" s="92"/>
      <c r="H193" s="92"/>
    </row>
    <row r="194" spans="1:8" ht="26.25" customHeight="1" x14ac:dyDescent="0.2">
      <c r="A194" s="347" t="str">
        <f>Абакан_юр!A177</f>
        <v>По соглашению сторон в качестве валюты платежа могут выступать евро, в этом случае курс следующий: 1 руб. = 0,0104 евро</v>
      </c>
      <c r="B194" s="347"/>
      <c r="C194" s="347"/>
      <c r="D194" s="89"/>
      <c r="E194" s="90"/>
      <c r="F194" s="90"/>
      <c r="G194" s="92"/>
      <c r="H194" s="92"/>
    </row>
    <row r="195" spans="1:8" ht="26.25" customHeight="1" x14ac:dyDescent="0.2">
      <c r="A195" s="347" t="str">
        <f>Абакан_юр!A178</f>
        <v>По соглашению сторон в качестве валюты платежа могут выступать чешские кроны, в этом случае курс следующий: 1 руб. = 0,2610 крона</v>
      </c>
      <c r="B195" s="347"/>
      <c r="C195" s="347"/>
      <c r="D195" s="89"/>
      <c r="E195" s="90"/>
      <c r="F195" s="90"/>
      <c r="G195" s="92"/>
      <c r="H195" s="92"/>
    </row>
    <row r="196" spans="1:8" ht="26.25" customHeight="1" x14ac:dyDescent="0.2">
      <c r="A196" s="347" t="str">
        <f>Абакан_юр!A179</f>
        <v>По соглашению сторон в качестве валюты платежа могут выступать киргизские сомы, в этом случае курс следующий: 1 руб. = 1,0094 сом</v>
      </c>
      <c r="B196" s="347"/>
      <c r="C196" s="347"/>
      <c r="D196" s="89"/>
      <c r="E196" s="89"/>
      <c r="F196" s="90"/>
      <c r="G196" s="92"/>
      <c r="H196" s="92"/>
    </row>
    <row r="197" spans="1:8" ht="26.25" customHeight="1" x14ac:dyDescent="0.2">
      <c r="A197"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7" s="347"/>
      <c r="C197" s="347"/>
      <c r="D197" s="89"/>
      <c r="E197" s="89"/>
      <c r="F197" s="90"/>
      <c r="G197" s="92"/>
      <c r="H197" s="92"/>
    </row>
    <row r="198" spans="1:8" ht="26.25" customHeight="1" x14ac:dyDescent="0.2">
      <c r="A198" s="93"/>
      <c r="B198" s="93"/>
      <c r="C198" s="93"/>
      <c r="D198" s="89"/>
      <c r="E198" s="89"/>
      <c r="F198" s="90"/>
      <c r="G198" s="92"/>
      <c r="H198" s="92"/>
    </row>
    <row r="199" spans="1:8" s="109" customFormat="1" ht="92.25" customHeight="1" x14ac:dyDescent="0.2">
      <c r="A199" s="799" t="s">
        <v>677</v>
      </c>
      <c r="B199" s="799"/>
      <c r="C199" s="799"/>
      <c r="D199" s="799"/>
      <c r="E199" s="799"/>
      <c r="F199" s="799"/>
      <c r="G199" s="799"/>
      <c r="H199" s="799"/>
    </row>
    <row r="200" spans="1:8" ht="26.25" x14ac:dyDescent="0.2">
      <c r="A200" s="93"/>
      <c r="B200" s="93"/>
      <c r="C200" s="94"/>
      <c r="D200" s="95"/>
      <c r="E200" s="95"/>
      <c r="F200" s="96"/>
      <c r="G200" s="97"/>
      <c r="H200" s="97"/>
    </row>
    <row r="201" spans="1:8" ht="21" x14ac:dyDescent="0.2">
      <c r="A201" s="339" t="s">
        <v>144</v>
      </c>
      <c r="B201" s="339"/>
      <c r="C201" s="339"/>
      <c r="D201" s="339"/>
      <c r="E201" s="339"/>
      <c r="F201" s="339"/>
      <c r="G201" s="339"/>
      <c r="H201" s="339"/>
    </row>
    <row r="202" spans="1:8" ht="21" x14ac:dyDescent="0.2">
      <c r="A202" s="339" t="s">
        <v>145</v>
      </c>
      <c r="B202" s="339"/>
      <c r="C202" s="339"/>
      <c r="D202" s="339"/>
      <c r="E202" s="339"/>
      <c r="F202" s="339"/>
      <c r="G202" s="339"/>
      <c r="H202" s="339"/>
    </row>
    <row r="203" spans="1:8" ht="21" x14ac:dyDescent="0.2">
      <c r="A203" s="245"/>
      <c r="B203" s="245"/>
      <c r="C203" s="245"/>
      <c r="D203" s="245"/>
      <c r="E203" s="245"/>
      <c r="F203" s="245"/>
      <c r="G203" s="245"/>
      <c r="H203" s="245"/>
    </row>
    <row r="204" spans="1:8" s="91" customFormat="1" ht="24.95" customHeight="1" thickBot="1" x14ac:dyDescent="0.25">
      <c r="A204" s="340" t="s">
        <v>146</v>
      </c>
      <c r="B204" s="340"/>
      <c r="C204" s="340"/>
      <c r="D204" s="340"/>
      <c r="E204" s="340"/>
      <c r="F204" s="99"/>
      <c r="H204" s="100"/>
    </row>
    <row r="205" spans="1:8" s="91" customFormat="1" ht="24.95" customHeight="1" thickBot="1" x14ac:dyDescent="0.25">
      <c r="A205" s="341" t="s">
        <v>147</v>
      </c>
      <c r="B205" s="342"/>
      <c r="C205" s="342"/>
      <c r="D205" s="342"/>
      <c r="E205" s="343"/>
      <c r="F205" s="101"/>
      <c r="G205" s="82"/>
      <c r="H205" s="102"/>
    </row>
    <row r="206" spans="1:8" s="91" customFormat="1" ht="88.5" customHeight="1" thickBot="1" x14ac:dyDescent="0.25">
      <c r="A206" s="538" t="s">
        <v>148</v>
      </c>
      <c r="B206" s="539"/>
      <c r="C206" s="103" t="s">
        <v>149</v>
      </c>
      <c r="D206" s="504" t="s">
        <v>150</v>
      </c>
      <c r="E206" s="505"/>
      <c r="F206" s="104"/>
      <c r="G206" s="104"/>
      <c r="H206" s="104"/>
    </row>
    <row r="207" spans="1:8" s="98" customFormat="1" ht="23.25" x14ac:dyDescent="0.2">
      <c r="A207" s="338" t="s">
        <v>207</v>
      </c>
      <c r="B207" s="793"/>
      <c r="C207" s="795" t="s">
        <v>208</v>
      </c>
      <c r="D207" s="798">
        <v>2190</v>
      </c>
      <c r="E207" s="336"/>
      <c r="F207" s="104"/>
      <c r="G207" s="104"/>
      <c r="H207" s="104"/>
    </row>
    <row r="208" spans="1:8" ht="24.95" customHeight="1" x14ac:dyDescent="0.2">
      <c r="A208" s="338" t="s">
        <v>209</v>
      </c>
      <c r="B208" s="793"/>
      <c r="C208" s="796"/>
      <c r="D208" s="330">
        <v>1590</v>
      </c>
      <c r="E208" s="332"/>
      <c r="F208" s="104"/>
      <c r="G208" s="104"/>
      <c r="H208" s="104"/>
    </row>
    <row r="209" spans="1:8" ht="24.95" customHeight="1" x14ac:dyDescent="0.2">
      <c r="A209" s="338" t="s">
        <v>210</v>
      </c>
      <c r="B209" s="793"/>
      <c r="C209" s="796"/>
      <c r="D209" s="330">
        <v>1440</v>
      </c>
      <c r="E209" s="332"/>
      <c r="F209" s="104"/>
      <c r="G209" s="104"/>
      <c r="H209" s="104"/>
    </row>
    <row r="210" spans="1:8" s="82" customFormat="1" ht="38.25" customHeight="1" thickBot="1" x14ac:dyDescent="0.25">
      <c r="A210" s="338" t="s">
        <v>211</v>
      </c>
      <c r="B210" s="793"/>
      <c r="C210" s="797"/>
      <c r="D210" s="794">
        <v>1290</v>
      </c>
      <c r="E210" s="498"/>
      <c r="F210" s="104"/>
      <c r="G210" s="104"/>
      <c r="H210" s="104"/>
    </row>
    <row r="211" spans="1:8" ht="50.1" customHeight="1" thickBot="1" x14ac:dyDescent="0.25">
      <c r="A211" s="340" t="s">
        <v>146</v>
      </c>
      <c r="B211" s="340"/>
      <c r="C211" s="340"/>
      <c r="D211" s="340"/>
      <c r="E211" s="340"/>
      <c r="F211" s="104"/>
      <c r="G211" s="91"/>
      <c r="H211" s="100"/>
    </row>
    <row r="212" spans="1:8" ht="50.1" customHeight="1" thickBot="1" x14ac:dyDescent="0.25">
      <c r="A212" s="499" t="s">
        <v>147</v>
      </c>
      <c r="B212" s="500"/>
      <c r="C212" s="500"/>
      <c r="D212" s="500"/>
      <c r="E212" s="501"/>
      <c r="F212" s="101"/>
      <c r="H212" s="102"/>
    </row>
    <row r="213" spans="1:8" ht="81" customHeight="1" thickBot="1" x14ac:dyDescent="0.25">
      <c r="A213" s="538" t="s">
        <v>148</v>
      </c>
      <c r="B213" s="539"/>
      <c r="C213" s="103" t="s">
        <v>149</v>
      </c>
      <c r="D213" s="621" t="s">
        <v>150</v>
      </c>
      <c r="E213" s="622"/>
      <c r="F213" s="104"/>
      <c r="G213" s="104"/>
      <c r="H213" s="104"/>
    </row>
    <row r="214" spans="1:8" ht="117" customHeight="1" x14ac:dyDescent="0.2">
      <c r="A214" s="789" t="s">
        <v>151</v>
      </c>
      <c r="B214" s="790"/>
      <c r="C214" s="105" t="s">
        <v>152</v>
      </c>
      <c r="D214" s="791" t="s">
        <v>153</v>
      </c>
      <c r="E214" s="792"/>
      <c r="F214" s="104"/>
      <c r="G214" s="104"/>
      <c r="H214" s="104"/>
    </row>
    <row r="215" spans="1:8" ht="77.25" customHeight="1" x14ac:dyDescent="0.2">
      <c r="A215" s="646" t="s">
        <v>154</v>
      </c>
      <c r="B215" s="647"/>
      <c r="C215" s="106" t="s">
        <v>155</v>
      </c>
      <c r="D215" s="648" t="s">
        <v>156</v>
      </c>
      <c r="E215" s="649"/>
      <c r="F215" s="104"/>
      <c r="G215" s="104"/>
      <c r="H215" s="104"/>
    </row>
    <row r="216" spans="1:8" ht="135" customHeight="1" x14ac:dyDescent="0.2">
      <c r="A216" s="646" t="s">
        <v>157</v>
      </c>
      <c r="B216" s="647"/>
      <c r="C216" s="106" t="s">
        <v>158</v>
      </c>
      <c r="D216" s="648" t="s">
        <v>156</v>
      </c>
      <c r="E216" s="649"/>
      <c r="F216" s="104"/>
      <c r="G216" s="104"/>
      <c r="H216" s="104"/>
    </row>
    <row r="217" spans="1:8" s="82" customFormat="1" ht="102.75" customHeight="1" thickBot="1" x14ac:dyDescent="0.25">
      <c r="A217" s="495" t="s">
        <v>160</v>
      </c>
      <c r="B217" s="496"/>
      <c r="C217" s="247" t="s">
        <v>161</v>
      </c>
      <c r="D217" s="496" t="s">
        <v>156</v>
      </c>
      <c r="E217" s="707"/>
      <c r="F217" s="101"/>
      <c r="G217" s="101"/>
      <c r="H217" s="101"/>
    </row>
    <row r="218" spans="1:8" s="98" customFormat="1" ht="222.75" customHeight="1" thickBot="1" x14ac:dyDescent="0.25">
      <c r="A218" s="495" t="s">
        <v>162</v>
      </c>
      <c r="B218" s="496"/>
      <c r="C218" s="125" t="s">
        <v>163</v>
      </c>
      <c r="D218" s="497" t="s">
        <v>156</v>
      </c>
      <c r="E218" s="498"/>
      <c r="F218" s="96"/>
      <c r="G218" s="97"/>
      <c r="H218" s="97"/>
    </row>
    <row r="219" spans="1:8" ht="26.25" x14ac:dyDescent="0.2">
      <c r="A219" s="302"/>
      <c r="B219" s="302"/>
      <c r="C219" s="259"/>
      <c r="D219" s="259"/>
      <c r="E219" s="259"/>
      <c r="F219" s="96"/>
      <c r="G219" s="97"/>
      <c r="H219" s="97"/>
    </row>
    <row r="220" spans="1:8" ht="34.5" customHeight="1" x14ac:dyDescent="0.2">
      <c r="A220" s="329" t="s">
        <v>164</v>
      </c>
      <c r="B220" s="329"/>
      <c r="C220" s="329"/>
      <c r="D220" s="329"/>
      <c r="E220" s="329"/>
      <c r="F220" s="329"/>
      <c r="G220" s="329"/>
      <c r="H220" s="329"/>
    </row>
    <row r="221" spans="1:8" ht="34.5" customHeight="1" x14ac:dyDescent="0.2">
      <c r="A221" s="329" t="s">
        <v>165</v>
      </c>
      <c r="B221" s="329"/>
      <c r="C221" s="329"/>
      <c r="D221" s="329"/>
      <c r="E221" s="329"/>
      <c r="F221" s="329"/>
      <c r="G221" s="329"/>
      <c r="H221" s="329"/>
    </row>
    <row r="222" spans="1:8" ht="183" customHeight="1" x14ac:dyDescent="0.2">
      <c r="A222"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2" s="339"/>
      <c r="C222" s="339"/>
      <c r="D222" s="339"/>
      <c r="E222" s="339"/>
      <c r="F222" s="339"/>
      <c r="G222" s="339"/>
      <c r="H222" s="339"/>
    </row>
    <row r="223" spans="1:8" ht="77.25" customHeight="1" x14ac:dyDescent="0.2">
      <c r="A223" s="339" t="s">
        <v>167</v>
      </c>
      <c r="B223" s="339"/>
      <c r="C223" s="339"/>
      <c r="D223" s="339"/>
      <c r="E223" s="339"/>
      <c r="F223" s="339"/>
      <c r="G223" s="339"/>
      <c r="H223" s="339"/>
    </row>
    <row r="224" spans="1:8" ht="23.25" x14ac:dyDescent="0.2">
      <c r="A224" s="329" t="s">
        <v>168</v>
      </c>
      <c r="B224" s="329"/>
      <c r="C224" s="329"/>
      <c r="D224" s="329"/>
      <c r="E224" s="329"/>
      <c r="F224" s="329"/>
      <c r="G224" s="329"/>
      <c r="H224" s="329"/>
    </row>
    <row r="225" spans="1:8" s="109" customFormat="1" ht="114.75" customHeight="1" x14ac:dyDescent="0.2">
      <c r="A225" s="339" t="s">
        <v>169</v>
      </c>
      <c r="B225" s="339"/>
      <c r="C225" s="339"/>
      <c r="D225" s="339"/>
      <c r="E225" s="339"/>
      <c r="F225" s="339"/>
      <c r="G225" s="339"/>
      <c r="H225" s="339"/>
    </row>
  </sheetData>
  <sheetProtection selectLockedCells="1" selectUnlockedCells="1"/>
  <mergeCells count="372">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99"/>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4:B104"/>
    <mergeCell ref="D104:H104"/>
    <mergeCell ref="A105:B105"/>
    <mergeCell ref="D105:H105"/>
    <mergeCell ref="A106:B106"/>
    <mergeCell ref="D106:H106"/>
    <mergeCell ref="A99:B99"/>
    <mergeCell ref="D99:H99"/>
    <mergeCell ref="A100:C100"/>
    <mergeCell ref="D100:H100"/>
    <mergeCell ref="D101:H101"/>
    <mergeCell ref="A102:B102"/>
    <mergeCell ref="C102:C110"/>
    <mergeCell ref="D102:H102"/>
    <mergeCell ref="A103:B103"/>
    <mergeCell ref="D103:H103"/>
    <mergeCell ref="A110:B110"/>
    <mergeCell ref="D110:H110"/>
    <mergeCell ref="A111:B111"/>
    <mergeCell ref="D111:H111"/>
    <mergeCell ref="A112:B112"/>
    <mergeCell ref="D112:H112"/>
    <mergeCell ref="A107:B107"/>
    <mergeCell ref="D107:H107"/>
    <mergeCell ref="A108:B108"/>
    <mergeCell ref="D108:H108"/>
    <mergeCell ref="A109:B109"/>
    <mergeCell ref="D109:H109"/>
    <mergeCell ref="A113:B113"/>
    <mergeCell ref="D113:H113"/>
    <mergeCell ref="A114:B114"/>
    <mergeCell ref="C114:C131"/>
    <mergeCell ref="D114:H114"/>
    <mergeCell ref="A115:B115"/>
    <mergeCell ref="D115:H115"/>
    <mergeCell ref="A116:B116"/>
    <mergeCell ref="D116:H116"/>
    <mergeCell ref="A117:B117"/>
    <mergeCell ref="A121:B121"/>
    <mergeCell ref="D121:H121"/>
    <mergeCell ref="A122:B122"/>
    <mergeCell ref="D122:H122"/>
    <mergeCell ref="A123:B123"/>
    <mergeCell ref="D123:H123"/>
    <mergeCell ref="D117:H117"/>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D170:H170"/>
    <mergeCell ref="A171:B171"/>
    <mergeCell ref="D171:H171"/>
    <mergeCell ref="A172:B172"/>
    <mergeCell ref="D172:H172"/>
    <mergeCell ref="A173:B173"/>
    <mergeCell ref="D173:H173"/>
    <mergeCell ref="A166:B166"/>
    <mergeCell ref="D166:H166"/>
    <mergeCell ref="A167:B167"/>
    <mergeCell ref="D167:H167"/>
    <mergeCell ref="A168:B168"/>
    <mergeCell ref="C168:C172"/>
    <mergeCell ref="D168:H168"/>
    <mergeCell ref="A169:B169"/>
    <mergeCell ref="D169:H169"/>
    <mergeCell ref="A170:B170"/>
    <mergeCell ref="A178:B178"/>
    <mergeCell ref="D178:H178"/>
    <mergeCell ref="A179:B179"/>
    <mergeCell ref="D179:H179"/>
    <mergeCell ref="A180:B180"/>
    <mergeCell ref="D180:H180"/>
    <mergeCell ref="A174:B174"/>
    <mergeCell ref="A175:B175"/>
    <mergeCell ref="D175:H175"/>
    <mergeCell ref="A176:B176"/>
    <mergeCell ref="D176:H176"/>
    <mergeCell ref="A177:B177"/>
    <mergeCell ref="A185:B185"/>
    <mergeCell ref="D185:H185"/>
    <mergeCell ref="C187:D187"/>
    <mergeCell ref="C188:D188"/>
    <mergeCell ref="C189:D189"/>
    <mergeCell ref="C190:D190"/>
    <mergeCell ref="A181:B181"/>
    <mergeCell ref="D181:H181"/>
    <mergeCell ref="A182:C182"/>
    <mergeCell ref="D182:H182"/>
    <mergeCell ref="A183:B183"/>
    <mergeCell ref="C183:C184"/>
    <mergeCell ref="D183:H183"/>
    <mergeCell ref="A184:B184"/>
    <mergeCell ref="D184:H184"/>
    <mergeCell ref="A196:C196"/>
    <mergeCell ref="A197:C197"/>
    <mergeCell ref="A199:H199"/>
    <mergeCell ref="A201:H201"/>
    <mergeCell ref="A202:H202"/>
    <mergeCell ref="A204:E204"/>
    <mergeCell ref="A191:C191"/>
    <mergeCell ref="G191:H191"/>
    <mergeCell ref="A192:C192"/>
    <mergeCell ref="A193:C193"/>
    <mergeCell ref="A194:C194"/>
    <mergeCell ref="A195:C195"/>
    <mergeCell ref="A205:E205"/>
    <mergeCell ref="A206:B206"/>
    <mergeCell ref="D206:E206"/>
    <mergeCell ref="A207:B207"/>
    <mergeCell ref="C207:C210"/>
    <mergeCell ref="D207:E207"/>
    <mergeCell ref="A208:B208"/>
    <mergeCell ref="D208:E208"/>
    <mergeCell ref="A209:B209"/>
    <mergeCell ref="D209:E209"/>
    <mergeCell ref="A214:B214"/>
    <mergeCell ref="D214:E214"/>
    <mergeCell ref="A215:B215"/>
    <mergeCell ref="D215:E215"/>
    <mergeCell ref="A216:B216"/>
    <mergeCell ref="D216:E216"/>
    <mergeCell ref="A210:B210"/>
    <mergeCell ref="D210:E210"/>
    <mergeCell ref="A211:E211"/>
    <mergeCell ref="A212:E212"/>
    <mergeCell ref="A213:B213"/>
    <mergeCell ref="D213:E213"/>
    <mergeCell ref="A222:H222"/>
    <mergeCell ref="A223:H223"/>
    <mergeCell ref="A224:H224"/>
    <mergeCell ref="A225:E225"/>
    <mergeCell ref="F225:H225"/>
    <mergeCell ref="A217:B217"/>
    <mergeCell ref="D217:E217"/>
    <mergeCell ref="A218:B218"/>
    <mergeCell ref="D218:E218"/>
    <mergeCell ref="A220:H220"/>
    <mergeCell ref="A221:H221"/>
  </mergeCells>
  <pageMargins left="0.59055118110236227" right="0.59055118110236227" top="0.19685039370078741" bottom="0.19685039370078741" header="0" footer="0"/>
  <pageSetup paperSize="9" scale="21" firstPageNumber="0" fitToHeight="50" orientation="portrait" horizontalDpi="300" verticalDpi="300" r:id="rId1"/>
  <headerFooter alignWithMargins="0"/>
  <rowBreaks count="1" manualBreakCount="1">
    <brk id="62" max="7" man="1"/>
  </row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194"/>
  <sheetViews>
    <sheetView view="pageBreakPreview" zoomScale="40" zoomScaleNormal="60" zoomScaleSheetLayoutView="40" workbookViewId="0">
      <pane ySplit="3" topLeftCell="A51"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678</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7" s="382">
        <f>F7*1.2</f>
        <v>4672.8</v>
      </c>
      <c r="E7" s="383">
        <f>F7*1.1</f>
        <v>4283.4000000000005</v>
      </c>
      <c r="F7" s="383">
        <v>3894</v>
      </c>
      <c r="G7" s="383">
        <f>F7*0.75</f>
        <v>2920.5</v>
      </c>
      <c r="H7" s="384">
        <f>F7*0.5</f>
        <v>1947</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2" s="457">
        <f>F12*1.2</f>
        <v>5450.4</v>
      </c>
      <c r="E12" s="383">
        <f>F12*1.1</f>
        <v>4996.2000000000007</v>
      </c>
      <c r="F12" s="383">
        <v>4542</v>
      </c>
      <c r="G12" s="383">
        <f>F12*0.75</f>
        <v>3406.5</v>
      </c>
      <c r="H12" s="384">
        <f>F12*0.5</f>
        <v>2271</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1038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"2ГИС.СТАРЫЙ ОСКОЛ"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23" s="527">
        <v>120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7" s="382">
        <f>F27*1.2</f>
        <v>6552</v>
      </c>
      <c r="E27" s="383">
        <f>F27*1.1</f>
        <v>6006.0000000000009</v>
      </c>
      <c r="F27" s="383">
        <v>5460</v>
      </c>
      <c r="G27" s="383">
        <f>F27*0.75</f>
        <v>4095</v>
      </c>
      <c r="H27" s="384">
        <f>F27*0.5</f>
        <v>2730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2" s="457">
        <f>F32*1.2</f>
        <v>7632</v>
      </c>
      <c r="E32" s="383">
        <f>F32*1.1</f>
        <v>6996.0000000000009</v>
      </c>
      <c r="F32" s="383">
        <v>6360</v>
      </c>
      <c r="G32" s="383">
        <f>F32*0.75</f>
        <v>4770</v>
      </c>
      <c r="H32" s="384">
        <f>F32*0.5</f>
        <v>3180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1560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"2ГИС.СТАРЫЙ ОСКОЛ"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"2ГИС.СТАРЫЙ ОСКОЛ"; Электронный справочник "2ГИС.СТАРЫЙ ОСКОЛ"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v>
      </c>
      <c r="D43" s="465">
        <v>168</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46" s="468"/>
      <c r="E46" s="469"/>
      <c r="F46" s="469"/>
      <c r="G46" s="469"/>
      <c r="H46" s="470"/>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48" s="382">
        <f>F48*1.2</f>
        <v>5608.8</v>
      </c>
      <c r="E48" s="383">
        <f>F48*1.1</f>
        <v>5141.4000000000005</v>
      </c>
      <c r="F48" s="383">
        <v>4674</v>
      </c>
      <c r="G48" s="383">
        <f>F48*0.75</f>
        <v>3505.5</v>
      </c>
      <c r="H48" s="384">
        <f>F48*0.5</f>
        <v>2337</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4" s="457">
        <f>F54*1.2</f>
        <v>6544.8</v>
      </c>
      <c r="E54" s="383">
        <f>F54*1.1</f>
        <v>5999.4000000000005</v>
      </c>
      <c r="F54" s="383">
        <v>5454</v>
      </c>
      <c r="G54" s="383">
        <f>F54*0.75</f>
        <v>4090.5</v>
      </c>
      <c r="H54" s="384">
        <f>F54*0.5</f>
        <v>2727</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60" s="527">
        <v>120</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62" s="531"/>
      <c r="E62" s="532"/>
      <c r="F62" s="532"/>
      <c r="G62" s="532"/>
      <c r="H62" s="533"/>
    </row>
    <row r="63" spans="1:8" s="16" customFormat="1" ht="24.95" customHeight="1" thickBot="1" x14ac:dyDescent="0.25">
      <c r="A63" s="40"/>
      <c r="B63" s="59"/>
      <c r="C63" s="60"/>
      <c r="D63" s="435"/>
      <c r="E63" s="436"/>
      <c r="F63" s="436"/>
      <c r="G63" s="436"/>
      <c r="H63" s="437"/>
    </row>
    <row r="64" spans="1:8" s="16" customFormat="1" ht="50.1" customHeight="1" thickBot="1" x14ac:dyDescent="0.25">
      <c r="A64" s="411" t="s">
        <v>38</v>
      </c>
      <c r="B64" s="412"/>
      <c r="C64" s="412"/>
      <c r="D64" s="421" t="str">
        <f>"от "&amp;MIN(D65:D84)&amp;" до "&amp;MAX(D65:D84)</f>
        <v>от 474 до 9480</v>
      </c>
      <c r="E64" s="422"/>
      <c r="F64" s="422"/>
      <c r="G64" s="422"/>
      <c r="H64" s="423"/>
    </row>
    <row r="65" spans="1:8" s="16" customFormat="1" ht="37.5" customHeight="1" outlineLevel="1" x14ac:dyDescent="0.2">
      <c r="A65" s="429" t="s">
        <v>39</v>
      </c>
      <c r="B65" s="430"/>
      <c r="C65" s="674"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65" s="432">
        <v>474</v>
      </c>
      <c r="E65" s="433"/>
      <c r="F65" s="433"/>
      <c r="G65" s="433"/>
      <c r="H65" s="434"/>
    </row>
    <row r="66" spans="1:8" s="16" customFormat="1" ht="37.5" customHeight="1" outlineLevel="1" x14ac:dyDescent="0.2">
      <c r="A66" s="419" t="s">
        <v>40</v>
      </c>
      <c r="B66" s="420"/>
      <c r="C66" s="674"/>
      <c r="D66" s="354">
        <v>948</v>
      </c>
      <c r="E66" s="355"/>
      <c r="F66" s="355"/>
      <c r="G66" s="355"/>
      <c r="H66" s="356"/>
    </row>
    <row r="67" spans="1:8" s="16" customFormat="1" ht="37.5" customHeight="1" outlineLevel="1" x14ac:dyDescent="0.2">
      <c r="A67" s="419" t="s">
        <v>41</v>
      </c>
      <c r="B67" s="420"/>
      <c r="C67" s="674"/>
      <c r="D67" s="354">
        <v>1422</v>
      </c>
      <c r="E67" s="355"/>
      <c r="F67" s="355"/>
      <c r="G67" s="355"/>
      <c r="H67" s="356"/>
    </row>
    <row r="68" spans="1:8" s="16" customFormat="1" ht="37.5" customHeight="1" outlineLevel="1" x14ac:dyDescent="0.2">
      <c r="A68" s="419" t="s">
        <v>42</v>
      </c>
      <c r="B68" s="420"/>
      <c r="C68" s="674"/>
      <c r="D68" s="354">
        <v>1896</v>
      </c>
      <c r="E68" s="355"/>
      <c r="F68" s="355"/>
      <c r="G68" s="355"/>
      <c r="H68" s="356"/>
    </row>
    <row r="69" spans="1:8" s="16" customFormat="1" ht="37.5" customHeight="1" outlineLevel="1" x14ac:dyDescent="0.2">
      <c r="A69" s="419" t="s">
        <v>43</v>
      </c>
      <c r="B69" s="420"/>
      <c r="C69" s="674"/>
      <c r="D69" s="354">
        <v>2370</v>
      </c>
      <c r="E69" s="355"/>
      <c r="F69" s="355"/>
      <c r="G69" s="355"/>
      <c r="H69" s="356"/>
    </row>
    <row r="70" spans="1:8" s="16" customFormat="1" ht="37.5" customHeight="1" outlineLevel="1" x14ac:dyDescent="0.2">
      <c r="A70" s="419" t="s">
        <v>44</v>
      </c>
      <c r="B70" s="420"/>
      <c r="C70" s="674"/>
      <c r="D70" s="354">
        <v>2844</v>
      </c>
      <c r="E70" s="355"/>
      <c r="F70" s="355"/>
      <c r="G70" s="355"/>
      <c r="H70" s="356"/>
    </row>
    <row r="71" spans="1:8" s="16" customFormat="1" ht="37.5" customHeight="1" outlineLevel="1" x14ac:dyDescent="0.2">
      <c r="A71" s="419" t="s">
        <v>45</v>
      </c>
      <c r="B71" s="420"/>
      <c r="C71" s="674"/>
      <c r="D71" s="354">
        <v>3318</v>
      </c>
      <c r="E71" s="355"/>
      <c r="F71" s="355"/>
      <c r="G71" s="355"/>
      <c r="H71" s="356"/>
    </row>
    <row r="72" spans="1:8" s="16" customFormat="1" ht="37.5" customHeight="1" outlineLevel="1" x14ac:dyDescent="0.2">
      <c r="A72" s="419" t="s">
        <v>46</v>
      </c>
      <c r="B72" s="420"/>
      <c r="C72" s="674"/>
      <c r="D72" s="354">
        <v>3792</v>
      </c>
      <c r="E72" s="355"/>
      <c r="F72" s="355"/>
      <c r="G72" s="355"/>
      <c r="H72" s="356"/>
    </row>
    <row r="73" spans="1:8" s="16" customFormat="1" ht="37.5" customHeight="1" outlineLevel="1" x14ac:dyDescent="0.2">
      <c r="A73" s="419" t="s">
        <v>47</v>
      </c>
      <c r="B73" s="420"/>
      <c r="C73" s="674"/>
      <c r="D73" s="354">
        <v>4266</v>
      </c>
      <c r="E73" s="355"/>
      <c r="F73" s="355"/>
      <c r="G73" s="355"/>
      <c r="H73" s="356"/>
    </row>
    <row r="74" spans="1:8" s="16" customFormat="1" ht="37.5" customHeight="1" outlineLevel="1" x14ac:dyDescent="0.2">
      <c r="A74" s="419" t="s">
        <v>48</v>
      </c>
      <c r="B74" s="420"/>
      <c r="C74" s="674"/>
      <c r="D74" s="354">
        <v>4740</v>
      </c>
      <c r="E74" s="355"/>
      <c r="F74" s="355"/>
      <c r="G74" s="355"/>
      <c r="H74" s="356"/>
    </row>
    <row r="75" spans="1:8" s="16" customFormat="1" ht="37.5" customHeight="1" outlineLevel="1" x14ac:dyDescent="0.2">
      <c r="A75" s="419" t="s">
        <v>49</v>
      </c>
      <c r="B75" s="420"/>
      <c r="C75" s="674"/>
      <c r="D75" s="354">
        <v>5214</v>
      </c>
      <c r="E75" s="355"/>
      <c r="F75" s="355"/>
      <c r="G75" s="355"/>
      <c r="H75" s="356"/>
    </row>
    <row r="76" spans="1:8" s="16" customFormat="1" ht="37.5" customHeight="1" outlineLevel="1" x14ac:dyDescent="0.2">
      <c r="A76" s="419" t="s">
        <v>50</v>
      </c>
      <c r="B76" s="420"/>
      <c r="C76" s="674"/>
      <c r="D76" s="354">
        <v>5688</v>
      </c>
      <c r="E76" s="355"/>
      <c r="F76" s="355"/>
      <c r="G76" s="355"/>
      <c r="H76" s="356"/>
    </row>
    <row r="77" spans="1:8" s="16" customFormat="1" ht="37.5" customHeight="1" outlineLevel="1" x14ac:dyDescent="0.2">
      <c r="A77" s="419" t="s">
        <v>51</v>
      </c>
      <c r="B77" s="420"/>
      <c r="C77" s="674"/>
      <c r="D77" s="354">
        <v>6162</v>
      </c>
      <c r="E77" s="355"/>
      <c r="F77" s="355"/>
      <c r="G77" s="355"/>
      <c r="H77" s="356"/>
    </row>
    <row r="78" spans="1:8" s="16" customFormat="1" ht="37.5" customHeight="1" outlineLevel="1" x14ac:dyDescent="0.2">
      <c r="A78" s="419" t="s">
        <v>52</v>
      </c>
      <c r="B78" s="420"/>
      <c r="C78" s="674"/>
      <c r="D78" s="354">
        <v>6636</v>
      </c>
      <c r="E78" s="355"/>
      <c r="F78" s="355"/>
      <c r="G78" s="355"/>
      <c r="H78" s="356"/>
    </row>
    <row r="79" spans="1:8" s="16" customFormat="1" ht="37.5" customHeight="1" outlineLevel="1" x14ac:dyDescent="0.2">
      <c r="A79" s="419" t="s">
        <v>53</v>
      </c>
      <c r="B79" s="420"/>
      <c r="C79" s="674"/>
      <c r="D79" s="354">
        <v>7110</v>
      </c>
      <c r="E79" s="355"/>
      <c r="F79" s="355"/>
      <c r="G79" s="355"/>
      <c r="H79" s="356"/>
    </row>
    <row r="80" spans="1:8" s="16" customFormat="1" ht="37.5" customHeight="1" outlineLevel="1" x14ac:dyDescent="0.2">
      <c r="A80" s="419" t="s">
        <v>54</v>
      </c>
      <c r="B80" s="420"/>
      <c r="C80" s="674"/>
      <c r="D80" s="354">
        <v>7584</v>
      </c>
      <c r="E80" s="355"/>
      <c r="F80" s="355"/>
      <c r="G80" s="355"/>
      <c r="H80" s="356"/>
    </row>
    <row r="81" spans="1:8" s="16" customFormat="1" ht="37.5" customHeight="1" outlineLevel="1" x14ac:dyDescent="0.2">
      <c r="A81" s="419" t="s">
        <v>55</v>
      </c>
      <c r="B81" s="420"/>
      <c r="C81" s="674"/>
      <c r="D81" s="354">
        <v>8058</v>
      </c>
      <c r="E81" s="355"/>
      <c r="F81" s="355"/>
      <c r="G81" s="355"/>
      <c r="H81" s="356"/>
    </row>
    <row r="82" spans="1:8" s="16" customFormat="1" ht="37.5" customHeight="1" outlineLevel="1" x14ac:dyDescent="0.2">
      <c r="A82" s="419" t="s">
        <v>56</v>
      </c>
      <c r="B82" s="420"/>
      <c r="C82" s="674"/>
      <c r="D82" s="354">
        <v>8532</v>
      </c>
      <c r="E82" s="355"/>
      <c r="F82" s="355"/>
      <c r="G82" s="355"/>
      <c r="H82" s="356"/>
    </row>
    <row r="83" spans="1:8" s="16" customFormat="1" ht="37.5" customHeight="1" outlineLevel="1" x14ac:dyDescent="0.2">
      <c r="A83" s="419" t="s">
        <v>57</v>
      </c>
      <c r="B83" s="420"/>
      <c r="C83" s="674"/>
      <c r="D83" s="354">
        <v>9006</v>
      </c>
      <c r="E83" s="355"/>
      <c r="F83" s="355"/>
      <c r="G83" s="355"/>
      <c r="H83" s="356"/>
    </row>
    <row r="84" spans="1:8" s="16" customFormat="1" ht="37.5" customHeight="1" outlineLevel="1" thickBot="1" x14ac:dyDescent="0.25">
      <c r="A84" s="419" t="s">
        <v>58</v>
      </c>
      <c r="B84" s="420"/>
      <c r="C84" s="675"/>
      <c r="D84" s="354">
        <v>9480</v>
      </c>
      <c r="E84" s="355"/>
      <c r="F84" s="355"/>
      <c r="G84" s="355"/>
      <c r="H84" s="356"/>
    </row>
    <row r="85" spans="1:8" s="16" customFormat="1" ht="50.1" customHeight="1" thickBot="1" x14ac:dyDescent="0.25">
      <c r="A85" s="411" t="s">
        <v>59</v>
      </c>
      <c r="B85" s="412"/>
      <c r="C85" s="412"/>
      <c r="D85" s="421" t="str">
        <f>"от "&amp;MIN(D86:D95)&amp;" до "&amp;MAX(D86:D95)</f>
        <v>от 300 до 5310</v>
      </c>
      <c r="E85" s="422"/>
      <c r="F85" s="422"/>
      <c r="G85" s="422"/>
      <c r="H85" s="423"/>
    </row>
    <row r="86" spans="1:8" s="16" customFormat="1" ht="150" customHeight="1" x14ac:dyDescent="0.2">
      <c r="A86" s="65" t="s">
        <v>60</v>
      </c>
      <c r="B86" s="66" t="s">
        <v>13</v>
      </c>
      <c r="C86" s="67"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86" s="432">
        <v>648</v>
      </c>
      <c r="E86" s="433"/>
      <c r="F86" s="433"/>
      <c r="G86" s="433"/>
      <c r="H86" s="434"/>
    </row>
    <row r="87" spans="1:8" s="16" customFormat="1" ht="37.5" customHeight="1" x14ac:dyDescent="0.2">
      <c r="A87" s="352" t="s">
        <v>61</v>
      </c>
      <c r="B87" s="353"/>
      <c r="C87" s="426"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87" s="354">
        <v>444</v>
      </c>
      <c r="E87" s="355"/>
      <c r="F87" s="355"/>
      <c r="G87" s="355"/>
      <c r="H87" s="356"/>
    </row>
    <row r="88" spans="1:8" s="16" customFormat="1" ht="37.5" customHeight="1" x14ac:dyDescent="0.2">
      <c r="A88" s="352" t="s">
        <v>62</v>
      </c>
      <c r="B88" s="353"/>
      <c r="C88" s="427"/>
      <c r="D88" s="354">
        <v>5310</v>
      </c>
      <c r="E88" s="355"/>
      <c r="F88" s="355"/>
      <c r="G88" s="355"/>
      <c r="H88" s="356"/>
    </row>
    <row r="89" spans="1:8" s="16" customFormat="1" ht="37.5" customHeight="1" x14ac:dyDescent="0.2">
      <c r="A89" s="352" t="s">
        <v>63</v>
      </c>
      <c r="B89" s="522"/>
      <c r="C89" s="427"/>
      <c r="D89" s="517">
        <v>1038</v>
      </c>
      <c r="E89" s="398"/>
      <c r="F89" s="398"/>
      <c r="G89" s="398"/>
      <c r="H89" s="399"/>
    </row>
    <row r="90" spans="1:8" s="16" customFormat="1" ht="37.5" customHeight="1" x14ac:dyDescent="0.2">
      <c r="A90" s="352" t="s">
        <v>64</v>
      </c>
      <c r="B90" s="353"/>
      <c r="C90" s="427"/>
      <c r="D90" s="517">
        <v>3246</v>
      </c>
      <c r="E90" s="398"/>
      <c r="F90" s="398"/>
      <c r="G90" s="398"/>
      <c r="H90" s="399"/>
    </row>
    <row r="91" spans="1:8" s="16" customFormat="1" ht="37.5" customHeight="1" x14ac:dyDescent="0.2">
      <c r="A91" s="352" t="s">
        <v>65</v>
      </c>
      <c r="B91" s="522"/>
      <c r="C91" s="427"/>
      <c r="D91" s="354">
        <v>300</v>
      </c>
      <c r="E91" s="355"/>
      <c r="F91" s="355"/>
      <c r="G91" s="355"/>
      <c r="H91" s="356"/>
    </row>
    <row r="92" spans="1:8" s="16" customFormat="1" ht="37.5" customHeight="1" x14ac:dyDescent="0.2">
      <c r="A92" s="352" t="s">
        <v>66</v>
      </c>
      <c r="B92" s="522"/>
      <c r="C92" s="427"/>
      <c r="D92" s="354">
        <v>300</v>
      </c>
      <c r="E92" s="355"/>
      <c r="F92" s="355"/>
      <c r="G92" s="355"/>
      <c r="H92" s="356"/>
    </row>
    <row r="93" spans="1:8" s="16" customFormat="1" ht="37.5" customHeight="1" x14ac:dyDescent="0.2">
      <c r="A93" s="352" t="s">
        <v>67</v>
      </c>
      <c r="B93" s="522"/>
      <c r="C93" s="427"/>
      <c r="D93" s="354">
        <v>600</v>
      </c>
      <c r="E93" s="355"/>
      <c r="F93" s="355"/>
      <c r="G93" s="355"/>
      <c r="H93" s="356"/>
    </row>
    <row r="94" spans="1:8" s="16" customFormat="1" ht="37.5" customHeight="1" x14ac:dyDescent="0.2">
      <c r="A94" s="352" t="s">
        <v>68</v>
      </c>
      <c r="B94" s="522"/>
      <c r="C94" s="427"/>
      <c r="D94" s="354">
        <v>900</v>
      </c>
      <c r="E94" s="355"/>
      <c r="F94" s="355"/>
      <c r="G94" s="355"/>
      <c r="H94" s="356"/>
    </row>
    <row r="95" spans="1:8" s="16" customFormat="1" ht="37.5" customHeight="1" thickBot="1" x14ac:dyDescent="0.25">
      <c r="A95" s="369" t="s">
        <v>69</v>
      </c>
      <c r="B95" s="523"/>
      <c r="C95" s="428"/>
      <c r="D95" s="354">
        <v>4632</v>
      </c>
      <c r="E95" s="355"/>
      <c r="F95" s="355"/>
      <c r="G95" s="355"/>
      <c r="H95" s="356"/>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96" s="375">
        <v>30</v>
      </c>
      <c r="E96" s="375"/>
      <c r="F96" s="375"/>
      <c r="G96" s="375"/>
      <c r="H96" s="376"/>
    </row>
    <row r="97" spans="1:8" s="23" customFormat="1" ht="50.1" customHeight="1" thickBot="1" x14ac:dyDescent="0.25">
      <c r="A97" s="362" t="s">
        <v>72</v>
      </c>
      <c r="B97" s="363"/>
      <c r="C97" s="21"/>
      <c r="D97" s="364" t="str">
        <f>"от "&amp;MIN(D99,D119:H135)&amp;" до "&amp;MAX(D99,D119:H135)</f>
        <v>от 504 до 9444</v>
      </c>
      <c r="E97" s="364"/>
      <c r="F97" s="364"/>
      <c r="G97" s="364"/>
      <c r="H97" s="365"/>
    </row>
    <row r="98" spans="1:8" s="16" customFormat="1" ht="24.95" customHeight="1" thickBot="1" x14ac:dyDescent="0.25">
      <c r="A98" s="518"/>
      <c r="B98" s="519"/>
      <c r="C98" s="60"/>
      <c r="D98" s="520"/>
      <c r="E98" s="520"/>
      <c r="F98" s="520"/>
      <c r="G98" s="520"/>
      <c r="H98" s="521"/>
    </row>
    <row r="99" spans="1:8" s="16" customFormat="1" ht="58.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"2ГИС.СТАРЫЙ ОСКОЛ" (версия для ПК); Интернет-площадка 2gis.kz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http://api.2gis.kz/</v>
      </c>
      <c r="D99" s="391">
        <v>6480</v>
      </c>
      <c r="E99" s="391"/>
      <c r="F99" s="391"/>
      <c r="G99" s="391"/>
      <c r="H99" s="392"/>
    </row>
    <row r="100" spans="1:8" s="16" customFormat="1" ht="58.5" customHeight="1" thickBot="1" x14ac:dyDescent="0.25">
      <c r="A100" s="393" t="s">
        <v>74</v>
      </c>
      <c r="B100" s="394"/>
      <c r="C100" s="405"/>
      <c r="D100" s="395" t="s">
        <v>75</v>
      </c>
      <c r="E100" s="396"/>
      <c r="F100" s="396"/>
      <c r="G100" s="396"/>
      <c r="H100" s="397"/>
    </row>
    <row r="101" spans="1:8" s="16" customFormat="1" ht="58.5" customHeight="1" x14ac:dyDescent="0.2">
      <c r="A101" s="385" t="s">
        <v>76</v>
      </c>
      <c r="B101" s="386"/>
      <c r="C101" s="405"/>
      <c r="D101" s="398">
        <f>D99/4</f>
        <v>1620</v>
      </c>
      <c r="E101" s="398"/>
      <c r="F101" s="398"/>
      <c r="G101" s="398"/>
      <c r="H101" s="399"/>
    </row>
    <row r="102" spans="1:8" s="16" customFormat="1" ht="58.5" customHeight="1" x14ac:dyDescent="0.2">
      <c r="A102" s="385" t="s">
        <v>77</v>
      </c>
      <c r="B102" s="386"/>
      <c r="C102" s="405"/>
      <c r="D102" s="398">
        <f>D99/5</f>
        <v>1296</v>
      </c>
      <c r="E102" s="398"/>
      <c r="F102" s="398"/>
      <c r="G102" s="398"/>
      <c r="H102" s="399"/>
    </row>
    <row r="103" spans="1:8" s="16" customFormat="1" ht="58.5" customHeight="1" x14ac:dyDescent="0.2">
      <c r="A103" s="385" t="s">
        <v>78</v>
      </c>
      <c r="B103" s="386"/>
      <c r="C103" s="405"/>
      <c r="D103" s="398">
        <f>D99/6</f>
        <v>1080</v>
      </c>
      <c r="E103" s="398"/>
      <c r="F103" s="398"/>
      <c r="G103" s="398"/>
      <c r="H103" s="399"/>
    </row>
    <row r="104" spans="1:8" s="16" customFormat="1" ht="58.5" customHeight="1" x14ac:dyDescent="0.2">
      <c r="A104" s="385" t="s">
        <v>79</v>
      </c>
      <c r="B104" s="386"/>
      <c r="C104" s="405"/>
      <c r="D104" s="398">
        <f>D99/7</f>
        <v>925.71428571428567</v>
      </c>
      <c r="E104" s="398"/>
      <c r="F104" s="398"/>
      <c r="G104" s="398"/>
      <c r="H104" s="399"/>
    </row>
    <row r="105" spans="1:8" s="16" customFormat="1" ht="58.5" customHeight="1" x14ac:dyDescent="0.2">
      <c r="A105" s="385" t="s">
        <v>80</v>
      </c>
      <c r="B105" s="386"/>
      <c r="C105" s="405"/>
      <c r="D105" s="398">
        <f>D99/8</f>
        <v>810</v>
      </c>
      <c r="E105" s="398"/>
      <c r="F105" s="398"/>
      <c r="G105" s="398"/>
      <c r="H105" s="399"/>
    </row>
    <row r="106" spans="1:8" s="16" customFormat="1" ht="58.5" customHeight="1" x14ac:dyDescent="0.2">
      <c r="A106" s="385" t="s">
        <v>81</v>
      </c>
      <c r="B106" s="386"/>
      <c r="C106" s="405"/>
      <c r="D106" s="398">
        <f>D99/9</f>
        <v>720</v>
      </c>
      <c r="E106" s="398"/>
      <c r="F106" s="398"/>
      <c r="G106" s="398"/>
      <c r="H106" s="399"/>
    </row>
    <row r="107" spans="1:8" s="16" customFormat="1" ht="58.5" customHeight="1" x14ac:dyDescent="0.2">
      <c r="A107" s="385" t="s">
        <v>82</v>
      </c>
      <c r="B107" s="386"/>
      <c r="C107" s="405"/>
      <c r="D107" s="398">
        <f>D99/10</f>
        <v>648</v>
      </c>
      <c r="E107" s="398"/>
      <c r="F107" s="398"/>
      <c r="G107" s="398"/>
      <c r="H107" s="399"/>
    </row>
    <row r="108" spans="1:8" s="16" customFormat="1" ht="58.5" customHeight="1" thickBot="1" x14ac:dyDescent="0.25">
      <c r="A108" s="389" t="s">
        <v>83</v>
      </c>
      <c r="B108" s="390"/>
      <c r="C108" s="405"/>
      <c r="D108" s="391">
        <v>9720</v>
      </c>
      <c r="E108" s="391"/>
      <c r="F108" s="391"/>
      <c r="G108" s="391"/>
      <c r="H108" s="392"/>
    </row>
    <row r="109" spans="1:8" s="16" customFormat="1" ht="58.5" customHeight="1" thickBot="1" x14ac:dyDescent="0.25">
      <c r="A109" s="393" t="s">
        <v>74</v>
      </c>
      <c r="B109" s="394"/>
      <c r="C109" s="405"/>
      <c r="D109" s="395" t="s">
        <v>75</v>
      </c>
      <c r="E109" s="396"/>
      <c r="F109" s="396"/>
      <c r="G109" s="396"/>
      <c r="H109" s="397"/>
    </row>
    <row r="110" spans="1:8" s="16" customFormat="1" ht="58.5" customHeight="1" x14ac:dyDescent="0.2">
      <c r="A110" s="385" t="s">
        <v>76</v>
      </c>
      <c r="B110" s="386"/>
      <c r="C110" s="405"/>
      <c r="D110" s="398">
        <v>2430</v>
      </c>
      <c r="E110" s="398"/>
      <c r="F110" s="398"/>
      <c r="G110" s="398"/>
      <c r="H110" s="399"/>
    </row>
    <row r="111" spans="1:8" s="16" customFormat="1" ht="58.5" customHeight="1" x14ac:dyDescent="0.2">
      <c r="A111" s="385" t="s">
        <v>77</v>
      </c>
      <c r="B111" s="386"/>
      <c r="C111" s="405"/>
      <c r="D111" s="398">
        <v>1944</v>
      </c>
      <c r="E111" s="398"/>
      <c r="F111" s="398"/>
      <c r="G111" s="398"/>
      <c r="H111" s="399"/>
    </row>
    <row r="112" spans="1:8" s="16" customFormat="1" ht="58.5" customHeight="1" x14ac:dyDescent="0.2">
      <c r="A112" s="385" t="s">
        <v>78</v>
      </c>
      <c r="B112" s="386"/>
      <c r="C112" s="405"/>
      <c r="D112" s="398">
        <v>1620</v>
      </c>
      <c r="E112" s="398"/>
      <c r="F112" s="398"/>
      <c r="G112" s="398"/>
      <c r="H112" s="399"/>
    </row>
    <row r="113" spans="1:8" s="16" customFormat="1" ht="58.5" customHeight="1" x14ac:dyDescent="0.2">
      <c r="A113" s="385" t="s">
        <v>79</v>
      </c>
      <c r="B113" s="386"/>
      <c r="C113" s="405"/>
      <c r="D113" s="398">
        <v>1388.5714285714284</v>
      </c>
      <c r="E113" s="398"/>
      <c r="F113" s="398"/>
      <c r="G113" s="398"/>
      <c r="H113" s="399"/>
    </row>
    <row r="114" spans="1:8" s="16" customFormat="1" ht="58.5" customHeight="1" x14ac:dyDescent="0.2">
      <c r="A114" s="385" t="s">
        <v>80</v>
      </c>
      <c r="B114" s="386"/>
      <c r="C114" s="405"/>
      <c r="D114" s="398">
        <v>1215</v>
      </c>
      <c r="E114" s="398"/>
      <c r="F114" s="398"/>
      <c r="G114" s="398"/>
      <c r="H114" s="399"/>
    </row>
    <row r="115" spans="1:8" s="16" customFormat="1" ht="58.5" customHeight="1" x14ac:dyDescent="0.2">
      <c r="A115" s="385" t="s">
        <v>81</v>
      </c>
      <c r="B115" s="386"/>
      <c r="C115" s="405"/>
      <c r="D115" s="398">
        <v>1080</v>
      </c>
      <c r="E115" s="398"/>
      <c r="F115" s="398"/>
      <c r="G115" s="398"/>
      <c r="H115" s="399"/>
    </row>
    <row r="116" spans="1:8" s="16" customFormat="1" ht="58.5" customHeight="1" thickBot="1" x14ac:dyDescent="0.25">
      <c r="A116" s="385" t="s">
        <v>82</v>
      </c>
      <c r="B116" s="386"/>
      <c r="C116" s="406"/>
      <c r="D116" s="398">
        <v>972</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17" s="374">
        <v>10008</v>
      </c>
      <c r="E117" s="375"/>
      <c r="F117" s="375"/>
      <c r="G117" s="375"/>
      <c r="H117" s="376"/>
    </row>
    <row r="118" spans="1:8" s="16" customFormat="1" ht="24.95" customHeight="1" thickBot="1" x14ac:dyDescent="0.25">
      <c r="A118" s="518"/>
      <c r="B118" s="519"/>
      <c r="C118" s="56"/>
      <c r="D118" s="520"/>
      <c r="E118" s="520"/>
      <c r="F118" s="520"/>
      <c r="G118" s="520"/>
      <c r="H118" s="521"/>
    </row>
    <row r="119" spans="1:8" s="16" customFormat="1" ht="50.1" customHeight="1" x14ac:dyDescent="0.2">
      <c r="A119" s="377" t="s">
        <v>85</v>
      </c>
      <c r="B119" s="378"/>
      <c r="C119" s="118" t="str">
        <f>"Интернет-площадка 2gis.ru на основе Cправочника организаций "&amp;$C$2&amp;""</f>
        <v>Интернет-площадка 2gis.ru на основе Cправочника организаций "2ГИС.СТАРЫЙ ОСКОЛ"</v>
      </c>
      <c r="D119" s="517">
        <v>948</v>
      </c>
      <c r="E119" s="398"/>
      <c r="F119" s="398"/>
      <c r="G119" s="398"/>
      <c r="H119" s="399"/>
    </row>
    <row r="120" spans="1:8" s="16" customFormat="1" ht="50.1" customHeight="1" x14ac:dyDescent="0.2">
      <c r="A120" s="352" t="s">
        <v>86</v>
      </c>
      <c r="B120" s="353"/>
      <c r="C120" s="74"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0" s="361">
        <v>2214</v>
      </c>
      <c r="E120" s="355"/>
      <c r="F120" s="355"/>
      <c r="G120" s="355"/>
      <c r="H120" s="356"/>
    </row>
    <row r="121" spans="1:8" s="16" customFormat="1" ht="50.1" customHeight="1" x14ac:dyDescent="0.2">
      <c r="A121" s="377" t="s">
        <v>87</v>
      </c>
      <c r="B121" s="378"/>
      <c r="C121" s="74"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1" s="361">
        <v>8202</v>
      </c>
      <c r="E121" s="355"/>
      <c r="F121" s="355"/>
      <c r="G121" s="355"/>
      <c r="H121" s="356"/>
    </row>
    <row r="122" spans="1:8" s="16" customFormat="1" ht="50.1" customHeight="1" x14ac:dyDescent="0.2">
      <c r="A122" s="377" t="s">
        <v>88</v>
      </c>
      <c r="B122" s="378"/>
      <c r="C122" s="74" t="str">
        <f>"Интернет-площадка 2gis.ru на основе Cправочника организаций "&amp;$C$2&amp;""</f>
        <v>Интернет-площадка 2gis.ru на основе Cправочника организаций "2ГИС.СТАРЫЙ ОСКОЛ"</v>
      </c>
      <c r="D122" s="361">
        <v>1416</v>
      </c>
      <c r="E122" s="355"/>
      <c r="F122" s="355"/>
      <c r="G122" s="355"/>
      <c r="H122" s="356"/>
    </row>
    <row r="123" spans="1:8" s="16" customFormat="1" ht="50.1" customHeight="1" x14ac:dyDescent="0.2">
      <c r="A123" s="352" t="s">
        <v>89</v>
      </c>
      <c r="B123" s="353"/>
      <c r="C123" s="74" t="str">
        <f>"Интернет-площадка 2gis.ru на основе Cправочника организаций "&amp;$C$2&amp;""</f>
        <v>Интернет-площадка 2gis.ru на основе Cправочника организаций "2ГИС.СТАРЫЙ ОСКОЛ"</v>
      </c>
      <c r="D123" s="361">
        <v>1699.2</v>
      </c>
      <c r="E123" s="355"/>
      <c r="F123" s="355"/>
      <c r="G123" s="355"/>
      <c r="H123" s="356"/>
    </row>
    <row r="124" spans="1:8" s="16" customFormat="1" ht="50.1" customHeight="1" x14ac:dyDescent="0.2">
      <c r="A124" s="352" t="s">
        <v>90</v>
      </c>
      <c r="B124" s="353"/>
      <c r="C124" s="74"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4" s="361">
        <v>2952</v>
      </c>
      <c r="E124" s="355"/>
      <c r="F124" s="355"/>
      <c r="G124" s="355"/>
      <c r="H124" s="356"/>
    </row>
    <row r="125" spans="1:8" s="16" customFormat="1" ht="50.1" customHeight="1" x14ac:dyDescent="0.2">
      <c r="A125" s="352" t="s">
        <v>91</v>
      </c>
      <c r="B125" s="353"/>
      <c r="C125" s="74"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5" s="361">
        <v>6636</v>
      </c>
      <c r="E125" s="355"/>
      <c r="F125" s="355"/>
      <c r="G125" s="355"/>
      <c r="H125" s="356"/>
    </row>
    <row r="126" spans="1:8" s="16" customFormat="1" ht="50.1" customHeight="1" x14ac:dyDescent="0.2">
      <c r="A126" s="352" t="s">
        <v>92</v>
      </c>
      <c r="B126" s="353"/>
      <c r="C126" s="74"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26" s="361">
        <v>9444</v>
      </c>
      <c r="E126" s="355"/>
      <c r="F126" s="355"/>
      <c r="G126" s="355"/>
      <c r="H126" s="356"/>
    </row>
    <row r="127" spans="1:8" s="16" customFormat="1" ht="50.1" customHeight="1" x14ac:dyDescent="0.2">
      <c r="A127" s="352" t="s">
        <v>93</v>
      </c>
      <c r="B127" s="353"/>
      <c r="C127" s="74" t="str">
        <f>C158</f>
        <v>электронный справочник на основе Справочника организаций "2ГИС.СТАРЫЙ ОСКОЛ" (мобильная версия 2ГИС 4.0 и выше)</v>
      </c>
      <c r="D127" s="361">
        <v>1200</v>
      </c>
      <c r="E127" s="355"/>
      <c r="F127" s="355"/>
      <c r="G127" s="355"/>
      <c r="H127" s="356"/>
    </row>
    <row r="128" spans="1:8" s="16" customFormat="1" ht="50.1" customHeight="1" x14ac:dyDescent="0.2">
      <c r="A128" s="352" t="s">
        <v>94</v>
      </c>
      <c r="B128" s="353"/>
      <c r="C128" s="74" t="s">
        <v>95</v>
      </c>
      <c r="D128" s="361">
        <v>504</v>
      </c>
      <c r="E128" s="355"/>
      <c r="F128" s="355"/>
      <c r="G128" s="355"/>
      <c r="H128" s="356"/>
    </row>
    <row r="129" spans="1:8" s="16" customFormat="1" ht="64.5" customHeight="1" x14ac:dyDescent="0.2">
      <c r="A129" s="352" t="s">
        <v>96</v>
      </c>
      <c r="B129" s="353"/>
      <c r="C12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29" s="361">
        <v>1890</v>
      </c>
      <c r="E129" s="355"/>
      <c r="F129" s="355"/>
      <c r="G129" s="355"/>
      <c r="H129" s="356"/>
    </row>
    <row r="130" spans="1:8" s="16" customFormat="1" ht="64.5" customHeight="1" x14ac:dyDescent="0.2">
      <c r="A130" s="352" t="s">
        <v>97</v>
      </c>
      <c r="B130" s="353"/>
      <c r="C130" s="74"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0" s="361">
        <v>1512</v>
      </c>
      <c r="E130" s="355"/>
      <c r="F130" s="355"/>
      <c r="G130" s="355"/>
      <c r="H130" s="356"/>
    </row>
    <row r="131" spans="1:8" s="16" customFormat="1" ht="64.5" customHeight="1" x14ac:dyDescent="0.2">
      <c r="A131" s="352" t="s">
        <v>98</v>
      </c>
      <c r="B131" s="353"/>
      <c r="C131" s="74"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1" s="361">
        <v>1656</v>
      </c>
      <c r="E131" s="355"/>
      <c r="F131" s="355"/>
      <c r="G131" s="355"/>
      <c r="H131" s="356"/>
    </row>
    <row r="132" spans="1:8" s="16" customFormat="1" ht="64.5" customHeight="1" x14ac:dyDescent="0.2">
      <c r="A132" s="352" t="s">
        <v>99</v>
      </c>
      <c r="B132" s="353"/>
      <c r="C132" s="74" t="str">
        <f t="shared" si="1"/>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2" s="361">
        <v>756</v>
      </c>
      <c r="E132" s="355"/>
      <c r="F132" s="355"/>
      <c r="G132" s="355"/>
      <c r="H132" s="356"/>
    </row>
    <row r="133" spans="1:8" s="16" customFormat="1" ht="64.5" customHeight="1" x14ac:dyDescent="0.2">
      <c r="A133" s="352" t="s">
        <v>100</v>
      </c>
      <c r="B133" s="353" t="s">
        <v>100</v>
      </c>
      <c r="C13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3" s="361">
        <v>9444</v>
      </c>
      <c r="E133" s="355"/>
      <c r="F133" s="355"/>
      <c r="G133" s="355"/>
      <c r="H133" s="356"/>
    </row>
    <row r="134" spans="1:8" s="16" customFormat="1" ht="64.5" customHeight="1" x14ac:dyDescent="0.2">
      <c r="A134" s="352" t="s">
        <v>101</v>
      </c>
      <c r="B134" s="353" t="s">
        <v>101</v>
      </c>
      <c r="C134"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34" s="361">
        <v>1002</v>
      </c>
      <c r="E134" s="355"/>
      <c r="F134" s="355"/>
      <c r="G134" s="355"/>
      <c r="H134" s="356"/>
    </row>
    <row r="135" spans="1:8" s="16" customFormat="1" ht="50.1" customHeight="1" thickBot="1" x14ac:dyDescent="0.25">
      <c r="A135" s="352" t="s">
        <v>102</v>
      </c>
      <c r="B135" s="353"/>
      <c r="C135" s="74"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35" s="361">
        <v>2952</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6" s="361">
        <v>648</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2ГИС 4.0 и выше)</v>
      </c>
      <c r="D137" s="361">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"2ГИС.СТАРЫЙ ОСКОЛ" (версия для ПК); Интернет-площадка 2gis.ru на основе Cправочника организаций "2ГИС.СТАРЫЙ ОСКОЛ"; Электронный справочник на основе Справочника организаций "2ГИС.СТАРЫЙ ОСКОЛ" (мобильная версия); Интернет-площадки и Веб-приложения на основе Cправочника организаций "2ГИС.СТАРЫЙ ОСКОЛ", http://api.2gis.ru/</v>
      </c>
      <c r="D138" s="361">
        <v>8610</v>
      </c>
      <c r="E138" s="355"/>
      <c r="F138" s="355"/>
      <c r="G138" s="355"/>
      <c r="H138" s="356"/>
    </row>
    <row r="139" spans="1:8" s="16" customFormat="1" ht="126" customHeight="1" x14ac:dyDescent="0.2">
      <c r="A139" s="377" t="s">
        <v>106</v>
      </c>
      <c r="B139" s="378"/>
      <c r="C13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39" s="361"/>
      <c r="E139" s="355"/>
      <c r="F139" s="355"/>
      <c r="G139" s="355"/>
      <c r="H139" s="356"/>
    </row>
    <row r="140" spans="1:8" s="16" customFormat="1" ht="50.1" customHeight="1" x14ac:dyDescent="0.2">
      <c r="A140" s="352" t="s">
        <v>107</v>
      </c>
      <c r="B140" s="353"/>
      <c r="C140" s="74" t="str">
        <f>"Интернет-площадка 2gis.ru на основе Cправочника организаций "&amp;$C$2&amp;""</f>
        <v>Интернет-площадка 2gis.ru на основе Cправочника организаций "2ГИС.СТАРЫЙ ОСКОЛ"</v>
      </c>
      <c r="D140" s="361">
        <v>1440</v>
      </c>
      <c r="E140" s="355"/>
      <c r="F140" s="355"/>
      <c r="G140" s="355"/>
      <c r="H140" s="356"/>
    </row>
    <row r="141" spans="1:8" s="16" customFormat="1" ht="50.1" customHeight="1" x14ac:dyDescent="0.2">
      <c r="A141" s="352" t="s">
        <v>108</v>
      </c>
      <c r="B141" s="353"/>
      <c r="C141" s="74" t="str">
        <f t="shared" ref="C141:C150" si="2">"Электронный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41" s="361">
        <v>3120</v>
      </c>
      <c r="E141" s="355"/>
      <c r="F141" s="355"/>
      <c r="G141" s="355"/>
      <c r="H141" s="356"/>
    </row>
    <row r="142" spans="1:8" s="16" customFormat="1" ht="50.1" customHeight="1" x14ac:dyDescent="0.2">
      <c r="A142" s="377" t="s">
        <v>109</v>
      </c>
      <c r="B142" s="378"/>
      <c r="C142" s="74" t="str">
        <f t="shared" si="2"/>
        <v>Электронный справочник на основе Справочника организаций "2ГИС.СТАРЫЙ ОСКОЛ" (версия для ПК)</v>
      </c>
      <c r="D142" s="361">
        <v>11520</v>
      </c>
      <c r="E142" s="355"/>
      <c r="F142" s="355"/>
      <c r="G142" s="355"/>
      <c r="H142" s="356"/>
    </row>
    <row r="143" spans="1:8" s="16" customFormat="1" ht="50.1" customHeight="1" x14ac:dyDescent="0.2">
      <c r="A143" s="377" t="s">
        <v>110</v>
      </c>
      <c r="B143" s="378"/>
      <c r="C143" s="74" t="str">
        <f>"Интернет-площадка 2gis.ru на основе Cправочника организаций "&amp;$C$2&amp;""</f>
        <v>Интернет-площадка 2gis.ru на основе Cправочника организаций "2ГИС.СТАРЫЙ ОСКОЛ"</v>
      </c>
      <c r="D143" s="361">
        <v>2040</v>
      </c>
      <c r="E143" s="355"/>
      <c r="F143" s="355"/>
      <c r="G143" s="355"/>
      <c r="H143" s="356"/>
    </row>
    <row r="144" spans="1:8" s="16" customFormat="1" ht="50.1" customHeight="1" x14ac:dyDescent="0.2">
      <c r="A144" s="377" t="s">
        <v>111</v>
      </c>
      <c r="B144" s="378"/>
      <c r="C144" s="74" t="str">
        <f>"Интернет-площадка 2gis.ru на основе Cправочника организаций "&amp;$C$2&amp;""</f>
        <v>Интернет-площадка 2gis.ru на основе Cправочника организаций "2ГИС.СТАРЫЙ ОСКОЛ"</v>
      </c>
      <c r="D144" s="361">
        <v>2448</v>
      </c>
      <c r="E144" s="355"/>
      <c r="F144" s="355"/>
      <c r="G144" s="355"/>
      <c r="H144" s="356"/>
    </row>
    <row r="145" spans="1:8" s="16" customFormat="1" ht="50.1" customHeight="1" x14ac:dyDescent="0.2">
      <c r="A145" s="377" t="s">
        <v>112</v>
      </c>
      <c r="B145" s="378"/>
      <c r="C145" s="74" t="str">
        <f t="shared" si="2"/>
        <v>Электронный справочник на основе Справочника организаций "2ГИС.СТАРЫЙ ОСКОЛ" (версия для ПК)</v>
      </c>
      <c r="D145" s="361">
        <v>4200</v>
      </c>
      <c r="E145" s="355"/>
      <c r="F145" s="355"/>
      <c r="G145" s="355"/>
      <c r="H145" s="356"/>
    </row>
    <row r="146" spans="1:8" s="16" customFormat="1" ht="50.1" customHeight="1" x14ac:dyDescent="0.2">
      <c r="A146" s="377" t="s">
        <v>113</v>
      </c>
      <c r="B146" s="378"/>
      <c r="C146" s="74" t="str">
        <f t="shared" si="2"/>
        <v>Электронный справочник на основе Справочника организаций "2ГИС.СТАРЫЙ ОСКОЛ" (версия для ПК)</v>
      </c>
      <c r="D146" s="361">
        <v>9360</v>
      </c>
      <c r="E146" s="355"/>
      <c r="F146" s="355"/>
      <c r="G146" s="355"/>
      <c r="H146" s="356"/>
    </row>
    <row r="147" spans="1:8" s="16" customFormat="1" ht="50.1" customHeight="1" x14ac:dyDescent="0.2">
      <c r="A147" s="352" t="s">
        <v>114</v>
      </c>
      <c r="B147" s="353"/>
      <c r="C147" s="74" t="str">
        <f t="shared" si="2"/>
        <v>Электронный справочник на основе Справочника организаций "2ГИС.СТАРЫЙ ОСКОЛ" (версия для ПК)</v>
      </c>
      <c r="D147" s="361">
        <v>13320</v>
      </c>
      <c r="E147" s="355"/>
      <c r="F147" s="355"/>
      <c r="G147" s="355"/>
      <c r="H147" s="356"/>
    </row>
    <row r="148" spans="1:8" s="16" customFormat="1" ht="50.1" customHeight="1" x14ac:dyDescent="0.2">
      <c r="A148" s="352" t="s">
        <v>115</v>
      </c>
      <c r="B148" s="353"/>
      <c r="C148" s="74" t="s">
        <v>95</v>
      </c>
      <c r="D148" s="361">
        <v>720</v>
      </c>
      <c r="E148" s="355"/>
      <c r="F148" s="355"/>
      <c r="G148" s="355"/>
      <c r="H148" s="356"/>
    </row>
    <row r="149" spans="1:8" s="16" customFormat="1" ht="64.5" customHeight="1" x14ac:dyDescent="0.2">
      <c r="A149" s="352" t="s">
        <v>116</v>
      </c>
      <c r="B149" s="353"/>
      <c r="C14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"2ГИС.СТАРЫЙ ОСКОЛ" (мобильная версия 2ГИС 4.0 и выше); Интернет-площадка 2gis.ru на основе Cправочника организаций "2ГИС.СТАРЫЙ ОСКОЛ"</v>
      </c>
      <c r="D149" s="361">
        <v>13320</v>
      </c>
      <c r="E149" s="355"/>
      <c r="F149" s="355"/>
      <c r="G149" s="355"/>
      <c r="H149" s="356"/>
    </row>
    <row r="150" spans="1:8" s="16" customFormat="1" ht="50.1" customHeight="1" thickBot="1" x14ac:dyDescent="0.25">
      <c r="A150" s="352" t="s">
        <v>117</v>
      </c>
      <c r="B150" s="353"/>
      <c r="C150" s="74" t="str">
        <f t="shared" si="2"/>
        <v>Электронный справочник на основе Справочника организаций "2ГИС.СТАРЫЙ ОСКОЛ" (версия для ПК)</v>
      </c>
      <c r="D150" s="361">
        <v>4200</v>
      </c>
      <c r="E150" s="355"/>
      <c r="F150" s="355"/>
      <c r="G150" s="355"/>
      <c r="H150" s="356"/>
    </row>
    <row r="151" spans="1:8" s="23" customFormat="1" ht="50.1" customHeight="1" thickBot="1" x14ac:dyDescent="0.25">
      <c r="A151" s="362" t="s">
        <v>118</v>
      </c>
      <c r="B151" s="363"/>
      <c r="C151" s="21"/>
      <c r="D151" s="364"/>
      <c r="E151" s="364"/>
      <c r="F151" s="364"/>
      <c r="G151" s="364"/>
      <c r="H151" s="365"/>
    </row>
    <row r="152" spans="1:8" s="16" customFormat="1" ht="50.1" customHeight="1" x14ac:dyDescent="0.2">
      <c r="A152" s="352" t="s">
        <v>119</v>
      </c>
      <c r="B152" s="353"/>
      <c r="C152" s="366" t="str">
        <f>"Электронный справочник на основе Справочника организаций "&amp;$C$2&amp;" (мобильная версия)"</f>
        <v>Электронный справочник на основе Справочника организаций "2ГИС.СТАРЫЙ ОСКОЛ" (мобильная версия)</v>
      </c>
      <c r="D152" s="433">
        <v>2004</v>
      </c>
      <c r="E152" s="433"/>
      <c r="F152" s="433"/>
      <c r="G152" s="433"/>
      <c r="H152" s="433"/>
    </row>
    <row r="153" spans="1:8" s="16" customFormat="1" ht="50.1" customHeight="1" x14ac:dyDescent="0.2">
      <c r="A153" s="352" t="s">
        <v>120</v>
      </c>
      <c r="B153" s="353"/>
      <c r="C153" s="367"/>
      <c r="D153" s="433">
        <v>2004</v>
      </c>
      <c r="E153" s="433"/>
      <c r="F153" s="433"/>
      <c r="G153" s="433"/>
      <c r="H153" s="433"/>
    </row>
    <row r="154" spans="1:8" s="16" customFormat="1" ht="50.1" customHeight="1" x14ac:dyDescent="0.2">
      <c r="A154" s="369" t="s">
        <v>121</v>
      </c>
      <c r="B154" s="370"/>
      <c r="C154" s="367"/>
      <c r="D154" s="517">
        <v>3000</v>
      </c>
      <c r="E154" s="398"/>
      <c r="F154" s="398"/>
      <c r="G154" s="398"/>
      <c r="H154" s="398"/>
    </row>
    <row r="155" spans="1:8" s="16" customFormat="1" ht="50.1" customHeight="1" x14ac:dyDescent="0.2">
      <c r="A155" s="369" t="s">
        <v>122</v>
      </c>
      <c r="B155" s="370"/>
      <c r="C155" s="367"/>
      <c r="D155" s="517">
        <v>300</v>
      </c>
      <c r="E155" s="398"/>
      <c r="F155" s="398"/>
      <c r="G155" s="398"/>
      <c r="H155" s="398"/>
    </row>
    <row r="156" spans="1:8" s="16" customFormat="1" ht="50.1" customHeight="1" thickBot="1" x14ac:dyDescent="0.25">
      <c r="A156" s="369" t="s">
        <v>123</v>
      </c>
      <c r="B156" s="370"/>
      <c r="C156" s="368"/>
      <c r="D156" s="471">
        <v>1050</v>
      </c>
      <c r="E156" s="472"/>
      <c r="F156" s="472"/>
      <c r="G156" s="472"/>
      <c r="H156" s="472"/>
    </row>
    <row r="157" spans="1:8" s="16" customFormat="1" ht="50.1" customHeight="1" thickBot="1" x14ac:dyDescent="0.25">
      <c r="A157" s="362" t="s">
        <v>124</v>
      </c>
      <c r="B157" s="363"/>
      <c r="C157" s="21"/>
      <c r="D157" s="364"/>
      <c r="E157" s="364"/>
      <c r="F157" s="364"/>
      <c r="G157" s="364"/>
      <c r="H157" s="365"/>
    </row>
    <row r="158" spans="1:8" s="16" customFormat="1" ht="50.1" customHeight="1" x14ac:dyDescent="0.2">
      <c r="A158" s="352" t="s">
        <v>214</v>
      </c>
      <c r="B158" s="353"/>
      <c r="C15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58" s="433">
        <v>2070</v>
      </c>
      <c r="E158" s="433"/>
      <c r="F158" s="433"/>
      <c r="G158" s="433"/>
      <c r="H158" s="433"/>
    </row>
    <row r="159" spans="1:8" s="16" customFormat="1" ht="50.1" customHeight="1" x14ac:dyDescent="0.2">
      <c r="A159" s="352" t="s">
        <v>126</v>
      </c>
      <c r="B159" s="353"/>
      <c r="C159" s="74" t="str">
        <f>"Интернет-площадка 2gis.ru на основе Cправочника организаций "&amp;$C$2&amp;""</f>
        <v>Интернет-площадка 2gis.ru на основе Cправочника организаций "2ГИС.СТАРЫЙ ОСКОЛ"</v>
      </c>
      <c r="D159" s="517">
        <v>648</v>
      </c>
      <c r="E159" s="398"/>
      <c r="F159" s="398"/>
      <c r="G159" s="398"/>
      <c r="H159" s="399"/>
    </row>
    <row r="160" spans="1:8" s="16" customFormat="1" ht="50.1" customHeight="1" x14ac:dyDescent="0.2">
      <c r="A160" s="352" t="s">
        <v>127</v>
      </c>
      <c r="B160" s="353"/>
      <c r="C160" s="74"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60" s="433">
        <v>2070</v>
      </c>
      <c r="E160" s="433"/>
      <c r="F160" s="433"/>
      <c r="G160" s="433"/>
      <c r="H160" s="433"/>
    </row>
    <row r="161" spans="1:8" s="16" customFormat="1" ht="50.1" customHeight="1" x14ac:dyDescent="0.2">
      <c r="A161" s="352" t="s">
        <v>215</v>
      </c>
      <c r="B161" s="353"/>
      <c r="C161"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"2ГИС.СТАРЫЙ ОСКОЛ" (мобильная версия 2ГИС 4.0 и выше)</v>
      </c>
      <c r="D161" s="517">
        <v>3000</v>
      </c>
      <c r="E161" s="398"/>
      <c r="F161" s="398"/>
      <c r="G161" s="398"/>
      <c r="H161" s="399"/>
    </row>
    <row r="162" spans="1:8" s="16" customFormat="1" ht="50.1" customHeight="1" x14ac:dyDescent="0.2">
      <c r="A162" s="377" t="s">
        <v>199</v>
      </c>
      <c r="B162" s="378"/>
      <c r="C162" s="74" t="str">
        <f>"Интернет-площадка 2gis.ru на основе Cправочника организаций "&amp;$C$2&amp;""</f>
        <v>Интернет-площадка 2gis.ru на основе Cправочника организаций "2ГИС.СТАРЫЙ ОСКОЛ"</v>
      </c>
      <c r="D162" s="354">
        <v>960</v>
      </c>
      <c r="E162" s="355"/>
      <c r="F162" s="355"/>
      <c r="G162" s="355"/>
      <c r="H162" s="356"/>
    </row>
    <row r="163" spans="1:8" s="16" customFormat="1" ht="50.1" customHeight="1" thickBot="1" x14ac:dyDescent="0.25">
      <c r="A163" s="377" t="s">
        <v>130</v>
      </c>
      <c r="B163" s="378"/>
      <c r="C163" s="198" t="str">
        <f>"Электронный справочник на основе Справочника организаций "&amp;$C$2&amp;" (версия для ПК)"</f>
        <v>Электронный справочник на основе Справочника организаций "2ГИС.СТАРЫЙ ОСКОЛ" (версия для ПК)</v>
      </c>
      <c r="D163" s="517">
        <v>3000</v>
      </c>
      <c r="E163" s="398"/>
      <c r="F163" s="398"/>
      <c r="G163" s="398"/>
      <c r="H163" s="399"/>
    </row>
    <row r="164" spans="1:8" s="16" customFormat="1" ht="21.75" thickBot="1" x14ac:dyDescent="0.25">
      <c r="A164" s="518"/>
      <c r="B164" s="519"/>
      <c r="C164" s="56"/>
      <c r="D164" s="520"/>
      <c r="E164" s="520"/>
      <c r="F164" s="520"/>
      <c r="G164" s="520"/>
      <c r="H164" s="521"/>
    </row>
    <row r="165" spans="1:8" ht="12.6" customHeight="1" x14ac:dyDescent="0.2">
      <c r="E165" s="87"/>
      <c r="F165" s="87"/>
    </row>
    <row r="166" spans="1:8" s="87" customFormat="1" ht="24.95" customHeight="1" x14ac:dyDescent="0.2">
      <c r="A166" s="85"/>
      <c r="B166" s="86" t="s">
        <v>133</v>
      </c>
      <c r="C166" s="349" t="s">
        <v>220</v>
      </c>
      <c r="D166" s="349"/>
    </row>
    <row r="167" spans="1:8" s="87" customFormat="1" ht="24.95" customHeight="1" x14ac:dyDescent="0.2">
      <c r="A167" s="85"/>
      <c r="C167" s="348" t="s">
        <v>221</v>
      </c>
      <c r="D167" s="348"/>
    </row>
    <row r="168" spans="1:8" s="87" customFormat="1" ht="24.95" customHeight="1" x14ac:dyDescent="0.2">
      <c r="A168" s="85"/>
      <c r="C168" s="349" t="s">
        <v>222</v>
      </c>
      <c r="D168" s="348"/>
    </row>
    <row r="169" spans="1:8" s="82" customFormat="1" ht="12.6" customHeight="1" x14ac:dyDescent="0.2">
      <c r="A169" s="81"/>
      <c r="C169" s="348"/>
      <c r="D169" s="348"/>
      <c r="E169" s="87"/>
      <c r="F169" s="87"/>
      <c r="G169" s="87"/>
    </row>
    <row r="170" spans="1:8" s="91" customFormat="1" ht="24.95" customHeight="1" x14ac:dyDescent="0.2">
      <c r="A170" s="347" t="str">
        <f>Абакан_юр!A174</f>
        <v>По соглашению сторон в качестве валюты платежа могут выступать украинские гривны, в этом случае курс следующий: 1 руб. = 0,4395 гривен</v>
      </c>
      <c r="B170" s="347"/>
      <c r="C170" s="347"/>
      <c r="D170" s="89"/>
      <c r="E170" s="89"/>
      <c r="F170" s="90"/>
      <c r="G170" s="351"/>
      <c r="H170" s="351"/>
    </row>
    <row r="171" spans="1:8" s="91" customFormat="1" ht="24.95" customHeight="1" x14ac:dyDescent="0.2">
      <c r="A171" s="347" t="str">
        <f>Абакан_юр!A175</f>
        <v>По соглашению сторон в качестве валюты платежа могут выступать дирхамы ОАЭ, в этом случае курс следующий: 1 руб. = 0,0414 дирхам</v>
      </c>
      <c r="B171" s="347"/>
      <c r="C171" s="347"/>
      <c r="D171" s="89"/>
      <c r="E171" s="89"/>
      <c r="F171" s="90"/>
      <c r="G171" s="92"/>
      <c r="H171" s="92"/>
    </row>
    <row r="172" spans="1:8" s="91" customFormat="1" ht="24.95" customHeight="1" x14ac:dyDescent="0.2">
      <c r="A172" s="347" t="str">
        <f>Абакан_юр!A176</f>
        <v>По соглашению сторон в качестве валюты платежа могут выступать доллары США, в этом случае курс следующий: 1 руб. = 0,0113 доллара</v>
      </c>
      <c r="B172" s="347"/>
      <c r="C172" s="347"/>
      <c r="D172" s="89"/>
      <c r="E172" s="89"/>
      <c r="F172" s="90"/>
      <c r="G172" s="92"/>
      <c r="H172" s="92"/>
    </row>
    <row r="173" spans="1:8" s="91" customFormat="1" ht="24.95" customHeight="1" x14ac:dyDescent="0.2">
      <c r="A173" s="347" t="str">
        <f>Абакан_юр!A177</f>
        <v>По соглашению сторон в качестве валюты платежа могут выступать евро, в этом случае курс следующий: 1 руб. = 0,0104 евро</v>
      </c>
      <c r="B173" s="347"/>
      <c r="C173" s="347"/>
      <c r="D173" s="89"/>
      <c r="E173" s="90"/>
      <c r="F173" s="90"/>
      <c r="G173" s="92"/>
      <c r="H173" s="92"/>
    </row>
    <row r="174" spans="1:8" s="91" customFormat="1" ht="24.95" customHeight="1" x14ac:dyDescent="0.2">
      <c r="A174" s="347" t="str">
        <f>Абакан_юр!A178</f>
        <v>По соглашению сторон в качестве валюты платежа могут выступать чешские кроны, в этом случае курс следующий: 1 руб. = 0,2610 крона</v>
      </c>
      <c r="B174" s="347"/>
      <c r="C174" s="347"/>
      <c r="D174" s="89"/>
      <c r="E174" s="90"/>
      <c r="F174" s="90"/>
      <c r="G174" s="92"/>
      <c r="H174" s="92"/>
    </row>
    <row r="175" spans="1:8" s="91" customFormat="1" ht="24.95" customHeight="1" x14ac:dyDescent="0.2">
      <c r="A175" s="347" t="str">
        <f>Абакан_юр!A179</f>
        <v>По соглашению сторон в качестве валюты платежа могут выступать киргизские сомы, в этом случае курс следующий: 1 руб. = 1,0094 сом</v>
      </c>
      <c r="B175" s="347"/>
      <c r="C175" s="347"/>
      <c r="D175" s="89"/>
      <c r="E175" s="89"/>
      <c r="F175" s="90"/>
      <c r="G175" s="92"/>
      <c r="H175" s="92"/>
    </row>
    <row r="176" spans="1:8" s="91" customFormat="1" ht="24.95" customHeight="1" x14ac:dyDescent="0.2">
      <c r="A176" s="347" t="str">
        <f>Абакан_юр!A180</f>
        <v>По соглашению сторон в качестве валюты платежа могут выступать казахстанские тенге, в этом случае курс следующий: 1 руб. = 5,0667 тенге</v>
      </c>
      <c r="B176" s="347"/>
      <c r="C176" s="347"/>
      <c r="D176" s="89"/>
      <c r="E176" s="89"/>
      <c r="F176" s="90"/>
      <c r="G176" s="92"/>
      <c r="H176" s="92"/>
    </row>
    <row r="177" spans="1:8" s="98" customFormat="1" ht="12" customHeight="1" x14ac:dyDescent="0.2">
      <c r="A177" s="93"/>
      <c r="B177" s="93"/>
      <c r="C177" s="94"/>
      <c r="D177" s="95"/>
      <c r="E177" s="95"/>
      <c r="F177" s="96"/>
      <c r="G177" s="97"/>
      <c r="H177" s="97"/>
    </row>
    <row r="178" spans="1:8" ht="24.95" customHeight="1" x14ac:dyDescent="0.2">
      <c r="A178" s="339" t="s">
        <v>144</v>
      </c>
      <c r="B178" s="339"/>
      <c r="C178" s="339"/>
      <c r="D178" s="339"/>
      <c r="E178" s="339"/>
      <c r="F178" s="339"/>
      <c r="G178" s="339"/>
      <c r="H178" s="339"/>
    </row>
    <row r="179" spans="1:8" ht="24.95" customHeight="1" x14ac:dyDescent="0.2">
      <c r="A179" s="339" t="s">
        <v>145</v>
      </c>
      <c r="B179" s="339"/>
      <c r="C179" s="339"/>
      <c r="D179" s="339"/>
      <c r="E179" s="339"/>
      <c r="F179" s="339"/>
      <c r="G179" s="339"/>
      <c r="H179" s="339"/>
    </row>
    <row r="180" spans="1:8" s="98" customFormat="1" ht="12.6" customHeight="1" x14ac:dyDescent="0.2">
      <c r="A180" s="93"/>
      <c r="B180" s="93"/>
      <c r="C180" s="94"/>
      <c r="D180" s="95"/>
      <c r="E180" s="95"/>
      <c r="F180" s="96"/>
      <c r="G180" s="97"/>
      <c r="H180" s="97"/>
    </row>
    <row r="181" spans="1:8" s="100" customFormat="1" ht="50.1" customHeight="1" thickBot="1" x14ac:dyDescent="0.25">
      <c r="A181" s="340" t="s">
        <v>146</v>
      </c>
      <c r="B181" s="340"/>
      <c r="C181" s="340"/>
      <c r="D181" s="340"/>
      <c r="E181" s="340"/>
      <c r="F181" s="99"/>
      <c r="G181" s="91"/>
    </row>
    <row r="182" spans="1:8" s="102" customFormat="1" ht="50.1" customHeight="1" thickBot="1" x14ac:dyDescent="0.25">
      <c r="A182" s="499" t="s">
        <v>147</v>
      </c>
      <c r="B182" s="500"/>
      <c r="C182" s="500"/>
      <c r="D182" s="500"/>
      <c r="E182" s="501"/>
      <c r="F182" s="101"/>
      <c r="G182" s="82"/>
    </row>
    <row r="183" spans="1:8" ht="103.5" customHeight="1" thickBot="1" x14ac:dyDescent="0.25">
      <c r="A183" s="538" t="s">
        <v>148</v>
      </c>
      <c r="B183" s="539"/>
      <c r="C183" s="103" t="s">
        <v>149</v>
      </c>
      <c r="D183" s="621" t="s">
        <v>150</v>
      </c>
      <c r="E183" s="622"/>
      <c r="F183" s="104"/>
      <c r="G183" s="104"/>
      <c r="H183" s="104"/>
    </row>
    <row r="184" spans="1:8" ht="99.95" customHeight="1" x14ac:dyDescent="0.2">
      <c r="A184" s="333" t="s">
        <v>151</v>
      </c>
      <c r="B184" s="334"/>
      <c r="C184" s="105" t="s">
        <v>152</v>
      </c>
      <c r="D184" s="335" t="s">
        <v>153</v>
      </c>
      <c r="E184" s="336"/>
      <c r="F184" s="104"/>
      <c r="G184" s="104"/>
      <c r="H184" s="104"/>
    </row>
    <row r="185" spans="1:8" ht="75" customHeight="1" x14ac:dyDescent="0.2">
      <c r="A185" s="337" t="s">
        <v>154</v>
      </c>
      <c r="B185" s="338"/>
      <c r="C185" s="106" t="s">
        <v>155</v>
      </c>
      <c r="D185" s="331" t="s">
        <v>156</v>
      </c>
      <c r="E185" s="332"/>
      <c r="F185" s="104"/>
      <c r="G185" s="104"/>
      <c r="H185" s="104"/>
    </row>
    <row r="186" spans="1:8" ht="117.75" customHeight="1" x14ac:dyDescent="0.2">
      <c r="A186" s="337" t="s">
        <v>157</v>
      </c>
      <c r="B186" s="338"/>
      <c r="C186" s="106" t="s">
        <v>158</v>
      </c>
      <c r="D186" s="331" t="s">
        <v>156</v>
      </c>
      <c r="E186" s="332"/>
      <c r="F186" s="104"/>
      <c r="G186" s="104"/>
      <c r="H186" s="104"/>
    </row>
    <row r="187" spans="1:8" s="82" customFormat="1" ht="102.75" customHeight="1" thickBot="1" x14ac:dyDescent="0.25">
      <c r="A187" s="495" t="s">
        <v>160</v>
      </c>
      <c r="B187" s="496"/>
      <c r="C187" s="247" t="s">
        <v>161</v>
      </c>
      <c r="D187" s="496" t="s">
        <v>156</v>
      </c>
      <c r="E187" s="707"/>
      <c r="F187" s="101"/>
      <c r="G187" s="101"/>
      <c r="H187" s="101"/>
    </row>
    <row r="188" spans="1:8" s="98" customFormat="1" ht="222.75" customHeight="1" thickBot="1" x14ac:dyDescent="0.25">
      <c r="A188" s="495" t="s">
        <v>162</v>
      </c>
      <c r="B188" s="496"/>
      <c r="C188" s="125" t="s">
        <v>163</v>
      </c>
      <c r="D188" s="497" t="s">
        <v>156</v>
      </c>
      <c r="E188" s="498"/>
      <c r="F188" s="96"/>
      <c r="G188" s="97"/>
      <c r="H188" s="97"/>
    </row>
    <row r="189" spans="1:8" ht="36.75" customHeight="1" x14ac:dyDescent="0.2">
      <c r="A189" s="329" t="s">
        <v>164</v>
      </c>
      <c r="B189" s="329"/>
      <c r="C189" s="329"/>
      <c r="D189" s="329"/>
      <c r="E189" s="329"/>
      <c r="F189" s="329"/>
      <c r="G189" s="329"/>
      <c r="H189" s="329"/>
    </row>
    <row r="190" spans="1:8" ht="36.75" customHeight="1" x14ac:dyDescent="0.2">
      <c r="A190" s="329" t="s">
        <v>165</v>
      </c>
      <c r="B190" s="329"/>
      <c r="C190" s="329"/>
      <c r="D190" s="329"/>
      <c r="E190" s="329"/>
      <c r="F190" s="329"/>
      <c r="G190" s="329"/>
      <c r="H190" s="329"/>
    </row>
    <row r="191" spans="1:8" ht="181.5" customHeight="1" x14ac:dyDescent="0.2">
      <c r="A191"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1" s="493"/>
      <c r="C191" s="493"/>
      <c r="D191" s="493"/>
      <c r="E191" s="493"/>
      <c r="F191" s="493"/>
      <c r="G191" s="493"/>
      <c r="H191" s="493"/>
    </row>
    <row r="192" spans="1:8" s="16" customFormat="1" ht="67.5" customHeight="1" x14ac:dyDescent="0.2">
      <c r="A192" s="339" t="s">
        <v>167</v>
      </c>
      <c r="B192" s="339"/>
      <c r="C192" s="339"/>
      <c r="D192" s="339"/>
      <c r="E192" s="339"/>
      <c r="F192" s="339"/>
      <c r="G192" s="339"/>
      <c r="H192" s="339"/>
    </row>
    <row r="193" spans="1:8" ht="23.25" x14ac:dyDescent="0.2">
      <c r="A193" s="329" t="s">
        <v>168</v>
      </c>
      <c r="B193" s="329"/>
      <c r="C193" s="329"/>
      <c r="D193" s="329"/>
      <c r="E193" s="329"/>
      <c r="F193" s="329"/>
      <c r="G193" s="329"/>
      <c r="H193" s="329"/>
    </row>
    <row r="194" spans="1:8" s="109" customFormat="1" ht="114.75" customHeight="1" x14ac:dyDescent="0.2">
      <c r="A194" s="339" t="s">
        <v>169</v>
      </c>
      <c r="B194" s="339"/>
      <c r="C194" s="339"/>
      <c r="D194" s="339"/>
      <c r="E194" s="339"/>
      <c r="F194" s="339"/>
      <c r="G194" s="339"/>
      <c r="H194" s="339"/>
    </row>
  </sheetData>
  <sheetProtection selectLockedCells="1" selectUnlockedCells="1"/>
  <mergeCells count="319">
    <mergeCell ref="D1:F1"/>
    <mergeCell ref="G2:H2"/>
    <mergeCell ref="D4:H4"/>
    <mergeCell ref="A5:B5"/>
    <mergeCell ref="A7:A10"/>
    <mergeCell ref="B7:B8"/>
    <mergeCell ref="C7:C8"/>
    <mergeCell ref="D7:D10"/>
    <mergeCell ref="E7:E10"/>
    <mergeCell ref="F7:F10"/>
    <mergeCell ref="G7:G10"/>
    <mergeCell ref="H7:H10"/>
    <mergeCell ref="D11:H11"/>
    <mergeCell ref="A12:A16"/>
    <mergeCell ref="B12:B13"/>
    <mergeCell ref="C12:C13"/>
    <mergeCell ref="D12:D16"/>
    <mergeCell ref="E12:E16"/>
    <mergeCell ref="F12:F16"/>
    <mergeCell ref="G12:G16"/>
    <mergeCell ref="H12:H16"/>
    <mergeCell ref="A18:A21"/>
    <mergeCell ref="D18:H21"/>
    <mergeCell ref="C19:C20"/>
    <mergeCell ref="D22:H22"/>
    <mergeCell ref="A23:A25"/>
    <mergeCell ref="B23:B24"/>
    <mergeCell ref="C23:C24"/>
    <mergeCell ref="D23:H25"/>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D155:H155"/>
    <mergeCell ref="A156:B156"/>
    <mergeCell ref="D156:H156"/>
    <mergeCell ref="A157:B157"/>
    <mergeCell ref="D157:H157"/>
    <mergeCell ref="A158:B158"/>
    <mergeCell ref="D158:H158"/>
    <mergeCell ref="A151:B151"/>
    <mergeCell ref="D151:H151"/>
    <mergeCell ref="A152:B152"/>
    <mergeCell ref="C152:C156"/>
    <mergeCell ref="D152:H152"/>
    <mergeCell ref="A153:B153"/>
    <mergeCell ref="D153:H153"/>
    <mergeCell ref="A154:B154"/>
    <mergeCell ref="D154:H154"/>
    <mergeCell ref="A155:B155"/>
    <mergeCell ref="G170:H170"/>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71:C171"/>
    <mergeCell ref="A172:C172"/>
    <mergeCell ref="A173:C173"/>
    <mergeCell ref="A174:C174"/>
    <mergeCell ref="A175:C175"/>
    <mergeCell ref="A176:C176"/>
    <mergeCell ref="C166:D166"/>
    <mergeCell ref="C167:D167"/>
    <mergeCell ref="C168:D168"/>
    <mergeCell ref="C169:D169"/>
    <mergeCell ref="A170:C170"/>
    <mergeCell ref="A184:B184"/>
    <mergeCell ref="D184:E184"/>
    <mergeCell ref="A185:B185"/>
    <mergeCell ref="D185:E185"/>
    <mergeCell ref="A186:B186"/>
    <mergeCell ref="D186:E186"/>
    <mergeCell ref="A178:H178"/>
    <mergeCell ref="A179:H179"/>
    <mergeCell ref="A181:E181"/>
    <mergeCell ref="A182:E182"/>
    <mergeCell ref="A183:B183"/>
    <mergeCell ref="D183:E183"/>
    <mergeCell ref="A191:H191"/>
    <mergeCell ref="A192:H192"/>
    <mergeCell ref="A193:H193"/>
    <mergeCell ref="A194:E194"/>
    <mergeCell ref="F194:H194"/>
    <mergeCell ref="A187:B187"/>
    <mergeCell ref="D187:E187"/>
    <mergeCell ref="A188:B188"/>
    <mergeCell ref="D188:E188"/>
    <mergeCell ref="A189:H189"/>
    <mergeCell ref="A190:H190"/>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zoomScale="40" zoomScaleNormal="40" zoomScaleSheetLayoutView="40" workbookViewId="0">
      <pane ySplit="4" topLeftCell="A87"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679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7" s="382">
        <f>F7*1.2</f>
        <v>9583.1999999999989</v>
      </c>
      <c r="E7" s="383">
        <f>F7*1.1</f>
        <v>8784.6</v>
      </c>
      <c r="F7" s="383">
        <v>7986</v>
      </c>
      <c r="G7" s="383">
        <f>F7*0.75</f>
        <v>5989.5</v>
      </c>
      <c r="H7" s="384">
        <f>F7*0.5</f>
        <v>3993</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2" s="457">
        <f>F12*1.2</f>
        <v>10699.199999999999</v>
      </c>
      <c r="E12" s="383">
        <f>F12*1.1</f>
        <v>9807.6</v>
      </c>
      <c r="F12" s="383">
        <v>8916</v>
      </c>
      <c r="G12" s="383">
        <f>F12*0.75</f>
        <v>6687</v>
      </c>
      <c r="H12" s="384">
        <f>F12*0.5</f>
        <v>4458</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1800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"2ГИС.СТЕРЛИТАМАК"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23" s="527">
        <v>348</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7" s="382">
        <f>F27*1.2</f>
        <v>13420.8</v>
      </c>
      <c r="E27" s="383">
        <f>F27*1.1</f>
        <v>12302.400000000001</v>
      </c>
      <c r="F27" s="383">
        <v>11184</v>
      </c>
      <c r="G27" s="383">
        <f>F27*0.75</f>
        <v>8388</v>
      </c>
      <c r="H27" s="384">
        <f>F27*0.5</f>
        <v>5592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2" s="457">
        <f>F32*1.2</f>
        <v>14990.4</v>
      </c>
      <c r="E32" s="383">
        <f>F32*1.1</f>
        <v>13741.2</v>
      </c>
      <c r="F32" s="383">
        <v>12492</v>
      </c>
      <c r="G32" s="383">
        <f>F32*0.75</f>
        <v>9369</v>
      </c>
      <c r="H32" s="384">
        <f>F32*0.5</f>
        <v>6246</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2520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"2ГИС.СТЕРЛИТАМАК"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"2ГИС.СТЕРЛИТАМАК"; Электронный справочник "2ГИС.СТЕРЛИТАМАК"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v>
      </c>
      <c r="D43" s="465">
        <v>492</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48" s="382">
        <f>F48*1.2</f>
        <v>11505.6</v>
      </c>
      <c r="E48" s="383">
        <f>F48*1.1</f>
        <v>10546.800000000001</v>
      </c>
      <c r="F48" s="383">
        <v>9588</v>
      </c>
      <c r="G48" s="383">
        <f>F48*0.75</f>
        <v>7191</v>
      </c>
      <c r="H48" s="384">
        <f>F48*0.5</f>
        <v>4794</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4" s="457">
        <f>F54*1.2</f>
        <v>12844.8</v>
      </c>
      <c r="E54" s="383">
        <f>F54*1.1</f>
        <v>11774.400000000001</v>
      </c>
      <c r="F54" s="383">
        <v>10704</v>
      </c>
      <c r="G54" s="383">
        <f>F54*0.75</f>
        <v>8028</v>
      </c>
      <c r="H54" s="384">
        <f>F54*0.5</f>
        <v>5352</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60" s="527">
        <v>348</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62" s="531"/>
      <c r="E62" s="532"/>
      <c r="F62" s="532"/>
      <c r="G62" s="532"/>
      <c r="H62" s="533"/>
    </row>
    <row r="63" spans="1:8" s="16" customFormat="1" ht="24.95" customHeight="1" thickBot="1" x14ac:dyDescent="0.25">
      <c r="A63" s="40"/>
      <c r="B63" s="59"/>
      <c r="C63" s="60"/>
      <c r="D63" s="435"/>
      <c r="E63" s="436"/>
      <c r="F63" s="436"/>
      <c r="G63" s="436"/>
      <c r="H63" s="437"/>
    </row>
    <row r="64" spans="1:8" s="16" customFormat="1" ht="50.1" customHeight="1" thickBot="1" x14ac:dyDescent="0.25">
      <c r="A64" s="411" t="s">
        <v>38</v>
      </c>
      <c r="B64" s="412"/>
      <c r="C64" s="412"/>
      <c r="D64" s="421" t="str">
        <f>"от "&amp;MIN(D65:D94)&amp;" до "&amp;MAX(D65:D94)</f>
        <v>от 1104 до 33120</v>
      </c>
      <c r="E64" s="422"/>
      <c r="F64" s="422"/>
      <c r="G64" s="422"/>
      <c r="H64" s="423"/>
    </row>
    <row r="65" spans="1:8" s="16" customFormat="1" ht="37.5" customHeight="1" outlineLevel="1" x14ac:dyDescent="0.2">
      <c r="A65" s="429" t="s">
        <v>39</v>
      </c>
      <c r="B65" s="598"/>
      <c r="C65" s="455"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65" s="601">
        <v>1104</v>
      </c>
      <c r="E65" s="433"/>
      <c r="F65" s="433"/>
      <c r="G65" s="433"/>
      <c r="H65" s="434"/>
    </row>
    <row r="66" spans="1:8" s="16" customFormat="1" ht="37.5" customHeight="1" outlineLevel="1" x14ac:dyDescent="0.2">
      <c r="A66" s="419" t="s">
        <v>40</v>
      </c>
      <c r="B66" s="586"/>
      <c r="C66" s="599"/>
      <c r="D66" s="361">
        <v>2208</v>
      </c>
      <c r="E66" s="355"/>
      <c r="F66" s="355"/>
      <c r="G66" s="355"/>
      <c r="H66" s="356"/>
    </row>
    <row r="67" spans="1:8" s="16" customFormat="1" ht="37.5" customHeight="1" outlineLevel="1" x14ac:dyDescent="0.2">
      <c r="A67" s="419" t="s">
        <v>41</v>
      </c>
      <c r="B67" s="586"/>
      <c r="C67" s="599"/>
      <c r="D67" s="361">
        <v>3312</v>
      </c>
      <c r="E67" s="355"/>
      <c r="F67" s="355"/>
      <c r="G67" s="355"/>
      <c r="H67" s="356"/>
    </row>
    <row r="68" spans="1:8" s="16" customFormat="1" ht="37.5" customHeight="1" outlineLevel="1" x14ac:dyDescent="0.2">
      <c r="A68" s="419" t="s">
        <v>42</v>
      </c>
      <c r="B68" s="586"/>
      <c r="C68" s="599"/>
      <c r="D68" s="361">
        <v>4416</v>
      </c>
      <c r="E68" s="355"/>
      <c r="F68" s="355"/>
      <c r="G68" s="355"/>
      <c r="H68" s="356"/>
    </row>
    <row r="69" spans="1:8" s="16" customFormat="1" ht="37.5" customHeight="1" outlineLevel="1" x14ac:dyDescent="0.2">
      <c r="A69" s="419" t="s">
        <v>43</v>
      </c>
      <c r="B69" s="586"/>
      <c r="C69" s="599"/>
      <c r="D69" s="361">
        <v>5520</v>
      </c>
      <c r="E69" s="355"/>
      <c r="F69" s="355"/>
      <c r="G69" s="355"/>
      <c r="H69" s="356"/>
    </row>
    <row r="70" spans="1:8" s="16" customFormat="1" ht="37.5" customHeight="1" outlineLevel="1" x14ac:dyDescent="0.2">
      <c r="A70" s="419" t="s">
        <v>44</v>
      </c>
      <c r="B70" s="586"/>
      <c r="C70" s="599"/>
      <c r="D70" s="361">
        <v>6624</v>
      </c>
      <c r="E70" s="355"/>
      <c r="F70" s="355"/>
      <c r="G70" s="355"/>
      <c r="H70" s="356"/>
    </row>
    <row r="71" spans="1:8" s="16" customFormat="1" ht="37.5" customHeight="1" outlineLevel="1" x14ac:dyDescent="0.2">
      <c r="A71" s="419" t="s">
        <v>45</v>
      </c>
      <c r="B71" s="586"/>
      <c r="C71" s="599"/>
      <c r="D71" s="361">
        <v>7728</v>
      </c>
      <c r="E71" s="355"/>
      <c r="F71" s="355"/>
      <c r="G71" s="355"/>
      <c r="H71" s="356"/>
    </row>
    <row r="72" spans="1:8" s="16" customFormat="1" ht="37.5" customHeight="1" outlineLevel="1" x14ac:dyDescent="0.2">
      <c r="A72" s="419" t="s">
        <v>46</v>
      </c>
      <c r="B72" s="586"/>
      <c r="C72" s="599"/>
      <c r="D72" s="361">
        <v>8832</v>
      </c>
      <c r="E72" s="355"/>
      <c r="F72" s="355"/>
      <c r="G72" s="355"/>
      <c r="H72" s="356"/>
    </row>
    <row r="73" spans="1:8" s="16" customFormat="1" ht="37.5" customHeight="1" outlineLevel="1" x14ac:dyDescent="0.2">
      <c r="A73" s="419" t="s">
        <v>47</v>
      </c>
      <c r="B73" s="586"/>
      <c r="C73" s="599"/>
      <c r="D73" s="361">
        <v>9936</v>
      </c>
      <c r="E73" s="355"/>
      <c r="F73" s="355"/>
      <c r="G73" s="355"/>
      <c r="H73" s="356"/>
    </row>
    <row r="74" spans="1:8" s="16" customFormat="1" ht="37.5" customHeight="1" outlineLevel="1" x14ac:dyDescent="0.2">
      <c r="A74" s="419" t="s">
        <v>48</v>
      </c>
      <c r="B74" s="586"/>
      <c r="C74" s="599"/>
      <c r="D74" s="361">
        <v>11040</v>
      </c>
      <c r="E74" s="355"/>
      <c r="F74" s="355"/>
      <c r="G74" s="355"/>
      <c r="H74" s="356"/>
    </row>
    <row r="75" spans="1:8" s="16" customFormat="1" ht="37.5" customHeight="1" outlineLevel="1" x14ac:dyDescent="0.2">
      <c r="A75" s="419" t="s">
        <v>49</v>
      </c>
      <c r="B75" s="586"/>
      <c r="C75" s="599"/>
      <c r="D75" s="361">
        <v>12144</v>
      </c>
      <c r="E75" s="355"/>
      <c r="F75" s="355"/>
      <c r="G75" s="355"/>
      <c r="H75" s="356"/>
    </row>
    <row r="76" spans="1:8" s="16" customFormat="1" ht="37.5" customHeight="1" outlineLevel="1" x14ac:dyDescent="0.2">
      <c r="A76" s="419" t="s">
        <v>50</v>
      </c>
      <c r="B76" s="586"/>
      <c r="C76" s="599"/>
      <c r="D76" s="361">
        <v>13248</v>
      </c>
      <c r="E76" s="355"/>
      <c r="F76" s="355"/>
      <c r="G76" s="355"/>
      <c r="H76" s="356"/>
    </row>
    <row r="77" spans="1:8" s="16" customFormat="1" ht="37.5" customHeight="1" outlineLevel="1" x14ac:dyDescent="0.2">
      <c r="A77" s="419" t="s">
        <v>51</v>
      </c>
      <c r="B77" s="586"/>
      <c r="C77" s="599"/>
      <c r="D77" s="361">
        <v>14352</v>
      </c>
      <c r="E77" s="355"/>
      <c r="F77" s="355"/>
      <c r="G77" s="355"/>
      <c r="H77" s="356"/>
    </row>
    <row r="78" spans="1:8" s="16" customFormat="1" ht="37.5" customHeight="1" outlineLevel="1" x14ac:dyDescent="0.2">
      <c r="A78" s="419" t="s">
        <v>52</v>
      </c>
      <c r="B78" s="586"/>
      <c r="C78" s="599"/>
      <c r="D78" s="361">
        <v>15456</v>
      </c>
      <c r="E78" s="355"/>
      <c r="F78" s="355"/>
      <c r="G78" s="355"/>
      <c r="H78" s="356"/>
    </row>
    <row r="79" spans="1:8" s="16" customFormat="1" ht="37.5" customHeight="1" outlineLevel="1" x14ac:dyDescent="0.2">
      <c r="A79" s="419" t="s">
        <v>53</v>
      </c>
      <c r="B79" s="586"/>
      <c r="C79" s="599"/>
      <c r="D79" s="361">
        <v>16560</v>
      </c>
      <c r="E79" s="355"/>
      <c r="F79" s="355"/>
      <c r="G79" s="355"/>
      <c r="H79" s="356"/>
    </row>
    <row r="80" spans="1:8" s="16" customFormat="1" ht="37.5" customHeight="1" outlineLevel="1" x14ac:dyDescent="0.2">
      <c r="A80" s="419" t="s">
        <v>54</v>
      </c>
      <c r="B80" s="586"/>
      <c r="C80" s="599"/>
      <c r="D80" s="361">
        <v>17664</v>
      </c>
      <c r="E80" s="355"/>
      <c r="F80" s="355"/>
      <c r="G80" s="355"/>
      <c r="H80" s="356"/>
    </row>
    <row r="81" spans="1:8" s="16" customFormat="1" ht="37.5" customHeight="1" outlineLevel="1" x14ac:dyDescent="0.2">
      <c r="A81" s="419" t="s">
        <v>55</v>
      </c>
      <c r="B81" s="586"/>
      <c r="C81" s="599"/>
      <c r="D81" s="361">
        <v>18768</v>
      </c>
      <c r="E81" s="355"/>
      <c r="F81" s="355"/>
      <c r="G81" s="355"/>
      <c r="H81" s="356"/>
    </row>
    <row r="82" spans="1:8" s="16" customFormat="1" ht="37.5" customHeight="1" outlineLevel="1" x14ac:dyDescent="0.2">
      <c r="A82" s="419" t="s">
        <v>56</v>
      </c>
      <c r="B82" s="586"/>
      <c r="C82" s="599"/>
      <c r="D82" s="361">
        <v>19872</v>
      </c>
      <c r="E82" s="355"/>
      <c r="F82" s="355"/>
      <c r="G82" s="355"/>
      <c r="H82" s="356"/>
    </row>
    <row r="83" spans="1:8" s="16" customFormat="1" ht="37.5" customHeight="1" outlineLevel="1" x14ac:dyDescent="0.2">
      <c r="A83" s="419" t="s">
        <v>57</v>
      </c>
      <c r="B83" s="586"/>
      <c r="C83" s="599"/>
      <c r="D83" s="361">
        <v>20976</v>
      </c>
      <c r="E83" s="355"/>
      <c r="F83" s="355"/>
      <c r="G83" s="355"/>
      <c r="H83" s="356"/>
    </row>
    <row r="84" spans="1:8" s="16" customFormat="1" ht="37.5" customHeight="1" outlineLevel="1" x14ac:dyDescent="0.2">
      <c r="A84" s="419" t="s">
        <v>58</v>
      </c>
      <c r="B84" s="586"/>
      <c r="C84" s="599"/>
      <c r="D84" s="361">
        <v>22080</v>
      </c>
      <c r="E84" s="355"/>
      <c r="F84" s="355"/>
      <c r="G84" s="355"/>
      <c r="H84" s="356"/>
    </row>
    <row r="85" spans="1:8" s="16" customFormat="1" ht="37.5" customHeight="1" outlineLevel="1" x14ac:dyDescent="0.2">
      <c r="A85" s="419" t="s">
        <v>181</v>
      </c>
      <c r="B85" s="586"/>
      <c r="C85" s="599"/>
      <c r="D85" s="361">
        <v>23184</v>
      </c>
      <c r="E85" s="355"/>
      <c r="F85" s="355"/>
      <c r="G85" s="355"/>
      <c r="H85" s="356"/>
    </row>
    <row r="86" spans="1:8" s="16" customFormat="1" ht="37.5" customHeight="1" outlineLevel="1" x14ac:dyDescent="0.2">
      <c r="A86" s="419" t="s">
        <v>182</v>
      </c>
      <c r="B86" s="586"/>
      <c r="C86" s="599"/>
      <c r="D86" s="361">
        <v>24288</v>
      </c>
      <c r="E86" s="355"/>
      <c r="F86" s="355"/>
      <c r="G86" s="355"/>
      <c r="H86" s="356"/>
    </row>
    <row r="87" spans="1:8" s="16" customFormat="1" ht="37.5" customHeight="1" outlineLevel="1" x14ac:dyDescent="0.2">
      <c r="A87" s="419" t="s">
        <v>183</v>
      </c>
      <c r="B87" s="586"/>
      <c r="C87" s="599"/>
      <c r="D87" s="361">
        <v>25392</v>
      </c>
      <c r="E87" s="355"/>
      <c r="F87" s="355"/>
      <c r="G87" s="355"/>
      <c r="H87" s="356"/>
    </row>
    <row r="88" spans="1:8" s="16" customFormat="1" ht="37.5" customHeight="1" outlineLevel="1" x14ac:dyDescent="0.2">
      <c r="A88" s="419" t="s">
        <v>184</v>
      </c>
      <c r="B88" s="586"/>
      <c r="C88" s="599"/>
      <c r="D88" s="361">
        <v>26496</v>
      </c>
      <c r="E88" s="355"/>
      <c r="F88" s="355"/>
      <c r="G88" s="355"/>
      <c r="H88" s="356"/>
    </row>
    <row r="89" spans="1:8" s="16" customFormat="1" ht="37.5" customHeight="1" outlineLevel="1" x14ac:dyDescent="0.2">
      <c r="A89" s="419" t="s">
        <v>185</v>
      </c>
      <c r="B89" s="586"/>
      <c r="C89" s="599"/>
      <c r="D89" s="361">
        <v>27600</v>
      </c>
      <c r="E89" s="355"/>
      <c r="F89" s="355"/>
      <c r="G89" s="355"/>
      <c r="H89" s="356"/>
    </row>
    <row r="90" spans="1:8" s="16" customFormat="1" ht="37.5" customHeight="1" outlineLevel="1" x14ac:dyDescent="0.2">
      <c r="A90" s="419" t="s">
        <v>186</v>
      </c>
      <c r="B90" s="586"/>
      <c r="C90" s="599"/>
      <c r="D90" s="361">
        <v>28704</v>
      </c>
      <c r="E90" s="355"/>
      <c r="F90" s="355"/>
      <c r="G90" s="355"/>
      <c r="H90" s="356"/>
    </row>
    <row r="91" spans="1:8" s="16" customFormat="1" ht="37.5" customHeight="1" outlineLevel="1" x14ac:dyDescent="0.2">
      <c r="A91" s="419" t="s">
        <v>187</v>
      </c>
      <c r="B91" s="586"/>
      <c r="C91" s="599"/>
      <c r="D91" s="361">
        <v>29808</v>
      </c>
      <c r="E91" s="355"/>
      <c r="F91" s="355"/>
      <c r="G91" s="355"/>
      <c r="H91" s="356"/>
    </row>
    <row r="92" spans="1:8" s="16" customFormat="1" ht="37.5" customHeight="1" outlineLevel="1" x14ac:dyDescent="0.2">
      <c r="A92" s="419" t="s">
        <v>188</v>
      </c>
      <c r="B92" s="586"/>
      <c r="C92" s="599"/>
      <c r="D92" s="361">
        <v>30912</v>
      </c>
      <c r="E92" s="355"/>
      <c r="F92" s="355"/>
      <c r="G92" s="355"/>
      <c r="H92" s="356"/>
    </row>
    <row r="93" spans="1:8" s="16" customFormat="1" ht="37.5" customHeight="1" outlineLevel="1" x14ac:dyDescent="0.2">
      <c r="A93" s="419" t="s">
        <v>189</v>
      </c>
      <c r="B93" s="586"/>
      <c r="C93" s="599"/>
      <c r="D93" s="361">
        <v>32016</v>
      </c>
      <c r="E93" s="355"/>
      <c r="F93" s="355"/>
      <c r="G93" s="355"/>
      <c r="H93" s="356"/>
    </row>
    <row r="94" spans="1:8" s="16" customFormat="1" ht="37.5" customHeight="1" outlineLevel="1" x14ac:dyDescent="0.2">
      <c r="A94" s="419" t="s">
        <v>190</v>
      </c>
      <c r="B94" s="586"/>
      <c r="C94" s="599"/>
      <c r="D94" s="361">
        <v>33120</v>
      </c>
      <c r="E94" s="355"/>
      <c r="F94" s="355"/>
      <c r="G94" s="355"/>
      <c r="H94" s="356"/>
    </row>
    <row r="95" spans="1:8" s="16" customFormat="1" ht="37.5" customHeight="1" outlineLevel="1" x14ac:dyDescent="0.2">
      <c r="A95" s="419" t="s">
        <v>191</v>
      </c>
      <c r="B95" s="586"/>
      <c r="C95" s="599"/>
      <c r="D95" s="361">
        <v>34224</v>
      </c>
      <c r="E95" s="355"/>
      <c r="F95" s="355"/>
      <c r="G95" s="355"/>
      <c r="H95" s="356"/>
    </row>
    <row r="96" spans="1:8" s="16" customFormat="1" ht="37.5" customHeight="1" outlineLevel="1" x14ac:dyDescent="0.2">
      <c r="A96" s="419" t="s">
        <v>192</v>
      </c>
      <c r="B96" s="586"/>
      <c r="C96" s="599"/>
      <c r="D96" s="361">
        <v>35328</v>
      </c>
      <c r="E96" s="355"/>
      <c r="F96" s="355"/>
      <c r="G96" s="355"/>
      <c r="H96" s="356"/>
    </row>
    <row r="97" spans="1:8" s="16" customFormat="1" ht="37.5" customHeight="1" outlineLevel="1" x14ac:dyDescent="0.2">
      <c r="A97" s="419" t="s">
        <v>193</v>
      </c>
      <c r="B97" s="586"/>
      <c r="C97" s="599"/>
      <c r="D97" s="361">
        <v>36432</v>
      </c>
      <c r="E97" s="355"/>
      <c r="F97" s="355"/>
      <c r="G97" s="355"/>
      <c r="H97" s="356"/>
    </row>
    <row r="98" spans="1:8" s="16" customFormat="1" ht="37.5" customHeight="1" outlineLevel="1" x14ac:dyDescent="0.2">
      <c r="A98" s="419" t="s">
        <v>194</v>
      </c>
      <c r="B98" s="586"/>
      <c r="C98" s="599"/>
      <c r="D98" s="361">
        <v>37536</v>
      </c>
      <c r="E98" s="355"/>
      <c r="F98" s="355"/>
      <c r="G98" s="355"/>
      <c r="H98" s="356"/>
    </row>
    <row r="99" spans="1:8" s="16" customFormat="1" ht="37.5" customHeight="1" outlineLevel="1" x14ac:dyDescent="0.2">
      <c r="A99" s="419" t="s">
        <v>195</v>
      </c>
      <c r="B99" s="586"/>
      <c r="C99" s="599"/>
      <c r="D99" s="361">
        <v>38640</v>
      </c>
      <c r="E99" s="355"/>
      <c r="F99" s="355"/>
      <c r="G99" s="355"/>
      <c r="H99" s="356"/>
    </row>
    <row r="100" spans="1:8" s="16" customFormat="1" ht="37.5" customHeight="1" outlineLevel="1" x14ac:dyDescent="0.2">
      <c r="A100" s="419" t="s">
        <v>235</v>
      </c>
      <c r="B100" s="586"/>
      <c r="C100" s="599"/>
      <c r="D100" s="361">
        <v>39744</v>
      </c>
      <c r="E100" s="355"/>
      <c r="F100" s="355"/>
      <c r="G100" s="355"/>
      <c r="H100" s="356"/>
    </row>
    <row r="101" spans="1:8" s="16" customFormat="1" ht="37.5" customHeight="1" outlineLevel="1" x14ac:dyDescent="0.2">
      <c r="A101" s="419" t="s">
        <v>236</v>
      </c>
      <c r="B101" s="586"/>
      <c r="C101" s="599"/>
      <c r="D101" s="361">
        <v>40848</v>
      </c>
      <c r="E101" s="355"/>
      <c r="F101" s="355"/>
      <c r="G101" s="355"/>
      <c r="H101" s="356"/>
    </row>
    <row r="102" spans="1:8" s="16" customFormat="1" ht="37.5" customHeight="1" outlineLevel="1" x14ac:dyDescent="0.2">
      <c r="A102" s="419" t="s">
        <v>237</v>
      </c>
      <c r="B102" s="586"/>
      <c r="C102" s="599"/>
      <c r="D102" s="361">
        <v>41952</v>
      </c>
      <c r="E102" s="355"/>
      <c r="F102" s="355"/>
      <c r="G102" s="355"/>
      <c r="H102" s="356"/>
    </row>
    <row r="103" spans="1:8" s="16" customFormat="1" ht="37.5" customHeight="1" outlineLevel="1" x14ac:dyDescent="0.2">
      <c r="A103" s="419" t="s">
        <v>238</v>
      </c>
      <c r="B103" s="586"/>
      <c r="C103" s="599"/>
      <c r="D103" s="361">
        <v>43056</v>
      </c>
      <c r="E103" s="355"/>
      <c r="F103" s="355"/>
      <c r="G103" s="355"/>
      <c r="H103" s="356"/>
    </row>
    <row r="104" spans="1:8" s="16" customFormat="1" ht="37.5" customHeight="1" outlineLevel="1" thickBot="1" x14ac:dyDescent="0.25">
      <c r="A104" s="419" t="s">
        <v>239</v>
      </c>
      <c r="B104" s="586"/>
      <c r="C104" s="600"/>
      <c r="D104" s="361">
        <v>44160</v>
      </c>
      <c r="E104" s="355"/>
      <c r="F104" s="355"/>
      <c r="G104" s="355"/>
      <c r="H104" s="356"/>
    </row>
    <row r="105" spans="1:8" s="16" customFormat="1" ht="50.1" customHeight="1" thickBot="1" x14ac:dyDescent="0.25">
      <c r="A105" s="411" t="s">
        <v>59</v>
      </c>
      <c r="B105" s="412"/>
      <c r="C105" s="412"/>
      <c r="D105" s="421" t="str">
        <f>"от "&amp;MIN(D106:D115)&amp;" до "&amp;MAX(D106:D115)</f>
        <v>от 348 до 5184</v>
      </c>
      <c r="E105" s="422"/>
      <c r="F105" s="422"/>
      <c r="G105" s="422"/>
      <c r="H105" s="423"/>
    </row>
    <row r="106" spans="1:8" s="16" customFormat="1" ht="154.5" customHeight="1" x14ac:dyDescent="0.2">
      <c r="A106" s="65" t="s">
        <v>60</v>
      </c>
      <c r="B106" s="66" t="s">
        <v>13</v>
      </c>
      <c r="C106" s="67" t="str">
        <f t="shared" ref="C10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06" s="432">
        <v>936</v>
      </c>
      <c r="E106" s="433"/>
      <c r="F106" s="433"/>
      <c r="G106" s="433"/>
      <c r="H106" s="434"/>
    </row>
    <row r="107" spans="1:8" s="16" customFormat="1" ht="37.5" customHeight="1" x14ac:dyDescent="0.2">
      <c r="A107" s="352" t="s">
        <v>61</v>
      </c>
      <c r="B107" s="522"/>
      <c r="C107" s="426"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07" s="361">
        <v>348</v>
      </c>
      <c r="E107" s="355"/>
      <c r="F107" s="355"/>
      <c r="G107" s="355"/>
      <c r="H107" s="356"/>
    </row>
    <row r="108" spans="1:8" s="16" customFormat="1" ht="37.5" customHeight="1" x14ac:dyDescent="0.2">
      <c r="A108" s="352" t="s">
        <v>62</v>
      </c>
      <c r="B108" s="522"/>
      <c r="C108" s="427"/>
      <c r="D108" s="361">
        <v>1698</v>
      </c>
      <c r="E108" s="355"/>
      <c r="F108" s="355"/>
      <c r="G108" s="355"/>
      <c r="H108" s="356"/>
    </row>
    <row r="109" spans="1:8" s="16" customFormat="1" ht="37.5" customHeight="1" x14ac:dyDescent="0.2">
      <c r="A109" s="352" t="s">
        <v>63</v>
      </c>
      <c r="B109" s="522"/>
      <c r="C109" s="427"/>
      <c r="D109" s="361">
        <v>774</v>
      </c>
      <c r="E109" s="355"/>
      <c r="F109" s="355"/>
      <c r="G109" s="355"/>
      <c r="H109" s="356"/>
    </row>
    <row r="110" spans="1:8" s="16" customFormat="1" ht="37.5" customHeight="1" x14ac:dyDescent="0.2">
      <c r="A110" s="377" t="s">
        <v>64</v>
      </c>
      <c r="B110" s="378"/>
      <c r="C110" s="427"/>
      <c r="D110" s="361">
        <v>1698</v>
      </c>
      <c r="E110" s="355"/>
      <c r="F110" s="355"/>
      <c r="G110" s="355"/>
      <c r="H110" s="356"/>
    </row>
    <row r="111" spans="1:8" s="16" customFormat="1" ht="37.5" customHeight="1" x14ac:dyDescent="0.2">
      <c r="A111" s="352" t="s">
        <v>65</v>
      </c>
      <c r="B111" s="522"/>
      <c r="C111" s="427"/>
      <c r="D111" s="354">
        <v>348</v>
      </c>
      <c r="E111" s="355"/>
      <c r="F111" s="355"/>
      <c r="G111" s="355"/>
      <c r="H111" s="356"/>
    </row>
    <row r="112" spans="1:8" s="16" customFormat="1" ht="37.5" customHeight="1" x14ac:dyDescent="0.2">
      <c r="A112" s="352" t="s">
        <v>66</v>
      </c>
      <c r="B112" s="522"/>
      <c r="C112" s="427"/>
      <c r="D112" s="354">
        <v>348</v>
      </c>
      <c r="E112" s="355"/>
      <c r="F112" s="355"/>
      <c r="G112" s="355"/>
      <c r="H112" s="356"/>
    </row>
    <row r="113" spans="1:8" s="16" customFormat="1" ht="37.5" customHeight="1" x14ac:dyDescent="0.2">
      <c r="A113" s="352" t="s">
        <v>67</v>
      </c>
      <c r="B113" s="522"/>
      <c r="C113" s="427"/>
      <c r="D113" s="354">
        <v>690</v>
      </c>
      <c r="E113" s="355"/>
      <c r="F113" s="355"/>
      <c r="G113" s="355"/>
      <c r="H113" s="356"/>
    </row>
    <row r="114" spans="1:8" s="16" customFormat="1" ht="37.5" customHeight="1" x14ac:dyDescent="0.2">
      <c r="A114" s="352" t="s">
        <v>68</v>
      </c>
      <c r="B114" s="522"/>
      <c r="C114" s="427"/>
      <c r="D114" s="354">
        <v>1038</v>
      </c>
      <c r="E114" s="355"/>
      <c r="F114" s="355"/>
      <c r="G114" s="355"/>
      <c r="H114" s="356"/>
    </row>
    <row r="115" spans="1:8" s="16" customFormat="1" ht="37.5" customHeight="1" thickBot="1" x14ac:dyDescent="0.25">
      <c r="A115" s="369" t="s">
        <v>69</v>
      </c>
      <c r="B115" s="523"/>
      <c r="C115" s="428"/>
      <c r="D115" s="354">
        <v>5184</v>
      </c>
      <c r="E115" s="355"/>
      <c r="F115" s="355"/>
      <c r="G115" s="355"/>
      <c r="H115" s="356"/>
    </row>
    <row r="116" spans="1:8" s="16" customFormat="1" ht="117.75" customHeight="1" thickBot="1" x14ac:dyDescent="0.25">
      <c r="A116" s="524" t="s">
        <v>71</v>
      </c>
      <c r="B116" s="525"/>
      <c r="C11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16" s="375">
        <v>30</v>
      </c>
      <c r="E116" s="375"/>
      <c r="F116" s="375"/>
      <c r="G116" s="375"/>
      <c r="H116" s="376"/>
    </row>
    <row r="117" spans="1:8" s="23" customFormat="1" ht="50.1" customHeight="1" thickBot="1" x14ac:dyDescent="0.25">
      <c r="A117" s="362" t="s">
        <v>72</v>
      </c>
      <c r="B117" s="363"/>
      <c r="C117" s="21"/>
      <c r="D117" s="364" t="str">
        <f>"от "&amp;MIN(D119,D139:H140,F179,D141:H155)&amp;" до "&amp;MAX(D119,D139:H140,F179,D141:H155)</f>
        <v>от 858 до 12150</v>
      </c>
      <c r="E117" s="364"/>
      <c r="F117" s="364"/>
      <c r="G117" s="364"/>
      <c r="H117" s="365"/>
    </row>
    <row r="118" spans="1:8" s="16" customFormat="1" ht="24.95" customHeight="1" thickBot="1" x14ac:dyDescent="0.25">
      <c r="A118" s="518"/>
      <c r="B118" s="519"/>
      <c r="C118" s="60"/>
      <c r="D118" s="520"/>
      <c r="E118" s="520"/>
      <c r="F118" s="520"/>
      <c r="G118" s="520"/>
      <c r="H118" s="521"/>
    </row>
    <row r="119" spans="1:8" s="16" customFormat="1" ht="60" customHeight="1" thickBot="1" x14ac:dyDescent="0.25">
      <c r="A119" s="389" t="s">
        <v>73</v>
      </c>
      <c r="B119" s="390"/>
      <c r="C11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"2ГИС.СТЕРЛИТАМАК" (версия для ПК); Интернет-площадка 2gis.kz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http://api.2gis.kz/</v>
      </c>
      <c r="D119" s="391">
        <v>5220</v>
      </c>
      <c r="E119" s="391"/>
      <c r="F119" s="391"/>
      <c r="G119" s="391"/>
      <c r="H119" s="392"/>
    </row>
    <row r="120" spans="1:8" s="16" customFormat="1" ht="60" customHeight="1" thickBot="1" x14ac:dyDescent="0.25">
      <c r="A120" s="393" t="s">
        <v>74</v>
      </c>
      <c r="B120" s="394"/>
      <c r="C120" s="405"/>
      <c r="D120" s="395" t="s">
        <v>75</v>
      </c>
      <c r="E120" s="396"/>
      <c r="F120" s="396"/>
      <c r="G120" s="396"/>
      <c r="H120" s="397"/>
    </row>
    <row r="121" spans="1:8" s="16" customFormat="1" ht="60" customHeight="1" x14ac:dyDescent="0.2">
      <c r="A121" s="385" t="s">
        <v>76</v>
      </c>
      <c r="B121" s="386"/>
      <c r="C121" s="405"/>
      <c r="D121" s="398">
        <f>D119/4</f>
        <v>1305</v>
      </c>
      <c r="E121" s="398"/>
      <c r="F121" s="398"/>
      <c r="G121" s="398"/>
      <c r="H121" s="399"/>
    </row>
    <row r="122" spans="1:8" s="16" customFormat="1" ht="60" customHeight="1" x14ac:dyDescent="0.2">
      <c r="A122" s="385" t="s">
        <v>77</v>
      </c>
      <c r="B122" s="386"/>
      <c r="C122" s="405"/>
      <c r="D122" s="398">
        <f>D119/5</f>
        <v>1044</v>
      </c>
      <c r="E122" s="398"/>
      <c r="F122" s="398"/>
      <c r="G122" s="398"/>
      <c r="H122" s="399"/>
    </row>
    <row r="123" spans="1:8" s="16" customFormat="1" ht="60" customHeight="1" x14ac:dyDescent="0.2">
      <c r="A123" s="385" t="s">
        <v>78</v>
      </c>
      <c r="B123" s="386"/>
      <c r="C123" s="405"/>
      <c r="D123" s="398">
        <f>D119/6</f>
        <v>870</v>
      </c>
      <c r="E123" s="398"/>
      <c r="F123" s="398"/>
      <c r="G123" s="398"/>
      <c r="H123" s="399"/>
    </row>
    <row r="124" spans="1:8" s="16" customFormat="1" ht="60" customHeight="1" x14ac:dyDescent="0.2">
      <c r="A124" s="385" t="s">
        <v>79</v>
      </c>
      <c r="B124" s="386"/>
      <c r="C124" s="405"/>
      <c r="D124" s="398">
        <f>D119/7</f>
        <v>745.71428571428567</v>
      </c>
      <c r="E124" s="398"/>
      <c r="F124" s="398"/>
      <c r="G124" s="398"/>
      <c r="H124" s="399"/>
    </row>
    <row r="125" spans="1:8" s="16" customFormat="1" ht="60" customHeight="1" x14ac:dyDescent="0.2">
      <c r="A125" s="385" t="s">
        <v>80</v>
      </c>
      <c r="B125" s="386"/>
      <c r="C125" s="405"/>
      <c r="D125" s="398">
        <f>D119/8</f>
        <v>652.5</v>
      </c>
      <c r="E125" s="398"/>
      <c r="F125" s="398"/>
      <c r="G125" s="398"/>
      <c r="H125" s="399"/>
    </row>
    <row r="126" spans="1:8" s="16" customFormat="1" ht="60" customHeight="1" x14ac:dyDescent="0.2">
      <c r="A126" s="385" t="s">
        <v>81</v>
      </c>
      <c r="B126" s="386"/>
      <c r="C126" s="405"/>
      <c r="D126" s="398">
        <f>D119/9</f>
        <v>580</v>
      </c>
      <c r="E126" s="398"/>
      <c r="F126" s="398"/>
      <c r="G126" s="398"/>
      <c r="H126" s="399"/>
    </row>
    <row r="127" spans="1:8" s="16" customFormat="1" ht="60" customHeight="1" x14ac:dyDescent="0.2">
      <c r="A127" s="385" t="s">
        <v>82</v>
      </c>
      <c r="B127" s="386"/>
      <c r="C127" s="405"/>
      <c r="D127" s="398">
        <f>D119/10</f>
        <v>522</v>
      </c>
      <c r="E127" s="398"/>
      <c r="F127" s="398"/>
      <c r="G127" s="398"/>
      <c r="H127" s="399"/>
    </row>
    <row r="128" spans="1:8" s="16" customFormat="1" ht="60" customHeight="1" thickBot="1" x14ac:dyDescent="0.25">
      <c r="A128" s="389" t="s">
        <v>83</v>
      </c>
      <c r="B128" s="390"/>
      <c r="C128" s="405"/>
      <c r="D128" s="391">
        <v>7824</v>
      </c>
      <c r="E128" s="391"/>
      <c r="F128" s="391"/>
      <c r="G128" s="391"/>
      <c r="H128" s="392"/>
    </row>
    <row r="129" spans="1:8" s="16" customFormat="1" ht="60" customHeight="1" thickBot="1" x14ac:dyDescent="0.25">
      <c r="A129" s="393" t="s">
        <v>74</v>
      </c>
      <c r="B129" s="394"/>
      <c r="C129" s="405"/>
      <c r="D129" s="395" t="s">
        <v>75</v>
      </c>
      <c r="E129" s="396"/>
      <c r="F129" s="396"/>
      <c r="G129" s="396"/>
      <c r="H129" s="397"/>
    </row>
    <row r="130" spans="1:8" s="16" customFormat="1" ht="60" customHeight="1" x14ac:dyDescent="0.2">
      <c r="A130" s="385" t="s">
        <v>76</v>
      </c>
      <c r="B130" s="386"/>
      <c r="C130" s="405"/>
      <c r="D130" s="398">
        <v>1956</v>
      </c>
      <c r="E130" s="398"/>
      <c r="F130" s="398"/>
      <c r="G130" s="398"/>
      <c r="H130" s="399"/>
    </row>
    <row r="131" spans="1:8" s="16" customFormat="1" ht="60" customHeight="1" x14ac:dyDescent="0.2">
      <c r="A131" s="385" t="s">
        <v>77</v>
      </c>
      <c r="B131" s="386"/>
      <c r="C131" s="405"/>
      <c r="D131" s="398">
        <v>1564.8</v>
      </c>
      <c r="E131" s="398"/>
      <c r="F131" s="398"/>
      <c r="G131" s="398"/>
      <c r="H131" s="399"/>
    </row>
    <row r="132" spans="1:8" s="16" customFormat="1" ht="60" customHeight="1" x14ac:dyDescent="0.2">
      <c r="A132" s="385" t="s">
        <v>78</v>
      </c>
      <c r="B132" s="386"/>
      <c r="C132" s="405"/>
      <c r="D132" s="398">
        <v>1304</v>
      </c>
      <c r="E132" s="398"/>
      <c r="F132" s="398"/>
      <c r="G132" s="398"/>
      <c r="H132" s="399"/>
    </row>
    <row r="133" spans="1:8" s="16" customFormat="1" ht="60" customHeight="1" x14ac:dyDescent="0.2">
      <c r="A133" s="385" t="s">
        <v>79</v>
      </c>
      <c r="B133" s="386"/>
      <c r="C133" s="405"/>
      <c r="D133" s="398">
        <v>1117.7142857142858</v>
      </c>
      <c r="E133" s="398"/>
      <c r="F133" s="398"/>
      <c r="G133" s="398"/>
      <c r="H133" s="399"/>
    </row>
    <row r="134" spans="1:8" s="16" customFormat="1" ht="60" customHeight="1" x14ac:dyDescent="0.2">
      <c r="A134" s="385" t="s">
        <v>80</v>
      </c>
      <c r="B134" s="386"/>
      <c r="C134" s="405"/>
      <c r="D134" s="398">
        <v>978</v>
      </c>
      <c r="E134" s="398"/>
      <c r="F134" s="398"/>
      <c r="G134" s="398"/>
      <c r="H134" s="399"/>
    </row>
    <row r="135" spans="1:8" s="16" customFormat="1" ht="60" customHeight="1" x14ac:dyDescent="0.2">
      <c r="A135" s="385" t="s">
        <v>81</v>
      </c>
      <c r="B135" s="386"/>
      <c r="C135" s="405"/>
      <c r="D135" s="398">
        <v>869.33333333333337</v>
      </c>
      <c r="E135" s="398"/>
      <c r="F135" s="398"/>
      <c r="G135" s="398"/>
      <c r="H135" s="399"/>
    </row>
    <row r="136" spans="1:8" s="16" customFormat="1" ht="60" customHeight="1" thickBot="1" x14ac:dyDescent="0.25">
      <c r="A136" s="385" t="s">
        <v>82</v>
      </c>
      <c r="B136" s="386"/>
      <c r="C136" s="406"/>
      <c r="D136" s="398">
        <v>782.4</v>
      </c>
      <c r="E136" s="398"/>
      <c r="F136" s="398"/>
      <c r="G136" s="398"/>
      <c r="H136" s="399"/>
    </row>
    <row r="137" spans="1:8" s="16" customFormat="1" ht="62.45" customHeight="1" thickBot="1" x14ac:dyDescent="0.25">
      <c r="A137" s="380" t="s">
        <v>84</v>
      </c>
      <c r="B137" s="381"/>
      <c r="C13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37" s="374">
        <v>12012</v>
      </c>
      <c r="E137" s="375"/>
      <c r="F137" s="375"/>
      <c r="G137" s="375"/>
      <c r="H137" s="376"/>
    </row>
    <row r="138" spans="1:8" s="16" customFormat="1" ht="24.95" customHeight="1" thickBot="1" x14ac:dyDescent="0.25">
      <c r="A138" s="518"/>
      <c r="B138" s="519"/>
      <c r="C138" s="56"/>
      <c r="D138" s="520"/>
      <c r="E138" s="520"/>
      <c r="F138" s="520"/>
      <c r="G138" s="520"/>
      <c r="H138" s="521"/>
    </row>
    <row r="139" spans="1:8" s="16" customFormat="1" ht="50.1" customHeight="1" x14ac:dyDescent="0.2">
      <c r="A139" s="352" t="s">
        <v>85</v>
      </c>
      <c r="B139" s="353"/>
      <c r="C139" s="118" t="str">
        <f>"Интернет-площадка 2gis.ru на основе Cправочника организаций "&amp;$C$2&amp;""</f>
        <v>Интернет-площадка 2gis.ru на основе Cправочника организаций "2ГИС.СТЕРЛИТАМАК"</v>
      </c>
      <c r="D139" s="361">
        <v>5184</v>
      </c>
      <c r="E139" s="355"/>
      <c r="F139" s="355"/>
      <c r="G139" s="355"/>
      <c r="H139" s="356"/>
    </row>
    <row r="140" spans="1:8" s="16" customFormat="1" ht="50.1" customHeight="1" x14ac:dyDescent="0.2">
      <c r="A140" s="352" t="s">
        <v>86</v>
      </c>
      <c r="B140" s="353"/>
      <c r="C140"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0" s="361">
        <v>3060</v>
      </c>
      <c r="E140" s="355"/>
      <c r="F140" s="355"/>
      <c r="G140" s="355"/>
      <c r="H140" s="356"/>
    </row>
    <row r="141" spans="1:8" s="16" customFormat="1" ht="50.1" customHeight="1" x14ac:dyDescent="0.2">
      <c r="A141" s="352" t="s">
        <v>87</v>
      </c>
      <c r="B141" s="353"/>
      <c r="C141"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1" s="361">
        <v>5184</v>
      </c>
      <c r="E141" s="355"/>
      <c r="F141" s="355"/>
      <c r="G141" s="355"/>
      <c r="H141" s="356"/>
    </row>
    <row r="142" spans="1:8" s="16" customFormat="1" ht="50.1" customHeight="1" x14ac:dyDescent="0.2">
      <c r="A142" s="352" t="s">
        <v>88</v>
      </c>
      <c r="B142" s="353"/>
      <c r="C142" s="74" t="str">
        <f>"Интернет-площадка 2gis.ru на основе Cправочника организаций "&amp;$C$2&amp;""</f>
        <v>Интернет-площадка 2gis.ru на основе Cправочника организаций "2ГИС.СТЕРЛИТАМАК"</v>
      </c>
      <c r="D142" s="361">
        <v>8664</v>
      </c>
      <c r="E142" s="355"/>
      <c r="F142" s="355"/>
      <c r="G142" s="355"/>
      <c r="H142" s="356"/>
    </row>
    <row r="143" spans="1:8" s="16" customFormat="1" ht="50.1" customHeight="1" x14ac:dyDescent="0.2">
      <c r="A143" s="352" t="s">
        <v>89</v>
      </c>
      <c r="B143" s="353"/>
      <c r="C143" s="74" t="str">
        <f>"Интернет-площадка 2gis.ru на основе Cправочника организаций "&amp;$C$2&amp;""</f>
        <v>Интернет-площадка 2gis.ru на основе Cправочника организаций "2ГИС.СТЕРЛИТАМАК"</v>
      </c>
      <c r="D143" s="361">
        <v>10398</v>
      </c>
      <c r="E143" s="355"/>
      <c r="F143" s="355"/>
      <c r="G143" s="355"/>
      <c r="H143" s="356"/>
    </row>
    <row r="144" spans="1:8" s="16" customFormat="1" ht="50.1" customHeight="1" x14ac:dyDescent="0.2">
      <c r="A144" s="352" t="s">
        <v>90</v>
      </c>
      <c r="B144" s="353"/>
      <c r="C144"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4" s="361">
        <v>1278</v>
      </c>
      <c r="E144" s="355"/>
      <c r="F144" s="355"/>
      <c r="G144" s="355"/>
      <c r="H144" s="356"/>
    </row>
    <row r="145" spans="1:8" s="16" customFormat="1" ht="50.1" customHeight="1" x14ac:dyDescent="0.2">
      <c r="A145" s="352" t="s">
        <v>91</v>
      </c>
      <c r="B145" s="353"/>
      <c r="C145"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5" s="361">
        <v>2040</v>
      </c>
      <c r="E145" s="355"/>
      <c r="F145" s="355"/>
      <c r="G145" s="355"/>
      <c r="H145" s="356"/>
    </row>
    <row r="146" spans="1:8" s="16" customFormat="1" ht="50.1" customHeight="1" x14ac:dyDescent="0.2">
      <c r="A146" s="352" t="s">
        <v>92</v>
      </c>
      <c r="B146" s="353"/>
      <c r="C146"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46" s="361">
        <v>12150</v>
      </c>
      <c r="E146" s="355"/>
      <c r="F146" s="355"/>
      <c r="G146" s="355"/>
      <c r="H146" s="356"/>
    </row>
    <row r="147" spans="1:8" s="16" customFormat="1" ht="50.1" customHeight="1" x14ac:dyDescent="0.2">
      <c r="A147" s="352" t="s">
        <v>93</v>
      </c>
      <c r="B147" s="353"/>
      <c r="C147" s="74" t="str">
        <f>C179</f>
        <v>электронный справочник на основе Справочника организаций "2ГИС.СТЕРЛИТАМАК" (мобильная версия 2ГИС 4.0 и выше)</v>
      </c>
      <c r="D147" s="361">
        <v>9372</v>
      </c>
      <c r="E147" s="355"/>
      <c r="F147" s="355"/>
      <c r="G147" s="355"/>
      <c r="H147" s="356"/>
    </row>
    <row r="148" spans="1:8" s="16" customFormat="1" ht="50.1" customHeight="1" x14ac:dyDescent="0.2">
      <c r="A148" s="352" t="s">
        <v>94</v>
      </c>
      <c r="B148" s="353"/>
      <c r="C148" s="74" t="s">
        <v>95</v>
      </c>
      <c r="D148" s="361">
        <v>858</v>
      </c>
      <c r="E148" s="355"/>
      <c r="F148" s="355"/>
      <c r="G148" s="355"/>
      <c r="H148" s="356"/>
    </row>
    <row r="149" spans="1:8" s="16" customFormat="1" ht="76.5" customHeight="1" x14ac:dyDescent="0.2">
      <c r="A149" s="352" t="s">
        <v>96</v>
      </c>
      <c r="B149" s="353"/>
      <c r="C14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49" s="361">
        <v>3060</v>
      </c>
      <c r="E149" s="355"/>
      <c r="F149" s="355"/>
      <c r="G149" s="355"/>
      <c r="H149" s="356"/>
    </row>
    <row r="150" spans="1:8" s="16" customFormat="1" ht="76.5" customHeight="1" x14ac:dyDescent="0.2">
      <c r="A150" s="352" t="s">
        <v>97</v>
      </c>
      <c r="B150" s="353"/>
      <c r="C150" s="74" t="str">
        <f t="shared" ref="C150:C15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0" s="361">
        <v>2040</v>
      </c>
      <c r="E150" s="355"/>
      <c r="F150" s="355"/>
      <c r="G150" s="355"/>
      <c r="H150" s="356"/>
    </row>
    <row r="151" spans="1:8" s="16" customFormat="1" ht="76.5" customHeight="1" x14ac:dyDescent="0.2">
      <c r="A151" s="352" t="s">
        <v>98</v>
      </c>
      <c r="B151" s="353"/>
      <c r="C151" s="74"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1" s="361">
        <v>2040</v>
      </c>
      <c r="E151" s="355"/>
      <c r="F151" s="355"/>
      <c r="G151" s="355"/>
      <c r="H151" s="356"/>
    </row>
    <row r="152" spans="1:8" s="16" customFormat="1" ht="76.5" customHeight="1" x14ac:dyDescent="0.2">
      <c r="A152" s="352" t="s">
        <v>99</v>
      </c>
      <c r="B152" s="353"/>
      <c r="C152" s="74" t="str">
        <f t="shared" si="1"/>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2" s="361">
        <v>1020</v>
      </c>
      <c r="E152" s="355"/>
      <c r="F152" s="355"/>
      <c r="G152" s="355"/>
      <c r="H152" s="356"/>
    </row>
    <row r="153" spans="1:8" s="16" customFormat="1" ht="76.5" customHeight="1" x14ac:dyDescent="0.2">
      <c r="A153" s="352" t="s">
        <v>100</v>
      </c>
      <c r="B153" s="353" t="s">
        <v>100</v>
      </c>
      <c r="C15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3" s="361">
        <v>8754</v>
      </c>
      <c r="E153" s="355"/>
      <c r="F153" s="355"/>
      <c r="G153" s="355"/>
      <c r="H153" s="356"/>
    </row>
    <row r="154" spans="1:8" s="16" customFormat="1" ht="76.5" customHeight="1" x14ac:dyDescent="0.2">
      <c r="A154" s="352" t="s">
        <v>101</v>
      </c>
      <c r="B154" s="353" t="s">
        <v>101</v>
      </c>
      <c r="C154"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54" s="361">
        <v>5502</v>
      </c>
      <c r="E154" s="355"/>
      <c r="F154" s="355"/>
      <c r="G154" s="355"/>
      <c r="H154" s="356"/>
    </row>
    <row r="155" spans="1:8" s="16" customFormat="1" ht="50.1" customHeight="1" thickBot="1" x14ac:dyDescent="0.25">
      <c r="A155" s="352" t="s">
        <v>102</v>
      </c>
      <c r="B155" s="353"/>
      <c r="C155"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55" s="361">
        <v>3498</v>
      </c>
      <c r="E155" s="355"/>
      <c r="F155" s="355"/>
      <c r="G155" s="355"/>
      <c r="H155" s="356"/>
    </row>
    <row r="156" spans="1:8" s="16" customFormat="1" ht="102" customHeight="1" thickBot="1" x14ac:dyDescent="0.25">
      <c r="A156" s="352" t="s">
        <v>16</v>
      </c>
      <c r="B156" s="353"/>
      <c r="C15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6" s="361">
        <v>930</v>
      </c>
      <c r="E156" s="355"/>
      <c r="F156" s="355"/>
      <c r="G156" s="355"/>
      <c r="H156" s="356"/>
    </row>
    <row r="157" spans="1:8" s="16" customFormat="1" ht="102" customHeight="1" thickBot="1" x14ac:dyDescent="0.25">
      <c r="A157" s="352" t="s">
        <v>103</v>
      </c>
      <c r="B157" s="353"/>
      <c r="C15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57" s="361">
        <v>100002</v>
      </c>
      <c r="E157" s="355"/>
      <c r="F157" s="355"/>
      <c r="G157" s="355"/>
      <c r="H157" s="356"/>
    </row>
    <row r="158" spans="1:8" s="16" customFormat="1" ht="126" customHeight="1" x14ac:dyDescent="0.2">
      <c r="A158" s="352" t="s">
        <v>104</v>
      </c>
      <c r="B158" s="353"/>
      <c r="C15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8" s="361">
        <v>9072</v>
      </c>
      <c r="E158" s="355"/>
      <c r="F158" s="355"/>
      <c r="G158" s="355"/>
      <c r="H158" s="356"/>
    </row>
    <row r="159" spans="1:8" s="16" customFormat="1" ht="96" customHeight="1" x14ac:dyDescent="0.2">
      <c r="A159" s="377" t="s">
        <v>105</v>
      </c>
      <c r="B159" s="378"/>
      <c r="C15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Интернет-площадки и Веб-приложения на основе Cправочника организаций "2ГИС.СТЕРЛИТАМАК", http://api.2gis.ru/</v>
      </c>
      <c r="D159" s="361">
        <v>4320</v>
      </c>
      <c r="E159" s="355"/>
      <c r="F159" s="355"/>
      <c r="G159" s="355"/>
      <c r="H159" s="356"/>
    </row>
    <row r="160" spans="1:8" s="16" customFormat="1" ht="96" customHeight="1" x14ac:dyDescent="0.2">
      <c r="A160" s="377" t="s">
        <v>106</v>
      </c>
      <c r="B160" s="378"/>
      <c r="C16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60" s="361">
        <v>6012</v>
      </c>
      <c r="E160" s="355"/>
      <c r="F160" s="355"/>
      <c r="G160" s="355"/>
      <c r="H160" s="356"/>
    </row>
    <row r="161" spans="1:8" s="16" customFormat="1" ht="50.1" customHeight="1" x14ac:dyDescent="0.2">
      <c r="A161" s="352" t="s">
        <v>107</v>
      </c>
      <c r="B161" s="353"/>
      <c r="C161" s="74" t="str">
        <f>"Интернет-площадка 2gis.ru на основе Cправочника организаций "&amp;$C$2&amp;""</f>
        <v>Интернет-площадка 2gis.ru на основе Cправочника организаций "2ГИС.СТЕРЛИТАМАК"</v>
      </c>
      <c r="D161" s="361">
        <v>7320</v>
      </c>
      <c r="E161" s="355"/>
      <c r="F161" s="355"/>
      <c r="G161" s="355"/>
      <c r="H161" s="356"/>
    </row>
    <row r="162" spans="1:8" s="16" customFormat="1" ht="50.1" customHeight="1" x14ac:dyDescent="0.2">
      <c r="A162" s="352" t="s">
        <v>108</v>
      </c>
      <c r="B162" s="353"/>
      <c r="C162"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2" s="361">
        <v>4320</v>
      </c>
      <c r="E162" s="355"/>
      <c r="F162" s="355"/>
      <c r="G162" s="355"/>
      <c r="H162" s="356"/>
    </row>
    <row r="163" spans="1:8" s="16" customFormat="1" ht="50.1" customHeight="1" x14ac:dyDescent="0.2">
      <c r="A163" s="352" t="s">
        <v>109</v>
      </c>
      <c r="B163" s="353"/>
      <c r="C163"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3" s="361">
        <v>7320</v>
      </c>
      <c r="E163" s="355"/>
      <c r="F163" s="355"/>
      <c r="G163" s="355"/>
      <c r="H163" s="356"/>
    </row>
    <row r="164" spans="1:8" s="16" customFormat="1" ht="50.1" customHeight="1" x14ac:dyDescent="0.2">
      <c r="A164" s="352" t="s">
        <v>110</v>
      </c>
      <c r="B164" s="353"/>
      <c r="C164" s="74" t="str">
        <f>"Интернет-площадка 2gis.ru на основе Cправочника организаций "&amp;$C$2&amp;""</f>
        <v>Интернет-площадка 2gis.ru на основе Cправочника организаций "2ГИС.СТЕРЛИТАМАК"</v>
      </c>
      <c r="D164" s="361">
        <v>12240</v>
      </c>
      <c r="E164" s="355"/>
      <c r="F164" s="355"/>
      <c r="G164" s="355"/>
      <c r="H164" s="356"/>
    </row>
    <row r="165" spans="1:8" s="16" customFormat="1" ht="50.1" customHeight="1" x14ac:dyDescent="0.2">
      <c r="A165" s="352" t="s">
        <v>111</v>
      </c>
      <c r="B165" s="353"/>
      <c r="C165" s="74" t="str">
        <f>"Интернет-площадка 2gis.ru на основе Cправочника организаций "&amp;$C$2&amp;""</f>
        <v>Интернет-площадка 2gis.ru на основе Cправочника организаций "2ГИС.СТЕРЛИТАМАК"</v>
      </c>
      <c r="D165" s="361">
        <v>14688</v>
      </c>
      <c r="E165" s="355"/>
      <c r="F165" s="355"/>
      <c r="G165" s="355"/>
      <c r="H165" s="356"/>
    </row>
    <row r="166" spans="1:8" s="16" customFormat="1" ht="50.1" customHeight="1" x14ac:dyDescent="0.2">
      <c r="A166" s="352" t="s">
        <v>112</v>
      </c>
      <c r="B166" s="353"/>
      <c r="C166"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6" s="361">
        <v>1800</v>
      </c>
      <c r="E166" s="355"/>
      <c r="F166" s="355"/>
      <c r="G166" s="355"/>
      <c r="H166" s="356"/>
    </row>
    <row r="167" spans="1:8" s="16" customFormat="1" ht="50.1" customHeight="1" x14ac:dyDescent="0.2">
      <c r="A167" s="352" t="s">
        <v>113</v>
      </c>
      <c r="B167" s="353"/>
      <c r="C167"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7" s="361">
        <v>2880</v>
      </c>
      <c r="E167" s="355"/>
      <c r="F167" s="355"/>
      <c r="G167" s="355"/>
      <c r="H167" s="356"/>
    </row>
    <row r="168" spans="1:8" s="16" customFormat="1" ht="50.1" customHeight="1" x14ac:dyDescent="0.2">
      <c r="A168" s="352" t="s">
        <v>114</v>
      </c>
      <c r="B168" s="353"/>
      <c r="C168"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68" s="361">
        <v>17040</v>
      </c>
      <c r="E168" s="355"/>
      <c r="F168" s="355"/>
      <c r="G168" s="355"/>
      <c r="H168" s="356"/>
    </row>
    <row r="169" spans="1:8" s="16" customFormat="1" ht="50.1" customHeight="1" x14ac:dyDescent="0.2">
      <c r="A169" s="352" t="s">
        <v>115</v>
      </c>
      <c r="B169" s="353"/>
      <c r="C169" s="74" t="s">
        <v>95</v>
      </c>
      <c r="D169" s="361">
        <v>1320</v>
      </c>
      <c r="E169" s="355"/>
      <c r="F169" s="355"/>
      <c r="G169" s="355"/>
      <c r="H169" s="356"/>
    </row>
    <row r="170" spans="1:8" s="16" customFormat="1" ht="76.5" customHeight="1" x14ac:dyDescent="0.2">
      <c r="A170" s="352" t="s">
        <v>116</v>
      </c>
      <c r="B170" s="353"/>
      <c r="C17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"2ГИС.СТЕРЛИТАМАК" (мобильная версия 2ГИС 4.0 и выше); Интернет-площадка 2gis.ru на основе Cправочника организаций "2ГИС.СТЕРЛИТАМАК"</v>
      </c>
      <c r="D170" s="361">
        <v>12360</v>
      </c>
      <c r="E170" s="355"/>
      <c r="F170" s="355"/>
      <c r="G170" s="355"/>
      <c r="H170" s="356"/>
    </row>
    <row r="171" spans="1:8" s="16" customFormat="1" ht="50.1" customHeight="1" thickBot="1" x14ac:dyDescent="0.25">
      <c r="A171" s="352" t="s">
        <v>117</v>
      </c>
      <c r="B171" s="353"/>
      <c r="C171"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71" s="361">
        <v>4920</v>
      </c>
      <c r="E171" s="355"/>
      <c r="F171" s="355"/>
      <c r="G171" s="355"/>
      <c r="H171" s="356"/>
    </row>
    <row r="172" spans="1:8" s="23" customFormat="1" ht="50.1" customHeight="1" thickBot="1" x14ac:dyDescent="0.25">
      <c r="A172" s="362" t="s">
        <v>118</v>
      </c>
      <c r="B172" s="363"/>
      <c r="C172" s="21"/>
      <c r="D172" s="364"/>
      <c r="E172" s="364"/>
      <c r="F172" s="364"/>
      <c r="G172" s="364"/>
      <c r="H172" s="365"/>
    </row>
    <row r="173" spans="1:8" s="16" customFormat="1" ht="50.1" customHeight="1" x14ac:dyDescent="0.2">
      <c r="A173" s="352" t="s">
        <v>119</v>
      </c>
      <c r="B173" s="353"/>
      <c r="C173" s="366" t="str">
        <f>"Электронный справочник на основе Справочника организаций "&amp;$C$2&amp;" (мобильная версия)"</f>
        <v>Электронный справочник на основе Справочника организаций "2ГИС.СТЕРЛИТАМАК" (мобильная версия)</v>
      </c>
      <c r="D173" s="354">
        <v>3600</v>
      </c>
      <c r="E173" s="355"/>
      <c r="F173" s="355"/>
      <c r="G173" s="355"/>
      <c r="H173" s="356"/>
    </row>
    <row r="174" spans="1:8" s="16" customFormat="1" ht="50.1" customHeight="1" x14ac:dyDescent="0.2">
      <c r="A174" s="352" t="s">
        <v>120</v>
      </c>
      <c r="B174" s="353"/>
      <c r="C174" s="367"/>
      <c r="D174" s="354">
        <v>6600</v>
      </c>
      <c r="E174" s="355"/>
      <c r="F174" s="355"/>
      <c r="G174" s="355"/>
      <c r="H174" s="356"/>
    </row>
    <row r="175" spans="1:8" s="16" customFormat="1" ht="50.1" customHeight="1" x14ac:dyDescent="0.2">
      <c r="A175" s="369" t="s">
        <v>121</v>
      </c>
      <c r="B175" s="370"/>
      <c r="C175" s="367"/>
      <c r="D175" s="517">
        <v>1800</v>
      </c>
      <c r="E175" s="398"/>
      <c r="F175" s="398"/>
      <c r="G175" s="398"/>
      <c r="H175" s="398"/>
    </row>
    <row r="176" spans="1:8" s="16" customFormat="1" ht="50.1" customHeight="1" x14ac:dyDescent="0.2">
      <c r="A176" s="369" t="s">
        <v>122</v>
      </c>
      <c r="B176" s="370"/>
      <c r="C176" s="367"/>
      <c r="D176" s="517">
        <v>180</v>
      </c>
      <c r="E176" s="398"/>
      <c r="F176" s="398"/>
      <c r="G176" s="398"/>
      <c r="H176" s="398"/>
    </row>
    <row r="177" spans="1:8" s="16" customFormat="1" ht="50.1" customHeight="1" thickBot="1" x14ac:dyDescent="0.25">
      <c r="A177" s="369" t="s">
        <v>123</v>
      </c>
      <c r="B177" s="370"/>
      <c r="C177" s="368"/>
      <c r="D177" s="471">
        <v>612</v>
      </c>
      <c r="E177" s="472"/>
      <c r="F177" s="472"/>
      <c r="G177" s="472"/>
      <c r="H177" s="472"/>
    </row>
    <row r="178" spans="1:8" s="16" customFormat="1" ht="49.5" customHeight="1" thickBot="1" x14ac:dyDescent="0.25">
      <c r="A178" s="362" t="s">
        <v>124</v>
      </c>
      <c r="B178" s="363"/>
      <c r="C178" s="21"/>
      <c r="D178" s="364"/>
      <c r="E178" s="364"/>
      <c r="F178" s="364"/>
      <c r="G178" s="364"/>
      <c r="H178" s="365"/>
    </row>
    <row r="179" spans="1:8" s="16" customFormat="1" ht="50.1" customHeight="1" x14ac:dyDescent="0.2">
      <c r="A179" s="352" t="s">
        <v>125</v>
      </c>
      <c r="B179" s="353"/>
      <c r="C17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79" s="77">
        <f>F179*1.2</f>
        <v>4197.5999999999995</v>
      </c>
      <c r="E179" s="78">
        <f>F179*1.1</f>
        <v>3847.8</v>
      </c>
      <c r="F179" s="78">
        <v>3498</v>
      </c>
      <c r="G179" s="78">
        <f>F179*0.75</f>
        <v>2623.5</v>
      </c>
      <c r="H179" s="79">
        <f>F179*0.5</f>
        <v>1749</v>
      </c>
    </row>
    <row r="180" spans="1:8" s="16" customFormat="1" ht="50.1" customHeight="1" x14ac:dyDescent="0.2">
      <c r="A180" s="352" t="s">
        <v>126</v>
      </c>
      <c r="B180" s="353"/>
      <c r="C180" s="74" t="str">
        <f>"Интернет-площадка 2gis.ru на основе Cправочника организаций "&amp;$C$2&amp;""</f>
        <v>Интернет-площадка 2gis.ru на основе Cправочника организаций "2ГИС.СТЕРЛИТАМАК"</v>
      </c>
      <c r="D180" s="354">
        <v>2040</v>
      </c>
      <c r="E180" s="355"/>
      <c r="F180" s="355"/>
      <c r="G180" s="355"/>
      <c r="H180" s="356"/>
    </row>
    <row r="181" spans="1:8" s="16" customFormat="1" ht="50.1" customHeight="1" x14ac:dyDescent="0.2">
      <c r="A181" s="352" t="s">
        <v>127</v>
      </c>
      <c r="B181" s="353"/>
      <c r="C181"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1" s="361">
        <v>1020</v>
      </c>
      <c r="E181" s="355"/>
      <c r="F181" s="355"/>
      <c r="G181" s="355"/>
      <c r="H181" s="356"/>
    </row>
    <row r="182" spans="1:8" s="16" customFormat="1" ht="50.1" customHeight="1" x14ac:dyDescent="0.2">
      <c r="A182" s="377" t="s">
        <v>198</v>
      </c>
      <c r="B182" s="378"/>
      <c r="C182"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(мобильная версия 2ГИС 4.0 и выше)</v>
      </c>
      <c r="D182" s="77">
        <f>F182*1.2</f>
        <v>5904</v>
      </c>
      <c r="E182" s="78">
        <f>F182*1.1</f>
        <v>5412</v>
      </c>
      <c r="F182" s="78">
        <v>4920</v>
      </c>
      <c r="G182" s="78">
        <f>F182*0.75</f>
        <v>3690</v>
      </c>
      <c r="H182" s="79">
        <f>F182*0.5</f>
        <v>2460</v>
      </c>
    </row>
    <row r="183" spans="1:8" s="16" customFormat="1" ht="50.1" customHeight="1" x14ac:dyDescent="0.2">
      <c r="A183" s="352" t="s">
        <v>199</v>
      </c>
      <c r="B183" s="353"/>
      <c r="C183" s="74" t="str">
        <f>"Интернет-площадка 2gis.ru на основе Cправочника организаций "&amp;$C$2&amp;""</f>
        <v>Интернет-площадка 2gis.ru на основе Cправочника организаций "2ГИС.СТЕРЛИТАМАК"</v>
      </c>
      <c r="D183" s="354">
        <v>2880</v>
      </c>
      <c r="E183" s="355"/>
      <c r="F183" s="355"/>
      <c r="G183" s="355"/>
      <c r="H183" s="356"/>
    </row>
    <row r="184" spans="1:8" s="16" customFormat="1" ht="50.1" customHeight="1" x14ac:dyDescent="0.2">
      <c r="A184" s="352" t="s">
        <v>130</v>
      </c>
      <c r="B184" s="353"/>
      <c r="C184" s="74" t="str">
        <f>"Электронный справочник на основе Справочника организаций"&amp;$C$2&amp;" (версия для ПК)"</f>
        <v>Электронный справочник на основе Справочника организаций"2ГИС.СТЕРЛИТАМАК" (версия для ПК)</v>
      </c>
      <c r="D184" s="354">
        <v>1440</v>
      </c>
      <c r="E184" s="355"/>
      <c r="F184" s="355"/>
      <c r="G184" s="355"/>
      <c r="H184" s="356"/>
    </row>
    <row r="185" spans="1:8" s="16" customFormat="1" ht="126" customHeight="1" thickBot="1" x14ac:dyDescent="0.25">
      <c r="A185" s="352" t="s">
        <v>131</v>
      </c>
      <c r="B185" s="353"/>
      <c r="C185" s="121" t="str">
        <f>C180</f>
        <v>Интернет-площадка 2gis.ru на основе Cправочника организаций "2ГИС.СТЕРЛИТАМАК"</v>
      </c>
      <c r="D185" s="361">
        <v>3498</v>
      </c>
      <c r="E185" s="355"/>
      <c r="F185" s="355"/>
      <c r="G185" s="355"/>
      <c r="H185" s="356"/>
    </row>
    <row r="186" spans="1:8" s="23" customFormat="1" ht="50.1" customHeight="1" thickBot="1" x14ac:dyDescent="0.25">
      <c r="A186" s="362" t="s">
        <v>200</v>
      </c>
      <c r="B186" s="363"/>
      <c r="C186" s="21"/>
      <c r="D186" s="364"/>
      <c r="E186" s="364"/>
      <c r="F186" s="364"/>
      <c r="G186" s="364"/>
      <c r="H186" s="365"/>
    </row>
    <row r="187" spans="1:8" s="20" customFormat="1" ht="30" customHeight="1" thickBot="1" x14ac:dyDescent="0.25">
      <c r="A187" s="506"/>
      <c r="B187" s="507"/>
      <c r="C187" s="623"/>
      <c r="D187" s="507"/>
      <c r="E187" s="507"/>
      <c r="F187" s="507"/>
      <c r="G187" s="507"/>
      <c r="H187" s="508"/>
    </row>
    <row r="188" spans="1:8" s="16" customFormat="1" ht="185.25" customHeight="1" x14ac:dyDescent="0.2">
      <c r="A188" s="352" t="s">
        <v>201</v>
      </c>
      <c r="B188" s="353"/>
      <c r="C18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"2ГИС.СТЕРЛИТАМАК" (версия для ПК); Интернет-площадка 2gis.ru на основе Cправочника организаций "2ГИС.СТЕРЛИТАМАК"; Электронный справочник на основе Справочника организаций "2ГИС.СТЕРЛИТАМАК" (мобильная версия 2ГИС 4.0 и выше)</v>
      </c>
      <c r="D188" s="382">
        <v>7650</v>
      </c>
      <c r="E188" s="383"/>
      <c r="F188" s="383"/>
      <c r="G188" s="383"/>
      <c r="H188" s="384"/>
    </row>
    <row r="189" spans="1:8" s="16" customFormat="1" ht="83.25" customHeight="1" thickBot="1" x14ac:dyDescent="0.25">
      <c r="A189" s="352" t="s">
        <v>202</v>
      </c>
      <c r="B189" s="353"/>
      <c r="C189" s="367"/>
      <c r="D189" s="354">
        <v>7650</v>
      </c>
      <c r="E189" s="355"/>
      <c r="F189" s="355"/>
      <c r="G189" s="355"/>
      <c r="H189" s="356"/>
    </row>
    <row r="190" spans="1:8" s="16" customFormat="1" ht="21.75" thickBot="1" x14ac:dyDescent="0.25">
      <c r="A190" s="518"/>
      <c r="B190" s="519"/>
      <c r="C190" s="56"/>
      <c r="D190" s="520"/>
      <c r="E190" s="520"/>
      <c r="F190" s="520"/>
      <c r="G190" s="520"/>
      <c r="H190" s="521"/>
    </row>
    <row r="191" spans="1:8" ht="12" customHeight="1" x14ac:dyDescent="0.2"/>
    <row r="192" spans="1:8" s="87" customFormat="1" ht="24.95" customHeight="1" x14ac:dyDescent="0.2">
      <c r="A192" s="85"/>
      <c r="B192" s="86" t="s">
        <v>133</v>
      </c>
      <c r="C192" s="349" t="s">
        <v>680</v>
      </c>
      <c r="D192" s="349"/>
    </row>
    <row r="193" spans="1:8" s="87" customFormat="1" ht="24.95" customHeight="1" x14ac:dyDescent="0.2">
      <c r="A193" s="85"/>
      <c r="C193" s="348" t="s">
        <v>681</v>
      </c>
      <c r="D193" s="348"/>
    </row>
    <row r="194" spans="1:8" s="87" customFormat="1" ht="24.95" customHeight="1" x14ac:dyDescent="0.2">
      <c r="A194" s="85"/>
      <c r="C194" s="348" t="s">
        <v>682</v>
      </c>
      <c r="D194" s="348"/>
    </row>
    <row r="195" spans="1:8" s="82" customFormat="1" ht="12" customHeight="1" x14ac:dyDescent="0.2">
      <c r="A195" s="81"/>
      <c r="C195" s="348"/>
      <c r="D195" s="348"/>
      <c r="E195" s="87"/>
      <c r="F195" s="87"/>
      <c r="G195" s="87"/>
    </row>
    <row r="196" spans="1:8" s="88" customFormat="1" ht="108" customHeight="1" x14ac:dyDescent="0.2">
      <c r="A196" s="350" t="s">
        <v>683</v>
      </c>
      <c r="B196" s="350"/>
      <c r="C196" s="350"/>
      <c r="D196" s="350"/>
      <c r="E196" s="350"/>
      <c r="F196" s="350"/>
      <c r="G196" s="350"/>
      <c r="H196" s="350"/>
    </row>
    <row r="197" spans="1:8" s="91" customFormat="1" ht="24.95" customHeight="1" x14ac:dyDescent="0.2">
      <c r="A197" s="347" t="str">
        <f>Абакан_юр!A174</f>
        <v>По соглашению сторон в качестве валюты платежа могут выступать украинские гривны, в этом случае курс следующий: 1 руб. = 0,4395 гривен</v>
      </c>
      <c r="B197" s="347"/>
      <c r="C197" s="347"/>
      <c r="D197" s="89"/>
      <c r="E197" s="89"/>
      <c r="F197" s="90"/>
      <c r="G197" s="351"/>
      <c r="H197" s="351"/>
    </row>
    <row r="198" spans="1:8" s="91" customFormat="1" ht="24.95" customHeight="1" x14ac:dyDescent="0.2">
      <c r="A198" s="347" t="str">
        <f>Абакан_юр!A175</f>
        <v>По соглашению сторон в качестве валюты платежа могут выступать дирхамы ОАЭ, в этом случае курс следующий: 1 руб. = 0,0414 дирхам</v>
      </c>
      <c r="B198" s="347"/>
      <c r="C198" s="347"/>
      <c r="D198" s="89"/>
      <c r="E198" s="89"/>
      <c r="F198" s="90"/>
      <c r="G198" s="92"/>
      <c r="H198" s="92"/>
    </row>
    <row r="199" spans="1:8" s="91" customFormat="1" ht="24.95" customHeight="1" x14ac:dyDescent="0.2">
      <c r="A199" s="347" t="str">
        <f>Абакан_юр!A176</f>
        <v>По соглашению сторон в качестве валюты платежа могут выступать доллары США, в этом случае курс следующий: 1 руб. = 0,0113 доллара</v>
      </c>
      <c r="B199" s="347"/>
      <c r="C199" s="347"/>
      <c r="D199" s="89"/>
      <c r="E199" s="89"/>
      <c r="F199" s="90"/>
      <c r="G199" s="92"/>
      <c r="H199" s="92"/>
    </row>
    <row r="200" spans="1:8" s="91" customFormat="1" ht="24.95" customHeight="1" x14ac:dyDescent="0.2">
      <c r="A200" s="347" t="str">
        <f>Абакан_юр!A177</f>
        <v>По соглашению сторон в качестве валюты платежа могут выступать евро, в этом случае курс следующий: 1 руб. = 0,0104 евро</v>
      </c>
      <c r="B200" s="347"/>
      <c r="C200" s="347"/>
      <c r="D200" s="89"/>
      <c r="E200" s="90"/>
      <c r="F200" s="90"/>
      <c r="G200" s="92"/>
      <c r="H200" s="92"/>
    </row>
    <row r="201" spans="1:8" s="91" customFormat="1" ht="24.95" customHeight="1" x14ac:dyDescent="0.2">
      <c r="A201" s="347" t="str">
        <f>Абакан_юр!A178</f>
        <v>По соглашению сторон в качестве валюты платежа могут выступать чешские кроны, в этом случае курс следующий: 1 руб. = 0,2610 крона</v>
      </c>
      <c r="B201" s="347"/>
      <c r="C201" s="347"/>
      <c r="D201" s="89"/>
      <c r="E201" s="90"/>
      <c r="F201" s="90"/>
      <c r="G201" s="92"/>
      <c r="H201" s="92"/>
    </row>
    <row r="202" spans="1:8" s="91" customFormat="1" ht="24.95" customHeight="1" x14ac:dyDescent="0.2">
      <c r="A202" s="347" t="str">
        <f>Абакан_юр!A179</f>
        <v>По соглашению сторон в качестве валюты платежа могут выступать киргизские сомы, в этом случае курс следующий: 1 руб. = 1,0094 сом</v>
      </c>
      <c r="B202" s="347"/>
      <c r="C202" s="347"/>
      <c r="D202" s="89"/>
      <c r="E202" s="89"/>
      <c r="F202" s="90"/>
      <c r="G202" s="92"/>
      <c r="H202" s="92"/>
    </row>
    <row r="203" spans="1:8" s="91" customFormat="1" ht="24.95" customHeight="1" x14ac:dyDescent="0.2">
      <c r="A203"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3" s="347"/>
      <c r="C203" s="347"/>
      <c r="D203" s="89"/>
      <c r="E203" s="89"/>
      <c r="F203" s="90"/>
      <c r="G203" s="92"/>
      <c r="H203" s="92"/>
    </row>
    <row r="204" spans="1:8" s="98" customFormat="1" ht="12" customHeight="1" x14ac:dyDescent="0.2">
      <c r="A204" s="93"/>
      <c r="B204" s="93"/>
      <c r="C204" s="94"/>
      <c r="D204" s="95"/>
      <c r="E204" s="95"/>
      <c r="F204" s="96"/>
      <c r="G204" s="97"/>
      <c r="H204" s="97"/>
    </row>
    <row r="205" spans="1:8" ht="24.95" customHeight="1" x14ac:dyDescent="0.2">
      <c r="A205" s="339" t="s">
        <v>144</v>
      </c>
      <c r="B205" s="339"/>
      <c r="C205" s="339"/>
      <c r="D205" s="339"/>
      <c r="E205" s="339"/>
      <c r="F205" s="339"/>
      <c r="G205" s="339"/>
      <c r="H205" s="339"/>
    </row>
    <row r="206" spans="1:8" ht="24.95" customHeight="1" x14ac:dyDescent="0.2">
      <c r="A206" s="339" t="s">
        <v>145</v>
      </c>
      <c r="B206" s="339"/>
      <c r="C206" s="339"/>
      <c r="D206" s="339"/>
      <c r="E206" s="339"/>
      <c r="F206" s="339"/>
      <c r="G206" s="339"/>
      <c r="H206" s="339"/>
    </row>
    <row r="207" spans="1:8" s="98" customFormat="1" ht="12.6" customHeight="1" x14ac:dyDescent="0.2">
      <c r="A207" s="93"/>
      <c r="B207" s="93"/>
      <c r="C207" s="94"/>
      <c r="D207" s="95"/>
      <c r="E207" s="95"/>
      <c r="F207" s="96"/>
      <c r="G207" s="97"/>
      <c r="H207" s="97"/>
    </row>
    <row r="208" spans="1:8" s="100" customFormat="1" ht="50.1" customHeight="1" thickBot="1" x14ac:dyDescent="0.25">
      <c r="A208" s="340" t="s">
        <v>146</v>
      </c>
      <c r="B208" s="340"/>
      <c r="C208" s="340"/>
      <c r="D208" s="340"/>
      <c r="E208" s="340"/>
      <c r="F208" s="99"/>
      <c r="G208" s="91"/>
    </row>
    <row r="209" spans="1:8" s="102" customFormat="1" ht="50.1" customHeight="1" thickBot="1" x14ac:dyDescent="0.25">
      <c r="A209" s="499" t="s">
        <v>147</v>
      </c>
      <c r="B209" s="500"/>
      <c r="C209" s="500"/>
      <c r="D209" s="500"/>
      <c r="E209" s="501"/>
      <c r="F209" s="101"/>
      <c r="G209" s="82"/>
    </row>
    <row r="210" spans="1:8" ht="103.5" customHeight="1" thickBot="1" x14ac:dyDescent="0.25">
      <c r="A210" s="538" t="s">
        <v>148</v>
      </c>
      <c r="B210" s="539"/>
      <c r="C210" s="103" t="s">
        <v>149</v>
      </c>
      <c r="D210" s="621" t="s">
        <v>150</v>
      </c>
      <c r="E210" s="622"/>
      <c r="F210" s="104"/>
      <c r="G210" s="104"/>
      <c r="H210" s="104"/>
    </row>
    <row r="211" spans="1:8" ht="99.95" customHeight="1" x14ac:dyDescent="0.2">
      <c r="A211" s="333" t="s">
        <v>151</v>
      </c>
      <c r="B211" s="334"/>
      <c r="C211" s="105" t="s">
        <v>152</v>
      </c>
      <c r="D211" s="335" t="s">
        <v>153</v>
      </c>
      <c r="E211" s="336"/>
      <c r="F211" s="104"/>
      <c r="G211" s="104"/>
      <c r="H211" s="104"/>
    </row>
    <row r="212" spans="1:8" ht="75" customHeight="1" x14ac:dyDescent="0.2">
      <c r="A212" s="337" t="s">
        <v>154</v>
      </c>
      <c r="B212" s="338"/>
      <c r="C212" s="106" t="s">
        <v>155</v>
      </c>
      <c r="D212" s="331" t="s">
        <v>156</v>
      </c>
      <c r="E212" s="332"/>
      <c r="F212" s="104"/>
      <c r="G212" s="104"/>
      <c r="H212" s="104"/>
    </row>
    <row r="213" spans="1:8" ht="117.75" customHeight="1" thickBot="1" x14ac:dyDescent="0.25">
      <c r="A213" s="495" t="s">
        <v>157</v>
      </c>
      <c r="B213" s="496"/>
      <c r="C213" s="125" t="s">
        <v>158</v>
      </c>
      <c r="D213" s="497" t="s">
        <v>156</v>
      </c>
      <c r="E213" s="498"/>
      <c r="F213" s="104"/>
      <c r="G213" s="104"/>
      <c r="H213" s="104"/>
    </row>
    <row r="214" spans="1:8" s="82" customFormat="1" ht="102.75" customHeight="1" thickBot="1" x14ac:dyDescent="0.25">
      <c r="A214" s="495" t="s">
        <v>160</v>
      </c>
      <c r="B214" s="496"/>
      <c r="C214" s="247" t="s">
        <v>161</v>
      </c>
      <c r="D214" s="496" t="s">
        <v>156</v>
      </c>
      <c r="E214" s="707"/>
      <c r="F214" s="101"/>
      <c r="G214" s="101"/>
      <c r="H214" s="101"/>
    </row>
    <row r="215" spans="1:8" s="98" customFormat="1" ht="222.75" customHeight="1" thickBot="1" x14ac:dyDescent="0.25">
      <c r="A215" s="495" t="s">
        <v>162</v>
      </c>
      <c r="B215" s="496"/>
      <c r="C215" s="125" t="s">
        <v>163</v>
      </c>
      <c r="D215" s="497" t="s">
        <v>156</v>
      </c>
      <c r="E215" s="498"/>
      <c r="F215" s="96"/>
      <c r="G215" s="97"/>
      <c r="H215" s="97"/>
    </row>
    <row r="216" spans="1:8" s="98" customFormat="1" ht="26.25" x14ac:dyDescent="0.2">
      <c r="A216" s="302"/>
      <c r="B216" s="302"/>
      <c r="C216" s="259"/>
      <c r="D216" s="259"/>
      <c r="E216" s="259"/>
      <c r="F216" s="96"/>
      <c r="G216" s="97"/>
      <c r="H216" s="97"/>
    </row>
    <row r="217" spans="1:8" ht="26.25" customHeight="1" x14ac:dyDescent="0.2">
      <c r="A217" s="329" t="s">
        <v>164</v>
      </c>
      <c r="B217" s="329"/>
      <c r="C217" s="329"/>
      <c r="D217" s="329"/>
      <c r="E217" s="329"/>
      <c r="F217" s="329"/>
      <c r="G217" s="329"/>
      <c r="H217" s="329"/>
    </row>
    <row r="218" spans="1:8" ht="26.25" customHeight="1" x14ac:dyDescent="0.2">
      <c r="A218" s="329" t="s">
        <v>165</v>
      </c>
      <c r="B218" s="329"/>
      <c r="C218" s="329"/>
      <c r="D218" s="329"/>
      <c r="E218" s="329"/>
      <c r="F218" s="329"/>
      <c r="G218" s="329"/>
      <c r="H218" s="329"/>
    </row>
    <row r="219" spans="1:8" ht="192" customHeight="1" x14ac:dyDescent="0.2">
      <c r="A219"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493"/>
      <c r="C219" s="493"/>
      <c r="D219" s="493"/>
      <c r="E219" s="493"/>
      <c r="F219" s="493"/>
      <c r="G219" s="493"/>
      <c r="H219" s="493"/>
    </row>
    <row r="220" spans="1:8" s="16" customFormat="1" ht="67.5" customHeight="1" x14ac:dyDescent="0.2">
      <c r="A220" s="339" t="s">
        <v>167</v>
      </c>
      <c r="B220" s="339"/>
      <c r="C220" s="339"/>
      <c r="D220" s="339"/>
      <c r="E220" s="339"/>
      <c r="F220" s="339"/>
      <c r="G220" s="339"/>
      <c r="H220" s="339"/>
    </row>
    <row r="221" spans="1:8" ht="23.25" x14ac:dyDescent="0.2">
      <c r="A221" s="329" t="s">
        <v>168</v>
      </c>
      <c r="B221" s="329"/>
      <c r="C221" s="329"/>
      <c r="D221" s="329"/>
      <c r="E221" s="329"/>
      <c r="F221" s="329"/>
      <c r="G221" s="329"/>
      <c r="H221" s="329"/>
    </row>
    <row r="222" spans="1:8" s="109" customFormat="1" ht="114.75" customHeight="1" x14ac:dyDescent="0.2">
      <c r="A222" s="339" t="s">
        <v>169</v>
      </c>
      <c r="B222" s="339"/>
      <c r="C222" s="339"/>
      <c r="D222" s="339"/>
      <c r="E222" s="339"/>
      <c r="F222" s="339"/>
      <c r="G222" s="339"/>
      <c r="H222" s="339"/>
    </row>
  </sheetData>
  <sheetProtection selectLockedCells="1" selectUnlockedCells="1"/>
  <mergeCells count="36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10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10:B110"/>
    <mergeCell ref="D110:H110"/>
    <mergeCell ref="A111:B111"/>
    <mergeCell ref="D111:H111"/>
    <mergeCell ref="A112:B112"/>
    <mergeCell ref="D112:H112"/>
    <mergeCell ref="A105:C105"/>
    <mergeCell ref="D105:H105"/>
    <mergeCell ref="D106:H106"/>
    <mergeCell ref="A107:B107"/>
    <mergeCell ref="C107:C115"/>
    <mergeCell ref="D107:H107"/>
    <mergeCell ref="A108:B108"/>
    <mergeCell ref="D108:H108"/>
    <mergeCell ref="A109:B109"/>
    <mergeCell ref="D109:H109"/>
    <mergeCell ref="A116:B116"/>
    <mergeCell ref="D116:H116"/>
    <mergeCell ref="A117:B117"/>
    <mergeCell ref="D117:H117"/>
    <mergeCell ref="A118:B118"/>
    <mergeCell ref="D118:H118"/>
    <mergeCell ref="A113:B113"/>
    <mergeCell ref="D113:H113"/>
    <mergeCell ref="A114:B114"/>
    <mergeCell ref="D114:H114"/>
    <mergeCell ref="A115:B115"/>
    <mergeCell ref="D115:H115"/>
    <mergeCell ref="A119:B119"/>
    <mergeCell ref="C119:C136"/>
    <mergeCell ref="D119:H119"/>
    <mergeCell ref="A120:B120"/>
    <mergeCell ref="D120:H120"/>
    <mergeCell ref="A121:B121"/>
    <mergeCell ref="D121:H121"/>
    <mergeCell ref="A122:B122"/>
    <mergeCell ref="D122:H122"/>
    <mergeCell ref="A123:B123"/>
    <mergeCell ref="A127:B127"/>
    <mergeCell ref="D127:H127"/>
    <mergeCell ref="A128:B128"/>
    <mergeCell ref="D128:H128"/>
    <mergeCell ref="A129:B129"/>
    <mergeCell ref="D129:H129"/>
    <mergeCell ref="D123:H123"/>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2:B172"/>
    <mergeCell ref="D172:H172"/>
    <mergeCell ref="A173:B173"/>
    <mergeCell ref="C173:C177"/>
    <mergeCell ref="D173:H173"/>
    <mergeCell ref="A174:B174"/>
    <mergeCell ref="D174:H174"/>
    <mergeCell ref="A175:B175"/>
    <mergeCell ref="D175:H175"/>
    <mergeCell ref="A176:B176"/>
    <mergeCell ref="A180:B180"/>
    <mergeCell ref="D180:H180"/>
    <mergeCell ref="A181:B181"/>
    <mergeCell ref="D181:H181"/>
    <mergeCell ref="A182:B182"/>
    <mergeCell ref="A183:B183"/>
    <mergeCell ref="D183:H183"/>
    <mergeCell ref="D176:H176"/>
    <mergeCell ref="A177:B177"/>
    <mergeCell ref="D177:H177"/>
    <mergeCell ref="A178:B178"/>
    <mergeCell ref="D178:H178"/>
    <mergeCell ref="A179:B179"/>
    <mergeCell ref="A187:C187"/>
    <mergeCell ref="D187:H187"/>
    <mergeCell ref="A188:B188"/>
    <mergeCell ref="C188:C189"/>
    <mergeCell ref="D188:H188"/>
    <mergeCell ref="A189:B189"/>
    <mergeCell ref="D189:H189"/>
    <mergeCell ref="A184:B184"/>
    <mergeCell ref="D184:H184"/>
    <mergeCell ref="A185:B185"/>
    <mergeCell ref="D185:H185"/>
    <mergeCell ref="A186:B186"/>
    <mergeCell ref="D186:H186"/>
    <mergeCell ref="A196:H196"/>
    <mergeCell ref="A197:C197"/>
    <mergeCell ref="G197:H197"/>
    <mergeCell ref="A198:C198"/>
    <mergeCell ref="A199:C199"/>
    <mergeCell ref="A200:C200"/>
    <mergeCell ref="A190:B190"/>
    <mergeCell ref="D190:H190"/>
    <mergeCell ref="C192:D192"/>
    <mergeCell ref="C193:D193"/>
    <mergeCell ref="C194:D194"/>
    <mergeCell ref="C195:D195"/>
    <mergeCell ref="A209:E209"/>
    <mergeCell ref="A210:B210"/>
    <mergeCell ref="D210:E210"/>
    <mergeCell ref="A211:B211"/>
    <mergeCell ref="D211:E211"/>
    <mergeCell ref="A212:B212"/>
    <mergeCell ref="D212:E212"/>
    <mergeCell ref="A201:C201"/>
    <mergeCell ref="A202:C202"/>
    <mergeCell ref="A203:C203"/>
    <mergeCell ref="A205:H205"/>
    <mergeCell ref="A206:H206"/>
    <mergeCell ref="A208:E208"/>
    <mergeCell ref="A217:H217"/>
    <mergeCell ref="A218:H218"/>
    <mergeCell ref="A219:H219"/>
    <mergeCell ref="A220:H220"/>
    <mergeCell ref="A221:H221"/>
    <mergeCell ref="A222:E222"/>
    <mergeCell ref="F222:H222"/>
    <mergeCell ref="A213:B213"/>
    <mergeCell ref="D213:E213"/>
    <mergeCell ref="A214:B214"/>
    <mergeCell ref="D214:E214"/>
    <mergeCell ref="A215:B215"/>
    <mergeCell ref="D215:E21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8"/>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684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7" s="382">
        <f>F7*1.2</f>
        <v>11988</v>
      </c>
      <c r="E7" s="383">
        <f>F7*1.1</f>
        <v>10989</v>
      </c>
      <c r="F7" s="383">
        <v>9990</v>
      </c>
      <c r="G7" s="383">
        <f>F7*0.75</f>
        <v>7492.5</v>
      </c>
      <c r="H7" s="384">
        <f>F7*0.5</f>
        <v>4995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 s="457">
        <f>F12*1.2</f>
        <v>12492</v>
      </c>
      <c r="E12" s="383">
        <f>F12*1.1</f>
        <v>11451.000000000002</v>
      </c>
      <c r="F12" s="383">
        <v>10410</v>
      </c>
      <c r="G12" s="383">
        <f>F12*0.75</f>
        <v>7807.5</v>
      </c>
      <c r="H12" s="384">
        <f>F12*0.5</f>
        <v>5205</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1200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"2ГИС.СУРГУТ"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23" s="527">
        <v>510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7" s="382">
        <f>F27*1.2</f>
        <v>16790.399999999998</v>
      </c>
      <c r="E27" s="383">
        <f>F27*1.1</f>
        <v>15391.2</v>
      </c>
      <c r="F27" s="383">
        <v>13992</v>
      </c>
      <c r="G27" s="383">
        <f>F27*0.75</f>
        <v>10494</v>
      </c>
      <c r="H27" s="384">
        <f>F27*0.5</f>
        <v>6996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2" s="457">
        <f>F32*1.2</f>
        <v>17496</v>
      </c>
      <c r="E32" s="383">
        <f>F32*1.1</f>
        <v>16038.000000000002</v>
      </c>
      <c r="F32" s="383">
        <v>14580</v>
      </c>
      <c r="G32" s="383">
        <f>F32*0.75</f>
        <v>10935</v>
      </c>
      <c r="H32" s="384">
        <f>F32*0.5</f>
        <v>7290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1680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"2ГИС.СУРГУТ"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"2ГИС.СУРГУТ"; Электронный справочник "2ГИС.СУРГУТ"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3" s="445">
        <v>720</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46" s="449"/>
      <c r="E46" s="449"/>
      <c r="F46" s="449"/>
      <c r="G46" s="449"/>
      <c r="H46" s="450"/>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48" s="536">
        <f>F48*1.2</f>
        <v>302.39999999999998</v>
      </c>
      <c r="E48" s="536">
        <f>F48*1.1</f>
        <v>277.20000000000005</v>
      </c>
      <c r="F48" s="536">
        <v>252</v>
      </c>
      <c r="G48" s="536">
        <f>F48*0.75</f>
        <v>189</v>
      </c>
      <c r="H48" s="536">
        <f>F48*0.5</f>
        <v>126</v>
      </c>
    </row>
    <row r="49" spans="1:8" s="16" customFormat="1" ht="99.95"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49" s="537"/>
      <c r="E49" s="537"/>
      <c r="F49" s="537"/>
      <c r="G49" s="537"/>
      <c r="H49" s="537"/>
    </row>
    <row r="50" spans="1:8" s="16" customFormat="1" ht="99.9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52" s="479">
        <v>504</v>
      </c>
      <c r="E52" s="445"/>
      <c r="F52" s="445"/>
      <c r="G52" s="445"/>
      <c r="H52" s="446"/>
    </row>
    <row r="53" spans="1:8" s="16" customFormat="1" ht="99.95" customHeight="1"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5" s="382">
        <f>F55*1.2</f>
        <v>14385.6</v>
      </c>
      <c r="E55" s="383">
        <f>F55*1.1</f>
        <v>13186.800000000001</v>
      </c>
      <c r="F55" s="383">
        <v>11988</v>
      </c>
      <c r="G55" s="383">
        <f>F55*0.75</f>
        <v>8991</v>
      </c>
      <c r="H55" s="384">
        <f>F55*0.5</f>
        <v>5994</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1" s="457">
        <f>F61*1.2</f>
        <v>14990.4</v>
      </c>
      <c r="E61" s="383">
        <f>F61*1.1</f>
        <v>13741.2</v>
      </c>
      <c r="F61" s="383">
        <v>12492</v>
      </c>
      <c r="G61" s="383">
        <f>F61*0.75</f>
        <v>9369</v>
      </c>
      <c r="H61" s="384">
        <f>F61*0.5</f>
        <v>6246</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67" s="527">
        <v>510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69" s="531"/>
      <c r="E69" s="532"/>
      <c r="F69" s="532"/>
      <c r="G69" s="532"/>
      <c r="H69" s="533"/>
    </row>
    <row r="70" spans="1:8" s="16" customFormat="1" ht="24.95" customHeight="1"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2310 до 87780</v>
      </c>
      <c r="E71" s="422"/>
      <c r="F71" s="422"/>
      <c r="G71" s="422"/>
      <c r="H71" s="423"/>
    </row>
    <row r="72" spans="1:8" ht="37.5" customHeight="1" x14ac:dyDescent="0.2">
      <c r="A72" s="429" t="s">
        <v>39</v>
      </c>
      <c r="B72" s="430"/>
      <c r="C72" s="673"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72" s="432">
        <v>2310</v>
      </c>
      <c r="E72" s="433"/>
      <c r="F72" s="433"/>
      <c r="G72" s="433"/>
      <c r="H72" s="434"/>
    </row>
    <row r="73" spans="1:8" ht="37.5" customHeight="1" x14ac:dyDescent="0.2">
      <c r="A73" s="419" t="s">
        <v>40</v>
      </c>
      <c r="B73" s="420"/>
      <c r="C73" s="674"/>
      <c r="D73" s="354">
        <v>4620</v>
      </c>
      <c r="E73" s="355"/>
      <c r="F73" s="355"/>
      <c r="G73" s="355"/>
      <c r="H73" s="356"/>
    </row>
    <row r="74" spans="1:8" ht="37.5" customHeight="1" x14ac:dyDescent="0.2">
      <c r="A74" s="419" t="s">
        <v>41</v>
      </c>
      <c r="B74" s="420"/>
      <c r="C74" s="674"/>
      <c r="D74" s="354">
        <v>9240</v>
      </c>
      <c r="E74" s="355"/>
      <c r="F74" s="355"/>
      <c r="G74" s="355"/>
      <c r="H74" s="356"/>
    </row>
    <row r="75" spans="1:8" ht="37.5" customHeight="1" x14ac:dyDescent="0.2">
      <c r="A75" s="419" t="s">
        <v>42</v>
      </c>
      <c r="B75" s="420"/>
      <c r="C75" s="674"/>
      <c r="D75" s="354">
        <v>13860</v>
      </c>
      <c r="E75" s="355"/>
      <c r="F75" s="355"/>
      <c r="G75" s="355"/>
      <c r="H75" s="356"/>
    </row>
    <row r="76" spans="1:8" ht="37.5" customHeight="1" x14ac:dyDescent="0.2">
      <c r="A76" s="419" t="s">
        <v>43</v>
      </c>
      <c r="B76" s="420"/>
      <c r="C76" s="674"/>
      <c r="D76" s="354">
        <v>18480</v>
      </c>
      <c r="E76" s="355"/>
      <c r="F76" s="355"/>
      <c r="G76" s="355"/>
      <c r="H76" s="356"/>
    </row>
    <row r="77" spans="1:8" ht="37.5" customHeight="1" x14ac:dyDescent="0.2">
      <c r="A77" s="419" t="s">
        <v>44</v>
      </c>
      <c r="B77" s="420"/>
      <c r="C77" s="674"/>
      <c r="D77" s="354">
        <v>23100</v>
      </c>
      <c r="E77" s="355"/>
      <c r="F77" s="355"/>
      <c r="G77" s="355"/>
      <c r="H77" s="356"/>
    </row>
    <row r="78" spans="1:8" ht="37.5" customHeight="1" x14ac:dyDescent="0.2">
      <c r="A78" s="419" t="s">
        <v>45</v>
      </c>
      <c r="B78" s="420"/>
      <c r="C78" s="674"/>
      <c r="D78" s="354">
        <v>27720</v>
      </c>
      <c r="E78" s="355"/>
      <c r="F78" s="355"/>
      <c r="G78" s="355"/>
      <c r="H78" s="356"/>
    </row>
    <row r="79" spans="1:8" ht="37.5" customHeight="1" x14ac:dyDescent="0.2">
      <c r="A79" s="419" t="s">
        <v>46</v>
      </c>
      <c r="B79" s="420"/>
      <c r="C79" s="674"/>
      <c r="D79" s="354">
        <v>32340</v>
      </c>
      <c r="E79" s="355"/>
      <c r="F79" s="355"/>
      <c r="G79" s="355"/>
      <c r="H79" s="356"/>
    </row>
    <row r="80" spans="1:8" ht="37.5" customHeight="1" x14ac:dyDescent="0.2">
      <c r="A80" s="419" t="s">
        <v>47</v>
      </c>
      <c r="B80" s="420"/>
      <c r="C80" s="674"/>
      <c r="D80" s="354">
        <v>36960</v>
      </c>
      <c r="E80" s="355"/>
      <c r="F80" s="355"/>
      <c r="G80" s="355"/>
      <c r="H80" s="356"/>
    </row>
    <row r="81" spans="1:8" ht="37.5" customHeight="1" x14ac:dyDescent="0.2">
      <c r="A81" s="419" t="s">
        <v>48</v>
      </c>
      <c r="B81" s="420"/>
      <c r="C81" s="674"/>
      <c r="D81" s="354">
        <v>41580</v>
      </c>
      <c r="E81" s="355"/>
      <c r="F81" s="355"/>
      <c r="G81" s="355"/>
      <c r="H81" s="356"/>
    </row>
    <row r="82" spans="1:8" ht="37.5" customHeight="1" x14ac:dyDescent="0.2">
      <c r="A82" s="419" t="s">
        <v>49</v>
      </c>
      <c r="B82" s="420"/>
      <c r="C82" s="674"/>
      <c r="D82" s="354">
        <v>46200</v>
      </c>
      <c r="E82" s="355"/>
      <c r="F82" s="355"/>
      <c r="G82" s="355"/>
      <c r="H82" s="356"/>
    </row>
    <row r="83" spans="1:8" ht="37.5" customHeight="1" x14ac:dyDescent="0.2">
      <c r="A83" s="419" t="s">
        <v>50</v>
      </c>
      <c r="B83" s="420"/>
      <c r="C83" s="674"/>
      <c r="D83" s="354">
        <v>50820</v>
      </c>
      <c r="E83" s="355"/>
      <c r="F83" s="355"/>
      <c r="G83" s="355"/>
      <c r="H83" s="356"/>
    </row>
    <row r="84" spans="1:8" ht="37.5" customHeight="1" x14ac:dyDescent="0.2">
      <c r="A84" s="419" t="s">
        <v>51</v>
      </c>
      <c r="B84" s="420"/>
      <c r="C84" s="674"/>
      <c r="D84" s="354">
        <v>55440</v>
      </c>
      <c r="E84" s="355"/>
      <c r="F84" s="355"/>
      <c r="G84" s="355"/>
      <c r="H84" s="356"/>
    </row>
    <row r="85" spans="1:8" ht="37.5" customHeight="1" x14ac:dyDescent="0.2">
      <c r="A85" s="419" t="s">
        <v>52</v>
      </c>
      <c r="B85" s="420"/>
      <c r="C85" s="674"/>
      <c r="D85" s="354">
        <v>60060</v>
      </c>
      <c r="E85" s="355"/>
      <c r="F85" s="355"/>
      <c r="G85" s="355"/>
      <c r="H85" s="356"/>
    </row>
    <row r="86" spans="1:8" ht="37.5" customHeight="1" x14ac:dyDescent="0.2">
      <c r="A86" s="419" t="s">
        <v>53</v>
      </c>
      <c r="B86" s="420"/>
      <c r="C86" s="674"/>
      <c r="D86" s="354">
        <v>64680</v>
      </c>
      <c r="E86" s="355"/>
      <c r="F86" s="355"/>
      <c r="G86" s="355"/>
      <c r="H86" s="356"/>
    </row>
    <row r="87" spans="1:8" ht="37.5" customHeight="1" x14ac:dyDescent="0.2">
      <c r="A87" s="419" t="s">
        <v>54</v>
      </c>
      <c r="B87" s="420"/>
      <c r="C87" s="674"/>
      <c r="D87" s="354">
        <v>69300</v>
      </c>
      <c r="E87" s="355"/>
      <c r="F87" s="355"/>
      <c r="G87" s="355"/>
      <c r="H87" s="356"/>
    </row>
    <row r="88" spans="1:8" ht="37.5" customHeight="1" x14ac:dyDescent="0.2">
      <c r="A88" s="419" t="s">
        <v>55</v>
      </c>
      <c r="B88" s="420"/>
      <c r="C88" s="674"/>
      <c r="D88" s="354">
        <v>73920</v>
      </c>
      <c r="E88" s="355"/>
      <c r="F88" s="355"/>
      <c r="G88" s="355"/>
      <c r="H88" s="356"/>
    </row>
    <row r="89" spans="1:8" ht="37.5" customHeight="1" x14ac:dyDescent="0.2">
      <c r="A89" s="419" t="s">
        <v>56</v>
      </c>
      <c r="B89" s="420"/>
      <c r="C89" s="674"/>
      <c r="D89" s="354">
        <v>78540</v>
      </c>
      <c r="E89" s="355"/>
      <c r="F89" s="355"/>
      <c r="G89" s="355"/>
      <c r="H89" s="356"/>
    </row>
    <row r="90" spans="1:8" ht="37.5" customHeight="1" x14ac:dyDescent="0.2">
      <c r="A90" s="419" t="s">
        <v>57</v>
      </c>
      <c r="B90" s="420"/>
      <c r="C90" s="674"/>
      <c r="D90" s="354">
        <v>83160</v>
      </c>
      <c r="E90" s="355"/>
      <c r="F90" s="355"/>
      <c r="G90" s="355"/>
      <c r="H90" s="356"/>
    </row>
    <row r="91" spans="1:8" ht="37.5" customHeight="1" x14ac:dyDescent="0.2">
      <c r="A91" s="419" t="s">
        <v>58</v>
      </c>
      <c r="B91" s="420"/>
      <c r="C91" s="674"/>
      <c r="D91" s="354">
        <v>87780</v>
      </c>
      <c r="E91" s="355"/>
      <c r="F91" s="355"/>
      <c r="G91" s="355"/>
      <c r="H91" s="356"/>
    </row>
    <row r="92" spans="1:8" ht="37.5" customHeight="1" x14ac:dyDescent="0.2">
      <c r="A92" s="419" t="s">
        <v>181</v>
      </c>
      <c r="B92" s="420"/>
      <c r="C92" s="674"/>
      <c r="D92" s="354">
        <v>92400</v>
      </c>
      <c r="E92" s="355"/>
      <c r="F92" s="355"/>
      <c r="G92" s="355"/>
      <c r="H92" s="356"/>
    </row>
    <row r="93" spans="1:8" ht="37.5" customHeight="1" x14ac:dyDescent="0.2">
      <c r="A93" s="419" t="s">
        <v>182</v>
      </c>
      <c r="B93" s="420"/>
      <c r="C93" s="674"/>
      <c r="D93" s="354">
        <v>97020</v>
      </c>
      <c r="E93" s="355"/>
      <c r="F93" s="355"/>
      <c r="G93" s="355"/>
      <c r="H93" s="356"/>
    </row>
    <row r="94" spans="1:8" ht="37.5" customHeight="1" x14ac:dyDescent="0.2">
      <c r="A94" s="419" t="s">
        <v>183</v>
      </c>
      <c r="B94" s="420"/>
      <c r="C94" s="674"/>
      <c r="D94" s="354">
        <v>101640</v>
      </c>
      <c r="E94" s="355"/>
      <c r="F94" s="355"/>
      <c r="G94" s="355"/>
      <c r="H94" s="356"/>
    </row>
    <row r="95" spans="1:8" ht="37.5" customHeight="1" x14ac:dyDescent="0.2">
      <c r="A95" s="419" t="s">
        <v>184</v>
      </c>
      <c r="B95" s="586"/>
      <c r="C95" s="674"/>
      <c r="D95" s="354">
        <v>106260</v>
      </c>
      <c r="E95" s="355"/>
      <c r="F95" s="355"/>
      <c r="G95" s="355"/>
      <c r="H95" s="356"/>
    </row>
    <row r="96" spans="1:8" ht="37.5" customHeight="1" x14ac:dyDescent="0.2">
      <c r="A96" s="419" t="s">
        <v>185</v>
      </c>
      <c r="B96" s="586"/>
      <c r="C96" s="674"/>
      <c r="D96" s="354">
        <v>110880</v>
      </c>
      <c r="E96" s="355"/>
      <c r="F96" s="355"/>
      <c r="G96" s="355"/>
      <c r="H96" s="356"/>
    </row>
    <row r="97" spans="1:8" ht="37.5" customHeight="1" x14ac:dyDescent="0.2">
      <c r="A97" s="419" t="s">
        <v>186</v>
      </c>
      <c r="B97" s="586"/>
      <c r="C97" s="674"/>
      <c r="D97" s="354">
        <v>115500</v>
      </c>
      <c r="E97" s="355"/>
      <c r="F97" s="355"/>
      <c r="G97" s="355"/>
      <c r="H97" s="356"/>
    </row>
    <row r="98" spans="1:8" ht="37.5" customHeight="1" x14ac:dyDescent="0.2">
      <c r="A98" s="419" t="s">
        <v>187</v>
      </c>
      <c r="B98" s="586"/>
      <c r="C98" s="674"/>
      <c r="D98" s="354">
        <v>120120</v>
      </c>
      <c r="E98" s="355"/>
      <c r="F98" s="355"/>
      <c r="G98" s="355"/>
      <c r="H98" s="356"/>
    </row>
    <row r="99" spans="1:8" ht="37.5" customHeight="1" x14ac:dyDescent="0.2">
      <c r="A99" s="419" t="s">
        <v>188</v>
      </c>
      <c r="B99" s="586"/>
      <c r="C99" s="674"/>
      <c r="D99" s="354">
        <v>124740</v>
      </c>
      <c r="E99" s="355"/>
      <c r="F99" s="355"/>
      <c r="G99" s="355"/>
      <c r="H99" s="356"/>
    </row>
    <row r="100" spans="1:8" ht="37.5" customHeight="1" x14ac:dyDescent="0.2">
      <c r="A100" s="419" t="s">
        <v>189</v>
      </c>
      <c r="B100" s="586"/>
      <c r="C100" s="674"/>
      <c r="D100" s="354">
        <v>129360</v>
      </c>
      <c r="E100" s="355"/>
      <c r="F100" s="355"/>
      <c r="G100" s="355"/>
      <c r="H100" s="356"/>
    </row>
    <row r="101" spans="1:8" ht="37.5" customHeight="1" x14ac:dyDescent="0.2">
      <c r="A101" s="419" t="s">
        <v>190</v>
      </c>
      <c r="B101" s="586"/>
      <c r="C101" s="674"/>
      <c r="D101" s="354">
        <v>133980</v>
      </c>
      <c r="E101" s="355"/>
      <c r="F101" s="355"/>
      <c r="G101" s="355"/>
      <c r="H101" s="356"/>
    </row>
    <row r="102" spans="1:8" ht="37.5" customHeight="1" x14ac:dyDescent="0.2">
      <c r="A102" s="419" t="s">
        <v>191</v>
      </c>
      <c r="B102" s="586"/>
      <c r="C102" s="674"/>
      <c r="D102" s="354">
        <v>138600</v>
      </c>
      <c r="E102" s="355"/>
      <c r="F102" s="355"/>
      <c r="G102" s="355"/>
      <c r="H102" s="356"/>
    </row>
    <row r="103" spans="1:8" ht="37.5" customHeight="1" x14ac:dyDescent="0.2">
      <c r="A103" s="419" t="s">
        <v>192</v>
      </c>
      <c r="B103" s="586"/>
      <c r="C103" s="674"/>
      <c r="D103" s="354">
        <v>143220</v>
      </c>
      <c r="E103" s="355"/>
      <c r="F103" s="355"/>
      <c r="G103" s="355"/>
      <c r="H103" s="356"/>
    </row>
    <row r="104" spans="1:8" ht="37.5" customHeight="1" x14ac:dyDescent="0.2">
      <c r="A104" s="419" t="s">
        <v>193</v>
      </c>
      <c r="B104" s="586"/>
      <c r="C104" s="674"/>
      <c r="D104" s="354">
        <v>147840</v>
      </c>
      <c r="E104" s="355"/>
      <c r="F104" s="355"/>
      <c r="G104" s="355"/>
      <c r="H104" s="356"/>
    </row>
    <row r="105" spans="1:8" ht="37.5" customHeight="1" x14ac:dyDescent="0.2">
      <c r="A105" s="419" t="s">
        <v>194</v>
      </c>
      <c r="B105" s="586"/>
      <c r="C105" s="674"/>
      <c r="D105" s="354">
        <v>152460</v>
      </c>
      <c r="E105" s="355"/>
      <c r="F105" s="355"/>
      <c r="G105" s="355"/>
      <c r="H105" s="356"/>
    </row>
    <row r="106" spans="1:8" ht="37.5" customHeight="1" x14ac:dyDescent="0.2">
      <c r="A106" s="419" t="s">
        <v>195</v>
      </c>
      <c r="B106" s="586"/>
      <c r="C106" s="674"/>
      <c r="D106" s="354">
        <v>157080</v>
      </c>
      <c r="E106" s="355"/>
      <c r="F106" s="355"/>
      <c r="G106" s="355"/>
      <c r="H106" s="356"/>
    </row>
    <row r="107" spans="1:8" ht="37.5" customHeight="1" x14ac:dyDescent="0.2">
      <c r="A107" s="419" t="s">
        <v>235</v>
      </c>
      <c r="B107" s="586"/>
      <c r="C107" s="674"/>
      <c r="D107" s="354">
        <v>161700</v>
      </c>
      <c r="E107" s="355"/>
      <c r="F107" s="355"/>
      <c r="G107" s="355"/>
      <c r="H107" s="356"/>
    </row>
    <row r="108" spans="1:8" ht="37.5" customHeight="1" x14ac:dyDescent="0.2">
      <c r="A108" s="419" t="s">
        <v>236</v>
      </c>
      <c r="B108" s="586"/>
      <c r="C108" s="674"/>
      <c r="D108" s="354">
        <v>166320</v>
      </c>
      <c r="E108" s="355"/>
      <c r="F108" s="355"/>
      <c r="G108" s="355"/>
      <c r="H108" s="356"/>
    </row>
    <row r="109" spans="1:8" ht="37.5" customHeight="1" x14ac:dyDescent="0.2">
      <c r="A109" s="419" t="s">
        <v>237</v>
      </c>
      <c r="B109" s="586"/>
      <c r="C109" s="674"/>
      <c r="D109" s="354">
        <v>170940</v>
      </c>
      <c r="E109" s="355"/>
      <c r="F109" s="355"/>
      <c r="G109" s="355"/>
      <c r="H109" s="356"/>
    </row>
    <row r="110" spans="1:8" ht="37.5" customHeight="1" x14ac:dyDescent="0.2">
      <c r="A110" s="419" t="s">
        <v>238</v>
      </c>
      <c r="B110" s="586"/>
      <c r="C110" s="674"/>
      <c r="D110" s="354">
        <v>175560</v>
      </c>
      <c r="E110" s="355"/>
      <c r="F110" s="355"/>
      <c r="G110" s="355"/>
      <c r="H110" s="356"/>
    </row>
    <row r="111" spans="1:8" ht="37.5" customHeight="1" thickBot="1" x14ac:dyDescent="0.25">
      <c r="A111" s="419" t="s">
        <v>239</v>
      </c>
      <c r="B111" s="586"/>
      <c r="C111" s="675"/>
      <c r="D111" s="354">
        <v>180180</v>
      </c>
      <c r="E111" s="355"/>
      <c r="F111" s="355"/>
      <c r="G111" s="355"/>
      <c r="H111" s="356"/>
    </row>
    <row r="112" spans="1:8" ht="50.1" customHeight="1" thickBot="1" x14ac:dyDescent="0.25">
      <c r="A112" s="411" t="s">
        <v>59</v>
      </c>
      <c r="B112" s="412"/>
      <c r="C112" s="412"/>
      <c r="D112" s="421" t="str">
        <f>"от "&amp;MIN(D113:D122)&amp;" до "&amp;MAX(D113:D122)</f>
        <v>от 252 до 4500</v>
      </c>
      <c r="E112" s="422"/>
      <c r="F112" s="422"/>
      <c r="G112" s="422"/>
      <c r="H112" s="423"/>
    </row>
    <row r="113" spans="1:8" ht="151.5" x14ac:dyDescent="0.2">
      <c r="A113" s="65" t="s">
        <v>60</v>
      </c>
      <c r="B113" s="66" t="s">
        <v>13</v>
      </c>
      <c r="C113" s="120"/>
      <c r="D113" s="424">
        <v>4500</v>
      </c>
      <c r="E113" s="424"/>
      <c r="F113" s="424"/>
      <c r="G113" s="424"/>
      <c r="H113" s="425"/>
    </row>
    <row r="114" spans="1:8" ht="37.5" customHeight="1" x14ac:dyDescent="0.2">
      <c r="A114" s="377" t="s">
        <v>61</v>
      </c>
      <c r="B114" s="418"/>
      <c r="C114" s="426"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14" s="398">
        <v>810</v>
      </c>
      <c r="E114" s="398"/>
      <c r="F114" s="398"/>
      <c r="G114" s="398"/>
      <c r="H114" s="399"/>
    </row>
    <row r="115" spans="1:8" ht="37.5" customHeight="1" x14ac:dyDescent="0.2">
      <c r="A115" s="377" t="s">
        <v>62</v>
      </c>
      <c r="B115" s="418"/>
      <c r="C115" s="427"/>
      <c r="D115" s="398">
        <v>2400</v>
      </c>
      <c r="E115" s="398"/>
      <c r="F115" s="398"/>
      <c r="G115" s="398"/>
      <c r="H115" s="399"/>
    </row>
    <row r="116" spans="1:8" ht="37.5" customHeight="1" x14ac:dyDescent="0.2">
      <c r="A116" s="377" t="s">
        <v>63</v>
      </c>
      <c r="B116" s="418"/>
      <c r="C116" s="427"/>
      <c r="D116" s="398">
        <v>420</v>
      </c>
      <c r="E116" s="398"/>
      <c r="F116" s="398"/>
      <c r="G116" s="398"/>
      <c r="H116" s="399"/>
    </row>
    <row r="117" spans="1:8" ht="37.5" customHeight="1" x14ac:dyDescent="0.2">
      <c r="A117" s="352" t="s">
        <v>64</v>
      </c>
      <c r="B117" s="353"/>
      <c r="C117" s="427"/>
      <c r="D117" s="398">
        <v>1200</v>
      </c>
      <c r="E117" s="398"/>
      <c r="F117" s="398"/>
      <c r="G117" s="398"/>
      <c r="H117" s="399"/>
    </row>
    <row r="118" spans="1:8" ht="37.5" customHeight="1" x14ac:dyDescent="0.2">
      <c r="A118" s="377" t="s">
        <v>65</v>
      </c>
      <c r="B118" s="418"/>
      <c r="C118" s="427"/>
      <c r="D118" s="398">
        <v>252</v>
      </c>
      <c r="E118" s="398"/>
      <c r="F118" s="398"/>
      <c r="G118" s="398"/>
      <c r="H118" s="399"/>
    </row>
    <row r="119" spans="1:8" ht="37.5" customHeight="1" x14ac:dyDescent="0.2">
      <c r="A119" s="377" t="s">
        <v>66</v>
      </c>
      <c r="B119" s="418"/>
      <c r="C119" s="427"/>
      <c r="D119" s="398">
        <v>252</v>
      </c>
      <c r="E119" s="398"/>
      <c r="F119" s="398"/>
      <c r="G119" s="398"/>
      <c r="H119" s="399"/>
    </row>
    <row r="120" spans="1:8" ht="37.5" customHeight="1" x14ac:dyDescent="0.2">
      <c r="A120" s="377" t="s">
        <v>67</v>
      </c>
      <c r="B120" s="418"/>
      <c r="C120" s="427"/>
      <c r="D120" s="398">
        <v>504</v>
      </c>
      <c r="E120" s="398"/>
      <c r="F120" s="398"/>
      <c r="G120" s="398"/>
      <c r="H120" s="399"/>
    </row>
    <row r="121" spans="1:8" ht="37.5" customHeight="1" x14ac:dyDescent="0.2">
      <c r="A121" s="377" t="s">
        <v>68</v>
      </c>
      <c r="B121" s="418"/>
      <c r="C121" s="427"/>
      <c r="D121" s="398">
        <v>756</v>
      </c>
      <c r="E121" s="398"/>
      <c r="F121" s="398"/>
      <c r="G121" s="398"/>
      <c r="H121" s="399"/>
    </row>
    <row r="122" spans="1:8" ht="37.5" customHeight="1" thickBot="1" x14ac:dyDescent="0.25">
      <c r="A122" s="407" t="s">
        <v>69</v>
      </c>
      <c r="B122" s="408"/>
      <c r="C122" s="428"/>
      <c r="D122" s="409">
        <v>3996</v>
      </c>
      <c r="E122" s="409"/>
      <c r="F122" s="409"/>
      <c r="G122" s="409"/>
      <c r="H122" s="410"/>
    </row>
    <row r="123" spans="1:8" s="16" customFormat="1" ht="117.75" customHeight="1" thickBot="1" x14ac:dyDescent="0.25">
      <c r="A123" s="524" t="s">
        <v>71</v>
      </c>
      <c r="B123" s="525"/>
      <c r="C12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23" s="375">
        <v>30</v>
      </c>
      <c r="E123" s="375"/>
      <c r="F123" s="375"/>
      <c r="G123" s="375"/>
      <c r="H123" s="376"/>
    </row>
    <row r="124" spans="1:8" ht="50.1" customHeight="1" thickBot="1" x14ac:dyDescent="0.25">
      <c r="A124" s="362" t="s">
        <v>72</v>
      </c>
      <c r="B124" s="363"/>
      <c r="C124" s="21"/>
      <c r="D124" s="364" t="str">
        <f>"от "&amp;MIN(D126,D146:H147,F186,D148:H162)&amp;" до "&amp;MAX(D126,D146:H147,F186,D148:H162)</f>
        <v>от 600 до 25200</v>
      </c>
      <c r="E124" s="364"/>
      <c r="F124" s="364"/>
      <c r="G124" s="364"/>
      <c r="H124" s="365"/>
    </row>
    <row r="125" spans="1:8" ht="21.75" thickBot="1" x14ac:dyDescent="0.25">
      <c r="A125" s="518"/>
      <c r="B125" s="519"/>
      <c r="C125" s="60"/>
      <c r="D125" s="520"/>
      <c r="E125" s="520"/>
      <c r="F125" s="520"/>
      <c r="G125" s="520"/>
      <c r="H125" s="521"/>
    </row>
    <row r="126" spans="1:8" ht="66.75" customHeight="1" thickBot="1" x14ac:dyDescent="0.25">
      <c r="A126" s="389" t="s">
        <v>73</v>
      </c>
      <c r="B126" s="390"/>
      <c r="C12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"2ГИС.СУРГУТ" (версия для ПК); Интернет-площадка 2gis.kz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http://api.2gis.kz/</v>
      </c>
      <c r="D126" s="391">
        <v>4500</v>
      </c>
      <c r="E126" s="391"/>
      <c r="F126" s="391"/>
      <c r="G126" s="391"/>
      <c r="H126" s="392"/>
    </row>
    <row r="127" spans="1:8" ht="66.75" customHeight="1" thickBot="1" x14ac:dyDescent="0.25">
      <c r="A127" s="393" t="s">
        <v>74</v>
      </c>
      <c r="B127" s="394"/>
      <c r="C127" s="405"/>
      <c r="D127" s="395" t="s">
        <v>75</v>
      </c>
      <c r="E127" s="396"/>
      <c r="F127" s="396"/>
      <c r="G127" s="396"/>
      <c r="H127" s="397"/>
    </row>
    <row r="128" spans="1:8" ht="66.75" customHeight="1" x14ac:dyDescent="0.2">
      <c r="A128" s="385" t="s">
        <v>76</v>
      </c>
      <c r="B128" s="386"/>
      <c r="C128" s="405"/>
      <c r="D128" s="398">
        <f>D126/4</f>
        <v>1125</v>
      </c>
      <c r="E128" s="398"/>
      <c r="F128" s="398"/>
      <c r="G128" s="398"/>
      <c r="H128" s="399"/>
    </row>
    <row r="129" spans="1:8" ht="66.75" customHeight="1" x14ac:dyDescent="0.2">
      <c r="A129" s="385" t="s">
        <v>77</v>
      </c>
      <c r="B129" s="386"/>
      <c r="C129" s="405"/>
      <c r="D129" s="398">
        <f>D126/5</f>
        <v>900</v>
      </c>
      <c r="E129" s="398"/>
      <c r="F129" s="398"/>
      <c r="G129" s="398"/>
      <c r="H129" s="399"/>
    </row>
    <row r="130" spans="1:8" ht="66.75" customHeight="1" x14ac:dyDescent="0.2">
      <c r="A130" s="385" t="s">
        <v>78</v>
      </c>
      <c r="B130" s="386"/>
      <c r="C130" s="405"/>
      <c r="D130" s="398">
        <f>D126/6</f>
        <v>750</v>
      </c>
      <c r="E130" s="398"/>
      <c r="F130" s="398"/>
      <c r="G130" s="398"/>
      <c r="H130" s="399"/>
    </row>
    <row r="131" spans="1:8" ht="66.75" customHeight="1" x14ac:dyDescent="0.2">
      <c r="A131" s="385" t="s">
        <v>79</v>
      </c>
      <c r="B131" s="386"/>
      <c r="C131" s="405"/>
      <c r="D131" s="398">
        <f>D126/7</f>
        <v>642.85714285714289</v>
      </c>
      <c r="E131" s="398"/>
      <c r="F131" s="398"/>
      <c r="G131" s="398"/>
      <c r="H131" s="399"/>
    </row>
    <row r="132" spans="1:8" ht="66.75" customHeight="1" x14ac:dyDescent="0.2">
      <c r="A132" s="385" t="s">
        <v>80</v>
      </c>
      <c r="B132" s="386"/>
      <c r="C132" s="405"/>
      <c r="D132" s="398">
        <f>D126/8</f>
        <v>562.5</v>
      </c>
      <c r="E132" s="398"/>
      <c r="F132" s="398"/>
      <c r="G132" s="398"/>
      <c r="H132" s="399"/>
    </row>
    <row r="133" spans="1:8" ht="66.75" customHeight="1" x14ac:dyDescent="0.2">
      <c r="A133" s="385" t="s">
        <v>81</v>
      </c>
      <c r="B133" s="386"/>
      <c r="C133" s="405"/>
      <c r="D133" s="398">
        <f>D126/9</f>
        <v>500</v>
      </c>
      <c r="E133" s="398"/>
      <c r="F133" s="398"/>
      <c r="G133" s="398"/>
      <c r="H133" s="399"/>
    </row>
    <row r="134" spans="1:8" ht="66.75" customHeight="1" x14ac:dyDescent="0.2">
      <c r="A134" s="385" t="s">
        <v>82</v>
      </c>
      <c r="B134" s="386"/>
      <c r="C134" s="405"/>
      <c r="D134" s="398">
        <f>D126/10</f>
        <v>450</v>
      </c>
      <c r="E134" s="398"/>
      <c r="F134" s="398"/>
      <c r="G134" s="398"/>
      <c r="H134" s="399"/>
    </row>
    <row r="135" spans="1:8" ht="66.75" customHeight="1" thickBot="1" x14ac:dyDescent="0.25">
      <c r="A135" s="389" t="s">
        <v>83</v>
      </c>
      <c r="B135" s="390"/>
      <c r="C135" s="405"/>
      <c r="D135" s="391">
        <v>6840</v>
      </c>
      <c r="E135" s="391"/>
      <c r="F135" s="391"/>
      <c r="G135" s="391"/>
      <c r="H135" s="392"/>
    </row>
    <row r="136" spans="1:8" ht="66.75" customHeight="1" thickBot="1" x14ac:dyDescent="0.25">
      <c r="A136" s="393" t="s">
        <v>74</v>
      </c>
      <c r="B136" s="394"/>
      <c r="C136" s="405"/>
      <c r="D136" s="395" t="s">
        <v>75</v>
      </c>
      <c r="E136" s="396"/>
      <c r="F136" s="396"/>
      <c r="G136" s="396"/>
      <c r="H136" s="397"/>
    </row>
    <row r="137" spans="1:8" ht="66.75" customHeight="1" x14ac:dyDescent="0.2">
      <c r="A137" s="385" t="s">
        <v>76</v>
      </c>
      <c r="B137" s="386"/>
      <c r="C137" s="405"/>
      <c r="D137" s="398">
        <v>1710</v>
      </c>
      <c r="E137" s="398"/>
      <c r="F137" s="398"/>
      <c r="G137" s="398"/>
      <c r="H137" s="399"/>
    </row>
    <row r="138" spans="1:8" ht="66.75" customHeight="1" x14ac:dyDescent="0.2">
      <c r="A138" s="385" t="s">
        <v>77</v>
      </c>
      <c r="B138" s="386"/>
      <c r="C138" s="405"/>
      <c r="D138" s="398">
        <v>1368</v>
      </c>
      <c r="E138" s="398"/>
      <c r="F138" s="398"/>
      <c r="G138" s="398"/>
      <c r="H138" s="399"/>
    </row>
    <row r="139" spans="1:8" ht="66.75" customHeight="1" x14ac:dyDescent="0.2">
      <c r="A139" s="385" t="s">
        <v>78</v>
      </c>
      <c r="B139" s="386"/>
      <c r="C139" s="405"/>
      <c r="D139" s="398">
        <v>1140</v>
      </c>
      <c r="E139" s="398"/>
      <c r="F139" s="398"/>
      <c r="G139" s="398"/>
      <c r="H139" s="399"/>
    </row>
    <row r="140" spans="1:8" ht="66.75" customHeight="1" x14ac:dyDescent="0.2">
      <c r="A140" s="385" t="s">
        <v>79</v>
      </c>
      <c r="B140" s="386"/>
      <c r="C140" s="405"/>
      <c r="D140" s="398">
        <v>977.14285714285711</v>
      </c>
      <c r="E140" s="398"/>
      <c r="F140" s="398"/>
      <c r="G140" s="398"/>
      <c r="H140" s="399"/>
    </row>
    <row r="141" spans="1:8" ht="66.75" customHeight="1" x14ac:dyDescent="0.2">
      <c r="A141" s="385" t="s">
        <v>80</v>
      </c>
      <c r="B141" s="386"/>
      <c r="C141" s="405"/>
      <c r="D141" s="398">
        <v>855</v>
      </c>
      <c r="E141" s="398"/>
      <c r="F141" s="398"/>
      <c r="G141" s="398"/>
      <c r="H141" s="399"/>
    </row>
    <row r="142" spans="1:8" ht="66.75" customHeight="1" x14ac:dyDescent="0.2">
      <c r="A142" s="385" t="s">
        <v>81</v>
      </c>
      <c r="B142" s="386"/>
      <c r="C142" s="405"/>
      <c r="D142" s="398">
        <v>760</v>
      </c>
      <c r="E142" s="398"/>
      <c r="F142" s="398"/>
      <c r="G142" s="398"/>
      <c r="H142" s="399"/>
    </row>
    <row r="143" spans="1:8" ht="66.75" customHeight="1" thickBot="1" x14ac:dyDescent="0.25">
      <c r="A143" s="385" t="s">
        <v>82</v>
      </c>
      <c r="B143" s="386"/>
      <c r="C143" s="406"/>
      <c r="D143" s="398">
        <v>684</v>
      </c>
      <c r="E143" s="398"/>
      <c r="F143" s="398"/>
      <c r="G143" s="398"/>
      <c r="H143" s="399"/>
    </row>
    <row r="144" spans="1:8" s="16" customFormat="1" ht="62.45" customHeight="1" thickBot="1" x14ac:dyDescent="0.25">
      <c r="A144" s="380" t="s">
        <v>84</v>
      </c>
      <c r="B144" s="381"/>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44" s="374">
        <v>13500</v>
      </c>
      <c r="E144" s="375"/>
      <c r="F144" s="375"/>
      <c r="G144" s="375"/>
      <c r="H144" s="376"/>
    </row>
    <row r="145" spans="1:8" ht="21.75" thickBot="1" x14ac:dyDescent="0.25">
      <c r="A145" s="518"/>
      <c r="B145" s="519"/>
      <c r="C145" s="56"/>
      <c r="D145" s="520"/>
      <c r="E145" s="520"/>
      <c r="F145" s="520"/>
      <c r="G145" s="520"/>
      <c r="H145" s="521"/>
    </row>
    <row r="146" spans="1:8" ht="50.1" customHeight="1" x14ac:dyDescent="0.2">
      <c r="A146" s="352" t="s">
        <v>85</v>
      </c>
      <c r="B146" s="353"/>
      <c r="C146" s="72" t="str">
        <f>"Интернет-площадка 2gis.ru на основе Cправочника организаций "&amp;$C$2&amp;""</f>
        <v>Интернет-площадка 2gis.ru на основе Cправочника организаций "2ГИС.СУРГУТ"</v>
      </c>
      <c r="D146" s="382">
        <v>4650</v>
      </c>
      <c r="E146" s="383"/>
      <c r="F146" s="383"/>
      <c r="G146" s="383"/>
      <c r="H146" s="384"/>
    </row>
    <row r="147" spans="1:8" ht="50.1" customHeight="1" x14ac:dyDescent="0.2">
      <c r="A147" s="352" t="s">
        <v>86</v>
      </c>
      <c r="B147" s="353"/>
      <c r="C147" s="73"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47" s="379">
        <v>2496</v>
      </c>
      <c r="E147" s="372"/>
      <c r="F147" s="372"/>
      <c r="G147" s="372"/>
      <c r="H147" s="373"/>
    </row>
    <row r="148" spans="1:8" ht="50.1" customHeight="1" x14ac:dyDescent="0.2">
      <c r="A148" s="352" t="s">
        <v>87</v>
      </c>
      <c r="B148" s="353"/>
      <c r="C148" s="73"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48" s="354">
        <v>6000</v>
      </c>
      <c r="E148" s="355"/>
      <c r="F148" s="355"/>
      <c r="G148" s="355"/>
      <c r="H148" s="356"/>
    </row>
    <row r="149" spans="1:8" ht="50.1" customHeight="1" x14ac:dyDescent="0.2">
      <c r="A149" s="352" t="s">
        <v>88</v>
      </c>
      <c r="B149" s="353"/>
      <c r="C149" s="73" t="str">
        <f>"Интернет-площадка 2gis.ru на основе Cправочника организаций "&amp;$C$2&amp;""</f>
        <v>Интернет-площадка 2gis.ru на основе Cправочника организаций "2ГИС.СУРГУТ"</v>
      </c>
      <c r="D149" s="354">
        <v>11520</v>
      </c>
      <c r="E149" s="355"/>
      <c r="F149" s="355"/>
      <c r="G149" s="355"/>
      <c r="H149" s="356"/>
    </row>
    <row r="150" spans="1:8" ht="50.1" customHeight="1" x14ac:dyDescent="0.2">
      <c r="A150" s="352" t="s">
        <v>89</v>
      </c>
      <c r="B150" s="353"/>
      <c r="C150" s="73" t="str">
        <f>"Интернет-площадка 2gis.ru на основе Cправочника организаций "&amp;$C$2&amp;""</f>
        <v>Интернет-площадка 2gis.ru на основе Cправочника организаций "2ГИС.СУРГУТ"</v>
      </c>
      <c r="D150" s="354">
        <v>13824</v>
      </c>
      <c r="E150" s="355"/>
      <c r="F150" s="355"/>
      <c r="G150" s="355"/>
      <c r="H150" s="356"/>
    </row>
    <row r="151" spans="1:8" ht="50.1" customHeight="1" x14ac:dyDescent="0.2">
      <c r="A151" s="352" t="s">
        <v>90</v>
      </c>
      <c r="B151" s="353"/>
      <c r="C151" s="73"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51" s="354">
        <v>5004</v>
      </c>
      <c r="E151" s="355"/>
      <c r="F151" s="355"/>
      <c r="G151" s="355"/>
      <c r="H151" s="356"/>
    </row>
    <row r="152" spans="1:8" ht="50.1" customHeight="1" x14ac:dyDescent="0.2">
      <c r="A152" s="352" t="s">
        <v>91</v>
      </c>
      <c r="B152" s="353"/>
      <c r="C152" s="73"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52" s="354">
        <v>3996</v>
      </c>
      <c r="E152" s="355"/>
      <c r="F152" s="355"/>
      <c r="G152" s="355"/>
      <c r="H152" s="356"/>
    </row>
    <row r="153" spans="1:8" ht="50.1" customHeight="1" x14ac:dyDescent="0.2">
      <c r="A153" s="352" t="s">
        <v>92</v>
      </c>
      <c r="B153" s="353"/>
      <c r="C153" s="73"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53" s="354">
        <v>4500</v>
      </c>
      <c r="E153" s="355"/>
      <c r="F153" s="355"/>
      <c r="G153" s="355"/>
      <c r="H153" s="356"/>
    </row>
    <row r="154" spans="1:8" ht="50.1" customHeight="1" x14ac:dyDescent="0.2">
      <c r="A154" s="352" t="s">
        <v>93</v>
      </c>
      <c r="B154" s="353"/>
      <c r="C154" s="74" t="str">
        <f>C186</f>
        <v>электронный справочник на основе Справочника организаций "2ГИС.СУРГУТ" (мобильная версия 2ГИС 4.0 и выше)</v>
      </c>
      <c r="D154" s="354">
        <v>11700</v>
      </c>
      <c r="E154" s="355"/>
      <c r="F154" s="355"/>
      <c r="G154" s="355"/>
      <c r="H154" s="356"/>
    </row>
    <row r="155" spans="1:8" ht="50.1" customHeight="1" x14ac:dyDescent="0.2">
      <c r="A155" s="352" t="s">
        <v>94</v>
      </c>
      <c r="B155" s="353"/>
      <c r="C155" s="73" t="s">
        <v>685</v>
      </c>
      <c r="D155" s="354">
        <v>600</v>
      </c>
      <c r="E155" s="355"/>
      <c r="F155" s="355"/>
      <c r="G155" s="355"/>
      <c r="H155" s="356"/>
    </row>
    <row r="156" spans="1:8" ht="72.75" customHeight="1" x14ac:dyDescent="0.2">
      <c r="A156" s="352" t="s">
        <v>96</v>
      </c>
      <c r="B156" s="353"/>
      <c r="C15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56" s="354">
        <v>3504</v>
      </c>
      <c r="E156" s="355"/>
      <c r="F156" s="355"/>
      <c r="G156" s="355"/>
      <c r="H156" s="356"/>
    </row>
    <row r="157" spans="1:8" ht="72.75" customHeight="1" x14ac:dyDescent="0.2">
      <c r="A157" s="352" t="s">
        <v>97</v>
      </c>
      <c r="B157" s="353"/>
      <c r="C157" s="73"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57" s="354">
        <v>2802</v>
      </c>
      <c r="E157" s="355"/>
      <c r="F157" s="355"/>
      <c r="G157" s="355"/>
      <c r="H157" s="356"/>
    </row>
    <row r="158" spans="1:8" ht="72.75" customHeight="1" x14ac:dyDescent="0.2">
      <c r="A158" s="352" t="s">
        <v>98</v>
      </c>
      <c r="B158" s="353"/>
      <c r="C158" s="73"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58" s="354">
        <v>3000</v>
      </c>
      <c r="E158" s="355"/>
      <c r="F158" s="355"/>
      <c r="G158" s="355"/>
      <c r="H158" s="356"/>
    </row>
    <row r="159" spans="1:8" ht="72.75" customHeight="1" x14ac:dyDescent="0.2">
      <c r="A159" s="352" t="s">
        <v>99</v>
      </c>
      <c r="B159" s="353"/>
      <c r="C159" s="73" t="str">
        <f t="shared" si="0"/>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59" s="354">
        <v>1404</v>
      </c>
      <c r="E159" s="355"/>
      <c r="F159" s="355"/>
      <c r="G159" s="355"/>
      <c r="H159" s="356"/>
    </row>
    <row r="160" spans="1:8" ht="72.75" customHeight="1" x14ac:dyDescent="0.2">
      <c r="A160" s="352" t="s">
        <v>100</v>
      </c>
      <c r="B160" s="353" t="s">
        <v>100</v>
      </c>
      <c r="C16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60" s="354">
        <v>25200</v>
      </c>
      <c r="E160" s="355"/>
      <c r="F160" s="355"/>
      <c r="G160" s="355"/>
      <c r="H160" s="356"/>
    </row>
    <row r="161" spans="1:8" ht="72.75" customHeight="1" x14ac:dyDescent="0.2">
      <c r="A161" s="352" t="s">
        <v>101</v>
      </c>
      <c r="B161" s="353" t="s">
        <v>101</v>
      </c>
      <c r="C16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61" s="354">
        <v>7002</v>
      </c>
      <c r="E161" s="355"/>
      <c r="F161" s="355"/>
      <c r="G161" s="355"/>
      <c r="H161" s="356"/>
    </row>
    <row r="162" spans="1:8" ht="50.1" customHeight="1" thickBot="1" x14ac:dyDescent="0.25">
      <c r="A162" s="352" t="s">
        <v>102</v>
      </c>
      <c r="B162" s="353"/>
      <c r="C162" s="73"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2" s="354">
        <v>3000</v>
      </c>
      <c r="E162" s="355"/>
      <c r="F162" s="355"/>
      <c r="G162" s="355"/>
      <c r="H162" s="356"/>
    </row>
    <row r="163" spans="1:8" s="16" customFormat="1" ht="102" customHeight="1" thickBot="1" x14ac:dyDescent="0.25">
      <c r="A163" s="352" t="s">
        <v>16</v>
      </c>
      <c r="B163" s="353"/>
      <c r="C16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3" s="354">
        <v>360</v>
      </c>
      <c r="E163" s="355"/>
      <c r="F163" s="355"/>
      <c r="G163" s="355"/>
      <c r="H163" s="356"/>
    </row>
    <row r="164" spans="1:8" s="16" customFormat="1" ht="102" customHeight="1" thickBot="1" x14ac:dyDescent="0.25">
      <c r="A164" s="352" t="s">
        <v>103</v>
      </c>
      <c r="B164" s="353"/>
      <c r="C16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64" s="354">
        <v>100002</v>
      </c>
      <c r="E164" s="355"/>
      <c r="F164" s="355"/>
      <c r="G164" s="355"/>
      <c r="H164" s="356"/>
    </row>
    <row r="165" spans="1:8" s="16" customFormat="1" ht="126" customHeight="1" x14ac:dyDescent="0.2">
      <c r="A165" s="352" t="s">
        <v>104</v>
      </c>
      <c r="B165" s="353"/>
      <c r="C16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65" s="354">
        <v>16500</v>
      </c>
      <c r="E165" s="355"/>
      <c r="F165" s="355"/>
      <c r="G165" s="355"/>
      <c r="H165" s="356"/>
    </row>
    <row r="166" spans="1:8" s="16" customFormat="1" ht="96" customHeight="1" x14ac:dyDescent="0.2">
      <c r="A166" s="377" t="s">
        <v>105</v>
      </c>
      <c r="B166" s="378"/>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Интернет-площадки и Веб-приложения на основе Cправочника организаций "2ГИС.СУРГУТ", http://api.2gis.ru/</v>
      </c>
      <c r="D166" s="354">
        <v>6000</v>
      </c>
      <c r="E166" s="355"/>
      <c r="F166" s="355"/>
      <c r="G166" s="355"/>
      <c r="H166" s="356"/>
    </row>
    <row r="167" spans="1:8" s="16" customFormat="1" ht="96" customHeight="1" x14ac:dyDescent="0.2">
      <c r="A167" s="377" t="s">
        <v>106</v>
      </c>
      <c r="B167" s="378"/>
      <c r="C16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67" s="354">
        <v>8520</v>
      </c>
      <c r="E167" s="355"/>
      <c r="F167" s="355"/>
      <c r="G167" s="355"/>
      <c r="H167" s="356"/>
    </row>
    <row r="168" spans="1:8" ht="50.1" customHeight="1" x14ac:dyDescent="0.2">
      <c r="A168" s="352" t="s">
        <v>107</v>
      </c>
      <c r="B168" s="353"/>
      <c r="C168" s="73" t="str">
        <f>"Интернет-площадка 2gis.ru на основе Cправочника организаций "&amp;$C$2&amp;""</f>
        <v>Интернет-площадка 2gis.ru на основе Cправочника организаций "2ГИС.СУРГУТ"</v>
      </c>
      <c r="D168" s="354">
        <v>6600</v>
      </c>
      <c r="E168" s="355"/>
      <c r="F168" s="355"/>
      <c r="G168" s="355"/>
      <c r="H168" s="356"/>
    </row>
    <row r="169" spans="1:8" ht="50.1" customHeight="1" x14ac:dyDescent="0.2">
      <c r="A169" s="352" t="s">
        <v>108</v>
      </c>
      <c r="B169" s="353"/>
      <c r="C169" s="73" t="str">
        <f t="shared" ref="C169:C178" si="1">"Электронный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69" s="354">
        <v>3600</v>
      </c>
      <c r="E169" s="355"/>
      <c r="F169" s="355"/>
      <c r="G169" s="355"/>
      <c r="H169" s="356"/>
    </row>
    <row r="170" spans="1:8" ht="50.1" customHeight="1" x14ac:dyDescent="0.2">
      <c r="A170" s="352" t="s">
        <v>109</v>
      </c>
      <c r="B170" s="353"/>
      <c r="C170" s="73" t="str">
        <f t="shared" si="1"/>
        <v>Электронный справочник на основе Справочника организаций "2ГИС.СУРГУТ" (версия для ПК)</v>
      </c>
      <c r="D170" s="354">
        <v>8400</v>
      </c>
      <c r="E170" s="355"/>
      <c r="F170" s="355"/>
      <c r="G170" s="355"/>
      <c r="H170" s="356"/>
    </row>
    <row r="171" spans="1:8" ht="50.1" customHeight="1" x14ac:dyDescent="0.2">
      <c r="A171" s="352" t="s">
        <v>110</v>
      </c>
      <c r="B171" s="353"/>
      <c r="C171" s="73" t="str">
        <f>"Интернет-площадка 2gis.ru на основе Cправочника организаций "&amp;$C$2&amp;""</f>
        <v>Интернет-площадка 2gis.ru на основе Cправочника организаций "2ГИС.СУРГУТ"</v>
      </c>
      <c r="D171" s="354">
        <v>16200</v>
      </c>
      <c r="E171" s="355"/>
      <c r="F171" s="355"/>
      <c r="G171" s="355"/>
      <c r="H171" s="356"/>
    </row>
    <row r="172" spans="1:8" ht="50.1" customHeight="1" x14ac:dyDescent="0.2">
      <c r="A172" s="352" t="s">
        <v>111</v>
      </c>
      <c r="B172" s="353"/>
      <c r="C172" s="73" t="str">
        <f>"Интернет-площадка 2gis.ru на основе Cправочника организаций "&amp;$C$2&amp;""</f>
        <v>Интернет-площадка 2gis.ru на основе Cправочника организаций "2ГИС.СУРГУТ"</v>
      </c>
      <c r="D172" s="354">
        <v>19440</v>
      </c>
      <c r="E172" s="355"/>
      <c r="F172" s="355"/>
      <c r="G172" s="355"/>
      <c r="H172" s="356"/>
    </row>
    <row r="173" spans="1:8" ht="50.1" customHeight="1" x14ac:dyDescent="0.2">
      <c r="A173" s="352" t="s">
        <v>112</v>
      </c>
      <c r="B173" s="353"/>
      <c r="C173" s="73" t="str">
        <f t="shared" si="1"/>
        <v>Электронный справочник на основе Справочника организаций "2ГИС.СУРГУТ" (версия для ПК)</v>
      </c>
      <c r="D173" s="354">
        <v>7080</v>
      </c>
      <c r="E173" s="355"/>
      <c r="F173" s="355"/>
      <c r="G173" s="355"/>
      <c r="H173" s="356"/>
    </row>
    <row r="174" spans="1:8" ht="50.1" customHeight="1" x14ac:dyDescent="0.2">
      <c r="A174" s="352" t="s">
        <v>113</v>
      </c>
      <c r="B174" s="353"/>
      <c r="C174" s="73" t="str">
        <f t="shared" si="1"/>
        <v>Электронный справочник на основе Справочника организаций "2ГИС.СУРГУТ" (версия для ПК)</v>
      </c>
      <c r="D174" s="354">
        <v>5640</v>
      </c>
      <c r="E174" s="355"/>
      <c r="F174" s="355"/>
      <c r="G174" s="355"/>
      <c r="H174" s="356"/>
    </row>
    <row r="175" spans="1:8" ht="50.1" customHeight="1" x14ac:dyDescent="0.2">
      <c r="A175" s="352" t="s">
        <v>114</v>
      </c>
      <c r="B175" s="353"/>
      <c r="C175" s="73" t="str">
        <f t="shared" si="1"/>
        <v>Электронный справочник на основе Справочника организаций "2ГИС.СУРГУТ" (версия для ПК)</v>
      </c>
      <c r="D175" s="354">
        <v>6360</v>
      </c>
      <c r="E175" s="355"/>
      <c r="F175" s="355"/>
      <c r="G175" s="355"/>
      <c r="H175" s="356"/>
    </row>
    <row r="176" spans="1:8" ht="50.1" customHeight="1" x14ac:dyDescent="0.2">
      <c r="A176" s="352" t="s">
        <v>115</v>
      </c>
      <c r="B176" s="353"/>
      <c r="C176" s="73" t="s">
        <v>685</v>
      </c>
      <c r="D176" s="354">
        <v>840</v>
      </c>
      <c r="E176" s="355"/>
      <c r="F176" s="355"/>
      <c r="G176" s="355"/>
      <c r="H176" s="356"/>
    </row>
    <row r="177" spans="1:8" ht="72.75" customHeight="1" x14ac:dyDescent="0.2">
      <c r="A177" s="352" t="s">
        <v>116</v>
      </c>
      <c r="B177" s="353"/>
      <c r="C17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"2ГИС.СУРГУТ" (мобильная версия 2ГИС 4.0 и выше); Интернет-площадка 2gis.ru на основе Cправочника организаций "2ГИС.СУРГУТ"</v>
      </c>
      <c r="D177" s="354">
        <v>35280</v>
      </c>
      <c r="E177" s="355"/>
      <c r="F177" s="355"/>
      <c r="G177" s="355"/>
      <c r="H177" s="356"/>
    </row>
    <row r="178" spans="1:8" ht="50.1" customHeight="1" thickBot="1" x14ac:dyDescent="0.25">
      <c r="A178" s="352" t="s">
        <v>117</v>
      </c>
      <c r="B178" s="353"/>
      <c r="C178" s="73" t="str">
        <f t="shared" si="1"/>
        <v>Электронный справочник на основе Справочника организаций "2ГИС.СУРГУТ" (версия для ПК)</v>
      </c>
      <c r="D178" s="374">
        <v>4200</v>
      </c>
      <c r="E178" s="375"/>
      <c r="F178" s="375"/>
      <c r="G178" s="375"/>
      <c r="H178" s="376"/>
    </row>
    <row r="179" spans="1:8" s="23" customFormat="1" ht="50.1" customHeight="1" thickBot="1" x14ac:dyDescent="0.25">
      <c r="A179" s="362" t="s">
        <v>118</v>
      </c>
      <c r="B179" s="363"/>
      <c r="C179" s="21"/>
      <c r="D179" s="364"/>
      <c r="E179" s="364"/>
      <c r="F179" s="364"/>
      <c r="G179" s="364"/>
      <c r="H179" s="365"/>
    </row>
    <row r="180" spans="1:8" s="16" customFormat="1" ht="50.1" customHeight="1" x14ac:dyDescent="0.2">
      <c r="A180" s="352" t="s">
        <v>119</v>
      </c>
      <c r="B180" s="353"/>
      <c r="C180" s="366" t="str">
        <f>"Электронный справочник на основе Справочника организаций "&amp;$C$2&amp;" (мобильная версия)"</f>
        <v>Электронный справочник на основе Справочника организаций "2ГИС.СУРГУТ" (мобильная версия)</v>
      </c>
      <c r="D180" s="354">
        <v>16620</v>
      </c>
      <c r="E180" s="355"/>
      <c r="F180" s="355"/>
      <c r="G180" s="355"/>
      <c r="H180" s="356"/>
    </row>
    <row r="181" spans="1:8" s="16" customFormat="1" ht="50.1" customHeight="1" x14ac:dyDescent="0.2">
      <c r="A181" s="352" t="s">
        <v>120</v>
      </c>
      <c r="B181" s="353"/>
      <c r="C181" s="367"/>
      <c r="D181" s="354">
        <v>16200</v>
      </c>
      <c r="E181" s="355"/>
      <c r="F181" s="355"/>
      <c r="G181" s="355"/>
      <c r="H181" s="356"/>
    </row>
    <row r="182" spans="1:8" s="16" customFormat="1" ht="50.1" customHeight="1" x14ac:dyDescent="0.2">
      <c r="A182" s="369" t="s">
        <v>121</v>
      </c>
      <c r="B182" s="370"/>
      <c r="C182" s="367"/>
      <c r="D182" s="517">
        <v>3510</v>
      </c>
      <c r="E182" s="398"/>
      <c r="F182" s="398"/>
      <c r="G182" s="398"/>
      <c r="H182" s="398"/>
    </row>
    <row r="183" spans="1:8" s="16" customFormat="1" ht="50.1" customHeight="1" x14ac:dyDescent="0.2">
      <c r="A183" s="369" t="s">
        <v>122</v>
      </c>
      <c r="B183" s="370"/>
      <c r="C183" s="367"/>
      <c r="D183" s="517">
        <v>351</v>
      </c>
      <c r="E183" s="398"/>
      <c r="F183" s="398"/>
      <c r="G183" s="398"/>
      <c r="H183" s="398"/>
    </row>
    <row r="184" spans="1:8" s="16" customFormat="1" ht="50.1" customHeight="1" thickBot="1" x14ac:dyDescent="0.25">
      <c r="A184" s="369" t="s">
        <v>123</v>
      </c>
      <c r="B184" s="370"/>
      <c r="C184" s="368"/>
      <c r="D184" s="471">
        <v>1170</v>
      </c>
      <c r="E184" s="472"/>
      <c r="F184" s="472"/>
      <c r="G184" s="472"/>
      <c r="H184" s="472"/>
    </row>
    <row r="185" spans="1:8" s="16" customFormat="1" ht="50.1" customHeight="1" thickBot="1" x14ac:dyDescent="0.25">
      <c r="A185" s="362" t="s">
        <v>124</v>
      </c>
      <c r="B185" s="363"/>
      <c r="C185" s="21"/>
      <c r="D185" s="364"/>
      <c r="E185" s="364"/>
      <c r="F185" s="364"/>
      <c r="G185" s="364"/>
      <c r="H185" s="365"/>
    </row>
    <row r="186" spans="1:8" ht="50.1" customHeight="1" x14ac:dyDescent="0.2">
      <c r="A186" s="352" t="s">
        <v>125</v>
      </c>
      <c r="B186" s="353"/>
      <c r="C18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6" s="77">
        <f>F186*1.2</f>
        <v>7884</v>
      </c>
      <c r="E186" s="78">
        <f>F186*1.1</f>
        <v>7227.0000000000009</v>
      </c>
      <c r="F186" s="78">
        <v>6570</v>
      </c>
      <c r="G186" s="78">
        <f>F186*0.75</f>
        <v>4927.5</v>
      </c>
      <c r="H186" s="79">
        <f>F186*0.5</f>
        <v>3285</v>
      </c>
    </row>
    <row r="187" spans="1:8" ht="50.1" customHeight="1" x14ac:dyDescent="0.2">
      <c r="A187" s="352" t="s">
        <v>126</v>
      </c>
      <c r="B187" s="353"/>
      <c r="C187" s="73" t="str">
        <f>"Интернет-площадка 2gis.ru на основе Cправочника организаций "&amp;$C$2&amp;""</f>
        <v>Интернет-площадка 2gis.ru на основе Cправочника организаций "2ГИС.СУРГУТ"</v>
      </c>
      <c r="D187" s="354">
        <v>3804</v>
      </c>
      <c r="E187" s="355"/>
      <c r="F187" s="355"/>
      <c r="G187" s="355"/>
      <c r="H187" s="356"/>
    </row>
    <row r="188" spans="1:8" ht="50.1" customHeight="1" x14ac:dyDescent="0.2">
      <c r="A188" s="352" t="s">
        <v>127</v>
      </c>
      <c r="B188" s="353"/>
      <c r="C188" s="73"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88" s="354">
        <v>2250</v>
      </c>
      <c r="E188" s="355"/>
      <c r="F188" s="355"/>
      <c r="G188" s="355"/>
      <c r="H188" s="356"/>
    </row>
    <row r="189" spans="1:8" ht="50.1" customHeight="1" x14ac:dyDescent="0.2">
      <c r="A189" s="352" t="s">
        <v>128</v>
      </c>
      <c r="B189" s="353"/>
      <c r="C18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(мобильная версия 2ГИС 4.0 и выше)</v>
      </c>
      <c r="D189" s="77">
        <f>F189*1.2</f>
        <v>11088</v>
      </c>
      <c r="E189" s="78">
        <f>F189*1.1</f>
        <v>10164</v>
      </c>
      <c r="F189" s="78">
        <v>9240</v>
      </c>
      <c r="G189" s="78">
        <f>F189*0.75</f>
        <v>6930</v>
      </c>
      <c r="H189" s="79">
        <f>F189*0.5</f>
        <v>4620</v>
      </c>
    </row>
    <row r="190" spans="1:8" ht="50.1" customHeight="1" x14ac:dyDescent="0.2">
      <c r="A190" s="352" t="s">
        <v>199</v>
      </c>
      <c r="B190" s="353"/>
      <c r="C190" s="73" t="str">
        <f>"Интернет-площадка 2gis.ru на основе Cправочника организаций "&amp;$C$2&amp;""</f>
        <v>Интернет-площадка 2gis.ru на основе Cправочника организаций "2ГИС.СУРГУТ"</v>
      </c>
      <c r="D190" s="354">
        <v>5400</v>
      </c>
      <c r="E190" s="355"/>
      <c r="F190" s="355"/>
      <c r="G190" s="355"/>
      <c r="H190" s="356"/>
    </row>
    <row r="191" spans="1:8" ht="50.1" customHeight="1" x14ac:dyDescent="0.2">
      <c r="A191" s="352" t="s">
        <v>130</v>
      </c>
      <c r="B191" s="353"/>
      <c r="C191" s="73" t="str">
        <f>"Электронный справочник на основе Справочника организаций "&amp;$C$2&amp;" (версия для ПК)"</f>
        <v>Электронный справочник на основе Справочника организаций "2ГИС.СУРГУТ" (версия для ПК)</v>
      </c>
      <c r="D191" s="354">
        <v>3240</v>
      </c>
      <c r="E191" s="355"/>
      <c r="F191" s="355"/>
      <c r="G191" s="355"/>
      <c r="H191" s="356"/>
    </row>
    <row r="192" spans="1:8" s="16" customFormat="1" ht="126" customHeight="1" thickBot="1" x14ac:dyDescent="0.25">
      <c r="A192" s="352" t="s">
        <v>131</v>
      </c>
      <c r="B192" s="353"/>
      <c r="C192" s="121" t="str">
        <f>C187</f>
        <v>Интернет-площадка 2gis.ru на основе Cправочника организаций "2ГИС.СУРГУТ"</v>
      </c>
      <c r="D192" s="354">
        <v>5010</v>
      </c>
      <c r="E192" s="355"/>
      <c r="F192" s="355"/>
      <c r="G192" s="355"/>
      <c r="H192" s="356"/>
    </row>
    <row r="193" spans="1:8" ht="50.1" customHeight="1" thickBot="1" x14ac:dyDescent="0.25">
      <c r="A193" s="362" t="s">
        <v>200</v>
      </c>
      <c r="B193" s="363"/>
      <c r="C193" s="21"/>
      <c r="D193" s="364"/>
      <c r="E193" s="364"/>
      <c r="F193" s="364"/>
      <c r="G193" s="364"/>
      <c r="H193" s="365"/>
    </row>
    <row r="194" spans="1:8" s="20" customFormat="1" ht="30" customHeight="1" thickBot="1" x14ac:dyDescent="0.25">
      <c r="A194" s="506"/>
      <c r="B194" s="507"/>
      <c r="C194" s="623"/>
      <c r="D194" s="507"/>
      <c r="E194" s="507"/>
      <c r="F194" s="507"/>
      <c r="G194" s="507"/>
      <c r="H194" s="508"/>
    </row>
    <row r="195" spans="1:8" s="16" customFormat="1" ht="185.25" customHeight="1" x14ac:dyDescent="0.2">
      <c r="A195" s="352" t="s">
        <v>201</v>
      </c>
      <c r="B195" s="353"/>
      <c r="C19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"2ГИС.СУРГУТ" (версия для ПК); Интернет-площадка 2gis.ru на основе Cправочника организаций "2ГИС.СУРГУТ"; Электронный справочник на основе Справочника организаций "2ГИС.СУРГУТ" (мобильная версия 2ГИС 4.0 и выше)</v>
      </c>
      <c r="D195" s="382">
        <v>19860</v>
      </c>
      <c r="E195" s="383"/>
      <c r="F195" s="383"/>
      <c r="G195" s="383"/>
      <c r="H195" s="384"/>
    </row>
    <row r="196" spans="1:8" s="16" customFormat="1" ht="83.25" customHeight="1" thickBot="1" x14ac:dyDescent="0.25">
      <c r="A196" s="352" t="s">
        <v>202</v>
      </c>
      <c r="B196" s="353"/>
      <c r="C196" s="367"/>
      <c r="D196" s="354">
        <v>19860</v>
      </c>
      <c r="E196" s="355"/>
      <c r="F196" s="355"/>
      <c r="G196" s="355"/>
      <c r="H196" s="356"/>
    </row>
    <row r="197" spans="1:8" ht="21.75" thickBot="1" x14ac:dyDescent="0.25">
      <c r="A197" s="518"/>
      <c r="B197" s="519"/>
      <c r="C197" s="56"/>
      <c r="D197" s="520"/>
      <c r="E197" s="520"/>
      <c r="F197" s="520"/>
      <c r="G197" s="520"/>
      <c r="H197" s="521"/>
    </row>
    <row r="199" spans="1:8" ht="21" x14ac:dyDescent="0.2">
      <c r="A199" s="85"/>
      <c r="B199" s="86" t="s">
        <v>133</v>
      </c>
      <c r="C199" s="349" t="s">
        <v>686</v>
      </c>
      <c r="D199" s="349"/>
      <c r="E199" s="87"/>
      <c r="F199" s="87"/>
      <c r="G199" s="87"/>
      <c r="H199" s="87"/>
    </row>
    <row r="200" spans="1:8" ht="21" x14ac:dyDescent="0.2">
      <c r="A200" s="85"/>
      <c r="B200" s="87"/>
      <c r="C200" s="541" t="s">
        <v>687</v>
      </c>
      <c r="D200" s="348"/>
      <c r="E200" s="87"/>
      <c r="F200" s="87"/>
      <c r="G200" s="87"/>
      <c r="H200" s="87"/>
    </row>
    <row r="201" spans="1:8" ht="21" x14ac:dyDescent="0.2">
      <c r="A201" s="85"/>
      <c r="B201" s="87"/>
      <c r="C201" s="541" t="s">
        <v>688</v>
      </c>
      <c r="D201" s="348"/>
      <c r="E201" s="87"/>
      <c r="F201" s="87"/>
      <c r="G201" s="87"/>
      <c r="H201" s="87"/>
    </row>
    <row r="202" spans="1:8" ht="21" x14ac:dyDescent="0.2">
      <c r="C202" s="348"/>
      <c r="D202" s="348"/>
      <c r="E202" s="87"/>
      <c r="F202" s="87"/>
      <c r="G202" s="87"/>
      <c r="H202" s="82"/>
    </row>
    <row r="203" spans="1:8" ht="26.25" customHeight="1" x14ac:dyDescent="0.2">
      <c r="A203" s="347" t="str">
        <f>Абакан_юр!A174</f>
        <v>По соглашению сторон в качестве валюты платежа могут выступать украинские гривны, в этом случае курс следующий: 1 руб. = 0,4395 гривен</v>
      </c>
      <c r="B203" s="347"/>
      <c r="C203" s="347"/>
      <c r="D203" s="89"/>
      <c r="E203" s="89"/>
      <c r="F203" s="90"/>
      <c r="G203" s="351"/>
      <c r="H203" s="351"/>
    </row>
    <row r="204" spans="1:8" ht="26.25" customHeight="1" x14ac:dyDescent="0.2">
      <c r="A204" s="347" t="str">
        <f>Абакан_юр!A175</f>
        <v>По соглашению сторон в качестве валюты платежа могут выступать дирхамы ОАЭ, в этом случае курс следующий: 1 руб. = 0,0414 дирхам</v>
      </c>
      <c r="B204" s="347"/>
      <c r="C204" s="347"/>
      <c r="D204" s="89"/>
      <c r="E204" s="89"/>
      <c r="F204" s="90"/>
      <c r="G204" s="92"/>
      <c r="H204" s="92"/>
    </row>
    <row r="205" spans="1:8" ht="26.25" customHeight="1" x14ac:dyDescent="0.2">
      <c r="A205" s="347" t="str">
        <f>Абакан_юр!A176</f>
        <v>По соглашению сторон в качестве валюты платежа могут выступать доллары США, в этом случае курс следующий: 1 руб. = 0,0113 доллара</v>
      </c>
      <c r="B205" s="347"/>
      <c r="C205" s="347"/>
      <c r="D205" s="89"/>
      <c r="E205" s="89"/>
      <c r="F205" s="90"/>
      <c r="G205" s="92"/>
      <c r="H205" s="92"/>
    </row>
    <row r="206" spans="1:8" ht="26.25" customHeight="1" x14ac:dyDescent="0.2">
      <c r="A206" s="347" t="str">
        <f>Абакан_юр!A177</f>
        <v>По соглашению сторон в качестве валюты платежа могут выступать евро, в этом случае курс следующий: 1 руб. = 0,0104 евро</v>
      </c>
      <c r="B206" s="347"/>
      <c r="C206" s="347"/>
      <c r="D206" s="89"/>
      <c r="E206" s="90"/>
      <c r="F206" s="90"/>
      <c r="G206" s="92"/>
      <c r="H206" s="92"/>
    </row>
    <row r="207" spans="1:8" ht="26.25" customHeight="1" x14ac:dyDescent="0.2">
      <c r="A207" s="347" t="str">
        <f>Абакан_юр!A178</f>
        <v>По соглашению сторон в качестве валюты платежа могут выступать чешские кроны, в этом случае курс следующий: 1 руб. = 0,2610 крона</v>
      </c>
      <c r="B207" s="347"/>
      <c r="C207" s="347"/>
      <c r="D207" s="89"/>
      <c r="E207" s="90"/>
      <c r="F207" s="90"/>
      <c r="G207" s="92"/>
      <c r="H207" s="92"/>
    </row>
    <row r="208" spans="1:8" ht="26.25" customHeight="1" x14ac:dyDescent="0.2">
      <c r="A208" s="347" t="str">
        <f>Абакан_юр!A179</f>
        <v>По соглашению сторон в качестве валюты платежа могут выступать киргизские сомы, в этом случае курс следующий: 1 руб. = 1,0094 сом</v>
      </c>
      <c r="B208" s="347"/>
      <c r="C208" s="347"/>
      <c r="D208" s="89"/>
      <c r="E208" s="89"/>
      <c r="F208" s="90"/>
      <c r="G208" s="92"/>
      <c r="H208" s="92"/>
    </row>
    <row r="209" spans="1:8" ht="26.25" customHeight="1" x14ac:dyDescent="0.2">
      <c r="A209"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9" s="347"/>
      <c r="C209" s="347"/>
      <c r="D209" s="89"/>
      <c r="E209" s="89"/>
      <c r="F209" s="90"/>
      <c r="G209" s="92"/>
      <c r="H209" s="92"/>
    </row>
    <row r="210" spans="1:8" ht="26.25" x14ac:dyDescent="0.2">
      <c r="A210" s="93"/>
      <c r="B210" s="93"/>
      <c r="C210" s="94"/>
      <c r="D210" s="95"/>
      <c r="E210" s="95"/>
      <c r="F210" s="96"/>
      <c r="G210" s="97"/>
      <c r="H210" s="97"/>
    </row>
    <row r="211" spans="1:8" ht="21" x14ac:dyDescent="0.2">
      <c r="A211" s="339" t="s">
        <v>144</v>
      </c>
      <c r="B211" s="339"/>
      <c r="C211" s="339"/>
      <c r="D211" s="339"/>
      <c r="E211" s="339"/>
      <c r="F211" s="339"/>
      <c r="G211" s="339"/>
      <c r="H211" s="339"/>
    </row>
    <row r="212" spans="1:8" ht="21" x14ac:dyDescent="0.2">
      <c r="A212" s="339" t="s">
        <v>145</v>
      </c>
      <c r="B212" s="339"/>
      <c r="C212" s="339"/>
      <c r="D212" s="339"/>
      <c r="E212" s="339"/>
      <c r="F212" s="339"/>
      <c r="G212" s="339"/>
      <c r="H212" s="339"/>
    </row>
    <row r="213" spans="1:8" ht="26.25" x14ac:dyDescent="0.2">
      <c r="A213" s="93"/>
      <c r="B213" s="93"/>
      <c r="C213" s="94"/>
      <c r="D213" s="95"/>
      <c r="E213" s="95"/>
      <c r="F213" s="96"/>
      <c r="G213" s="97"/>
      <c r="H213" s="97"/>
    </row>
    <row r="214" spans="1:8" ht="50.1" customHeight="1" thickBot="1" x14ac:dyDescent="0.25">
      <c r="A214" s="340" t="s">
        <v>146</v>
      </c>
      <c r="B214" s="340"/>
      <c r="C214" s="340"/>
      <c r="D214" s="340"/>
      <c r="E214" s="340"/>
      <c r="F214" s="99"/>
      <c r="G214" s="91"/>
      <c r="H214" s="100"/>
    </row>
    <row r="215" spans="1:8" ht="50.1" customHeight="1" thickBot="1" x14ac:dyDescent="0.25">
      <c r="A215" s="341" t="s">
        <v>147</v>
      </c>
      <c r="B215" s="342"/>
      <c r="C215" s="342"/>
      <c r="D215" s="342"/>
      <c r="E215" s="343"/>
      <c r="F215" s="101"/>
      <c r="H215" s="102"/>
    </row>
    <row r="216" spans="1:8" ht="108" customHeight="1" thickBot="1" x14ac:dyDescent="0.25">
      <c r="A216" s="538" t="s">
        <v>148</v>
      </c>
      <c r="B216" s="539"/>
      <c r="C216" s="103" t="s">
        <v>149</v>
      </c>
      <c r="D216" s="621" t="s">
        <v>150</v>
      </c>
      <c r="E216" s="622"/>
      <c r="F216" s="104"/>
      <c r="G216" s="104"/>
      <c r="H216" s="104"/>
    </row>
    <row r="217" spans="1:8" ht="125.25" customHeight="1" x14ac:dyDescent="0.2">
      <c r="A217" s="333" t="s">
        <v>151</v>
      </c>
      <c r="B217" s="334"/>
      <c r="C217" s="105" t="s">
        <v>152</v>
      </c>
      <c r="D217" s="335" t="s">
        <v>153</v>
      </c>
      <c r="E217" s="336"/>
      <c r="F217" s="104"/>
      <c r="G217" s="104"/>
      <c r="H217" s="104"/>
    </row>
    <row r="218" spans="1:8" ht="96" customHeight="1" x14ac:dyDescent="0.2">
      <c r="A218" s="337" t="s">
        <v>154</v>
      </c>
      <c r="B218" s="338"/>
      <c r="C218" s="106" t="s">
        <v>155</v>
      </c>
      <c r="D218" s="331" t="s">
        <v>156</v>
      </c>
      <c r="E218" s="332"/>
      <c r="F218" s="104"/>
      <c r="G218" s="104"/>
      <c r="H218" s="104"/>
    </row>
    <row r="219" spans="1:8" ht="109.5" customHeight="1" thickBot="1" x14ac:dyDescent="0.25">
      <c r="A219" s="495" t="s">
        <v>157</v>
      </c>
      <c r="B219" s="496"/>
      <c r="C219" s="125" t="s">
        <v>158</v>
      </c>
      <c r="D219" s="497" t="s">
        <v>156</v>
      </c>
      <c r="E219" s="498"/>
      <c r="F219" s="104"/>
      <c r="G219" s="104"/>
      <c r="H219" s="104"/>
    </row>
    <row r="220" spans="1:8" s="82" customFormat="1" ht="102.75" customHeight="1" thickBot="1" x14ac:dyDescent="0.25">
      <c r="A220" s="495" t="s">
        <v>160</v>
      </c>
      <c r="B220" s="496"/>
      <c r="C220" s="247" t="s">
        <v>161</v>
      </c>
      <c r="D220" s="496" t="s">
        <v>156</v>
      </c>
      <c r="E220" s="707"/>
      <c r="F220" s="101"/>
      <c r="G220" s="101"/>
      <c r="H220" s="101"/>
    </row>
    <row r="221" spans="1:8" s="98" customFormat="1" ht="222.75" customHeight="1" thickBot="1" x14ac:dyDescent="0.25">
      <c r="A221" s="495" t="s">
        <v>162</v>
      </c>
      <c r="B221" s="496"/>
      <c r="C221" s="125" t="s">
        <v>163</v>
      </c>
      <c r="D221" s="497" t="s">
        <v>156</v>
      </c>
      <c r="E221" s="498"/>
      <c r="F221" s="96"/>
      <c r="G221" s="97"/>
      <c r="H221" s="97"/>
    </row>
    <row r="222" spans="1:8" ht="26.25" x14ac:dyDescent="0.2">
      <c r="A222" s="302"/>
      <c r="B222" s="302"/>
      <c r="C222" s="259"/>
      <c r="D222" s="259"/>
      <c r="E222" s="259"/>
      <c r="F222" s="96"/>
      <c r="G222" s="97"/>
      <c r="H222" s="97"/>
    </row>
    <row r="223" spans="1:8" ht="34.5" customHeight="1" x14ac:dyDescent="0.2">
      <c r="A223" s="329" t="s">
        <v>164</v>
      </c>
      <c r="B223" s="329"/>
      <c r="C223" s="329"/>
      <c r="D223" s="329"/>
      <c r="E223" s="329"/>
      <c r="F223" s="329"/>
      <c r="G223" s="329"/>
      <c r="H223" s="329"/>
    </row>
    <row r="224" spans="1:8" ht="34.5" customHeight="1" x14ac:dyDescent="0.2">
      <c r="A224" s="329" t="s">
        <v>165</v>
      </c>
      <c r="B224" s="329"/>
      <c r="C224" s="329"/>
      <c r="D224" s="329"/>
      <c r="E224" s="329"/>
      <c r="F224" s="329"/>
      <c r="G224" s="329"/>
      <c r="H224" s="329"/>
    </row>
    <row r="225" spans="1:8" ht="189" customHeight="1" x14ac:dyDescent="0.2">
      <c r="A225"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5" s="339"/>
      <c r="C225" s="339"/>
      <c r="D225" s="339"/>
      <c r="E225" s="339"/>
      <c r="F225" s="339"/>
      <c r="G225" s="339"/>
      <c r="H225" s="339"/>
    </row>
    <row r="226" spans="1:8" ht="86.25" customHeight="1" x14ac:dyDescent="0.2">
      <c r="A226" s="339" t="s">
        <v>167</v>
      </c>
      <c r="B226" s="339"/>
      <c r="C226" s="339"/>
      <c r="D226" s="339"/>
      <c r="E226" s="339"/>
      <c r="F226" s="339"/>
      <c r="G226" s="339"/>
      <c r="H226" s="339"/>
    </row>
    <row r="227" spans="1:8" ht="23.25" x14ac:dyDescent="0.2">
      <c r="A227" s="329" t="s">
        <v>168</v>
      </c>
      <c r="B227" s="329"/>
      <c r="C227" s="329"/>
      <c r="D227" s="329"/>
      <c r="E227" s="329"/>
      <c r="F227" s="329"/>
      <c r="G227" s="329"/>
      <c r="H227" s="329"/>
    </row>
    <row r="228" spans="1:8" s="109" customFormat="1" ht="114.75" customHeight="1" x14ac:dyDescent="0.2">
      <c r="A228" s="339" t="s">
        <v>169</v>
      </c>
      <c r="B228" s="339"/>
      <c r="C228" s="339"/>
      <c r="D228" s="339"/>
      <c r="E228" s="339"/>
      <c r="F228" s="339"/>
      <c r="G228" s="339"/>
      <c r="H228" s="339"/>
    </row>
  </sheetData>
  <sheetProtection selectLockedCells="1" selectUnlockedCells="1"/>
  <mergeCells count="37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D182:H182"/>
    <mergeCell ref="A183:B183"/>
    <mergeCell ref="D183:H183"/>
    <mergeCell ref="A184:B184"/>
    <mergeCell ref="D184:H184"/>
    <mergeCell ref="A185:B185"/>
    <mergeCell ref="D185:H185"/>
    <mergeCell ref="A178:B178"/>
    <mergeCell ref="D178:H178"/>
    <mergeCell ref="A179:B179"/>
    <mergeCell ref="D179:H179"/>
    <mergeCell ref="A180:B180"/>
    <mergeCell ref="C180:C184"/>
    <mergeCell ref="D180:H180"/>
    <mergeCell ref="A181:B181"/>
    <mergeCell ref="D181:H181"/>
    <mergeCell ref="A182:B182"/>
    <mergeCell ref="A190:B190"/>
    <mergeCell ref="D190:H190"/>
    <mergeCell ref="A191:B191"/>
    <mergeCell ref="D191:H191"/>
    <mergeCell ref="A192:B192"/>
    <mergeCell ref="D192:H192"/>
    <mergeCell ref="A186:B186"/>
    <mergeCell ref="A187:B187"/>
    <mergeCell ref="D187:H187"/>
    <mergeCell ref="A188:B188"/>
    <mergeCell ref="D188:H188"/>
    <mergeCell ref="A189:B189"/>
    <mergeCell ref="A193:B193"/>
    <mergeCell ref="D193:H193"/>
    <mergeCell ref="A194:C194"/>
    <mergeCell ref="D194:H194"/>
    <mergeCell ref="A195:B195"/>
    <mergeCell ref="C195:C196"/>
    <mergeCell ref="D195:H195"/>
    <mergeCell ref="A196:B196"/>
    <mergeCell ref="D196:H196"/>
    <mergeCell ref="A203:C203"/>
    <mergeCell ref="G203:H203"/>
    <mergeCell ref="A204:C204"/>
    <mergeCell ref="A205:C205"/>
    <mergeCell ref="A206:C206"/>
    <mergeCell ref="A207:C207"/>
    <mergeCell ref="A197:B197"/>
    <mergeCell ref="D197:H197"/>
    <mergeCell ref="C199:D199"/>
    <mergeCell ref="C200:D200"/>
    <mergeCell ref="C201:D201"/>
    <mergeCell ref="C202:D202"/>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23:H223"/>
    <mergeCell ref="A224:H224"/>
    <mergeCell ref="A225:H225"/>
    <mergeCell ref="A226:H226"/>
    <mergeCell ref="A227:H227"/>
    <mergeCell ref="A228:E228"/>
    <mergeCell ref="F228:H228"/>
    <mergeCell ref="A219:B219"/>
    <mergeCell ref="D219:E219"/>
    <mergeCell ref="A220:B220"/>
    <mergeCell ref="D220:E220"/>
    <mergeCell ref="A221:B221"/>
    <mergeCell ref="D221:E22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689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7" s="382">
        <f>F7*1.2</f>
        <v>8539.1999999999989</v>
      </c>
      <c r="E7" s="383">
        <f>F7*1.1</f>
        <v>7827.6</v>
      </c>
      <c r="F7" s="383">
        <v>7116</v>
      </c>
      <c r="G7" s="383">
        <f>F7*0.75</f>
        <v>5337</v>
      </c>
      <c r="H7" s="384">
        <f>F7*0.5</f>
        <v>3558</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2" s="457">
        <f>F12*1.2</f>
        <v>9331.1999999999989</v>
      </c>
      <c r="E12" s="383">
        <f>F12*1.1</f>
        <v>8553.6</v>
      </c>
      <c r="F12" s="383">
        <v>7776</v>
      </c>
      <c r="G12" s="383">
        <f>F12*0.75</f>
        <v>5832</v>
      </c>
      <c r="H12" s="384">
        <f>F12*0.5</f>
        <v>3888</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1122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"2ГИС.СЫКТЫВКАР"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23" s="527">
        <v>90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7" s="382">
        <f>F27*1.2</f>
        <v>11966.4</v>
      </c>
      <c r="E27" s="383">
        <f>F27*1.1</f>
        <v>10969.2</v>
      </c>
      <c r="F27" s="383">
        <v>9972</v>
      </c>
      <c r="G27" s="383">
        <f>F27*0.75</f>
        <v>7479</v>
      </c>
      <c r="H27" s="384">
        <f>F27*0.5</f>
        <v>4986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2" s="457">
        <f>F32*1.2</f>
        <v>13075.199999999999</v>
      </c>
      <c r="E32" s="383">
        <f>F32*1.1</f>
        <v>11985.6</v>
      </c>
      <c r="F32" s="383">
        <v>10896</v>
      </c>
      <c r="G32" s="383">
        <f>F32*0.75</f>
        <v>8172</v>
      </c>
      <c r="H32" s="384">
        <f>F32*0.5</f>
        <v>5448</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1680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"2ГИС.СЫКТЫВКАР"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"2ГИС.СЫКТЫВКАР"; Электронный справочник "2ГИС.СЫКТЫВКАР"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3" s="445">
        <v>132</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46" s="449"/>
      <c r="E46" s="449"/>
      <c r="F46" s="449"/>
      <c r="G46" s="449"/>
      <c r="H46" s="450"/>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48" s="536">
        <f>F48*1.2</f>
        <v>360</v>
      </c>
      <c r="E48" s="536">
        <f>F48*1.1</f>
        <v>330</v>
      </c>
      <c r="F48" s="536">
        <v>300</v>
      </c>
      <c r="G48" s="536">
        <f>F48*0.75</f>
        <v>225</v>
      </c>
      <c r="H48" s="536">
        <f>F48*0.5</f>
        <v>150</v>
      </c>
    </row>
    <row r="49" spans="1:8" s="16" customFormat="1" ht="99.95"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49" s="537"/>
      <c r="E49" s="537"/>
      <c r="F49" s="537"/>
      <c r="G49" s="537"/>
      <c r="H49" s="537"/>
    </row>
    <row r="50" spans="1:8" s="16" customFormat="1" ht="99.9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"2ГИС.СЫКТЫВКАР" (версия для ПК)</v>
      </c>
      <c r="D52" s="479">
        <v>600</v>
      </c>
      <c r="E52" s="445"/>
      <c r="F52" s="445"/>
      <c r="G52" s="445"/>
      <c r="H52" s="446"/>
    </row>
    <row r="53" spans="1:8" s="16" customFormat="1" ht="99.95" customHeight="1"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5" s="382">
        <f>F55*1.2</f>
        <v>9316.7999999999993</v>
      </c>
      <c r="E55" s="383">
        <f>F55*1.1</f>
        <v>8540.4000000000015</v>
      </c>
      <c r="F55" s="383">
        <v>7764</v>
      </c>
      <c r="G55" s="383">
        <f>F55*0.75</f>
        <v>5823</v>
      </c>
      <c r="H55" s="384">
        <f>F55*0.5</f>
        <v>3882</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1" s="457">
        <f>F61*1.2</f>
        <v>10180.799999999999</v>
      </c>
      <c r="E61" s="383">
        <f>F61*1.1</f>
        <v>9332.4000000000015</v>
      </c>
      <c r="F61" s="383">
        <v>8484</v>
      </c>
      <c r="G61" s="383">
        <f>F61*0.75</f>
        <v>6363</v>
      </c>
      <c r="H61" s="384">
        <f>F61*0.5</f>
        <v>4242</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67" s="527">
        <v>18</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69" s="531"/>
      <c r="E69" s="532"/>
      <c r="F69" s="532"/>
      <c r="G69" s="532"/>
      <c r="H69" s="533"/>
    </row>
    <row r="70" spans="1:8" s="16" customFormat="1" ht="24.95" customHeight="1" thickBot="1" x14ac:dyDescent="0.25">
      <c r="A70" s="40"/>
      <c r="B70" s="59"/>
      <c r="C70" s="60"/>
      <c r="D70" s="435"/>
      <c r="E70" s="436"/>
      <c r="F70" s="436"/>
      <c r="G70" s="436"/>
      <c r="H70" s="437"/>
    </row>
    <row r="71" spans="1:8" s="16" customFormat="1" ht="50.1" customHeight="1" thickBot="1" x14ac:dyDescent="0.25">
      <c r="A71" s="411" t="s">
        <v>38</v>
      </c>
      <c r="B71" s="412"/>
      <c r="C71" s="412"/>
      <c r="D71" s="421" t="str">
        <f>"от "&amp;MIN(D72:D91)&amp;" до "&amp;MAX(D72:D91)</f>
        <v>от 276 до 10488</v>
      </c>
      <c r="E71" s="422"/>
      <c r="F71" s="422"/>
      <c r="G71" s="422"/>
      <c r="H71" s="423"/>
    </row>
    <row r="72" spans="1:8" s="16" customFormat="1" ht="37.5" customHeight="1" outlineLevel="1" x14ac:dyDescent="0.2">
      <c r="A72" s="429" t="s">
        <v>39</v>
      </c>
      <c r="B72" s="430"/>
      <c r="C72" s="673"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72" s="432">
        <v>276</v>
      </c>
      <c r="E72" s="433"/>
      <c r="F72" s="433"/>
      <c r="G72" s="433"/>
      <c r="H72" s="434"/>
    </row>
    <row r="73" spans="1:8" s="16" customFormat="1" ht="37.5" customHeight="1" outlineLevel="1" x14ac:dyDescent="0.2">
      <c r="A73" s="419" t="s">
        <v>40</v>
      </c>
      <c r="B73" s="420"/>
      <c r="C73" s="674"/>
      <c r="D73" s="354">
        <v>552</v>
      </c>
      <c r="E73" s="355"/>
      <c r="F73" s="355"/>
      <c r="G73" s="355"/>
      <c r="H73" s="356"/>
    </row>
    <row r="74" spans="1:8" s="16" customFormat="1" ht="37.5" customHeight="1" outlineLevel="1" x14ac:dyDescent="0.2">
      <c r="A74" s="419" t="s">
        <v>41</v>
      </c>
      <c r="B74" s="420"/>
      <c r="C74" s="674"/>
      <c r="D74" s="354">
        <v>1104</v>
      </c>
      <c r="E74" s="355"/>
      <c r="F74" s="355"/>
      <c r="G74" s="355"/>
      <c r="H74" s="356"/>
    </row>
    <row r="75" spans="1:8" s="16" customFormat="1" ht="37.5" customHeight="1" outlineLevel="1" x14ac:dyDescent="0.2">
      <c r="A75" s="419" t="s">
        <v>42</v>
      </c>
      <c r="B75" s="420"/>
      <c r="C75" s="674"/>
      <c r="D75" s="354">
        <v>1656</v>
      </c>
      <c r="E75" s="355"/>
      <c r="F75" s="355"/>
      <c r="G75" s="355"/>
      <c r="H75" s="356"/>
    </row>
    <row r="76" spans="1:8" s="16" customFormat="1" ht="37.5" customHeight="1" outlineLevel="1" x14ac:dyDescent="0.2">
      <c r="A76" s="419" t="s">
        <v>43</v>
      </c>
      <c r="B76" s="420"/>
      <c r="C76" s="674"/>
      <c r="D76" s="354">
        <v>2208</v>
      </c>
      <c r="E76" s="355"/>
      <c r="F76" s="355"/>
      <c r="G76" s="355"/>
      <c r="H76" s="356"/>
    </row>
    <row r="77" spans="1:8" s="16" customFormat="1" ht="37.5" customHeight="1" outlineLevel="1" x14ac:dyDescent="0.2">
      <c r="A77" s="419" t="s">
        <v>44</v>
      </c>
      <c r="B77" s="420"/>
      <c r="C77" s="674"/>
      <c r="D77" s="354">
        <v>2760</v>
      </c>
      <c r="E77" s="355"/>
      <c r="F77" s="355"/>
      <c r="G77" s="355"/>
      <c r="H77" s="356"/>
    </row>
    <row r="78" spans="1:8" s="16" customFormat="1" ht="37.5" customHeight="1" outlineLevel="1" x14ac:dyDescent="0.2">
      <c r="A78" s="419" t="s">
        <v>45</v>
      </c>
      <c r="B78" s="420"/>
      <c r="C78" s="674"/>
      <c r="D78" s="354">
        <v>3312</v>
      </c>
      <c r="E78" s="355"/>
      <c r="F78" s="355"/>
      <c r="G78" s="355"/>
      <c r="H78" s="356"/>
    </row>
    <row r="79" spans="1:8" s="16" customFormat="1" ht="37.5" customHeight="1" outlineLevel="1" x14ac:dyDescent="0.2">
      <c r="A79" s="419" t="s">
        <v>46</v>
      </c>
      <c r="B79" s="420"/>
      <c r="C79" s="674"/>
      <c r="D79" s="354">
        <v>3864</v>
      </c>
      <c r="E79" s="355"/>
      <c r="F79" s="355"/>
      <c r="G79" s="355"/>
      <c r="H79" s="356"/>
    </row>
    <row r="80" spans="1:8" s="16" customFormat="1" ht="37.5" customHeight="1" outlineLevel="1" x14ac:dyDescent="0.2">
      <c r="A80" s="419" t="s">
        <v>47</v>
      </c>
      <c r="B80" s="420"/>
      <c r="C80" s="674"/>
      <c r="D80" s="354">
        <v>4416</v>
      </c>
      <c r="E80" s="355"/>
      <c r="F80" s="355"/>
      <c r="G80" s="355"/>
      <c r="H80" s="356"/>
    </row>
    <row r="81" spans="1:8" s="16" customFormat="1" ht="37.5" customHeight="1" outlineLevel="1" x14ac:dyDescent="0.2">
      <c r="A81" s="419" t="s">
        <v>48</v>
      </c>
      <c r="B81" s="420"/>
      <c r="C81" s="674"/>
      <c r="D81" s="354">
        <v>4968</v>
      </c>
      <c r="E81" s="355"/>
      <c r="F81" s="355"/>
      <c r="G81" s="355"/>
      <c r="H81" s="356"/>
    </row>
    <row r="82" spans="1:8" s="16" customFormat="1" ht="37.5" customHeight="1" outlineLevel="1" x14ac:dyDescent="0.2">
      <c r="A82" s="419" t="s">
        <v>49</v>
      </c>
      <c r="B82" s="420"/>
      <c r="C82" s="674"/>
      <c r="D82" s="354">
        <v>5520</v>
      </c>
      <c r="E82" s="355"/>
      <c r="F82" s="355"/>
      <c r="G82" s="355"/>
      <c r="H82" s="356"/>
    </row>
    <row r="83" spans="1:8" s="16" customFormat="1" ht="37.5" customHeight="1" outlineLevel="1" x14ac:dyDescent="0.2">
      <c r="A83" s="419" t="s">
        <v>50</v>
      </c>
      <c r="B83" s="420"/>
      <c r="C83" s="674"/>
      <c r="D83" s="354">
        <v>6072</v>
      </c>
      <c r="E83" s="355"/>
      <c r="F83" s="355"/>
      <c r="G83" s="355"/>
      <c r="H83" s="356"/>
    </row>
    <row r="84" spans="1:8" s="16" customFormat="1" ht="37.5" customHeight="1" outlineLevel="1" x14ac:dyDescent="0.2">
      <c r="A84" s="419" t="s">
        <v>51</v>
      </c>
      <c r="B84" s="420"/>
      <c r="C84" s="674"/>
      <c r="D84" s="354">
        <v>6624</v>
      </c>
      <c r="E84" s="355"/>
      <c r="F84" s="355"/>
      <c r="G84" s="355"/>
      <c r="H84" s="356"/>
    </row>
    <row r="85" spans="1:8" s="16" customFormat="1" ht="37.5" customHeight="1" outlineLevel="1" x14ac:dyDescent="0.2">
      <c r="A85" s="419" t="s">
        <v>52</v>
      </c>
      <c r="B85" s="420"/>
      <c r="C85" s="674"/>
      <c r="D85" s="354">
        <v>7176</v>
      </c>
      <c r="E85" s="355"/>
      <c r="F85" s="355"/>
      <c r="G85" s="355"/>
      <c r="H85" s="356"/>
    </row>
    <row r="86" spans="1:8" s="16" customFormat="1" ht="37.5" customHeight="1" outlineLevel="1" x14ac:dyDescent="0.2">
      <c r="A86" s="419" t="s">
        <v>53</v>
      </c>
      <c r="B86" s="420"/>
      <c r="C86" s="674"/>
      <c r="D86" s="354">
        <v>7728</v>
      </c>
      <c r="E86" s="355"/>
      <c r="F86" s="355"/>
      <c r="G86" s="355"/>
      <c r="H86" s="356"/>
    </row>
    <row r="87" spans="1:8" s="16" customFormat="1" ht="37.5" customHeight="1" outlineLevel="1" x14ac:dyDescent="0.2">
      <c r="A87" s="419" t="s">
        <v>54</v>
      </c>
      <c r="B87" s="420"/>
      <c r="C87" s="674"/>
      <c r="D87" s="354">
        <v>8280</v>
      </c>
      <c r="E87" s="355"/>
      <c r="F87" s="355"/>
      <c r="G87" s="355"/>
      <c r="H87" s="356"/>
    </row>
    <row r="88" spans="1:8" s="16" customFormat="1" ht="37.5" customHeight="1" outlineLevel="1" x14ac:dyDescent="0.2">
      <c r="A88" s="419" t="s">
        <v>55</v>
      </c>
      <c r="B88" s="420"/>
      <c r="C88" s="674"/>
      <c r="D88" s="354">
        <v>8832</v>
      </c>
      <c r="E88" s="355"/>
      <c r="F88" s="355"/>
      <c r="G88" s="355"/>
      <c r="H88" s="356"/>
    </row>
    <row r="89" spans="1:8" s="16" customFormat="1" ht="37.5" customHeight="1" outlineLevel="1" x14ac:dyDescent="0.2">
      <c r="A89" s="419" t="s">
        <v>56</v>
      </c>
      <c r="B89" s="420"/>
      <c r="C89" s="674"/>
      <c r="D89" s="354">
        <v>9384</v>
      </c>
      <c r="E89" s="355"/>
      <c r="F89" s="355"/>
      <c r="G89" s="355"/>
      <c r="H89" s="356"/>
    </row>
    <row r="90" spans="1:8" s="16" customFormat="1" ht="37.5" customHeight="1" outlineLevel="1" x14ac:dyDescent="0.2">
      <c r="A90" s="419" t="s">
        <v>57</v>
      </c>
      <c r="B90" s="420"/>
      <c r="C90" s="674"/>
      <c r="D90" s="354">
        <v>9936</v>
      </c>
      <c r="E90" s="355"/>
      <c r="F90" s="355"/>
      <c r="G90" s="355"/>
      <c r="H90" s="356"/>
    </row>
    <row r="91" spans="1:8" s="16" customFormat="1" ht="37.5" customHeight="1" outlineLevel="1" x14ac:dyDescent="0.2">
      <c r="A91" s="419" t="s">
        <v>58</v>
      </c>
      <c r="B91" s="420"/>
      <c r="C91" s="674"/>
      <c r="D91" s="354">
        <v>10488</v>
      </c>
      <c r="E91" s="355"/>
      <c r="F91" s="355"/>
      <c r="G91" s="355"/>
      <c r="H91" s="356"/>
    </row>
    <row r="92" spans="1:8" s="16" customFormat="1" ht="37.5" customHeight="1" outlineLevel="1" x14ac:dyDescent="0.2">
      <c r="A92" s="419" t="s">
        <v>181</v>
      </c>
      <c r="B92" s="420"/>
      <c r="C92" s="674"/>
      <c r="D92" s="354">
        <v>11040</v>
      </c>
      <c r="E92" s="355"/>
      <c r="F92" s="355"/>
      <c r="G92" s="355"/>
      <c r="H92" s="356"/>
    </row>
    <row r="93" spans="1:8" s="16" customFormat="1" ht="37.5" customHeight="1" outlineLevel="1" x14ac:dyDescent="0.2">
      <c r="A93" s="419" t="s">
        <v>182</v>
      </c>
      <c r="B93" s="420"/>
      <c r="C93" s="674"/>
      <c r="D93" s="354">
        <v>11592</v>
      </c>
      <c r="E93" s="355"/>
      <c r="F93" s="355"/>
      <c r="G93" s="355"/>
      <c r="H93" s="356"/>
    </row>
    <row r="94" spans="1:8" s="16" customFormat="1" ht="37.5" customHeight="1" outlineLevel="1" x14ac:dyDescent="0.2">
      <c r="A94" s="419" t="s">
        <v>183</v>
      </c>
      <c r="B94" s="420"/>
      <c r="C94" s="674"/>
      <c r="D94" s="354">
        <v>12144</v>
      </c>
      <c r="E94" s="355"/>
      <c r="F94" s="355"/>
      <c r="G94" s="355"/>
      <c r="H94" s="356"/>
    </row>
    <row r="95" spans="1:8" s="16" customFormat="1" ht="37.5" customHeight="1" outlineLevel="1" x14ac:dyDescent="0.2">
      <c r="A95" s="419" t="s">
        <v>184</v>
      </c>
      <c r="B95" s="420"/>
      <c r="C95" s="674"/>
      <c r="D95" s="354">
        <v>12696</v>
      </c>
      <c r="E95" s="355"/>
      <c r="F95" s="355"/>
      <c r="G95" s="355"/>
      <c r="H95" s="356"/>
    </row>
    <row r="96" spans="1:8" s="16" customFormat="1" ht="37.5" customHeight="1" outlineLevel="1" x14ac:dyDescent="0.2">
      <c r="A96" s="419" t="s">
        <v>185</v>
      </c>
      <c r="B96" s="420"/>
      <c r="C96" s="674"/>
      <c r="D96" s="354">
        <v>13248</v>
      </c>
      <c r="E96" s="355"/>
      <c r="F96" s="355"/>
      <c r="G96" s="355"/>
      <c r="H96" s="356"/>
    </row>
    <row r="97" spans="1:8" s="16" customFormat="1" ht="37.5" customHeight="1" outlineLevel="1" x14ac:dyDescent="0.2">
      <c r="A97" s="419" t="s">
        <v>186</v>
      </c>
      <c r="B97" s="420"/>
      <c r="C97" s="674"/>
      <c r="D97" s="354">
        <v>13800</v>
      </c>
      <c r="E97" s="355"/>
      <c r="F97" s="355"/>
      <c r="G97" s="355"/>
      <c r="H97" s="356"/>
    </row>
    <row r="98" spans="1:8" s="16" customFormat="1" ht="37.5" customHeight="1" outlineLevel="1" x14ac:dyDescent="0.2">
      <c r="A98" s="419" t="s">
        <v>187</v>
      </c>
      <c r="B98" s="420"/>
      <c r="C98" s="674"/>
      <c r="D98" s="354">
        <v>14352</v>
      </c>
      <c r="E98" s="355"/>
      <c r="F98" s="355"/>
      <c r="G98" s="355"/>
      <c r="H98" s="356"/>
    </row>
    <row r="99" spans="1:8" s="16" customFormat="1" ht="37.5" customHeight="1" outlineLevel="1" x14ac:dyDescent="0.2">
      <c r="A99" s="419" t="s">
        <v>188</v>
      </c>
      <c r="B99" s="420"/>
      <c r="C99" s="674"/>
      <c r="D99" s="354">
        <v>14904</v>
      </c>
      <c r="E99" s="355"/>
      <c r="F99" s="355"/>
      <c r="G99" s="355"/>
      <c r="H99" s="356"/>
    </row>
    <row r="100" spans="1:8" s="16" customFormat="1" ht="37.5" customHeight="1" outlineLevel="1" x14ac:dyDescent="0.2">
      <c r="A100" s="419" t="s">
        <v>189</v>
      </c>
      <c r="B100" s="420"/>
      <c r="C100" s="674"/>
      <c r="D100" s="354">
        <v>15456</v>
      </c>
      <c r="E100" s="355"/>
      <c r="F100" s="355"/>
      <c r="G100" s="355"/>
      <c r="H100" s="356"/>
    </row>
    <row r="101" spans="1:8" s="16" customFormat="1" ht="37.5" customHeight="1" outlineLevel="1" thickBot="1" x14ac:dyDescent="0.25">
      <c r="A101" s="419" t="s">
        <v>190</v>
      </c>
      <c r="B101" s="420"/>
      <c r="C101" s="675"/>
      <c r="D101" s="354">
        <v>16008</v>
      </c>
      <c r="E101" s="355"/>
      <c r="F101" s="355"/>
      <c r="G101" s="355"/>
      <c r="H101" s="356"/>
    </row>
    <row r="102" spans="1:8" s="16" customFormat="1" ht="50.1" customHeight="1" thickBot="1" x14ac:dyDescent="0.25">
      <c r="A102" s="411" t="s">
        <v>59</v>
      </c>
      <c r="B102" s="412"/>
      <c r="C102" s="412"/>
      <c r="D102" s="421" t="str">
        <f>"от "&amp;MIN(D103:D112)&amp;" до "&amp;MAX(D103:D112)</f>
        <v>от 300 до 4368</v>
      </c>
      <c r="E102" s="422"/>
      <c r="F102" s="422"/>
      <c r="G102" s="422"/>
      <c r="H102" s="423"/>
    </row>
    <row r="103" spans="1:8" s="16" customFormat="1" ht="152.25" customHeight="1" x14ac:dyDescent="0.2">
      <c r="A103" s="65" t="s">
        <v>60</v>
      </c>
      <c r="B103" s="66" t="s">
        <v>13</v>
      </c>
      <c r="C103" s="120"/>
      <c r="D103" s="432">
        <v>702</v>
      </c>
      <c r="E103" s="433"/>
      <c r="F103" s="433"/>
      <c r="G103" s="433"/>
      <c r="H103" s="434"/>
    </row>
    <row r="104" spans="1:8" s="16" customFormat="1" ht="37.5" customHeight="1" x14ac:dyDescent="0.2">
      <c r="A104" s="352" t="s">
        <v>61</v>
      </c>
      <c r="B104" s="522"/>
      <c r="C104" s="426"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04" s="354">
        <v>414</v>
      </c>
      <c r="E104" s="355"/>
      <c r="F104" s="355"/>
      <c r="G104" s="355"/>
      <c r="H104" s="356"/>
    </row>
    <row r="105" spans="1:8" s="16" customFormat="1" ht="37.5" customHeight="1" x14ac:dyDescent="0.2">
      <c r="A105" s="352" t="s">
        <v>62</v>
      </c>
      <c r="B105" s="522"/>
      <c r="C105" s="427"/>
      <c r="D105" s="354">
        <v>2184</v>
      </c>
      <c r="E105" s="355"/>
      <c r="F105" s="355"/>
      <c r="G105" s="355"/>
      <c r="H105" s="356"/>
    </row>
    <row r="106" spans="1:8" s="16" customFormat="1" ht="37.5" customHeight="1" x14ac:dyDescent="0.2">
      <c r="A106" s="352" t="s">
        <v>63</v>
      </c>
      <c r="B106" s="522"/>
      <c r="C106" s="427"/>
      <c r="D106" s="354">
        <v>1242</v>
      </c>
      <c r="E106" s="355"/>
      <c r="F106" s="355"/>
      <c r="G106" s="355"/>
      <c r="H106" s="356"/>
    </row>
    <row r="107" spans="1:8" s="16" customFormat="1" ht="37.5" customHeight="1" x14ac:dyDescent="0.2">
      <c r="A107" s="352" t="s">
        <v>64</v>
      </c>
      <c r="B107" s="353"/>
      <c r="C107" s="427"/>
      <c r="D107" s="354">
        <v>1716</v>
      </c>
      <c r="E107" s="355"/>
      <c r="F107" s="355"/>
      <c r="G107" s="355"/>
      <c r="H107" s="356"/>
    </row>
    <row r="108" spans="1:8" s="16" customFormat="1" ht="37.5" customHeight="1" x14ac:dyDescent="0.2">
      <c r="A108" s="352" t="s">
        <v>65</v>
      </c>
      <c r="B108" s="522"/>
      <c r="C108" s="427"/>
      <c r="D108" s="354">
        <v>300</v>
      </c>
      <c r="E108" s="355"/>
      <c r="F108" s="355"/>
      <c r="G108" s="355"/>
      <c r="H108" s="356"/>
    </row>
    <row r="109" spans="1:8" s="16" customFormat="1" ht="37.5" customHeight="1" x14ac:dyDescent="0.2">
      <c r="A109" s="352" t="s">
        <v>66</v>
      </c>
      <c r="B109" s="522"/>
      <c r="C109" s="427"/>
      <c r="D109" s="354">
        <v>300</v>
      </c>
      <c r="E109" s="355"/>
      <c r="F109" s="355"/>
      <c r="G109" s="355"/>
      <c r="H109" s="356"/>
    </row>
    <row r="110" spans="1:8" s="16" customFormat="1" ht="37.5" customHeight="1" x14ac:dyDescent="0.2">
      <c r="A110" s="352" t="s">
        <v>67</v>
      </c>
      <c r="B110" s="522"/>
      <c r="C110" s="427"/>
      <c r="D110" s="354">
        <v>600</v>
      </c>
      <c r="E110" s="355"/>
      <c r="F110" s="355"/>
      <c r="G110" s="355"/>
      <c r="H110" s="356"/>
    </row>
    <row r="111" spans="1:8" s="16" customFormat="1" ht="37.5" customHeight="1" x14ac:dyDescent="0.2">
      <c r="A111" s="352" t="s">
        <v>68</v>
      </c>
      <c r="B111" s="522"/>
      <c r="C111" s="427"/>
      <c r="D111" s="354">
        <v>900</v>
      </c>
      <c r="E111" s="355"/>
      <c r="F111" s="355"/>
      <c r="G111" s="355"/>
      <c r="H111" s="356"/>
    </row>
    <row r="112" spans="1:8" s="16" customFormat="1" ht="37.5" customHeight="1" thickBot="1" x14ac:dyDescent="0.25">
      <c r="A112" s="369" t="s">
        <v>69</v>
      </c>
      <c r="B112" s="523"/>
      <c r="C112" s="428"/>
      <c r="D112" s="354">
        <v>4368</v>
      </c>
      <c r="E112" s="355"/>
      <c r="F112" s="355"/>
      <c r="G112" s="355"/>
      <c r="H112" s="356"/>
    </row>
    <row r="113" spans="1:8" s="16" customFormat="1" ht="117.75" customHeight="1" thickBot="1" x14ac:dyDescent="0.25">
      <c r="A113" s="524" t="s">
        <v>71</v>
      </c>
      <c r="B113" s="525"/>
      <c r="C11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13" s="375">
        <v>30</v>
      </c>
      <c r="E113" s="375"/>
      <c r="F113" s="375"/>
      <c r="G113" s="375"/>
      <c r="H113" s="376"/>
    </row>
    <row r="114" spans="1:8" s="23" customFormat="1" ht="50.1" customHeight="1" thickBot="1" x14ac:dyDescent="0.25">
      <c r="A114" s="362" t="s">
        <v>72</v>
      </c>
      <c r="B114" s="363"/>
      <c r="C114" s="21"/>
      <c r="D114" s="364" t="str">
        <f>"от "&amp;MIN(D116,D136:H137,F176,D138:H152)&amp;" до "&amp;MAX(D116,D136:H137,F176,D138:H152)</f>
        <v>от 900 до 7500</v>
      </c>
      <c r="E114" s="364"/>
      <c r="F114" s="364"/>
      <c r="G114" s="364"/>
      <c r="H114" s="365"/>
    </row>
    <row r="115" spans="1:8" s="16" customFormat="1" ht="24.95" customHeight="1" thickBot="1" x14ac:dyDescent="0.25">
      <c r="A115" s="518"/>
      <c r="B115" s="519"/>
      <c r="C115" s="60"/>
      <c r="D115" s="520"/>
      <c r="E115" s="520"/>
      <c r="F115" s="520"/>
      <c r="G115" s="520"/>
      <c r="H115" s="521"/>
    </row>
    <row r="116" spans="1:8" s="16" customFormat="1" ht="55.5" customHeight="1" thickBot="1" x14ac:dyDescent="0.25">
      <c r="A116" s="389" t="s">
        <v>73</v>
      </c>
      <c r="B116" s="390"/>
      <c r="C11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"2ГИС.СЫКТЫВКАР" (версия для ПК); Интернет-площадка 2gis.kz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http://api.2gis.kz/</v>
      </c>
      <c r="D116" s="391">
        <v>4500</v>
      </c>
      <c r="E116" s="391"/>
      <c r="F116" s="391"/>
      <c r="G116" s="391"/>
      <c r="H116" s="392"/>
    </row>
    <row r="117" spans="1:8" s="16" customFormat="1" ht="55.5" customHeight="1" thickBot="1" x14ac:dyDescent="0.25">
      <c r="A117" s="393" t="s">
        <v>74</v>
      </c>
      <c r="B117" s="394"/>
      <c r="C117" s="405"/>
      <c r="D117" s="395" t="s">
        <v>75</v>
      </c>
      <c r="E117" s="396"/>
      <c r="F117" s="396"/>
      <c r="G117" s="396"/>
      <c r="H117" s="397"/>
    </row>
    <row r="118" spans="1:8" s="16" customFormat="1" ht="55.5" customHeight="1" x14ac:dyDescent="0.2">
      <c r="A118" s="385" t="s">
        <v>76</v>
      </c>
      <c r="B118" s="386"/>
      <c r="C118" s="405"/>
      <c r="D118" s="398">
        <f>D116/4</f>
        <v>1125</v>
      </c>
      <c r="E118" s="398"/>
      <c r="F118" s="398"/>
      <c r="G118" s="398"/>
      <c r="H118" s="399"/>
    </row>
    <row r="119" spans="1:8" s="16" customFormat="1" ht="55.5" customHeight="1" x14ac:dyDescent="0.2">
      <c r="A119" s="385" t="s">
        <v>77</v>
      </c>
      <c r="B119" s="386"/>
      <c r="C119" s="405"/>
      <c r="D119" s="398">
        <f>D116/5</f>
        <v>900</v>
      </c>
      <c r="E119" s="398"/>
      <c r="F119" s="398"/>
      <c r="G119" s="398"/>
      <c r="H119" s="399"/>
    </row>
    <row r="120" spans="1:8" s="16" customFormat="1" ht="55.5" customHeight="1" x14ac:dyDescent="0.2">
      <c r="A120" s="385" t="s">
        <v>78</v>
      </c>
      <c r="B120" s="386"/>
      <c r="C120" s="405"/>
      <c r="D120" s="398">
        <f>D116/6</f>
        <v>750</v>
      </c>
      <c r="E120" s="398"/>
      <c r="F120" s="398"/>
      <c r="G120" s="398"/>
      <c r="H120" s="399"/>
    </row>
    <row r="121" spans="1:8" s="16" customFormat="1" ht="55.5" customHeight="1" x14ac:dyDescent="0.2">
      <c r="A121" s="385" t="s">
        <v>79</v>
      </c>
      <c r="B121" s="386"/>
      <c r="C121" s="405"/>
      <c r="D121" s="398">
        <f>D116/7</f>
        <v>642.85714285714289</v>
      </c>
      <c r="E121" s="398"/>
      <c r="F121" s="398"/>
      <c r="G121" s="398"/>
      <c r="H121" s="399"/>
    </row>
    <row r="122" spans="1:8" s="16" customFormat="1" ht="55.5" customHeight="1" x14ac:dyDescent="0.2">
      <c r="A122" s="385" t="s">
        <v>80</v>
      </c>
      <c r="B122" s="386"/>
      <c r="C122" s="405"/>
      <c r="D122" s="398">
        <f>D116/8</f>
        <v>562.5</v>
      </c>
      <c r="E122" s="398"/>
      <c r="F122" s="398"/>
      <c r="G122" s="398"/>
      <c r="H122" s="399"/>
    </row>
    <row r="123" spans="1:8" s="16" customFormat="1" ht="55.5" customHeight="1" x14ac:dyDescent="0.2">
      <c r="A123" s="385" t="s">
        <v>81</v>
      </c>
      <c r="B123" s="386"/>
      <c r="C123" s="405"/>
      <c r="D123" s="398">
        <f>D116/9</f>
        <v>500</v>
      </c>
      <c r="E123" s="398"/>
      <c r="F123" s="398"/>
      <c r="G123" s="398"/>
      <c r="H123" s="399"/>
    </row>
    <row r="124" spans="1:8" s="16" customFormat="1" ht="55.5" customHeight="1" x14ac:dyDescent="0.2">
      <c r="A124" s="385" t="s">
        <v>82</v>
      </c>
      <c r="B124" s="386"/>
      <c r="C124" s="405"/>
      <c r="D124" s="398">
        <f>D116/10</f>
        <v>450</v>
      </c>
      <c r="E124" s="398"/>
      <c r="F124" s="398"/>
      <c r="G124" s="398"/>
      <c r="H124" s="399"/>
    </row>
    <row r="125" spans="1:8" s="16" customFormat="1" ht="55.5" customHeight="1" thickBot="1" x14ac:dyDescent="0.25">
      <c r="A125" s="389" t="s">
        <v>83</v>
      </c>
      <c r="B125" s="390"/>
      <c r="C125" s="405"/>
      <c r="D125" s="391">
        <v>6744</v>
      </c>
      <c r="E125" s="391"/>
      <c r="F125" s="391"/>
      <c r="G125" s="391"/>
      <c r="H125" s="392"/>
    </row>
    <row r="126" spans="1:8" s="16" customFormat="1" ht="55.5" customHeight="1" thickBot="1" x14ac:dyDescent="0.25">
      <c r="A126" s="393" t="s">
        <v>74</v>
      </c>
      <c r="B126" s="394"/>
      <c r="C126" s="405"/>
      <c r="D126" s="395" t="s">
        <v>75</v>
      </c>
      <c r="E126" s="396"/>
      <c r="F126" s="396"/>
      <c r="G126" s="396"/>
      <c r="H126" s="397"/>
    </row>
    <row r="127" spans="1:8" s="16" customFormat="1" ht="55.5" customHeight="1" x14ac:dyDescent="0.2">
      <c r="A127" s="385" t="s">
        <v>76</v>
      </c>
      <c r="B127" s="386"/>
      <c r="C127" s="405"/>
      <c r="D127" s="398">
        <v>1686</v>
      </c>
      <c r="E127" s="398"/>
      <c r="F127" s="398"/>
      <c r="G127" s="398"/>
      <c r="H127" s="399"/>
    </row>
    <row r="128" spans="1:8" s="16" customFormat="1" ht="55.5" customHeight="1" x14ac:dyDescent="0.2">
      <c r="A128" s="385" t="s">
        <v>77</v>
      </c>
      <c r="B128" s="386"/>
      <c r="C128" s="405"/>
      <c r="D128" s="398">
        <v>1348.8</v>
      </c>
      <c r="E128" s="398"/>
      <c r="F128" s="398"/>
      <c r="G128" s="398"/>
      <c r="H128" s="399"/>
    </row>
    <row r="129" spans="1:8" s="16" customFormat="1" ht="55.5" customHeight="1" x14ac:dyDescent="0.2">
      <c r="A129" s="385" t="s">
        <v>78</v>
      </c>
      <c r="B129" s="386"/>
      <c r="C129" s="405"/>
      <c r="D129" s="398">
        <v>1124</v>
      </c>
      <c r="E129" s="398"/>
      <c r="F129" s="398"/>
      <c r="G129" s="398"/>
      <c r="H129" s="399"/>
    </row>
    <row r="130" spans="1:8" s="16" customFormat="1" ht="55.5" customHeight="1" x14ac:dyDescent="0.2">
      <c r="A130" s="385" t="s">
        <v>79</v>
      </c>
      <c r="B130" s="386"/>
      <c r="C130" s="405"/>
      <c r="D130" s="398">
        <v>963.42857142857144</v>
      </c>
      <c r="E130" s="398"/>
      <c r="F130" s="398"/>
      <c r="G130" s="398"/>
      <c r="H130" s="399"/>
    </row>
    <row r="131" spans="1:8" s="16" customFormat="1" ht="55.5" customHeight="1" x14ac:dyDescent="0.2">
      <c r="A131" s="385" t="s">
        <v>80</v>
      </c>
      <c r="B131" s="386"/>
      <c r="C131" s="405"/>
      <c r="D131" s="398">
        <v>843</v>
      </c>
      <c r="E131" s="398"/>
      <c r="F131" s="398"/>
      <c r="G131" s="398"/>
      <c r="H131" s="399"/>
    </row>
    <row r="132" spans="1:8" s="16" customFormat="1" ht="55.5" customHeight="1" x14ac:dyDescent="0.2">
      <c r="A132" s="385" t="s">
        <v>81</v>
      </c>
      <c r="B132" s="386"/>
      <c r="C132" s="405"/>
      <c r="D132" s="398">
        <v>749.33333333333337</v>
      </c>
      <c r="E132" s="398"/>
      <c r="F132" s="398"/>
      <c r="G132" s="398"/>
      <c r="H132" s="399"/>
    </row>
    <row r="133" spans="1:8" s="16" customFormat="1" ht="55.5" customHeight="1" thickBot="1" x14ac:dyDescent="0.25">
      <c r="A133" s="385" t="s">
        <v>82</v>
      </c>
      <c r="B133" s="386"/>
      <c r="C133" s="406"/>
      <c r="D133" s="398">
        <v>674.4</v>
      </c>
      <c r="E133" s="398"/>
      <c r="F133" s="398"/>
      <c r="G133" s="398"/>
      <c r="H133" s="399"/>
    </row>
    <row r="134" spans="1:8" s="16" customFormat="1" ht="62.45" customHeight="1" thickBot="1" x14ac:dyDescent="0.25">
      <c r="A134" s="380" t="s">
        <v>84</v>
      </c>
      <c r="B134" s="381"/>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34" s="374">
        <v>7002</v>
      </c>
      <c r="E134" s="375"/>
      <c r="F134" s="375"/>
      <c r="G134" s="375"/>
      <c r="H134" s="376"/>
    </row>
    <row r="135" spans="1:8" s="16" customFormat="1" ht="24.95" customHeight="1" thickBot="1" x14ac:dyDescent="0.25">
      <c r="A135" s="518"/>
      <c r="B135" s="519"/>
      <c r="C135" s="56"/>
      <c r="D135" s="520"/>
      <c r="E135" s="520"/>
      <c r="F135" s="520"/>
      <c r="G135" s="520"/>
      <c r="H135" s="521"/>
    </row>
    <row r="136" spans="1:8" s="16" customFormat="1" ht="50.1" customHeight="1" x14ac:dyDescent="0.2">
      <c r="A136" s="352" t="s">
        <v>85</v>
      </c>
      <c r="B136" s="353"/>
      <c r="C136" s="118" t="str">
        <f>"Интернет-площадка 2gis.ru на основе Cправочника организаций "&amp;$C$2&amp;""</f>
        <v>Интернет-площадка 2gis.ru на основе Cправочника организаций "2ГИС.СЫКТЫВКАР"</v>
      </c>
      <c r="D136" s="361">
        <v>4500</v>
      </c>
      <c r="E136" s="355"/>
      <c r="F136" s="355"/>
      <c r="G136" s="355"/>
      <c r="H136" s="356"/>
    </row>
    <row r="137" spans="1:8" s="16" customFormat="1" ht="50.1" customHeight="1" x14ac:dyDescent="0.2">
      <c r="A137" s="352" t="s">
        <v>86</v>
      </c>
      <c r="B137" s="353"/>
      <c r="C137"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7" s="361">
        <v>2730</v>
      </c>
      <c r="E137" s="355"/>
      <c r="F137" s="355"/>
      <c r="G137" s="355"/>
      <c r="H137" s="356"/>
    </row>
    <row r="138" spans="1:8" s="16" customFormat="1" ht="50.1" customHeight="1" x14ac:dyDescent="0.2">
      <c r="A138" s="377" t="s">
        <v>87</v>
      </c>
      <c r="B138" s="378"/>
      <c r="C138"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38" s="361">
        <v>6504</v>
      </c>
      <c r="E138" s="355"/>
      <c r="F138" s="355"/>
      <c r="G138" s="355"/>
      <c r="H138" s="356"/>
    </row>
    <row r="139" spans="1:8" s="16" customFormat="1" ht="50.1" customHeight="1" x14ac:dyDescent="0.2">
      <c r="A139" s="377" t="s">
        <v>88</v>
      </c>
      <c r="B139" s="378"/>
      <c r="C139" s="74" t="str">
        <f>"Интернет-площадка 2gis.ru на основе Cправочника организаций "&amp;$C$2&amp;""</f>
        <v>Интернет-площадка 2gis.ru на основе Cправочника организаций "2ГИС.СЫКТЫВКАР"</v>
      </c>
      <c r="D139" s="361">
        <v>6126</v>
      </c>
      <c r="E139" s="355"/>
      <c r="F139" s="355"/>
      <c r="G139" s="355"/>
      <c r="H139" s="356"/>
    </row>
    <row r="140" spans="1:8" s="16" customFormat="1" ht="50.1" customHeight="1" x14ac:dyDescent="0.2">
      <c r="A140" s="352" t="s">
        <v>89</v>
      </c>
      <c r="B140" s="353"/>
      <c r="C140" s="74" t="str">
        <f>"Интернет-площадка 2gis.ru на основе Cправочника организаций "&amp;$C$2&amp;""</f>
        <v>Интернет-площадка 2gis.ru на основе Cправочника организаций "2ГИС.СЫКТЫВКАР"</v>
      </c>
      <c r="D140" s="361">
        <v>7206</v>
      </c>
      <c r="E140" s="355"/>
      <c r="F140" s="355"/>
      <c r="G140" s="355"/>
      <c r="H140" s="356"/>
    </row>
    <row r="141" spans="1:8" s="16" customFormat="1" ht="50.1" customHeight="1" x14ac:dyDescent="0.2">
      <c r="A141" s="352" t="s">
        <v>90</v>
      </c>
      <c r="B141" s="353"/>
      <c r="C141"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1" s="361">
        <v>2730</v>
      </c>
      <c r="E141" s="355"/>
      <c r="F141" s="355"/>
      <c r="G141" s="355"/>
      <c r="H141" s="356"/>
    </row>
    <row r="142" spans="1:8" s="16" customFormat="1" ht="50.1" customHeight="1" x14ac:dyDescent="0.2">
      <c r="A142" s="352" t="s">
        <v>91</v>
      </c>
      <c r="B142" s="353"/>
      <c r="C142"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2" s="361">
        <v>2730</v>
      </c>
      <c r="E142" s="355"/>
      <c r="F142" s="355"/>
      <c r="G142" s="355"/>
      <c r="H142" s="356"/>
    </row>
    <row r="143" spans="1:8" s="16" customFormat="1" ht="50.1" customHeight="1" x14ac:dyDescent="0.2">
      <c r="A143" s="352" t="s">
        <v>92</v>
      </c>
      <c r="B143" s="353"/>
      <c r="C143"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43" s="361">
        <v>6612</v>
      </c>
      <c r="E143" s="355"/>
      <c r="F143" s="355"/>
      <c r="G143" s="355"/>
      <c r="H143" s="356"/>
    </row>
    <row r="144" spans="1:8" s="16" customFormat="1" ht="50.1" customHeight="1" x14ac:dyDescent="0.2">
      <c r="A144" s="352" t="s">
        <v>93</v>
      </c>
      <c r="B144" s="353"/>
      <c r="C144" s="74" t="str">
        <f>C176</f>
        <v>электронный справочник на основе Справочника организаций "2ГИС.СЫКТЫВКАР" (мобильная версия 2ГИС 4.0 и выше)</v>
      </c>
      <c r="D144" s="361">
        <v>7500</v>
      </c>
      <c r="E144" s="355"/>
      <c r="F144" s="355"/>
      <c r="G144" s="355"/>
      <c r="H144" s="356"/>
    </row>
    <row r="145" spans="1:8" s="16" customFormat="1" ht="50.1" customHeight="1" x14ac:dyDescent="0.2">
      <c r="A145" s="352" t="s">
        <v>94</v>
      </c>
      <c r="B145" s="353"/>
      <c r="C145" s="74" t="s">
        <v>690</v>
      </c>
      <c r="D145" s="361">
        <v>900</v>
      </c>
      <c r="E145" s="355"/>
      <c r="F145" s="355"/>
      <c r="G145" s="355"/>
      <c r="H145" s="356"/>
    </row>
    <row r="146" spans="1:8" s="16" customFormat="1" ht="63" customHeight="1" x14ac:dyDescent="0.2">
      <c r="A146" s="352" t="s">
        <v>96</v>
      </c>
      <c r="B146" s="353"/>
      <c r="C14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6" s="361">
        <v>3006</v>
      </c>
      <c r="E146" s="355"/>
      <c r="F146" s="355"/>
      <c r="G146" s="355"/>
      <c r="H146" s="356"/>
    </row>
    <row r="147" spans="1:8" s="16" customFormat="1" ht="63" customHeight="1" x14ac:dyDescent="0.2">
      <c r="A147" s="352" t="s">
        <v>97</v>
      </c>
      <c r="B147" s="353"/>
      <c r="C147" s="74"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7" s="361">
        <v>2508</v>
      </c>
      <c r="E147" s="355"/>
      <c r="F147" s="355"/>
      <c r="G147" s="355"/>
      <c r="H147" s="356"/>
    </row>
    <row r="148" spans="1:8" s="16" customFormat="1" ht="63" customHeight="1" x14ac:dyDescent="0.2">
      <c r="A148" s="352" t="s">
        <v>98</v>
      </c>
      <c r="B148" s="353"/>
      <c r="C148" s="74"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8" s="361">
        <v>1500</v>
      </c>
      <c r="E148" s="355"/>
      <c r="F148" s="355"/>
      <c r="G148" s="355"/>
      <c r="H148" s="356"/>
    </row>
    <row r="149" spans="1:8" s="16" customFormat="1" ht="63" customHeight="1" x14ac:dyDescent="0.2">
      <c r="A149" s="352" t="s">
        <v>99</v>
      </c>
      <c r="B149" s="353"/>
      <c r="C149" s="74" t="str">
        <f t="shared" si="0"/>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49" s="361">
        <v>900</v>
      </c>
      <c r="E149" s="355"/>
      <c r="F149" s="355"/>
      <c r="G149" s="355"/>
      <c r="H149" s="356"/>
    </row>
    <row r="150" spans="1:8" s="16" customFormat="1" ht="63" customHeight="1" x14ac:dyDescent="0.2">
      <c r="A150" s="352" t="s">
        <v>100</v>
      </c>
      <c r="B150" s="353" t="s">
        <v>100</v>
      </c>
      <c r="C15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0" s="517">
        <v>7002</v>
      </c>
      <c r="E150" s="398"/>
      <c r="F150" s="398"/>
      <c r="G150" s="398"/>
      <c r="H150" s="399"/>
    </row>
    <row r="151" spans="1:8" s="16" customFormat="1" ht="63" customHeight="1" x14ac:dyDescent="0.2">
      <c r="A151" s="352" t="s">
        <v>101</v>
      </c>
      <c r="B151" s="353" t="s">
        <v>101</v>
      </c>
      <c r="C15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51" s="517">
        <v>5502</v>
      </c>
      <c r="E151" s="398"/>
      <c r="F151" s="398"/>
      <c r="G151" s="398"/>
      <c r="H151" s="399"/>
    </row>
    <row r="152" spans="1:8" s="16" customFormat="1" ht="50.1" customHeight="1" thickBot="1" x14ac:dyDescent="0.25">
      <c r="A152" s="352" t="s">
        <v>102</v>
      </c>
      <c r="B152" s="353"/>
      <c r="C152"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2" s="361">
        <v>1656</v>
      </c>
      <c r="E152" s="355"/>
      <c r="F152" s="355"/>
      <c r="G152" s="355"/>
      <c r="H152" s="356"/>
    </row>
    <row r="153" spans="1:8" s="16" customFormat="1" ht="102" customHeight="1" thickBot="1" x14ac:dyDescent="0.25">
      <c r="A153" s="352" t="s">
        <v>16</v>
      </c>
      <c r="B153" s="353"/>
      <c r="C15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3" s="361">
        <v>600</v>
      </c>
      <c r="E153" s="355"/>
      <c r="F153" s="355"/>
      <c r="G153" s="355"/>
      <c r="H153" s="356"/>
    </row>
    <row r="154" spans="1:8" s="16" customFormat="1" ht="102" customHeight="1" thickBot="1" x14ac:dyDescent="0.25">
      <c r="A154" s="352" t="s">
        <v>103</v>
      </c>
      <c r="B154" s="353"/>
      <c r="C15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54" s="361">
        <v>100002</v>
      </c>
      <c r="E154" s="355"/>
      <c r="F154" s="355"/>
      <c r="G154" s="355"/>
      <c r="H154" s="356"/>
    </row>
    <row r="155" spans="1:8" s="16" customFormat="1" ht="126" customHeight="1" x14ac:dyDescent="0.2">
      <c r="A155" s="352" t="s">
        <v>104</v>
      </c>
      <c r="B155" s="353"/>
      <c r="C15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5" s="361">
        <v>6000</v>
      </c>
      <c r="E155" s="355"/>
      <c r="F155" s="355"/>
      <c r="G155" s="355"/>
      <c r="H155" s="356"/>
    </row>
    <row r="156" spans="1:8" s="16" customFormat="1" ht="96" customHeight="1" x14ac:dyDescent="0.2">
      <c r="A156" s="377" t="s">
        <v>105</v>
      </c>
      <c r="B156" s="378"/>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Интернет-площадки и Веб-приложения на основе Cправочника организаций "2ГИС.СЫКТЫВКАР", http://api.2gis.ru/</v>
      </c>
      <c r="D156" s="361">
        <v>4002</v>
      </c>
      <c r="E156" s="355"/>
      <c r="F156" s="355"/>
      <c r="G156" s="355"/>
      <c r="H156" s="356"/>
    </row>
    <row r="157" spans="1:8" s="16" customFormat="1" ht="96" customHeight="1" x14ac:dyDescent="0.2">
      <c r="A157" s="377" t="s">
        <v>106</v>
      </c>
      <c r="B157" s="378"/>
      <c r="C15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57" s="361">
        <v>6000</v>
      </c>
      <c r="E157" s="355"/>
      <c r="F157" s="355"/>
      <c r="G157" s="355"/>
      <c r="H157" s="356"/>
    </row>
    <row r="158" spans="1:8" s="16" customFormat="1" ht="50.1" customHeight="1" x14ac:dyDescent="0.2">
      <c r="A158" s="352" t="s">
        <v>691</v>
      </c>
      <c r="B158" s="353"/>
      <c r="C158" s="74" t="str">
        <f>"Интернет-площадка 2gis.ru на основе Cправочника организаций "&amp;$C$2&amp;""</f>
        <v>Интернет-площадка 2gis.ru на основе Cправочника организаций "2ГИС.СЫКТЫВКАР"</v>
      </c>
      <c r="D158" s="361">
        <v>6360</v>
      </c>
      <c r="E158" s="355"/>
      <c r="F158" s="355"/>
      <c r="G158" s="355"/>
      <c r="H158" s="356"/>
    </row>
    <row r="159" spans="1:8" s="16" customFormat="1" ht="50.1" customHeight="1" x14ac:dyDescent="0.2">
      <c r="A159" s="352" t="s">
        <v>108</v>
      </c>
      <c r="B159" s="353"/>
      <c r="C159"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59" s="361">
        <v>3840</v>
      </c>
      <c r="E159" s="355"/>
      <c r="F159" s="355"/>
      <c r="G159" s="355"/>
      <c r="H159" s="356"/>
    </row>
    <row r="160" spans="1:8" s="16" customFormat="1" ht="50.1" customHeight="1" x14ac:dyDescent="0.2">
      <c r="A160" s="377" t="s">
        <v>109</v>
      </c>
      <c r="B160" s="378"/>
      <c r="C160"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0" s="361">
        <v>9120</v>
      </c>
      <c r="E160" s="355"/>
      <c r="F160" s="355"/>
      <c r="G160" s="355"/>
      <c r="H160" s="356"/>
    </row>
    <row r="161" spans="1:8" s="16" customFormat="1" ht="50.1" customHeight="1" x14ac:dyDescent="0.2">
      <c r="A161" s="377" t="s">
        <v>110</v>
      </c>
      <c r="B161" s="378"/>
      <c r="C161" s="74" t="str">
        <f>"Интернет-площадка 2gis.ru на основе Cправочника организаций "&amp;$C$2&amp;""</f>
        <v>Интернет-площадка 2gis.ru на основе Cправочника организаций "2ГИС.СЫКТЫВКАР"</v>
      </c>
      <c r="D161" s="361">
        <v>8640</v>
      </c>
      <c r="E161" s="355"/>
      <c r="F161" s="355"/>
      <c r="G161" s="355"/>
      <c r="H161" s="356"/>
    </row>
    <row r="162" spans="1:8" s="16" customFormat="1" ht="50.1" customHeight="1" x14ac:dyDescent="0.2">
      <c r="A162" s="377" t="s">
        <v>111</v>
      </c>
      <c r="B162" s="378"/>
      <c r="C162" s="74" t="str">
        <f>"Интернет-площадка 2gis.ru на основе Cправочника организаций "&amp;$C$2&amp;""</f>
        <v>Интернет-площадка 2gis.ru на основе Cправочника организаций "2ГИС.СЫКТЫВКАР"</v>
      </c>
      <c r="D162" s="361">
        <v>10368</v>
      </c>
      <c r="E162" s="355"/>
      <c r="F162" s="355"/>
      <c r="G162" s="355"/>
      <c r="H162" s="356"/>
    </row>
    <row r="163" spans="1:8" s="16" customFormat="1" ht="50.1" customHeight="1" x14ac:dyDescent="0.2">
      <c r="A163" s="377" t="s">
        <v>112</v>
      </c>
      <c r="B163" s="378"/>
      <c r="C163"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3" s="361">
        <v>3840</v>
      </c>
      <c r="E163" s="355"/>
      <c r="F163" s="355"/>
      <c r="G163" s="355"/>
      <c r="H163" s="356"/>
    </row>
    <row r="164" spans="1:8" s="16" customFormat="1" ht="50.1" customHeight="1" x14ac:dyDescent="0.2">
      <c r="A164" s="377" t="s">
        <v>113</v>
      </c>
      <c r="B164" s="378"/>
      <c r="C164"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4" s="361">
        <v>3840</v>
      </c>
      <c r="E164" s="355"/>
      <c r="F164" s="355"/>
      <c r="G164" s="355"/>
      <c r="H164" s="356"/>
    </row>
    <row r="165" spans="1:8" s="16" customFormat="1" ht="50.1" customHeight="1" x14ac:dyDescent="0.2">
      <c r="A165" s="352" t="s">
        <v>114</v>
      </c>
      <c r="B165" s="353"/>
      <c r="C165"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5" s="361">
        <v>9360</v>
      </c>
      <c r="E165" s="355"/>
      <c r="F165" s="355"/>
      <c r="G165" s="355"/>
      <c r="H165" s="356"/>
    </row>
    <row r="166" spans="1:8" s="16" customFormat="1" ht="50.1" customHeight="1" x14ac:dyDescent="0.2">
      <c r="A166" s="352" t="s">
        <v>115</v>
      </c>
      <c r="B166" s="353"/>
      <c r="C166" s="74" t="s">
        <v>690</v>
      </c>
      <c r="D166" s="361">
        <v>1320</v>
      </c>
      <c r="E166" s="355"/>
      <c r="F166" s="355"/>
      <c r="G166" s="355"/>
      <c r="H166" s="356"/>
    </row>
    <row r="167" spans="1:8" s="16" customFormat="1" ht="63" customHeight="1" x14ac:dyDescent="0.2">
      <c r="A167" s="352" t="s">
        <v>116</v>
      </c>
      <c r="B167" s="353"/>
      <c r="C16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"2ГИС.СЫКТЫВКАР" (мобильная версия 2ГИС 4.0 и выше); Интернет-площадка 2gis.ru на основе Cправочника организаций "2ГИС.СЫКТЫВКАР"</v>
      </c>
      <c r="D167" s="361">
        <v>9840</v>
      </c>
      <c r="E167" s="355"/>
      <c r="F167" s="355"/>
      <c r="G167" s="355"/>
      <c r="H167" s="356"/>
    </row>
    <row r="168" spans="1:8" s="16" customFormat="1" ht="50.1" customHeight="1" thickBot="1" x14ac:dyDescent="0.25">
      <c r="A168" s="352" t="s">
        <v>117</v>
      </c>
      <c r="B168" s="353"/>
      <c r="C168"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68" s="361">
        <v>2400</v>
      </c>
      <c r="E168" s="355"/>
      <c r="F168" s="355"/>
      <c r="G168" s="355"/>
      <c r="H168" s="356"/>
    </row>
    <row r="169" spans="1:8" s="23" customFormat="1" ht="50.1" customHeight="1" thickBot="1" x14ac:dyDescent="0.25">
      <c r="A169" s="362" t="s">
        <v>118</v>
      </c>
      <c r="B169" s="363"/>
      <c r="C169" s="21"/>
      <c r="D169" s="364"/>
      <c r="E169" s="364"/>
      <c r="F169" s="364"/>
      <c r="G169" s="364"/>
      <c r="H169" s="365"/>
    </row>
    <row r="170" spans="1:8" s="16" customFormat="1" ht="50.1" customHeight="1" x14ac:dyDescent="0.2">
      <c r="A170" s="352" t="s">
        <v>119</v>
      </c>
      <c r="B170" s="353"/>
      <c r="C170" s="366" t="str">
        <f>"Электронный справочник на основе Справочника организаций "&amp;$C$2&amp;" (мобильная версия)"</f>
        <v>Электронный справочник на основе Справочника организаций "2ГИС.СЫКТЫВКАР" (мобильная версия)</v>
      </c>
      <c r="D170" s="354">
        <v>6000</v>
      </c>
      <c r="E170" s="355"/>
      <c r="F170" s="355"/>
      <c r="G170" s="355"/>
      <c r="H170" s="356"/>
    </row>
    <row r="171" spans="1:8" s="16" customFormat="1" ht="50.1" customHeight="1" x14ac:dyDescent="0.2">
      <c r="A171" s="352" t="s">
        <v>120</v>
      </c>
      <c r="B171" s="353"/>
      <c r="C171" s="367"/>
      <c r="D171" s="354">
        <v>4002</v>
      </c>
      <c r="E171" s="355"/>
      <c r="F171" s="355"/>
      <c r="G171" s="355"/>
      <c r="H171" s="356"/>
    </row>
    <row r="172" spans="1:8" s="16" customFormat="1" ht="50.1" customHeight="1" x14ac:dyDescent="0.2">
      <c r="A172" s="369" t="s">
        <v>121</v>
      </c>
      <c r="B172" s="370"/>
      <c r="C172" s="367"/>
      <c r="D172" s="517">
        <v>1500</v>
      </c>
      <c r="E172" s="398"/>
      <c r="F172" s="398"/>
      <c r="G172" s="398"/>
      <c r="H172" s="398"/>
    </row>
    <row r="173" spans="1:8" s="16" customFormat="1" ht="50.1" customHeight="1" x14ac:dyDescent="0.2">
      <c r="A173" s="369" t="s">
        <v>122</v>
      </c>
      <c r="B173" s="370"/>
      <c r="C173" s="367"/>
      <c r="D173" s="517">
        <v>150</v>
      </c>
      <c r="E173" s="398"/>
      <c r="F173" s="398"/>
      <c r="G173" s="398"/>
      <c r="H173" s="398"/>
    </row>
    <row r="174" spans="1:8" s="16" customFormat="1" ht="50.1" customHeight="1" thickBot="1" x14ac:dyDescent="0.25">
      <c r="A174" s="369" t="s">
        <v>123</v>
      </c>
      <c r="B174" s="370"/>
      <c r="C174" s="368"/>
      <c r="D174" s="471">
        <v>600</v>
      </c>
      <c r="E174" s="472"/>
      <c r="F174" s="472"/>
      <c r="G174" s="472"/>
      <c r="H174" s="472"/>
    </row>
    <row r="175" spans="1:8" s="16" customFormat="1" ht="50.1" customHeight="1" thickBot="1" x14ac:dyDescent="0.25">
      <c r="A175" s="362" t="s">
        <v>124</v>
      </c>
      <c r="B175" s="363"/>
      <c r="C175" s="21"/>
      <c r="D175" s="364"/>
      <c r="E175" s="364"/>
      <c r="F175" s="364"/>
      <c r="G175" s="364"/>
      <c r="H175" s="365"/>
    </row>
    <row r="176" spans="1:8" s="16" customFormat="1" ht="50.1" customHeight="1" x14ac:dyDescent="0.2">
      <c r="A176" s="352" t="s">
        <v>125</v>
      </c>
      <c r="B176" s="353"/>
      <c r="C17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76" s="77">
        <f>F176*1.2</f>
        <v>2397.6</v>
      </c>
      <c r="E176" s="78">
        <f>F176*1.1</f>
        <v>2197.8000000000002</v>
      </c>
      <c r="F176" s="78">
        <v>1998</v>
      </c>
      <c r="G176" s="78">
        <f>F176*0.75</f>
        <v>1498.5</v>
      </c>
      <c r="H176" s="79">
        <f>F176*0.5</f>
        <v>999</v>
      </c>
    </row>
    <row r="177" spans="1:8" s="16" customFormat="1" ht="50.1" customHeight="1" x14ac:dyDescent="0.2">
      <c r="A177" s="352" t="s">
        <v>126</v>
      </c>
      <c r="B177" s="353"/>
      <c r="C177" s="74" t="str">
        <f>"Интернет-площадка 2gis.ru на основе Cправочника организаций "&amp;$C$2&amp;""</f>
        <v>Интернет-площадка 2gis.ru на основе Cправочника организаций "2ГИС.СЫКТЫВКАР"</v>
      </c>
      <c r="D177" s="354">
        <v>2700</v>
      </c>
      <c r="E177" s="355"/>
      <c r="F177" s="355"/>
      <c r="G177" s="355"/>
      <c r="H177" s="356"/>
    </row>
    <row r="178" spans="1:8" s="16" customFormat="1" ht="50.1" customHeight="1" x14ac:dyDescent="0.2">
      <c r="A178" s="352" t="s">
        <v>127</v>
      </c>
      <c r="B178" s="353"/>
      <c r="C178"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78" s="361">
        <v>534</v>
      </c>
      <c r="E178" s="355"/>
      <c r="F178" s="355"/>
      <c r="G178" s="355"/>
      <c r="H178" s="356"/>
    </row>
    <row r="179" spans="1:8" s="16" customFormat="1" ht="50.1" customHeight="1" x14ac:dyDescent="0.2">
      <c r="A179" s="377" t="s">
        <v>198</v>
      </c>
      <c r="B179" s="378"/>
      <c r="C17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(мобильная версия 2ГИС 4.0 и выше)</v>
      </c>
      <c r="D179" s="77">
        <f>F179*1.2</f>
        <v>3456</v>
      </c>
      <c r="E179" s="78">
        <f>F179*1.1</f>
        <v>3168.0000000000005</v>
      </c>
      <c r="F179" s="78">
        <v>2880</v>
      </c>
      <c r="G179" s="78">
        <f>F179*0.75</f>
        <v>2160</v>
      </c>
      <c r="H179" s="79">
        <f>F179*0.5</f>
        <v>1440</v>
      </c>
    </row>
    <row r="180" spans="1:8" s="16" customFormat="1" ht="50.1" customHeight="1" x14ac:dyDescent="0.2">
      <c r="A180" s="377" t="s">
        <v>199</v>
      </c>
      <c r="B180" s="378"/>
      <c r="C180" s="74" t="str">
        <f>"Интернет-площадка 2gis.ru на основе Cправочника организаций "&amp;$C$2&amp;""</f>
        <v>Интернет-площадка 2gis.ru на основе Cправочника организаций "2ГИС.СЫКТЫВКАР"</v>
      </c>
      <c r="D180" s="354">
        <v>3840</v>
      </c>
      <c r="E180" s="355"/>
      <c r="F180" s="355"/>
      <c r="G180" s="355"/>
      <c r="H180" s="356"/>
    </row>
    <row r="181" spans="1:8" s="16" customFormat="1" ht="50.1" customHeight="1" x14ac:dyDescent="0.2">
      <c r="A181" s="377" t="s">
        <v>130</v>
      </c>
      <c r="B181" s="378"/>
      <c r="C181" s="74" t="str">
        <f>"Электронный справочник на основе Справочника организаций"&amp;$C$2&amp;" (версия для ПК)"</f>
        <v>Электронный справочник на основе Справочника организаций"2ГИС.СЫКТЫВКАР" (версия для ПК)</v>
      </c>
      <c r="D181" s="354">
        <v>840</v>
      </c>
      <c r="E181" s="355"/>
      <c r="F181" s="355"/>
      <c r="G181" s="355"/>
      <c r="H181" s="356"/>
    </row>
    <row r="182" spans="1:8" s="16" customFormat="1" ht="126" customHeight="1" thickBot="1" x14ac:dyDescent="0.25">
      <c r="A182" s="352" t="s">
        <v>131</v>
      </c>
      <c r="B182" s="353"/>
      <c r="C182" s="80" t="str">
        <f>C177</f>
        <v>Интернет-площадка 2gis.ru на основе Cправочника организаций "2ГИС.СЫКТЫВКАР"</v>
      </c>
      <c r="D182" s="77">
        <f>F182*1.2</f>
        <v>2491.1999999999998</v>
      </c>
      <c r="E182" s="78">
        <f>F182*1.1</f>
        <v>2283.6000000000004</v>
      </c>
      <c r="F182" s="78">
        <v>2076</v>
      </c>
      <c r="G182" s="78">
        <f>F182*0.75</f>
        <v>1557</v>
      </c>
      <c r="H182" s="79">
        <f>F182*0.5</f>
        <v>1038</v>
      </c>
    </row>
    <row r="183" spans="1:8" s="23" customFormat="1" ht="50.1" customHeight="1" thickBot="1" x14ac:dyDescent="0.25">
      <c r="A183" s="362" t="s">
        <v>200</v>
      </c>
      <c r="B183" s="363"/>
      <c r="C183" s="21"/>
      <c r="D183" s="364"/>
      <c r="E183" s="364"/>
      <c r="F183" s="364"/>
      <c r="G183" s="364"/>
      <c r="H183" s="365"/>
    </row>
    <row r="184" spans="1:8" s="20" customFormat="1" ht="30" customHeight="1" thickBot="1" x14ac:dyDescent="0.25">
      <c r="A184" s="506"/>
      <c r="B184" s="507"/>
      <c r="C184" s="623"/>
      <c r="D184" s="507"/>
      <c r="E184" s="507"/>
      <c r="F184" s="507"/>
      <c r="G184" s="507"/>
      <c r="H184" s="508"/>
    </row>
    <row r="185" spans="1:8" s="16" customFormat="1" ht="185.25" customHeight="1" x14ac:dyDescent="0.2">
      <c r="A185" s="352" t="s">
        <v>201</v>
      </c>
      <c r="B185" s="353"/>
      <c r="C18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"2ГИС.СЫКТЫВКАР" (версия для ПК); Интернет-площадка 2gis.ru на основе Cправочника организаций "2ГИС.СЫКТЫВКАР"; Электронный справочник на основе Справочника организаций "2ГИС.СЫКТЫВКАР" (мобильная версия 2ГИС 4.0 и выше)</v>
      </c>
      <c r="D185" s="382">
        <v>8250</v>
      </c>
      <c r="E185" s="383"/>
      <c r="F185" s="383"/>
      <c r="G185" s="383"/>
      <c r="H185" s="384"/>
    </row>
    <row r="186" spans="1:8" s="16" customFormat="1" ht="83.25" customHeight="1" thickBot="1" x14ac:dyDescent="0.25">
      <c r="A186" s="352" t="s">
        <v>202</v>
      </c>
      <c r="B186" s="353"/>
      <c r="C186" s="367"/>
      <c r="D186" s="354">
        <v>8250</v>
      </c>
      <c r="E186" s="355"/>
      <c r="F186" s="355"/>
      <c r="G186" s="355"/>
      <c r="H186" s="356"/>
    </row>
    <row r="187" spans="1:8" s="16" customFormat="1" ht="21.75" thickBot="1" x14ac:dyDescent="0.25">
      <c r="A187" s="518"/>
      <c r="B187" s="519"/>
      <c r="C187" s="56"/>
      <c r="D187" s="520"/>
      <c r="E187" s="520"/>
      <c r="F187" s="520"/>
      <c r="G187" s="520"/>
      <c r="H187" s="521"/>
    </row>
    <row r="188" spans="1:8" ht="12.6" customHeight="1" x14ac:dyDescent="0.2"/>
    <row r="189" spans="1:8" s="87" customFormat="1" ht="24.95" customHeight="1" x14ac:dyDescent="0.2">
      <c r="A189" s="85"/>
      <c r="B189" s="86" t="s">
        <v>133</v>
      </c>
      <c r="C189" s="349" t="s">
        <v>692</v>
      </c>
      <c r="D189" s="349"/>
    </row>
    <row r="190" spans="1:8" s="87" customFormat="1" ht="24.95" customHeight="1" x14ac:dyDescent="0.2">
      <c r="A190" s="85"/>
      <c r="C190" s="348" t="s">
        <v>693</v>
      </c>
      <c r="D190" s="348"/>
    </row>
    <row r="191" spans="1:8" s="87" customFormat="1" ht="24.95" customHeight="1" x14ac:dyDescent="0.2">
      <c r="A191" s="85"/>
      <c r="C191" s="348" t="s">
        <v>694</v>
      </c>
      <c r="D191" s="348"/>
    </row>
    <row r="192" spans="1:8" s="82" customFormat="1" ht="12" customHeight="1" x14ac:dyDescent="0.2">
      <c r="A192" s="81"/>
      <c r="C192" s="348"/>
      <c r="D192" s="348"/>
      <c r="E192" s="87"/>
      <c r="F192" s="87"/>
      <c r="G192" s="87"/>
    </row>
    <row r="193" spans="1:8" s="91" customFormat="1" ht="24.95" customHeight="1" x14ac:dyDescent="0.2">
      <c r="A193" s="347" t="str">
        <f>Абакан_юр!A174</f>
        <v>По соглашению сторон в качестве валюты платежа могут выступать украинские гривны, в этом случае курс следующий: 1 руб. = 0,4395 гривен</v>
      </c>
      <c r="B193" s="347"/>
      <c r="C193" s="347"/>
      <c r="D193" s="89"/>
      <c r="E193" s="89"/>
      <c r="F193" s="90"/>
      <c r="G193" s="351"/>
      <c r="H193" s="351"/>
    </row>
    <row r="194" spans="1:8" s="91" customFormat="1" ht="24.95" customHeight="1" x14ac:dyDescent="0.2">
      <c r="A194" s="347" t="str">
        <f>Абакан_юр!A175</f>
        <v>По соглашению сторон в качестве валюты платежа могут выступать дирхамы ОАЭ, в этом случае курс следующий: 1 руб. = 0,0414 дирхам</v>
      </c>
      <c r="B194" s="347"/>
      <c r="C194" s="347"/>
      <c r="D194" s="89"/>
      <c r="E194" s="89"/>
      <c r="F194" s="90"/>
      <c r="G194" s="92"/>
      <c r="H194" s="92"/>
    </row>
    <row r="195" spans="1:8" s="91" customFormat="1" ht="24.95" customHeight="1" x14ac:dyDescent="0.2">
      <c r="A195" s="347" t="str">
        <f>Абакан_юр!A176</f>
        <v>По соглашению сторон в качестве валюты платежа могут выступать доллары США, в этом случае курс следующий: 1 руб. = 0,0113 доллара</v>
      </c>
      <c r="B195" s="347"/>
      <c r="C195" s="347"/>
      <c r="D195" s="89"/>
      <c r="E195" s="89"/>
      <c r="F195" s="90"/>
      <c r="G195" s="92"/>
      <c r="H195" s="92"/>
    </row>
    <row r="196" spans="1:8" s="91" customFormat="1" ht="24.95" customHeight="1" x14ac:dyDescent="0.2">
      <c r="A196" s="347" t="str">
        <f>Абакан_юр!A177</f>
        <v>По соглашению сторон в качестве валюты платежа могут выступать евро, в этом случае курс следующий: 1 руб. = 0,0104 евро</v>
      </c>
      <c r="B196" s="347"/>
      <c r="C196" s="347"/>
      <c r="D196" s="89"/>
      <c r="E196" s="90"/>
      <c r="F196" s="90"/>
      <c r="G196" s="92"/>
      <c r="H196" s="92"/>
    </row>
    <row r="197" spans="1:8" s="91" customFormat="1" ht="24.95" customHeight="1" x14ac:dyDescent="0.2">
      <c r="A197" s="347" t="str">
        <f>Абакан_юр!A178</f>
        <v>По соглашению сторон в качестве валюты платежа могут выступать чешские кроны, в этом случае курс следующий: 1 руб. = 0,2610 крона</v>
      </c>
      <c r="B197" s="347"/>
      <c r="C197" s="347"/>
      <c r="D197" s="89"/>
      <c r="E197" s="90"/>
      <c r="F197" s="90"/>
      <c r="G197" s="92"/>
      <c r="H197" s="92"/>
    </row>
    <row r="198" spans="1:8" s="91" customFormat="1" ht="24.95" customHeight="1" x14ac:dyDescent="0.2">
      <c r="A198" s="347" t="str">
        <f>Абакан_юр!A179</f>
        <v>По соглашению сторон в качестве валюты платежа могут выступать киргизские сомы, в этом случае курс следующий: 1 руб. = 1,0094 сом</v>
      </c>
      <c r="B198" s="347"/>
      <c r="C198" s="347"/>
      <c r="D198" s="89"/>
      <c r="E198" s="89"/>
      <c r="F198" s="90"/>
      <c r="G198" s="92"/>
      <c r="H198" s="92"/>
    </row>
    <row r="199" spans="1:8" s="91" customFormat="1" ht="24.95" customHeight="1" x14ac:dyDescent="0.2">
      <c r="A199"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9" s="347"/>
      <c r="C199" s="347"/>
      <c r="D199" s="89"/>
      <c r="E199" s="89"/>
      <c r="F199" s="90"/>
      <c r="G199" s="92"/>
      <c r="H199" s="92"/>
    </row>
    <row r="200" spans="1:8" s="98" customFormat="1" ht="12" customHeight="1" x14ac:dyDescent="0.2">
      <c r="A200" s="93"/>
      <c r="B200" s="93"/>
      <c r="C200" s="94"/>
      <c r="D200" s="95"/>
      <c r="E200" s="95"/>
      <c r="F200" s="96"/>
      <c r="G200" s="97"/>
      <c r="H200" s="97"/>
    </row>
    <row r="201" spans="1:8" ht="24.95" customHeight="1" x14ac:dyDescent="0.2">
      <c r="A201" s="339" t="s">
        <v>144</v>
      </c>
      <c r="B201" s="339"/>
      <c r="C201" s="339"/>
      <c r="D201" s="339"/>
      <c r="E201" s="339"/>
      <c r="F201" s="339"/>
      <c r="G201" s="339"/>
      <c r="H201" s="339"/>
    </row>
    <row r="202" spans="1:8" ht="24.95" customHeight="1" x14ac:dyDescent="0.2">
      <c r="A202" s="339" t="s">
        <v>145</v>
      </c>
      <c r="B202" s="339"/>
      <c r="C202" s="339"/>
      <c r="D202" s="339"/>
      <c r="E202" s="339"/>
      <c r="F202" s="339"/>
      <c r="G202" s="339"/>
      <c r="H202" s="339"/>
    </row>
    <row r="203" spans="1:8" s="98" customFormat="1" ht="12.6" customHeight="1" x14ac:dyDescent="0.2">
      <c r="A203" s="93"/>
      <c r="B203" s="93"/>
      <c r="C203" s="94"/>
      <c r="D203" s="95"/>
      <c r="E203" s="95"/>
      <c r="F203" s="96"/>
      <c r="G203" s="97"/>
      <c r="H203" s="97"/>
    </row>
    <row r="204" spans="1:8" s="100" customFormat="1" ht="50.1" customHeight="1" thickBot="1" x14ac:dyDescent="0.25">
      <c r="A204" s="340" t="s">
        <v>146</v>
      </c>
      <c r="B204" s="340"/>
      <c r="C204" s="340"/>
      <c r="D204" s="340"/>
      <c r="E204" s="340"/>
      <c r="F204" s="99"/>
      <c r="G204" s="91"/>
    </row>
    <row r="205" spans="1:8" s="102" customFormat="1" ht="50.1" customHeight="1" thickBot="1" x14ac:dyDescent="0.25">
      <c r="A205" s="499" t="s">
        <v>147</v>
      </c>
      <c r="B205" s="500"/>
      <c r="C205" s="500"/>
      <c r="D205" s="500"/>
      <c r="E205" s="501"/>
      <c r="F205" s="101"/>
      <c r="G205" s="82"/>
    </row>
    <row r="206" spans="1:8" ht="97.5" customHeight="1" thickBot="1" x14ac:dyDescent="0.25">
      <c r="A206" s="538" t="s">
        <v>148</v>
      </c>
      <c r="B206" s="539"/>
      <c r="C206" s="103" t="s">
        <v>149</v>
      </c>
      <c r="D206" s="621" t="s">
        <v>150</v>
      </c>
      <c r="E206" s="622"/>
      <c r="F206" s="104"/>
      <c r="G206" s="104"/>
      <c r="H206" s="104"/>
    </row>
    <row r="207" spans="1:8" ht="99.95" customHeight="1" x14ac:dyDescent="0.2">
      <c r="A207" s="337" t="s">
        <v>151</v>
      </c>
      <c r="B207" s="338"/>
      <c r="C207" s="106" t="s">
        <v>152</v>
      </c>
      <c r="D207" s="331" t="s">
        <v>153</v>
      </c>
      <c r="E207" s="332"/>
      <c r="F207" s="104"/>
      <c r="G207" s="104"/>
      <c r="H207" s="104"/>
    </row>
    <row r="208" spans="1:8" ht="75" customHeight="1" x14ac:dyDescent="0.2">
      <c r="A208" s="337" t="s">
        <v>154</v>
      </c>
      <c r="B208" s="338"/>
      <c r="C208" s="106" t="s">
        <v>155</v>
      </c>
      <c r="D208" s="331" t="s">
        <v>156</v>
      </c>
      <c r="E208" s="332"/>
      <c r="F208" s="104"/>
      <c r="G208" s="104"/>
      <c r="H208" s="104"/>
    </row>
    <row r="209" spans="1:8" ht="128.25" customHeight="1" thickBot="1" x14ac:dyDescent="0.25">
      <c r="A209" s="495" t="s">
        <v>157</v>
      </c>
      <c r="B209" s="496"/>
      <c r="C209" s="125" t="s">
        <v>158</v>
      </c>
      <c r="D209" s="497" t="s">
        <v>156</v>
      </c>
      <c r="E209" s="498"/>
      <c r="F209" s="104"/>
      <c r="G209" s="104"/>
      <c r="H209" s="104"/>
    </row>
    <row r="210" spans="1:8" s="82" customFormat="1" ht="102.75" customHeight="1" thickBot="1" x14ac:dyDescent="0.25">
      <c r="A210" s="495" t="s">
        <v>160</v>
      </c>
      <c r="B210" s="496"/>
      <c r="C210" s="247" t="s">
        <v>161</v>
      </c>
      <c r="D210" s="496" t="s">
        <v>156</v>
      </c>
      <c r="E210" s="707"/>
      <c r="F210" s="101"/>
      <c r="G210" s="101"/>
      <c r="H210" s="101"/>
    </row>
    <row r="211" spans="1:8" s="98" customFormat="1" ht="222.75" customHeight="1" thickBot="1" x14ac:dyDescent="0.25">
      <c r="A211" s="495" t="s">
        <v>162</v>
      </c>
      <c r="B211" s="496"/>
      <c r="C211" s="125" t="s">
        <v>163</v>
      </c>
      <c r="D211" s="497" t="s">
        <v>156</v>
      </c>
      <c r="E211" s="498"/>
      <c r="F211" s="96"/>
      <c r="G211" s="97"/>
      <c r="H211" s="97"/>
    </row>
    <row r="212" spans="1:8" s="98" customFormat="1" ht="12" customHeight="1" x14ac:dyDescent="0.2">
      <c r="A212" s="93"/>
      <c r="B212" s="93"/>
      <c r="C212" s="94"/>
      <c r="D212" s="95"/>
      <c r="E212" s="95"/>
      <c r="F212" s="96"/>
      <c r="G212" s="97"/>
      <c r="H212" s="97"/>
    </row>
    <row r="213" spans="1:8" s="203" customFormat="1" ht="75" customHeight="1" x14ac:dyDescent="0.2">
      <c r="A213" s="671" t="s">
        <v>664</v>
      </c>
      <c r="B213" s="671"/>
      <c r="C213" s="671"/>
      <c r="D213" s="671"/>
      <c r="E213" s="671"/>
      <c r="F213" s="671"/>
      <c r="G213" s="671"/>
      <c r="H213" s="671"/>
    </row>
    <row r="214" spans="1:8" s="203" customFormat="1" ht="24.75" customHeight="1" x14ac:dyDescent="0.2">
      <c r="A214" s="672" t="s">
        <v>695</v>
      </c>
      <c r="B214" s="672"/>
      <c r="C214" s="672"/>
      <c r="D214" s="672"/>
      <c r="E214" s="672"/>
      <c r="F214" s="672"/>
      <c r="G214" s="672"/>
      <c r="H214" s="672"/>
    </row>
    <row r="215" spans="1:8" s="98" customFormat="1" ht="12" customHeight="1" x14ac:dyDescent="0.2">
      <c r="A215" s="93"/>
      <c r="B215" s="93"/>
      <c r="C215" s="94"/>
      <c r="D215" s="95"/>
      <c r="E215" s="95"/>
      <c r="F215" s="96"/>
      <c r="G215" s="97"/>
      <c r="H215" s="97"/>
    </row>
    <row r="216" spans="1:8" ht="42" customHeight="1" x14ac:dyDescent="0.2">
      <c r="A216" s="329" t="s">
        <v>164</v>
      </c>
      <c r="B216" s="329"/>
      <c r="C216" s="329"/>
      <c r="D216" s="329"/>
      <c r="E216" s="329"/>
      <c r="F216" s="329"/>
      <c r="G216" s="329"/>
      <c r="H216" s="329"/>
    </row>
    <row r="217" spans="1:8" ht="36" customHeight="1" x14ac:dyDescent="0.2">
      <c r="A217" s="329" t="s">
        <v>165</v>
      </c>
      <c r="B217" s="329"/>
      <c r="C217" s="329"/>
      <c r="D217" s="329"/>
      <c r="E217" s="329"/>
      <c r="F217" s="329"/>
      <c r="G217" s="329"/>
      <c r="H217" s="329"/>
    </row>
    <row r="218" spans="1:8" ht="189" customHeight="1" x14ac:dyDescent="0.2">
      <c r="A218"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8" s="493"/>
      <c r="C218" s="493"/>
      <c r="D218" s="493"/>
      <c r="E218" s="493"/>
      <c r="F218" s="493"/>
      <c r="G218" s="493"/>
      <c r="H218" s="493"/>
    </row>
    <row r="219" spans="1:8" s="16" customFormat="1" ht="67.5" customHeight="1" x14ac:dyDescent="0.2">
      <c r="A219" s="339" t="s">
        <v>167</v>
      </c>
      <c r="B219" s="339"/>
      <c r="C219" s="339"/>
      <c r="D219" s="339"/>
      <c r="E219" s="339"/>
      <c r="F219" s="339"/>
      <c r="G219" s="339"/>
      <c r="H219" s="339"/>
    </row>
    <row r="220" spans="1:8" ht="23.25" x14ac:dyDescent="0.2">
      <c r="A220" s="329" t="s">
        <v>168</v>
      </c>
      <c r="B220" s="329"/>
      <c r="C220" s="329"/>
      <c r="D220" s="329"/>
      <c r="E220" s="329"/>
      <c r="F220" s="329"/>
      <c r="G220" s="329"/>
      <c r="H220" s="329"/>
    </row>
    <row r="221" spans="1:8" ht="6" customHeight="1" x14ac:dyDescent="0.2"/>
    <row r="222" spans="1:8" s="109" customFormat="1" ht="114.75" customHeight="1" x14ac:dyDescent="0.2">
      <c r="A222" s="339" t="s">
        <v>169</v>
      </c>
      <c r="B222" s="339"/>
      <c r="C222" s="339"/>
      <c r="D222" s="339"/>
      <c r="E222" s="339"/>
      <c r="F222" s="339"/>
      <c r="G222" s="339"/>
      <c r="H222" s="339"/>
    </row>
  </sheetData>
  <sheetProtection selectLockedCells="1" selectUnlockedCells="1"/>
  <mergeCells count="35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A180:B180"/>
    <mergeCell ref="D180:H180"/>
    <mergeCell ref="D173:H173"/>
    <mergeCell ref="A174:B174"/>
    <mergeCell ref="D174:H174"/>
    <mergeCell ref="A175:B175"/>
    <mergeCell ref="D175:H175"/>
    <mergeCell ref="A176:B176"/>
    <mergeCell ref="G193:H193"/>
    <mergeCell ref="A185:B185"/>
    <mergeCell ref="C185:C186"/>
    <mergeCell ref="D185:H185"/>
    <mergeCell ref="A186:B186"/>
    <mergeCell ref="D186:H186"/>
    <mergeCell ref="A187:B187"/>
    <mergeCell ref="D187:H187"/>
    <mergeCell ref="A181:B181"/>
    <mergeCell ref="D181:H181"/>
    <mergeCell ref="A182:B182"/>
    <mergeCell ref="A183:B183"/>
    <mergeCell ref="D183:H183"/>
    <mergeCell ref="A184:C184"/>
    <mergeCell ref="D184:H184"/>
    <mergeCell ref="A194:C194"/>
    <mergeCell ref="A195:C195"/>
    <mergeCell ref="A196:C196"/>
    <mergeCell ref="A197:C197"/>
    <mergeCell ref="A198:C198"/>
    <mergeCell ref="A199:C199"/>
    <mergeCell ref="C189:D189"/>
    <mergeCell ref="C190:D190"/>
    <mergeCell ref="C191:D191"/>
    <mergeCell ref="C192:D192"/>
    <mergeCell ref="A193:C193"/>
    <mergeCell ref="A207:B207"/>
    <mergeCell ref="D207:E207"/>
    <mergeCell ref="A208:B208"/>
    <mergeCell ref="D208:E208"/>
    <mergeCell ref="A209:B209"/>
    <mergeCell ref="D209:E209"/>
    <mergeCell ref="A201:H201"/>
    <mergeCell ref="A202:H202"/>
    <mergeCell ref="A204:E204"/>
    <mergeCell ref="A205:E205"/>
    <mergeCell ref="A206:B206"/>
    <mergeCell ref="D206:E206"/>
    <mergeCell ref="A216:H216"/>
    <mergeCell ref="A217:H217"/>
    <mergeCell ref="A218:H218"/>
    <mergeCell ref="A219:H219"/>
    <mergeCell ref="A220:H220"/>
    <mergeCell ref="A222:E222"/>
    <mergeCell ref="F222:H222"/>
    <mergeCell ref="A210:B210"/>
    <mergeCell ref="D210:E210"/>
    <mergeCell ref="A211:B211"/>
    <mergeCell ref="D211:E211"/>
    <mergeCell ref="A213:H213"/>
    <mergeCell ref="A214:H21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1"/>
  <sheetViews>
    <sheetView view="pageBreakPreview" zoomScale="30" zoomScaleNormal="60" zoomScaleSheetLayoutView="30" workbookViewId="0">
      <pane ySplit="4" topLeftCell="A57"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299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50.1" customHeight="1" thickBot="1" x14ac:dyDescent="0.25">
      <c r="A5" s="362" t="s">
        <v>9</v>
      </c>
      <c r="B5" s="363"/>
      <c r="C5" s="21"/>
      <c r="D5" s="21"/>
      <c r="E5" s="21"/>
      <c r="F5" s="21"/>
      <c r="G5" s="21"/>
      <c r="H5" s="22"/>
    </row>
    <row r="6" spans="1:8" s="137" customFormat="1" ht="24.95" customHeight="1"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7" s="382">
        <f>F7*1.2</f>
        <v>9079.1999999999989</v>
      </c>
      <c r="E7" s="383">
        <f>F7*1.1</f>
        <v>8322.6</v>
      </c>
      <c r="F7" s="383">
        <v>7566</v>
      </c>
      <c r="G7" s="383">
        <f>F7*0.75</f>
        <v>5674.5</v>
      </c>
      <c r="H7" s="384">
        <f>F7*0.5</f>
        <v>3783</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2" s="457">
        <f>F12*1.2</f>
        <v>10324.799999999999</v>
      </c>
      <c r="E12" s="383">
        <f>F12*1.1</f>
        <v>9464.4000000000015</v>
      </c>
      <c r="F12" s="383">
        <v>8604</v>
      </c>
      <c r="G12" s="383">
        <f>F12*0.75</f>
        <v>6453</v>
      </c>
      <c r="H12" s="384">
        <f>F12*0.5</f>
        <v>4302</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2160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"2ГИС.БЕЛГОРОД"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23" s="527">
        <v>102</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7" s="382">
        <f>F27*1.2</f>
        <v>14990.4</v>
      </c>
      <c r="E27" s="383">
        <f>F27*1.1</f>
        <v>13741.2</v>
      </c>
      <c r="F27" s="383">
        <v>12492</v>
      </c>
      <c r="G27" s="383">
        <f>F27*0.75</f>
        <v>9369</v>
      </c>
      <c r="H27" s="384">
        <f>F27*0.5</f>
        <v>6246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2" s="457">
        <f>F32*1.2</f>
        <v>17049.599999999999</v>
      </c>
      <c r="E32" s="383">
        <f>F32*1.1</f>
        <v>15628.800000000001</v>
      </c>
      <c r="F32" s="383">
        <v>14208</v>
      </c>
      <c r="G32" s="383">
        <f>F32*0.75</f>
        <v>10656</v>
      </c>
      <c r="H32" s="384">
        <f>F32*0.5</f>
        <v>7104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3600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"2ГИС.БЕЛГОРОД"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"2ГИС.БЕЛГОРОД"; Электронный справочник "2ГИС.БЕЛГОРОД"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v>
      </c>
      <c r="D43" s="479">
        <v>180</v>
      </c>
      <c r="E43" s="445"/>
      <c r="F43" s="445"/>
      <c r="G43" s="445"/>
      <c r="H43" s="446"/>
    </row>
    <row r="44" spans="1:8" s="16" customFormat="1" ht="69.75" customHeight="1" x14ac:dyDescent="0.2">
      <c r="A44" s="439"/>
      <c r="B44" s="476"/>
      <c r="C44" s="478"/>
      <c r="D44" s="480"/>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5" s="480"/>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46" s="481"/>
      <c r="E46" s="449"/>
      <c r="F46" s="449"/>
      <c r="G46" s="449"/>
      <c r="H46" s="450"/>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48" s="382">
        <f>F48*1.2</f>
        <v>10900.8</v>
      </c>
      <c r="E48" s="383">
        <f>F48*1.1</f>
        <v>9992.4000000000015</v>
      </c>
      <c r="F48" s="383">
        <v>9084</v>
      </c>
      <c r="G48" s="383">
        <f>F48*0.75</f>
        <v>6813</v>
      </c>
      <c r="H48" s="384">
        <f>F48*0.5</f>
        <v>4542</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4" s="457">
        <f>F54*1.2</f>
        <v>12391.199999999999</v>
      </c>
      <c r="E54" s="383">
        <f>F54*1.1</f>
        <v>11358.6</v>
      </c>
      <c r="F54" s="383">
        <v>10326</v>
      </c>
      <c r="G54" s="383">
        <f>F54*0.75</f>
        <v>7744.5</v>
      </c>
      <c r="H54" s="384">
        <f>F54*0.5</f>
        <v>5163</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60" s="527">
        <v>102</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62" s="531"/>
      <c r="E62" s="532"/>
      <c r="F62" s="532"/>
      <c r="G62" s="532"/>
      <c r="H62" s="533"/>
    </row>
    <row r="63" spans="1:8" s="16" customFormat="1" ht="24.95" customHeight="1" thickBot="1" x14ac:dyDescent="0.25">
      <c r="A63" s="40"/>
      <c r="B63" s="59"/>
      <c r="C63" s="60"/>
      <c r="D63" s="435"/>
      <c r="E63" s="436"/>
      <c r="F63" s="436"/>
      <c r="G63" s="436"/>
      <c r="H63" s="437"/>
    </row>
    <row r="64" spans="1:8" s="16" customFormat="1" ht="50.1" customHeight="1" thickBot="1" x14ac:dyDescent="0.25">
      <c r="A64" s="411" t="s">
        <v>38</v>
      </c>
      <c r="B64" s="412"/>
      <c r="C64" s="412"/>
      <c r="D64" s="421" t="str">
        <f>"от "&amp;MIN(D65:D94)&amp;" до "&amp;MAX(D65:D94)</f>
        <v>от 1860 до 55800</v>
      </c>
      <c r="E64" s="422"/>
      <c r="F64" s="422"/>
      <c r="G64" s="422"/>
      <c r="H64" s="423"/>
    </row>
    <row r="65" spans="1:8" s="16" customFormat="1" ht="37.5" customHeight="1" outlineLevel="1" x14ac:dyDescent="0.2">
      <c r="A65" s="429" t="s">
        <v>39</v>
      </c>
      <c r="B65" s="430"/>
      <c r="C65" s="526"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65" s="432">
        <v>1860</v>
      </c>
      <c r="E65" s="433"/>
      <c r="F65" s="433"/>
      <c r="G65" s="433"/>
      <c r="H65" s="434"/>
    </row>
    <row r="66" spans="1:8" s="16" customFormat="1" ht="37.5" customHeight="1" outlineLevel="1" x14ac:dyDescent="0.2">
      <c r="A66" s="419" t="s">
        <v>40</v>
      </c>
      <c r="B66" s="420"/>
      <c r="C66" s="431"/>
      <c r="D66" s="354">
        <v>3720</v>
      </c>
      <c r="E66" s="355"/>
      <c r="F66" s="355"/>
      <c r="G66" s="355"/>
      <c r="H66" s="356"/>
    </row>
    <row r="67" spans="1:8" s="16" customFormat="1" ht="37.5" customHeight="1" outlineLevel="1" x14ac:dyDescent="0.2">
      <c r="A67" s="419" t="s">
        <v>41</v>
      </c>
      <c r="B67" s="420"/>
      <c r="C67" s="431"/>
      <c r="D67" s="354">
        <v>5580</v>
      </c>
      <c r="E67" s="355"/>
      <c r="F67" s="355"/>
      <c r="G67" s="355"/>
      <c r="H67" s="356"/>
    </row>
    <row r="68" spans="1:8" s="16" customFormat="1" ht="37.5" customHeight="1" outlineLevel="1" x14ac:dyDescent="0.2">
      <c r="A68" s="419" t="s">
        <v>42</v>
      </c>
      <c r="B68" s="420"/>
      <c r="C68" s="431"/>
      <c r="D68" s="354">
        <v>7440</v>
      </c>
      <c r="E68" s="355"/>
      <c r="F68" s="355"/>
      <c r="G68" s="355"/>
      <c r="H68" s="356"/>
    </row>
    <row r="69" spans="1:8" s="16" customFormat="1" ht="37.5" customHeight="1" outlineLevel="1" x14ac:dyDescent="0.2">
      <c r="A69" s="419" t="s">
        <v>43</v>
      </c>
      <c r="B69" s="420"/>
      <c r="C69" s="431"/>
      <c r="D69" s="354">
        <v>9300</v>
      </c>
      <c r="E69" s="355"/>
      <c r="F69" s="355"/>
      <c r="G69" s="355"/>
      <c r="H69" s="356"/>
    </row>
    <row r="70" spans="1:8" s="16" customFormat="1" ht="37.5" customHeight="1" outlineLevel="1" x14ac:dyDescent="0.2">
      <c r="A70" s="419" t="s">
        <v>44</v>
      </c>
      <c r="B70" s="420"/>
      <c r="C70" s="431"/>
      <c r="D70" s="354">
        <v>11160</v>
      </c>
      <c r="E70" s="355"/>
      <c r="F70" s="355"/>
      <c r="G70" s="355"/>
      <c r="H70" s="356"/>
    </row>
    <row r="71" spans="1:8" s="16" customFormat="1" ht="37.5" customHeight="1" outlineLevel="1" x14ac:dyDescent="0.2">
      <c r="A71" s="419" t="s">
        <v>45</v>
      </c>
      <c r="B71" s="420"/>
      <c r="C71" s="431"/>
      <c r="D71" s="354">
        <v>13020</v>
      </c>
      <c r="E71" s="355"/>
      <c r="F71" s="355"/>
      <c r="G71" s="355"/>
      <c r="H71" s="356"/>
    </row>
    <row r="72" spans="1:8" s="16" customFormat="1" ht="37.5" customHeight="1" outlineLevel="1" x14ac:dyDescent="0.2">
      <c r="A72" s="419" t="s">
        <v>46</v>
      </c>
      <c r="B72" s="420"/>
      <c r="C72" s="431"/>
      <c r="D72" s="354">
        <v>14880</v>
      </c>
      <c r="E72" s="355"/>
      <c r="F72" s="355"/>
      <c r="G72" s="355"/>
      <c r="H72" s="356"/>
    </row>
    <row r="73" spans="1:8" s="16" customFormat="1" ht="37.5" customHeight="1" outlineLevel="1" x14ac:dyDescent="0.2">
      <c r="A73" s="419" t="s">
        <v>47</v>
      </c>
      <c r="B73" s="420"/>
      <c r="C73" s="431"/>
      <c r="D73" s="354">
        <v>16740</v>
      </c>
      <c r="E73" s="355"/>
      <c r="F73" s="355"/>
      <c r="G73" s="355"/>
      <c r="H73" s="356"/>
    </row>
    <row r="74" spans="1:8" s="16" customFormat="1" ht="37.5" customHeight="1" outlineLevel="1" x14ac:dyDescent="0.2">
      <c r="A74" s="419" t="s">
        <v>48</v>
      </c>
      <c r="B74" s="420"/>
      <c r="C74" s="431"/>
      <c r="D74" s="354">
        <v>18600</v>
      </c>
      <c r="E74" s="355"/>
      <c r="F74" s="355"/>
      <c r="G74" s="355"/>
      <c r="H74" s="356"/>
    </row>
    <row r="75" spans="1:8" s="16" customFormat="1" ht="37.5" customHeight="1" outlineLevel="1" x14ac:dyDescent="0.2">
      <c r="A75" s="419" t="s">
        <v>49</v>
      </c>
      <c r="B75" s="420"/>
      <c r="C75" s="431"/>
      <c r="D75" s="354">
        <v>20460</v>
      </c>
      <c r="E75" s="355"/>
      <c r="F75" s="355"/>
      <c r="G75" s="355"/>
      <c r="H75" s="356"/>
    </row>
    <row r="76" spans="1:8" s="16" customFormat="1" ht="37.5" customHeight="1" outlineLevel="1" x14ac:dyDescent="0.2">
      <c r="A76" s="419" t="s">
        <v>50</v>
      </c>
      <c r="B76" s="420"/>
      <c r="C76" s="431"/>
      <c r="D76" s="354">
        <v>22320</v>
      </c>
      <c r="E76" s="355"/>
      <c r="F76" s="355"/>
      <c r="G76" s="355"/>
      <c r="H76" s="356"/>
    </row>
    <row r="77" spans="1:8" s="16" customFormat="1" ht="37.5" customHeight="1" outlineLevel="1" x14ac:dyDescent="0.2">
      <c r="A77" s="419" t="s">
        <v>51</v>
      </c>
      <c r="B77" s="420"/>
      <c r="C77" s="431"/>
      <c r="D77" s="354">
        <v>24180</v>
      </c>
      <c r="E77" s="355"/>
      <c r="F77" s="355"/>
      <c r="G77" s="355"/>
      <c r="H77" s="356"/>
    </row>
    <row r="78" spans="1:8" s="16" customFormat="1" ht="37.5" customHeight="1" outlineLevel="1" x14ac:dyDescent="0.2">
      <c r="A78" s="419" t="s">
        <v>52</v>
      </c>
      <c r="B78" s="420"/>
      <c r="C78" s="431"/>
      <c r="D78" s="354">
        <v>26040</v>
      </c>
      <c r="E78" s="355"/>
      <c r="F78" s="355"/>
      <c r="G78" s="355"/>
      <c r="H78" s="356"/>
    </row>
    <row r="79" spans="1:8" s="16" customFormat="1" ht="37.5" customHeight="1" outlineLevel="1" x14ac:dyDescent="0.2">
      <c r="A79" s="419" t="s">
        <v>53</v>
      </c>
      <c r="B79" s="420"/>
      <c r="C79" s="431"/>
      <c r="D79" s="354">
        <v>27900</v>
      </c>
      <c r="E79" s="355"/>
      <c r="F79" s="355"/>
      <c r="G79" s="355"/>
      <c r="H79" s="356"/>
    </row>
    <row r="80" spans="1:8" s="16" customFormat="1" ht="37.5" customHeight="1" outlineLevel="1" x14ac:dyDescent="0.2">
      <c r="A80" s="419" t="s">
        <v>54</v>
      </c>
      <c r="B80" s="420"/>
      <c r="C80" s="431"/>
      <c r="D80" s="354">
        <v>29760</v>
      </c>
      <c r="E80" s="355"/>
      <c r="F80" s="355"/>
      <c r="G80" s="355"/>
      <c r="H80" s="356"/>
    </row>
    <row r="81" spans="1:8" s="16" customFormat="1" ht="37.5" customHeight="1" outlineLevel="1" x14ac:dyDescent="0.2">
      <c r="A81" s="419" t="s">
        <v>55</v>
      </c>
      <c r="B81" s="420"/>
      <c r="C81" s="431"/>
      <c r="D81" s="354">
        <v>31620</v>
      </c>
      <c r="E81" s="355"/>
      <c r="F81" s="355"/>
      <c r="G81" s="355"/>
      <c r="H81" s="356"/>
    </row>
    <row r="82" spans="1:8" s="16" customFormat="1" ht="37.5" customHeight="1" outlineLevel="1" x14ac:dyDescent="0.2">
      <c r="A82" s="419" t="s">
        <v>56</v>
      </c>
      <c r="B82" s="420"/>
      <c r="C82" s="431"/>
      <c r="D82" s="354">
        <v>33480</v>
      </c>
      <c r="E82" s="355"/>
      <c r="F82" s="355"/>
      <c r="G82" s="355"/>
      <c r="H82" s="356"/>
    </row>
    <row r="83" spans="1:8" s="16" customFormat="1" ht="37.5" customHeight="1" outlineLevel="1" x14ac:dyDescent="0.2">
      <c r="A83" s="419" t="s">
        <v>57</v>
      </c>
      <c r="B83" s="420"/>
      <c r="C83" s="431"/>
      <c r="D83" s="354">
        <v>35340</v>
      </c>
      <c r="E83" s="355"/>
      <c r="F83" s="355"/>
      <c r="G83" s="355"/>
      <c r="H83" s="356"/>
    </row>
    <row r="84" spans="1:8" s="16" customFormat="1" ht="37.5" customHeight="1" outlineLevel="1" x14ac:dyDescent="0.2">
      <c r="A84" s="419" t="s">
        <v>58</v>
      </c>
      <c r="B84" s="420"/>
      <c r="C84" s="431"/>
      <c r="D84" s="354">
        <v>37200</v>
      </c>
      <c r="E84" s="355"/>
      <c r="F84" s="355"/>
      <c r="G84" s="355"/>
      <c r="H84" s="356"/>
    </row>
    <row r="85" spans="1:8" s="16" customFormat="1" ht="37.5" customHeight="1" outlineLevel="1" x14ac:dyDescent="0.2">
      <c r="A85" s="419" t="s">
        <v>181</v>
      </c>
      <c r="B85" s="420"/>
      <c r="C85" s="431"/>
      <c r="D85" s="354">
        <v>39060</v>
      </c>
      <c r="E85" s="355"/>
      <c r="F85" s="355"/>
      <c r="G85" s="355"/>
      <c r="H85" s="356"/>
    </row>
    <row r="86" spans="1:8" s="16" customFormat="1" ht="37.5" customHeight="1" outlineLevel="1" x14ac:dyDescent="0.2">
      <c r="A86" s="419" t="s">
        <v>182</v>
      </c>
      <c r="B86" s="420"/>
      <c r="C86" s="431"/>
      <c r="D86" s="354">
        <v>40920</v>
      </c>
      <c r="E86" s="355"/>
      <c r="F86" s="355"/>
      <c r="G86" s="355"/>
      <c r="H86" s="356"/>
    </row>
    <row r="87" spans="1:8" s="16" customFormat="1" ht="37.5" customHeight="1" outlineLevel="1" x14ac:dyDescent="0.2">
      <c r="A87" s="419" t="s">
        <v>183</v>
      </c>
      <c r="B87" s="420"/>
      <c r="C87" s="431"/>
      <c r="D87" s="354">
        <v>42780</v>
      </c>
      <c r="E87" s="355"/>
      <c r="F87" s="355"/>
      <c r="G87" s="355"/>
      <c r="H87" s="356"/>
    </row>
    <row r="88" spans="1:8" s="16" customFormat="1" ht="37.5" customHeight="1" outlineLevel="1" x14ac:dyDescent="0.2">
      <c r="A88" s="419" t="s">
        <v>184</v>
      </c>
      <c r="B88" s="420"/>
      <c r="C88" s="431"/>
      <c r="D88" s="354">
        <v>44640</v>
      </c>
      <c r="E88" s="355"/>
      <c r="F88" s="355"/>
      <c r="G88" s="355"/>
      <c r="H88" s="356"/>
    </row>
    <row r="89" spans="1:8" s="16" customFormat="1" ht="37.5" customHeight="1" outlineLevel="1" x14ac:dyDescent="0.2">
      <c r="A89" s="419" t="s">
        <v>185</v>
      </c>
      <c r="B89" s="420"/>
      <c r="C89" s="431"/>
      <c r="D89" s="354">
        <v>46500</v>
      </c>
      <c r="E89" s="355"/>
      <c r="F89" s="355"/>
      <c r="G89" s="355"/>
      <c r="H89" s="356"/>
    </row>
    <row r="90" spans="1:8" s="16" customFormat="1" ht="37.5" customHeight="1" outlineLevel="1" x14ac:dyDescent="0.2">
      <c r="A90" s="419" t="s">
        <v>186</v>
      </c>
      <c r="B90" s="420"/>
      <c r="C90" s="431"/>
      <c r="D90" s="354">
        <v>48360</v>
      </c>
      <c r="E90" s="355"/>
      <c r="F90" s="355"/>
      <c r="G90" s="355"/>
      <c r="H90" s="356"/>
    </row>
    <row r="91" spans="1:8" s="16" customFormat="1" ht="37.5" customHeight="1" outlineLevel="1" x14ac:dyDescent="0.2">
      <c r="A91" s="419" t="s">
        <v>187</v>
      </c>
      <c r="B91" s="420"/>
      <c r="C91" s="431"/>
      <c r="D91" s="354">
        <v>50220</v>
      </c>
      <c r="E91" s="355"/>
      <c r="F91" s="355"/>
      <c r="G91" s="355"/>
      <c r="H91" s="356"/>
    </row>
    <row r="92" spans="1:8" s="16" customFormat="1" ht="37.5" customHeight="1" outlineLevel="1" x14ac:dyDescent="0.2">
      <c r="A92" s="419" t="s">
        <v>188</v>
      </c>
      <c r="B92" s="420"/>
      <c r="C92" s="431"/>
      <c r="D92" s="354">
        <v>52080</v>
      </c>
      <c r="E92" s="355"/>
      <c r="F92" s="355"/>
      <c r="G92" s="355"/>
      <c r="H92" s="356"/>
    </row>
    <row r="93" spans="1:8" s="16" customFormat="1" ht="37.5" customHeight="1" outlineLevel="1" x14ac:dyDescent="0.2">
      <c r="A93" s="419" t="s">
        <v>189</v>
      </c>
      <c r="B93" s="420"/>
      <c r="C93" s="431"/>
      <c r="D93" s="354">
        <v>53940</v>
      </c>
      <c r="E93" s="355"/>
      <c r="F93" s="355"/>
      <c r="G93" s="355"/>
      <c r="H93" s="356"/>
    </row>
    <row r="94" spans="1:8" s="16" customFormat="1" ht="37.5" customHeight="1" outlineLevel="1" thickBot="1" x14ac:dyDescent="0.25">
      <c r="A94" s="419" t="s">
        <v>190</v>
      </c>
      <c r="B94" s="420"/>
      <c r="C94" s="431"/>
      <c r="D94" s="354">
        <v>55800</v>
      </c>
      <c r="E94" s="355"/>
      <c r="F94" s="355"/>
      <c r="G94" s="355"/>
      <c r="H94" s="356"/>
    </row>
    <row r="95" spans="1:8" s="16" customFormat="1" ht="50.1" customHeight="1" thickBot="1" x14ac:dyDescent="0.25">
      <c r="A95" s="411" t="s">
        <v>59</v>
      </c>
      <c r="B95" s="412"/>
      <c r="C95" s="412"/>
      <c r="D95" s="421" t="str">
        <f>"от "&amp;MIN(D96:D105)&amp;" до "&amp;MAX(D96:D105)</f>
        <v>от 210 до 7002</v>
      </c>
      <c r="E95" s="422"/>
      <c r="F95" s="422"/>
      <c r="G95" s="422"/>
      <c r="H95" s="423"/>
    </row>
    <row r="96" spans="1:8" s="16" customFormat="1" ht="159" customHeight="1" x14ac:dyDescent="0.2">
      <c r="A96" s="65" t="s">
        <v>60</v>
      </c>
      <c r="B96" s="66" t="s">
        <v>13</v>
      </c>
      <c r="C96" s="67"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96" s="424">
        <v>1038</v>
      </c>
      <c r="E96" s="424"/>
      <c r="F96" s="424"/>
      <c r="G96" s="424"/>
      <c r="H96" s="425"/>
    </row>
    <row r="97" spans="1:8" s="16" customFormat="1" ht="37.5" customHeight="1" x14ac:dyDescent="0.2">
      <c r="A97" s="377" t="s">
        <v>61</v>
      </c>
      <c r="B97" s="418"/>
      <c r="C97" s="426"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97" s="398">
        <v>210</v>
      </c>
      <c r="E97" s="398"/>
      <c r="F97" s="398"/>
      <c r="G97" s="398"/>
      <c r="H97" s="399"/>
    </row>
    <row r="98" spans="1:8" s="16" customFormat="1" ht="37.5" customHeight="1" x14ac:dyDescent="0.2">
      <c r="A98" s="377" t="s">
        <v>62</v>
      </c>
      <c r="B98" s="418"/>
      <c r="C98" s="427"/>
      <c r="D98" s="398">
        <v>2160</v>
      </c>
      <c r="E98" s="398"/>
      <c r="F98" s="398"/>
      <c r="G98" s="398"/>
      <c r="H98" s="399"/>
    </row>
    <row r="99" spans="1:8" s="16" customFormat="1" ht="37.5" customHeight="1" x14ac:dyDescent="0.2">
      <c r="A99" s="377" t="s">
        <v>63</v>
      </c>
      <c r="B99" s="418"/>
      <c r="C99" s="427"/>
      <c r="D99" s="354">
        <v>1038</v>
      </c>
      <c r="E99" s="355"/>
      <c r="F99" s="355"/>
      <c r="G99" s="355"/>
      <c r="H99" s="356"/>
    </row>
    <row r="100" spans="1:8" s="16" customFormat="1" ht="37.5" customHeight="1" x14ac:dyDescent="0.2">
      <c r="A100" s="352" t="s">
        <v>64</v>
      </c>
      <c r="B100" s="353"/>
      <c r="C100" s="427"/>
      <c r="D100" s="354">
        <v>1428</v>
      </c>
      <c r="E100" s="355"/>
      <c r="F100" s="355"/>
      <c r="G100" s="355"/>
      <c r="H100" s="356"/>
    </row>
    <row r="101" spans="1:8" s="16" customFormat="1" ht="37.5" customHeight="1" x14ac:dyDescent="0.2">
      <c r="A101" s="377" t="s">
        <v>65</v>
      </c>
      <c r="B101" s="418"/>
      <c r="C101" s="427"/>
      <c r="D101" s="398">
        <v>414</v>
      </c>
      <c r="E101" s="398"/>
      <c r="F101" s="398"/>
      <c r="G101" s="398"/>
      <c r="H101" s="399"/>
    </row>
    <row r="102" spans="1:8" s="16" customFormat="1" ht="37.5" customHeight="1" x14ac:dyDescent="0.2">
      <c r="A102" s="377" t="s">
        <v>66</v>
      </c>
      <c r="B102" s="418"/>
      <c r="C102" s="427"/>
      <c r="D102" s="398">
        <v>414</v>
      </c>
      <c r="E102" s="398"/>
      <c r="F102" s="398"/>
      <c r="G102" s="398"/>
      <c r="H102" s="399"/>
    </row>
    <row r="103" spans="1:8" s="16" customFormat="1" ht="37.5" customHeight="1" x14ac:dyDescent="0.2">
      <c r="A103" s="377" t="s">
        <v>67</v>
      </c>
      <c r="B103" s="418"/>
      <c r="C103" s="427"/>
      <c r="D103" s="398">
        <v>828</v>
      </c>
      <c r="E103" s="398"/>
      <c r="F103" s="398"/>
      <c r="G103" s="398"/>
      <c r="H103" s="399"/>
    </row>
    <row r="104" spans="1:8" s="16" customFormat="1" ht="37.5" customHeight="1" x14ac:dyDescent="0.2">
      <c r="A104" s="377" t="s">
        <v>68</v>
      </c>
      <c r="B104" s="418"/>
      <c r="C104" s="427"/>
      <c r="D104" s="398">
        <v>1248</v>
      </c>
      <c r="E104" s="398"/>
      <c r="F104" s="398"/>
      <c r="G104" s="398"/>
      <c r="H104" s="399"/>
    </row>
    <row r="105" spans="1:8" s="16" customFormat="1" ht="37.5" customHeight="1" thickBot="1" x14ac:dyDescent="0.25">
      <c r="A105" s="407" t="s">
        <v>69</v>
      </c>
      <c r="B105" s="408"/>
      <c r="C105" s="428"/>
      <c r="D105" s="409">
        <v>7002</v>
      </c>
      <c r="E105" s="409"/>
      <c r="F105" s="409"/>
      <c r="G105" s="409"/>
      <c r="H105" s="410"/>
    </row>
    <row r="106" spans="1:8" s="16" customFormat="1" ht="117.75" customHeight="1" thickBot="1" x14ac:dyDescent="0.25">
      <c r="A106" s="524" t="s">
        <v>71</v>
      </c>
      <c r="B106" s="525"/>
      <c r="C10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06" s="375">
        <v>30</v>
      </c>
      <c r="E106" s="375"/>
      <c r="F106" s="375"/>
      <c r="G106" s="375"/>
      <c r="H106" s="376"/>
    </row>
    <row r="107" spans="1:8" s="23" customFormat="1" ht="50.1" customHeight="1" thickBot="1" x14ac:dyDescent="0.25">
      <c r="A107" s="362" t="s">
        <v>72</v>
      </c>
      <c r="B107" s="363"/>
      <c r="C107" s="21"/>
      <c r="D107" s="364" t="str">
        <f>"от "&amp;MIN(D109,D129:H130,F169,D131:H145)&amp;" до "&amp;MAX(D109,D129:H130,F169,D131:H145)</f>
        <v>от 906 до 9384</v>
      </c>
      <c r="E107" s="364"/>
      <c r="F107" s="364"/>
      <c r="G107" s="364"/>
      <c r="H107" s="365"/>
    </row>
    <row r="108" spans="1:8" s="16" customFormat="1" ht="24.95" customHeight="1" thickBot="1" x14ac:dyDescent="0.25">
      <c r="A108" s="400"/>
      <c r="B108" s="401"/>
      <c r="C108" s="42"/>
      <c r="D108" s="402"/>
      <c r="E108" s="402"/>
      <c r="F108" s="402"/>
      <c r="G108" s="402"/>
      <c r="H108" s="403"/>
    </row>
    <row r="109" spans="1:8" s="16" customFormat="1" ht="60.75" customHeight="1" thickBot="1" x14ac:dyDescent="0.25">
      <c r="A109" s="389" t="s">
        <v>73</v>
      </c>
      <c r="B109" s="390"/>
      <c r="C10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"2ГИС.БЕЛГОРОД" (версия для ПК); Интернет-площадка 2gis.kz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http://api.2gis.kz/</v>
      </c>
      <c r="D109" s="391">
        <v>3720</v>
      </c>
      <c r="E109" s="391"/>
      <c r="F109" s="391"/>
      <c r="G109" s="391"/>
      <c r="H109" s="392"/>
    </row>
    <row r="110" spans="1:8" s="16" customFormat="1" ht="60.75" customHeight="1" thickBot="1" x14ac:dyDescent="0.25">
      <c r="A110" s="393" t="s">
        <v>74</v>
      </c>
      <c r="B110" s="394"/>
      <c r="C110" s="405"/>
      <c r="D110" s="395" t="s">
        <v>75</v>
      </c>
      <c r="E110" s="396"/>
      <c r="F110" s="396"/>
      <c r="G110" s="396"/>
      <c r="H110" s="397"/>
    </row>
    <row r="111" spans="1:8" s="16" customFormat="1" ht="60.75" customHeight="1" x14ac:dyDescent="0.2">
      <c r="A111" s="385" t="s">
        <v>76</v>
      </c>
      <c r="B111" s="386"/>
      <c r="C111" s="405"/>
      <c r="D111" s="398">
        <f>D109/4</f>
        <v>930</v>
      </c>
      <c r="E111" s="398"/>
      <c r="F111" s="398"/>
      <c r="G111" s="398"/>
      <c r="H111" s="399"/>
    </row>
    <row r="112" spans="1:8" s="16" customFormat="1" ht="60.75" customHeight="1" x14ac:dyDescent="0.2">
      <c r="A112" s="385" t="s">
        <v>77</v>
      </c>
      <c r="B112" s="386"/>
      <c r="C112" s="405"/>
      <c r="D112" s="398">
        <f>D109/5</f>
        <v>744</v>
      </c>
      <c r="E112" s="398"/>
      <c r="F112" s="398"/>
      <c r="G112" s="398"/>
      <c r="H112" s="399"/>
    </row>
    <row r="113" spans="1:8" s="16" customFormat="1" ht="60.75" customHeight="1" x14ac:dyDescent="0.2">
      <c r="A113" s="385" t="s">
        <v>78</v>
      </c>
      <c r="B113" s="386"/>
      <c r="C113" s="405"/>
      <c r="D113" s="398">
        <f>D109/6</f>
        <v>620</v>
      </c>
      <c r="E113" s="398"/>
      <c r="F113" s="398"/>
      <c r="G113" s="398"/>
      <c r="H113" s="399"/>
    </row>
    <row r="114" spans="1:8" s="16" customFormat="1" ht="60.75" customHeight="1" x14ac:dyDescent="0.2">
      <c r="A114" s="385" t="s">
        <v>79</v>
      </c>
      <c r="B114" s="386"/>
      <c r="C114" s="405"/>
      <c r="D114" s="398">
        <f>D109/7</f>
        <v>531.42857142857144</v>
      </c>
      <c r="E114" s="398"/>
      <c r="F114" s="398"/>
      <c r="G114" s="398"/>
      <c r="H114" s="399"/>
    </row>
    <row r="115" spans="1:8" s="16" customFormat="1" ht="60.75" customHeight="1" x14ac:dyDescent="0.2">
      <c r="A115" s="385" t="s">
        <v>80</v>
      </c>
      <c r="B115" s="386"/>
      <c r="C115" s="405"/>
      <c r="D115" s="398">
        <f>D109/8</f>
        <v>465</v>
      </c>
      <c r="E115" s="398"/>
      <c r="F115" s="398"/>
      <c r="G115" s="398"/>
      <c r="H115" s="399"/>
    </row>
    <row r="116" spans="1:8" s="16" customFormat="1" ht="60.75" customHeight="1" x14ac:dyDescent="0.2">
      <c r="A116" s="385" t="s">
        <v>81</v>
      </c>
      <c r="B116" s="386"/>
      <c r="C116" s="405"/>
      <c r="D116" s="398">
        <f>D109/9</f>
        <v>413.33333333333331</v>
      </c>
      <c r="E116" s="398"/>
      <c r="F116" s="398"/>
      <c r="G116" s="398"/>
      <c r="H116" s="399"/>
    </row>
    <row r="117" spans="1:8" s="16" customFormat="1" ht="60.75" customHeight="1" x14ac:dyDescent="0.2">
      <c r="A117" s="385" t="s">
        <v>82</v>
      </c>
      <c r="B117" s="386"/>
      <c r="C117" s="405"/>
      <c r="D117" s="398">
        <f>D109/10</f>
        <v>372</v>
      </c>
      <c r="E117" s="398"/>
      <c r="F117" s="398"/>
      <c r="G117" s="398"/>
      <c r="H117" s="399"/>
    </row>
    <row r="118" spans="1:8" s="16" customFormat="1" ht="60.75" customHeight="1" thickBot="1" x14ac:dyDescent="0.25">
      <c r="A118" s="389" t="s">
        <v>83</v>
      </c>
      <c r="B118" s="390"/>
      <c r="C118" s="405"/>
      <c r="D118" s="391">
        <v>5568</v>
      </c>
      <c r="E118" s="391"/>
      <c r="F118" s="391"/>
      <c r="G118" s="391"/>
      <c r="H118" s="392"/>
    </row>
    <row r="119" spans="1:8" s="16" customFormat="1" ht="60.75" customHeight="1" thickBot="1" x14ac:dyDescent="0.25">
      <c r="A119" s="393" t="s">
        <v>74</v>
      </c>
      <c r="B119" s="394"/>
      <c r="C119" s="405"/>
      <c r="D119" s="395" t="s">
        <v>75</v>
      </c>
      <c r="E119" s="396"/>
      <c r="F119" s="396"/>
      <c r="G119" s="396"/>
      <c r="H119" s="397"/>
    </row>
    <row r="120" spans="1:8" s="16" customFormat="1" ht="60.75" customHeight="1" x14ac:dyDescent="0.2">
      <c r="A120" s="385" t="s">
        <v>76</v>
      </c>
      <c r="B120" s="386"/>
      <c r="C120" s="405"/>
      <c r="D120" s="398">
        <v>1392</v>
      </c>
      <c r="E120" s="398"/>
      <c r="F120" s="398"/>
      <c r="G120" s="398"/>
      <c r="H120" s="399"/>
    </row>
    <row r="121" spans="1:8" s="16" customFormat="1" ht="60.75" customHeight="1" x14ac:dyDescent="0.2">
      <c r="A121" s="385" t="s">
        <v>77</v>
      </c>
      <c r="B121" s="386"/>
      <c r="C121" s="405"/>
      <c r="D121" s="398">
        <v>1113.5999999999999</v>
      </c>
      <c r="E121" s="398"/>
      <c r="F121" s="398"/>
      <c r="G121" s="398"/>
      <c r="H121" s="399"/>
    </row>
    <row r="122" spans="1:8" s="16" customFormat="1" ht="60.75" customHeight="1" x14ac:dyDescent="0.2">
      <c r="A122" s="385" t="s">
        <v>78</v>
      </c>
      <c r="B122" s="386"/>
      <c r="C122" s="405"/>
      <c r="D122" s="398">
        <v>928</v>
      </c>
      <c r="E122" s="398"/>
      <c r="F122" s="398"/>
      <c r="G122" s="398"/>
      <c r="H122" s="399"/>
    </row>
    <row r="123" spans="1:8" s="16" customFormat="1" ht="60.75" customHeight="1" x14ac:dyDescent="0.2">
      <c r="A123" s="385" t="s">
        <v>79</v>
      </c>
      <c r="B123" s="386"/>
      <c r="C123" s="405"/>
      <c r="D123" s="398">
        <v>795.42857142857144</v>
      </c>
      <c r="E123" s="398"/>
      <c r="F123" s="398"/>
      <c r="G123" s="398"/>
      <c r="H123" s="399"/>
    </row>
    <row r="124" spans="1:8" s="16" customFormat="1" ht="60.75" customHeight="1" x14ac:dyDescent="0.2">
      <c r="A124" s="385" t="s">
        <v>80</v>
      </c>
      <c r="B124" s="386"/>
      <c r="C124" s="405"/>
      <c r="D124" s="398">
        <v>696</v>
      </c>
      <c r="E124" s="398"/>
      <c r="F124" s="398"/>
      <c r="G124" s="398"/>
      <c r="H124" s="399"/>
    </row>
    <row r="125" spans="1:8" s="16" customFormat="1" ht="60.75" customHeight="1" x14ac:dyDescent="0.2">
      <c r="A125" s="385" t="s">
        <v>81</v>
      </c>
      <c r="B125" s="386"/>
      <c r="C125" s="405"/>
      <c r="D125" s="398">
        <v>618.66666666666663</v>
      </c>
      <c r="E125" s="398"/>
      <c r="F125" s="398"/>
      <c r="G125" s="398"/>
      <c r="H125" s="399"/>
    </row>
    <row r="126" spans="1:8" s="16" customFormat="1" ht="60.75" customHeight="1" thickBot="1" x14ac:dyDescent="0.25">
      <c r="A126" s="385" t="s">
        <v>82</v>
      </c>
      <c r="B126" s="386"/>
      <c r="C126" s="406"/>
      <c r="D126" s="398">
        <v>556.79999999999995</v>
      </c>
      <c r="E126" s="398"/>
      <c r="F126" s="398"/>
      <c r="G126" s="398"/>
      <c r="H126" s="399"/>
    </row>
    <row r="127" spans="1:8" s="16" customFormat="1" ht="62.45" customHeight="1" thickBot="1" x14ac:dyDescent="0.25">
      <c r="A127" s="380" t="s">
        <v>84</v>
      </c>
      <c r="B127" s="381"/>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27" s="374">
        <v>12012</v>
      </c>
      <c r="E127" s="375"/>
      <c r="F127" s="375"/>
      <c r="G127" s="375"/>
      <c r="H127" s="376"/>
    </row>
    <row r="128" spans="1:8" s="16" customFormat="1" ht="24.75" customHeight="1" thickBot="1" x14ac:dyDescent="0.25">
      <c r="A128" s="518"/>
      <c r="B128" s="519"/>
      <c r="C128" s="56"/>
      <c r="D128" s="520"/>
      <c r="E128" s="520"/>
      <c r="F128" s="520"/>
      <c r="G128" s="520"/>
      <c r="H128" s="521"/>
    </row>
    <row r="129" spans="1:8" s="16" customFormat="1" ht="50.1" customHeight="1" x14ac:dyDescent="0.2">
      <c r="A129" s="352" t="s">
        <v>85</v>
      </c>
      <c r="B129" s="353"/>
      <c r="C129" s="118" t="str">
        <f>"Интернет-площадка 2gis.ru на основе Cправочника организаций "&amp;$C$2&amp;""</f>
        <v>Интернет-площадка 2gis.ru на основе Cправочника организаций "2ГИС.БЕЛГОРОД"</v>
      </c>
      <c r="D129" s="361">
        <v>4536</v>
      </c>
      <c r="E129" s="355"/>
      <c r="F129" s="355"/>
      <c r="G129" s="355"/>
      <c r="H129" s="356"/>
    </row>
    <row r="130" spans="1:8" s="16" customFormat="1" ht="50.1" customHeight="1" x14ac:dyDescent="0.2">
      <c r="A130" s="352" t="s">
        <v>86</v>
      </c>
      <c r="B130" s="353"/>
      <c r="C130" s="74"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0" s="361">
        <v>2634</v>
      </c>
      <c r="E130" s="355"/>
      <c r="F130" s="355"/>
      <c r="G130" s="355"/>
      <c r="H130" s="356"/>
    </row>
    <row r="131" spans="1:8" s="16" customFormat="1" ht="50.1" customHeight="1" x14ac:dyDescent="0.2">
      <c r="A131" s="352" t="s">
        <v>87</v>
      </c>
      <c r="B131" s="353"/>
      <c r="C131" s="74"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1" s="361">
        <v>2982</v>
      </c>
      <c r="E131" s="355"/>
      <c r="F131" s="355"/>
      <c r="G131" s="355"/>
      <c r="H131" s="356"/>
    </row>
    <row r="132" spans="1:8" s="16" customFormat="1" ht="50.1" customHeight="1" x14ac:dyDescent="0.2">
      <c r="A132" s="352" t="s">
        <v>88</v>
      </c>
      <c r="B132" s="353"/>
      <c r="C132" s="74" t="str">
        <f>"Интернет-площадка 2gis.ru на основе Cправочника организаций "&amp;$C$2&amp;""</f>
        <v>Интернет-площадка 2gis.ru на основе Cправочника организаций "2ГИС.БЕЛГОРОД"</v>
      </c>
      <c r="D132" s="361">
        <v>6534</v>
      </c>
      <c r="E132" s="355"/>
      <c r="F132" s="355"/>
      <c r="G132" s="355"/>
      <c r="H132" s="356"/>
    </row>
    <row r="133" spans="1:8" s="16" customFormat="1" ht="50.1" customHeight="1" x14ac:dyDescent="0.2">
      <c r="A133" s="352" t="s">
        <v>89</v>
      </c>
      <c r="B133" s="353"/>
      <c r="C133" s="74" t="str">
        <f>"Интернет-площадка 2gis.ru на основе Cправочника организаций "&amp;$C$2&amp;""</f>
        <v>Интернет-площадка 2gis.ru на основе Cправочника организаций "2ГИС.БЕЛГОРОД"</v>
      </c>
      <c r="D133" s="361">
        <v>7842</v>
      </c>
      <c r="E133" s="355"/>
      <c r="F133" s="355"/>
      <c r="G133" s="355"/>
      <c r="H133" s="356"/>
    </row>
    <row r="134" spans="1:8" s="16" customFormat="1" ht="50.1" customHeight="1" x14ac:dyDescent="0.2">
      <c r="A134" s="352" t="s">
        <v>90</v>
      </c>
      <c r="B134" s="353"/>
      <c r="C134" s="74"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4" s="361">
        <v>2982</v>
      </c>
      <c r="E134" s="355"/>
      <c r="F134" s="355"/>
      <c r="G134" s="355"/>
      <c r="H134" s="356"/>
    </row>
    <row r="135" spans="1:8" s="16" customFormat="1" ht="50.1" customHeight="1" x14ac:dyDescent="0.2">
      <c r="A135" s="352" t="s">
        <v>91</v>
      </c>
      <c r="B135" s="353"/>
      <c r="C135" s="74"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5" s="361">
        <v>2550</v>
      </c>
      <c r="E135" s="355"/>
      <c r="F135" s="355"/>
      <c r="G135" s="355"/>
      <c r="H135" s="356"/>
    </row>
    <row r="136" spans="1:8" s="16" customFormat="1" ht="50.1" customHeight="1" x14ac:dyDescent="0.2">
      <c r="A136" s="352" t="s">
        <v>92</v>
      </c>
      <c r="B136" s="353"/>
      <c r="C136" s="74"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36" s="361">
        <v>3846</v>
      </c>
      <c r="E136" s="355"/>
      <c r="F136" s="355"/>
      <c r="G136" s="355"/>
      <c r="H136" s="356"/>
    </row>
    <row r="137" spans="1:8" s="16" customFormat="1" ht="50.1" customHeight="1" x14ac:dyDescent="0.2">
      <c r="A137" s="352" t="s">
        <v>93</v>
      </c>
      <c r="B137" s="353"/>
      <c r="C13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37" s="361">
        <v>4896</v>
      </c>
      <c r="E137" s="355"/>
      <c r="F137" s="355"/>
      <c r="G137" s="355"/>
      <c r="H137" s="356"/>
    </row>
    <row r="138" spans="1:8" s="16" customFormat="1" ht="50.1" customHeight="1" x14ac:dyDescent="0.2">
      <c r="A138" s="352" t="s">
        <v>94</v>
      </c>
      <c r="B138" s="353"/>
      <c r="C138" s="74" t="s">
        <v>95</v>
      </c>
      <c r="D138" s="361">
        <v>906</v>
      </c>
      <c r="E138" s="355"/>
      <c r="F138" s="355"/>
      <c r="G138" s="355"/>
      <c r="H138" s="356"/>
    </row>
    <row r="139" spans="1:8" s="16" customFormat="1" ht="75" customHeight="1" x14ac:dyDescent="0.2">
      <c r="A139" s="352" t="s">
        <v>96</v>
      </c>
      <c r="B139" s="353"/>
      <c r="C13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39" s="361">
        <v>3060</v>
      </c>
      <c r="E139" s="355"/>
      <c r="F139" s="355"/>
      <c r="G139" s="355"/>
      <c r="H139" s="356"/>
    </row>
    <row r="140" spans="1:8" s="16" customFormat="1" ht="75" customHeight="1" x14ac:dyDescent="0.2">
      <c r="A140" s="352" t="s">
        <v>97</v>
      </c>
      <c r="B140" s="353"/>
      <c r="C140" s="74"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0" s="361">
        <v>2040</v>
      </c>
      <c r="E140" s="355"/>
      <c r="F140" s="355"/>
      <c r="G140" s="355"/>
      <c r="H140" s="356"/>
    </row>
    <row r="141" spans="1:8" s="16" customFormat="1" ht="75" customHeight="1" x14ac:dyDescent="0.2">
      <c r="A141" s="352" t="s">
        <v>98</v>
      </c>
      <c r="B141" s="353"/>
      <c r="C141" s="74"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1" s="361">
        <v>2118</v>
      </c>
      <c r="E141" s="355"/>
      <c r="F141" s="355"/>
      <c r="G141" s="355"/>
      <c r="H141" s="356"/>
    </row>
    <row r="142" spans="1:8" s="16" customFormat="1" ht="75" customHeight="1" x14ac:dyDescent="0.2">
      <c r="A142" s="352" t="s">
        <v>99</v>
      </c>
      <c r="B142" s="353"/>
      <c r="C142" s="74" t="str">
        <f t="shared" si="1"/>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2" s="361">
        <v>1020</v>
      </c>
      <c r="E142" s="355"/>
      <c r="F142" s="355"/>
      <c r="G142" s="355"/>
      <c r="H142" s="356"/>
    </row>
    <row r="143" spans="1:8" s="16" customFormat="1" ht="75" customHeight="1" x14ac:dyDescent="0.2">
      <c r="A143" s="352" t="s">
        <v>100</v>
      </c>
      <c r="B143" s="353" t="s">
        <v>100</v>
      </c>
      <c r="C14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3" s="361">
        <v>9384</v>
      </c>
      <c r="E143" s="355"/>
      <c r="F143" s="355"/>
      <c r="G143" s="355"/>
      <c r="H143" s="356"/>
    </row>
    <row r="144" spans="1:8" s="16" customFormat="1" ht="75" customHeight="1" x14ac:dyDescent="0.2">
      <c r="A144" s="352" t="s">
        <v>101</v>
      </c>
      <c r="B144" s="353" t="s">
        <v>101</v>
      </c>
      <c r="C144"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44" s="361">
        <v>3000</v>
      </c>
      <c r="E144" s="355"/>
      <c r="F144" s="355"/>
      <c r="G144" s="355"/>
      <c r="H144" s="356"/>
    </row>
    <row r="145" spans="1:8" s="16" customFormat="1" ht="50.1" customHeight="1" x14ac:dyDescent="0.2">
      <c r="A145" s="352" t="s">
        <v>102</v>
      </c>
      <c r="B145" s="353"/>
      <c r="C145" s="74"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45" s="361">
        <v>2682</v>
      </c>
      <c r="E145" s="355"/>
      <c r="F145" s="355"/>
      <c r="G145" s="355"/>
      <c r="H145" s="356"/>
    </row>
    <row r="146" spans="1:8" s="16" customFormat="1" ht="102" customHeight="1" x14ac:dyDescent="0.2">
      <c r="A146" s="352" t="s">
        <v>16</v>
      </c>
      <c r="B146" s="353"/>
      <c r="C146" s="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6" s="361">
        <v>1038</v>
      </c>
      <c r="E146" s="355"/>
      <c r="F146" s="355"/>
      <c r="G146" s="355"/>
      <c r="H146" s="356"/>
    </row>
    <row r="147" spans="1:8" s="16" customFormat="1" ht="102" customHeight="1" x14ac:dyDescent="0.2">
      <c r="A147" s="352" t="s">
        <v>103</v>
      </c>
      <c r="B147" s="353"/>
      <c r="C147" s="7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47" s="361">
        <v>100002</v>
      </c>
      <c r="E147" s="355"/>
      <c r="F147" s="355"/>
      <c r="G147" s="355"/>
      <c r="H147" s="356"/>
    </row>
    <row r="148" spans="1:8" s="16" customFormat="1" ht="126" customHeight="1" x14ac:dyDescent="0.2">
      <c r="A148" s="352" t="s">
        <v>104</v>
      </c>
      <c r="B148" s="353"/>
      <c r="C14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8" s="361">
        <v>7218</v>
      </c>
      <c r="E148" s="355"/>
      <c r="F148" s="355"/>
      <c r="G148" s="355"/>
      <c r="H148" s="356"/>
    </row>
    <row r="149" spans="1:8" s="16" customFormat="1" ht="126" customHeight="1" x14ac:dyDescent="0.2">
      <c r="A149" s="352" t="s">
        <v>105</v>
      </c>
      <c r="B149" s="353"/>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Интернет-площадки и Веб-приложения на основе Cправочника организаций "2ГИС.БЕЛГОРОД", http://api.2gis.ru/</v>
      </c>
      <c r="D149" s="361">
        <v>7218</v>
      </c>
      <c r="E149" s="355"/>
      <c r="F149" s="355"/>
      <c r="G149" s="355"/>
      <c r="H149" s="356"/>
    </row>
    <row r="150" spans="1:8" s="16" customFormat="1" ht="126" customHeight="1" x14ac:dyDescent="0.2">
      <c r="A150" s="377" t="s">
        <v>106</v>
      </c>
      <c r="B150" s="378"/>
      <c r="C15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50" s="361">
        <v>6012</v>
      </c>
      <c r="E150" s="355"/>
      <c r="F150" s="355"/>
      <c r="G150" s="355"/>
      <c r="H150" s="356"/>
    </row>
    <row r="151" spans="1:8" s="16" customFormat="1" ht="50.1" customHeight="1" x14ac:dyDescent="0.2">
      <c r="A151" s="352" t="s">
        <v>107</v>
      </c>
      <c r="B151" s="353"/>
      <c r="C151" s="74" t="str">
        <f>"Интернет-площадка 2gis.ru на основе Cправочника организаций "&amp;$C$2&amp;""</f>
        <v>Интернет-площадка 2gis.ru на основе Cправочника организаций "2ГИС.БЕЛГОРОД"</v>
      </c>
      <c r="D151" s="361">
        <v>7560</v>
      </c>
      <c r="E151" s="355"/>
      <c r="F151" s="355"/>
      <c r="G151" s="355"/>
      <c r="H151" s="356"/>
    </row>
    <row r="152" spans="1:8" s="16" customFormat="1" ht="50.1" customHeight="1" x14ac:dyDescent="0.2">
      <c r="A152" s="352" t="s">
        <v>108</v>
      </c>
      <c r="B152" s="353"/>
      <c r="C152" s="74"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52" s="361">
        <v>4440</v>
      </c>
      <c r="E152" s="355"/>
      <c r="F152" s="355"/>
      <c r="G152" s="355"/>
      <c r="H152" s="356"/>
    </row>
    <row r="153" spans="1:8" s="16" customFormat="1" ht="50.1" customHeight="1" x14ac:dyDescent="0.2">
      <c r="A153" s="352" t="s">
        <v>109</v>
      </c>
      <c r="B153" s="353"/>
      <c r="C153" s="74" t="str">
        <f t="shared" si="2"/>
        <v>Электронный справочник на основе Справочника организаций "2ГИС.БЕЛГОРОД" (версия для ПК)</v>
      </c>
      <c r="D153" s="361">
        <v>5040</v>
      </c>
      <c r="E153" s="355"/>
      <c r="F153" s="355"/>
      <c r="G153" s="355"/>
      <c r="H153" s="356"/>
    </row>
    <row r="154" spans="1:8" s="16" customFormat="1" ht="50.1" customHeight="1" x14ac:dyDescent="0.2">
      <c r="A154" s="352" t="s">
        <v>110</v>
      </c>
      <c r="B154" s="353"/>
      <c r="C154" s="74" t="str">
        <f>"Интернет-площадка 2gis.ru на основе Cправочника организаций "&amp;$C$2&amp;""</f>
        <v>Интернет-площадка 2gis.ru на основе Cправочника организаций "2ГИС.БЕЛГОРОД"</v>
      </c>
      <c r="D154" s="361">
        <v>10800</v>
      </c>
      <c r="E154" s="355"/>
      <c r="F154" s="355"/>
      <c r="G154" s="355"/>
      <c r="H154" s="356"/>
    </row>
    <row r="155" spans="1:8" s="16" customFormat="1" ht="50.1" customHeight="1" x14ac:dyDescent="0.2">
      <c r="A155" s="352" t="s">
        <v>111</v>
      </c>
      <c r="B155" s="353"/>
      <c r="C155" s="74" t="str">
        <f>"Интернет-площадка 2gis.ru на основе Cправочника организаций "&amp;$C$2&amp;""</f>
        <v>Интернет-площадка 2gis.ru на основе Cправочника организаций "2ГИС.БЕЛГОРОД"</v>
      </c>
      <c r="D155" s="361">
        <v>12960</v>
      </c>
      <c r="E155" s="355"/>
      <c r="F155" s="355"/>
      <c r="G155" s="355"/>
      <c r="H155" s="356"/>
    </row>
    <row r="156" spans="1:8" s="16" customFormat="1" ht="50.1" customHeight="1" x14ac:dyDescent="0.2">
      <c r="A156" s="352" t="s">
        <v>112</v>
      </c>
      <c r="B156" s="353"/>
      <c r="C156" s="74" t="str">
        <f t="shared" si="2"/>
        <v>Электронный справочник на основе Справочника организаций "2ГИС.БЕЛГОРОД" (версия для ПК)</v>
      </c>
      <c r="D156" s="361">
        <v>5040</v>
      </c>
      <c r="E156" s="355"/>
      <c r="F156" s="355"/>
      <c r="G156" s="355"/>
      <c r="H156" s="356"/>
    </row>
    <row r="157" spans="1:8" s="16" customFormat="1" ht="50.1" customHeight="1" x14ac:dyDescent="0.2">
      <c r="A157" s="352" t="s">
        <v>113</v>
      </c>
      <c r="B157" s="353"/>
      <c r="C157" s="74" t="str">
        <f t="shared" si="2"/>
        <v>Электронный справочник на основе Справочника организаций "2ГИС.БЕЛГОРОД" (версия для ПК)</v>
      </c>
      <c r="D157" s="361">
        <v>4320</v>
      </c>
      <c r="E157" s="355"/>
      <c r="F157" s="355"/>
      <c r="G157" s="355"/>
      <c r="H157" s="356"/>
    </row>
    <row r="158" spans="1:8" s="16" customFormat="1" ht="50.1" customHeight="1" x14ac:dyDescent="0.2">
      <c r="A158" s="352" t="s">
        <v>114</v>
      </c>
      <c r="B158" s="353"/>
      <c r="C158" s="74" t="str">
        <f t="shared" si="2"/>
        <v>Электронный справочник на основе Справочника организаций "2ГИС.БЕЛГОРОД" (версия для ПК)</v>
      </c>
      <c r="D158" s="361">
        <v>6360</v>
      </c>
      <c r="E158" s="355"/>
      <c r="F158" s="355"/>
      <c r="G158" s="355"/>
      <c r="H158" s="356"/>
    </row>
    <row r="159" spans="1:8" s="16" customFormat="1" ht="50.1" customHeight="1" x14ac:dyDescent="0.2">
      <c r="A159" s="352" t="s">
        <v>115</v>
      </c>
      <c r="B159" s="353"/>
      <c r="C159" s="74" t="s">
        <v>95</v>
      </c>
      <c r="D159" s="361">
        <v>1560</v>
      </c>
      <c r="E159" s="355"/>
      <c r="F159" s="355"/>
      <c r="G159" s="355"/>
      <c r="H159" s="356"/>
    </row>
    <row r="160" spans="1:8" s="16" customFormat="1" ht="75" customHeight="1" x14ac:dyDescent="0.2">
      <c r="A160" s="352" t="s">
        <v>116</v>
      </c>
      <c r="B160" s="353"/>
      <c r="C16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"2ГИС.БЕЛГОРОД" (мобильная версия 2ГИС 4.0 и выше); Интернет-площадка 2gis.ru на основе Cправочника организаций "2ГИС.БЕЛГОРОД"</v>
      </c>
      <c r="D160" s="361">
        <v>15600</v>
      </c>
      <c r="E160" s="355"/>
      <c r="F160" s="355"/>
      <c r="G160" s="355"/>
      <c r="H160" s="356"/>
    </row>
    <row r="161" spans="1:8" s="16" customFormat="1" ht="50.1" customHeight="1" thickBot="1" x14ac:dyDescent="0.25">
      <c r="A161" s="352" t="s">
        <v>117</v>
      </c>
      <c r="B161" s="353"/>
      <c r="C161" s="33" t="str">
        <f t="shared" si="2"/>
        <v>Электронный справочник на основе Справочника организаций "2ГИС.БЕЛГОРОД" (версия для ПК)</v>
      </c>
      <c r="D161" s="361">
        <v>4440</v>
      </c>
      <c r="E161" s="355"/>
      <c r="F161" s="355"/>
      <c r="G161" s="355"/>
      <c r="H161" s="356"/>
    </row>
    <row r="162" spans="1:8" s="23" customFormat="1" ht="50.1" customHeight="1" thickBot="1" x14ac:dyDescent="0.25">
      <c r="A162" s="362" t="s">
        <v>118</v>
      </c>
      <c r="B162" s="363"/>
      <c r="C162" s="21"/>
      <c r="D162" s="364"/>
      <c r="E162" s="364"/>
      <c r="F162" s="364"/>
      <c r="G162" s="364"/>
      <c r="H162" s="365"/>
    </row>
    <row r="163" spans="1:8" s="16" customFormat="1" ht="50.1" customHeight="1" x14ac:dyDescent="0.2">
      <c r="A163" s="352" t="s">
        <v>119</v>
      </c>
      <c r="B163" s="353"/>
      <c r="C16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"2ГИС.БЕЛГОРОД" (мобильная версия)</v>
      </c>
      <c r="D163" s="354">
        <v>3600</v>
      </c>
      <c r="E163" s="355"/>
      <c r="F163" s="355"/>
      <c r="G163" s="355"/>
      <c r="H163" s="356"/>
    </row>
    <row r="164" spans="1:8" s="16" customFormat="1" ht="50.1" customHeight="1" x14ac:dyDescent="0.2">
      <c r="A164" s="352" t="s">
        <v>120</v>
      </c>
      <c r="B164" s="353"/>
      <c r="C164" s="367"/>
      <c r="D164" s="354">
        <v>3600</v>
      </c>
      <c r="E164" s="355"/>
      <c r="F164" s="355"/>
      <c r="G164" s="355"/>
      <c r="H164" s="356"/>
    </row>
    <row r="165" spans="1:8" s="16" customFormat="1" ht="50.1" customHeight="1" x14ac:dyDescent="0.2">
      <c r="A165" s="369" t="s">
        <v>121</v>
      </c>
      <c r="B165" s="370"/>
      <c r="C165" s="367"/>
      <c r="D165" s="517">
        <v>1800</v>
      </c>
      <c r="E165" s="398"/>
      <c r="F165" s="398"/>
      <c r="G165" s="398"/>
      <c r="H165" s="398"/>
    </row>
    <row r="166" spans="1:8" s="16" customFormat="1" ht="50.1" customHeight="1" x14ac:dyDescent="0.2">
      <c r="A166" s="369" t="s">
        <v>122</v>
      </c>
      <c r="B166" s="370"/>
      <c r="C166" s="367"/>
      <c r="D166" s="517">
        <v>180</v>
      </c>
      <c r="E166" s="398"/>
      <c r="F166" s="398"/>
      <c r="G166" s="398"/>
      <c r="H166" s="398"/>
    </row>
    <row r="167" spans="1:8" s="16" customFormat="1" ht="50.1" customHeight="1" thickBot="1" x14ac:dyDescent="0.25">
      <c r="A167" s="369" t="s">
        <v>123</v>
      </c>
      <c r="B167" s="370"/>
      <c r="C167" s="368"/>
      <c r="D167" s="471">
        <v>612</v>
      </c>
      <c r="E167" s="472"/>
      <c r="F167" s="472"/>
      <c r="G167" s="472"/>
      <c r="H167" s="472"/>
    </row>
    <row r="168" spans="1:8" s="16" customFormat="1" ht="50.1" customHeight="1" thickBot="1" x14ac:dyDescent="0.25">
      <c r="A168" s="362" t="s">
        <v>124</v>
      </c>
      <c r="B168" s="363"/>
      <c r="C168" s="21"/>
      <c r="D168" s="364"/>
      <c r="E168" s="364"/>
      <c r="F168" s="364"/>
      <c r="G168" s="364"/>
      <c r="H168" s="365"/>
    </row>
    <row r="169" spans="1:8" s="16" customFormat="1" ht="50.1" customHeight="1" x14ac:dyDescent="0.2">
      <c r="A169" s="377" t="s">
        <v>125</v>
      </c>
      <c r="B169" s="378"/>
      <c r="C16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69" s="77">
        <f>F169*1.2</f>
        <v>6480</v>
      </c>
      <c r="E169" s="78">
        <f>F169*1.1</f>
        <v>5940.0000000000009</v>
      </c>
      <c r="F169" s="78">
        <v>5400</v>
      </c>
      <c r="G169" s="78">
        <f>F169*0.75</f>
        <v>4050</v>
      </c>
      <c r="H169" s="79">
        <f>F169*0.5</f>
        <v>2700</v>
      </c>
    </row>
    <row r="170" spans="1:8" s="16" customFormat="1" ht="50.1" customHeight="1" x14ac:dyDescent="0.2">
      <c r="A170" s="352" t="s">
        <v>126</v>
      </c>
      <c r="B170" s="353"/>
      <c r="C170" s="74" t="str">
        <f>"Интернет-площадка 2gis.ru на основе Cправочника организаций "&amp;$C$2&amp;""</f>
        <v>Интернет-площадка 2gis.ru на основе Cправочника организаций "2ГИС.БЕЛГОРОД"</v>
      </c>
      <c r="D170" s="354">
        <v>4536</v>
      </c>
      <c r="E170" s="355"/>
      <c r="F170" s="355"/>
      <c r="G170" s="355"/>
      <c r="H170" s="356"/>
    </row>
    <row r="171" spans="1:8" s="16" customFormat="1" ht="50.1" customHeight="1" x14ac:dyDescent="0.2">
      <c r="A171" s="352" t="s">
        <v>127</v>
      </c>
      <c r="B171" s="353"/>
      <c r="C171" s="74"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1" s="361">
        <v>1296</v>
      </c>
      <c r="E171" s="355"/>
      <c r="F171" s="355"/>
      <c r="G171" s="355"/>
      <c r="H171" s="356"/>
    </row>
    <row r="172" spans="1:8" s="16" customFormat="1" ht="50.1" customHeight="1" x14ac:dyDescent="0.2">
      <c r="A172" s="352" t="s">
        <v>215</v>
      </c>
      <c r="B172" s="353"/>
      <c r="C172"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(мобильная версия 2ГИС 4.0 и выше)</v>
      </c>
      <c r="D172" s="77">
        <f>F172*1.2</f>
        <v>10800</v>
      </c>
      <c r="E172" s="78">
        <f>F172*1.1</f>
        <v>9900</v>
      </c>
      <c r="F172" s="78">
        <v>9000</v>
      </c>
      <c r="G172" s="78">
        <f>F172*0.75</f>
        <v>6750</v>
      </c>
      <c r="H172" s="79">
        <f>F172*0.5</f>
        <v>4500</v>
      </c>
    </row>
    <row r="173" spans="1:8" s="16" customFormat="1" ht="50.1" customHeight="1" x14ac:dyDescent="0.2">
      <c r="A173" s="352" t="s">
        <v>199</v>
      </c>
      <c r="B173" s="353"/>
      <c r="C173" s="74" t="str">
        <f>"Интернет-площадка 2gis.ru на основе Cправочника организаций "&amp;$C$2&amp;""</f>
        <v>Интернет-площадка 2gis.ru на основе Cправочника организаций "2ГИС.БЕЛГОРОД"</v>
      </c>
      <c r="D173" s="354">
        <v>7560</v>
      </c>
      <c r="E173" s="355"/>
      <c r="F173" s="355"/>
      <c r="G173" s="355"/>
      <c r="H173" s="356"/>
    </row>
    <row r="174" spans="1:8" s="16" customFormat="1" ht="50.1" customHeight="1" x14ac:dyDescent="0.2">
      <c r="A174" s="352" t="s">
        <v>130</v>
      </c>
      <c r="B174" s="353"/>
      <c r="C174" s="74" t="str">
        <f>"Электронный справочник на основе Справочника организаций "&amp;$C$2&amp;" (версия для ПК)"</f>
        <v>Электронный справочник на основе Справочника организаций "2ГИС.БЕЛГОРОД" (версия для ПК)</v>
      </c>
      <c r="D174" s="354">
        <v>2160</v>
      </c>
      <c r="E174" s="355"/>
      <c r="F174" s="355"/>
      <c r="G174" s="355"/>
      <c r="H174" s="356"/>
    </row>
    <row r="175" spans="1:8" s="16" customFormat="1" ht="126" customHeight="1" thickBot="1" x14ac:dyDescent="0.25">
      <c r="A175" s="352" t="s">
        <v>131</v>
      </c>
      <c r="B175" s="353"/>
      <c r="C175" s="121" t="str">
        <f>C170</f>
        <v>Интернет-площадка 2gis.ru на основе Cправочника организаций "2ГИС.БЕЛГОРОД"</v>
      </c>
      <c r="D175" s="361">
        <v>5400</v>
      </c>
      <c r="E175" s="355"/>
      <c r="F175" s="355"/>
      <c r="G175" s="355"/>
      <c r="H175" s="356"/>
    </row>
    <row r="176" spans="1:8" ht="50.1" customHeight="1" thickBot="1" x14ac:dyDescent="0.25">
      <c r="A176" s="362" t="s">
        <v>200</v>
      </c>
      <c r="B176" s="363"/>
      <c r="C176" s="21"/>
      <c r="D176" s="364"/>
      <c r="E176" s="364"/>
      <c r="F176" s="364"/>
      <c r="G176" s="364"/>
      <c r="H176" s="365"/>
    </row>
    <row r="177" spans="1:8" s="20" customFormat="1" ht="30" customHeight="1" thickBot="1" x14ac:dyDescent="0.25">
      <c r="A177" s="507"/>
      <c r="B177" s="507"/>
      <c r="C177" s="623"/>
      <c r="D177" s="507"/>
      <c r="E177" s="507"/>
      <c r="F177" s="507"/>
      <c r="G177" s="507"/>
      <c r="H177" s="508"/>
    </row>
    <row r="178" spans="1:8" s="16" customFormat="1" ht="83.25" customHeight="1" x14ac:dyDescent="0.2">
      <c r="A178" s="352" t="s">
        <v>201</v>
      </c>
      <c r="B178" s="353"/>
      <c r="C17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"2ГИС.БЕЛГОРОД" (версия для ПК); Интернет-площадка 2gis.ru на основе Cправочника организаций "2ГИС.БЕЛГОРОД"; Электронный справочник на основе Справочника организаций "2ГИС.БЕЛГОРОД" (мобильная версия 2ГИС 4.0 и выше)</v>
      </c>
      <c r="D178" s="382">
        <v>7200</v>
      </c>
      <c r="E178" s="383"/>
      <c r="F178" s="383"/>
      <c r="G178" s="383"/>
      <c r="H178" s="384"/>
    </row>
    <row r="179" spans="1:8" s="16" customFormat="1" ht="83.25" customHeight="1" thickBot="1" x14ac:dyDescent="0.25">
      <c r="A179" s="352" t="s">
        <v>202</v>
      </c>
      <c r="B179" s="353"/>
      <c r="C179" s="367"/>
      <c r="D179" s="354">
        <v>7200</v>
      </c>
      <c r="E179" s="355"/>
      <c r="F179" s="355"/>
      <c r="G179" s="355"/>
      <c r="H179" s="356"/>
    </row>
    <row r="180" spans="1:8" s="16" customFormat="1" ht="21.75" thickBot="1" x14ac:dyDescent="0.25">
      <c r="A180" s="518"/>
      <c r="B180" s="519"/>
      <c r="C180" s="56"/>
      <c r="D180" s="520"/>
      <c r="E180" s="520"/>
      <c r="F180" s="520"/>
      <c r="G180" s="520"/>
      <c r="H180" s="521"/>
    </row>
    <row r="181" spans="1:8" ht="12.6" customHeight="1" x14ac:dyDescent="0.2"/>
    <row r="182" spans="1:8" s="87" customFormat="1" ht="24.95" customHeight="1" x14ac:dyDescent="0.2">
      <c r="A182" s="85"/>
      <c r="B182" s="86" t="s">
        <v>133</v>
      </c>
      <c r="C182" s="349" t="s">
        <v>300</v>
      </c>
      <c r="D182" s="349"/>
    </row>
    <row r="183" spans="1:8" s="87" customFormat="1" ht="24.95" customHeight="1" x14ac:dyDescent="0.2">
      <c r="A183" s="85"/>
      <c r="C183" s="348" t="s">
        <v>301</v>
      </c>
      <c r="D183" s="348"/>
    </row>
    <row r="184" spans="1:8" s="87" customFormat="1" ht="24.95" customHeight="1" x14ac:dyDescent="0.2">
      <c r="A184" s="85"/>
      <c r="C184" s="348" t="s">
        <v>302</v>
      </c>
      <c r="D184" s="348"/>
    </row>
    <row r="185" spans="1:8" s="82" customFormat="1" ht="12" customHeight="1" x14ac:dyDescent="0.2">
      <c r="A185" s="81"/>
      <c r="C185" s="348"/>
      <c r="D185" s="348"/>
      <c r="E185" s="87"/>
      <c r="F185" s="87"/>
      <c r="G185" s="87"/>
    </row>
    <row r="186" spans="1:8" s="91" customFormat="1" ht="24.95" customHeight="1" x14ac:dyDescent="0.2">
      <c r="A186" s="347" t="str">
        <f>Абакан_юр!A174</f>
        <v>По соглашению сторон в качестве валюты платежа могут выступать украинские гривны, в этом случае курс следующий: 1 руб. = 0,4395 гривен</v>
      </c>
      <c r="B186" s="347"/>
      <c r="C186" s="347"/>
      <c r="D186" s="89"/>
      <c r="E186" s="89"/>
      <c r="F186" s="90"/>
      <c r="G186" s="351"/>
      <c r="H186" s="351"/>
    </row>
    <row r="187" spans="1:8" s="91" customFormat="1" ht="24.95" customHeight="1" x14ac:dyDescent="0.2">
      <c r="A187" s="347" t="str">
        <f>Абакан_юр!A175</f>
        <v>По соглашению сторон в качестве валюты платежа могут выступать дирхамы ОАЭ, в этом случае курс следующий: 1 руб. = 0,0414 дирхам</v>
      </c>
      <c r="B187" s="347"/>
      <c r="C187" s="347"/>
      <c r="D187" s="89"/>
      <c r="E187" s="89"/>
      <c r="F187" s="90"/>
      <c r="G187" s="92"/>
      <c r="H187" s="92"/>
    </row>
    <row r="188" spans="1:8" s="91" customFormat="1" ht="24.95" customHeight="1" x14ac:dyDescent="0.2">
      <c r="A188" s="347" t="str">
        <f>Абакан_юр!A176</f>
        <v>По соглашению сторон в качестве валюты платежа могут выступать доллары США, в этом случае курс следующий: 1 руб. = 0,0113 доллара</v>
      </c>
      <c r="B188" s="347"/>
      <c r="C188" s="347"/>
      <c r="D188" s="89"/>
      <c r="E188" s="89"/>
      <c r="F188" s="90"/>
      <c r="G188" s="92"/>
      <c r="H188" s="92"/>
    </row>
    <row r="189" spans="1:8" s="91" customFormat="1" ht="24.95" customHeight="1" x14ac:dyDescent="0.2">
      <c r="A189" s="347" t="str">
        <f>Абакан_юр!A177</f>
        <v>По соглашению сторон в качестве валюты платежа могут выступать евро, в этом случае курс следующий: 1 руб. = 0,0104 евро</v>
      </c>
      <c r="B189" s="347"/>
      <c r="C189" s="347"/>
      <c r="D189" s="89"/>
      <c r="E189" s="90"/>
      <c r="F189" s="90"/>
      <c r="G189" s="92"/>
      <c r="H189" s="92"/>
    </row>
    <row r="190" spans="1:8" s="91" customFormat="1" ht="24.95" customHeight="1" x14ac:dyDescent="0.2">
      <c r="A190" s="347" t="str">
        <f>Абакан_юр!A178</f>
        <v>По соглашению сторон в качестве валюты платежа могут выступать чешские кроны, в этом случае курс следующий: 1 руб. = 0,2610 крона</v>
      </c>
      <c r="B190" s="347"/>
      <c r="C190" s="347"/>
      <c r="D190" s="89"/>
      <c r="E190" s="90"/>
      <c r="F190" s="90"/>
      <c r="G190" s="92"/>
      <c r="H190" s="92"/>
    </row>
    <row r="191" spans="1:8" s="91" customFormat="1" ht="24.95" customHeight="1" x14ac:dyDescent="0.2">
      <c r="A191" s="347" t="str">
        <f>Абакан_юр!A179</f>
        <v>По соглашению сторон в качестве валюты платежа могут выступать киргизские сомы, в этом случае курс следующий: 1 руб. = 1,0094 сом</v>
      </c>
      <c r="B191" s="347"/>
      <c r="C191" s="347"/>
      <c r="D191" s="89"/>
      <c r="E191" s="89"/>
      <c r="F191" s="90"/>
      <c r="G191" s="92"/>
      <c r="H191" s="92"/>
    </row>
    <row r="192" spans="1:8" s="91" customFormat="1" ht="24.95" customHeight="1" x14ac:dyDescent="0.2">
      <c r="A19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2" s="347"/>
      <c r="C192" s="347"/>
      <c r="D192" s="89"/>
      <c r="E192" s="89"/>
      <c r="F192" s="90"/>
      <c r="G192" s="92"/>
      <c r="H192" s="92"/>
    </row>
    <row r="193" spans="1:8" s="98" customFormat="1" ht="12.6" customHeight="1" x14ac:dyDescent="0.2">
      <c r="A193" s="93"/>
      <c r="B193" s="93"/>
      <c r="C193" s="94"/>
      <c r="D193" s="95"/>
      <c r="E193" s="95"/>
      <c r="F193" s="96"/>
      <c r="G193" s="97"/>
      <c r="H193" s="97"/>
    </row>
    <row r="194" spans="1:8" ht="24.95" customHeight="1" x14ac:dyDescent="0.2">
      <c r="A194" s="339" t="s">
        <v>144</v>
      </c>
      <c r="B194" s="339"/>
      <c r="C194" s="339"/>
      <c r="D194" s="339"/>
      <c r="E194" s="339"/>
      <c r="F194" s="339"/>
      <c r="G194" s="339"/>
      <c r="H194" s="339"/>
    </row>
    <row r="195" spans="1:8" ht="24.95" customHeight="1" x14ac:dyDescent="0.2">
      <c r="A195" s="339" t="s">
        <v>145</v>
      </c>
      <c r="B195" s="339"/>
      <c r="C195" s="339"/>
      <c r="D195" s="339"/>
      <c r="E195" s="339"/>
      <c r="F195" s="339"/>
      <c r="G195" s="339"/>
      <c r="H195" s="339"/>
    </row>
    <row r="196" spans="1:8" s="98" customFormat="1" ht="12" customHeight="1" x14ac:dyDescent="0.2">
      <c r="A196" s="93"/>
      <c r="B196" s="93"/>
      <c r="C196" s="94"/>
      <c r="D196" s="95"/>
      <c r="E196" s="95"/>
      <c r="F196" s="96"/>
      <c r="G196" s="97"/>
      <c r="H196" s="97"/>
    </row>
    <row r="197" spans="1:8" s="100" customFormat="1" ht="50.1" customHeight="1" thickBot="1" x14ac:dyDescent="0.25">
      <c r="A197" s="340" t="s">
        <v>146</v>
      </c>
      <c r="B197" s="340"/>
      <c r="C197" s="340"/>
      <c r="D197" s="340"/>
      <c r="E197" s="340"/>
      <c r="F197" s="99"/>
      <c r="G197" s="91"/>
    </row>
    <row r="198" spans="1:8" s="102" customFormat="1" ht="50.1" customHeight="1" thickBot="1" x14ac:dyDescent="0.25">
      <c r="A198" s="341" t="s">
        <v>147</v>
      </c>
      <c r="B198" s="342"/>
      <c r="C198" s="342"/>
      <c r="D198" s="342"/>
      <c r="E198" s="343"/>
      <c r="F198" s="101"/>
      <c r="G198" s="82"/>
    </row>
    <row r="199" spans="1:8" ht="84" customHeight="1" thickBot="1" x14ac:dyDescent="0.25">
      <c r="A199" s="344" t="s">
        <v>148</v>
      </c>
      <c r="B199" s="345"/>
      <c r="C199" s="103" t="s">
        <v>149</v>
      </c>
      <c r="D199" s="345" t="s">
        <v>150</v>
      </c>
      <c r="E199" s="346"/>
      <c r="F199" s="104"/>
      <c r="G199" s="104"/>
      <c r="H199" s="104"/>
    </row>
    <row r="200" spans="1:8" ht="99.95" customHeight="1" x14ac:dyDescent="0.2">
      <c r="A200" s="333" t="s">
        <v>151</v>
      </c>
      <c r="B200" s="334"/>
      <c r="C200" s="105" t="s">
        <v>152</v>
      </c>
      <c r="D200" s="335" t="s">
        <v>153</v>
      </c>
      <c r="E200" s="336"/>
      <c r="F200" s="104"/>
      <c r="G200" s="104"/>
      <c r="H200" s="104"/>
    </row>
    <row r="201" spans="1:8" ht="75" customHeight="1" x14ac:dyDescent="0.2">
      <c r="A201" s="650" t="s">
        <v>154</v>
      </c>
      <c r="B201" s="651"/>
      <c r="C201" s="178" t="s">
        <v>155</v>
      </c>
      <c r="D201" s="652" t="s">
        <v>156</v>
      </c>
      <c r="E201" s="653"/>
      <c r="F201" s="104"/>
      <c r="G201" s="104"/>
      <c r="H201" s="104"/>
    </row>
    <row r="202" spans="1:8" ht="119.25" customHeight="1" thickBot="1" x14ac:dyDescent="0.25">
      <c r="A202" s="495" t="s">
        <v>157</v>
      </c>
      <c r="B202" s="496"/>
      <c r="C202" s="125" t="s">
        <v>158</v>
      </c>
      <c r="D202" s="497" t="s">
        <v>156</v>
      </c>
      <c r="E202" s="498"/>
      <c r="F202" s="104"/>
      <c r="G202" s="104"/>
      <c r="H202" s="104"/>
    </row>
    <row r="203" spans="1:8" s="82" customFormat="1" ht="125.25" customHeight="1" x14ac:dyDescent="0.2">
      <c r="A203" s="337" t="s">
        <v>160</v>
      </c>
      <c r="B203" s="338"/>
      <c r="C203" s="124" t="s">
        <v>161</v>
      </c>
      <c r="D203" s="338" t="s">
        <v>156</v>
      </c>
      <c r="E203" s="494"/>
      <c r="F203" s="101"/>
      <c r="G203" s="101"/>
      <c r="H203" s="101"/>
    </row>
    <row r="204" spans="1:8" s="98" customFormat="1" ht="222.75" customHeight="1" x14ac:dyDescent="0.2">
      <c r="A204" s="646" t="s">
        <v>162</v>
      </c>
      <c r="B204" s="647"/>
      <c r="C204" s="106" t="s">
        <v>163</v>
      </c>
      <c r="D204" s="648" t="s">
        <v>156</v>
      </c>
      <c r="E204" s="649"/>
      <c r="F204" s="96"/>
      <c r="G204" s="97"/>
      <c r="H204" s="97"/>
    </row>
    <row r="205" spans="1:8" ht="24.95" customHeight="1" x14ac:dyDescent="0.2">
      <c r="A205" s="329" t="s">
        <v>164</v>
      </c>
      <c r="B205" s="329"/>
      <c r="C205" s="329"/>
      <c r="D205" s="329"/>
      <c r="E205" s="329"/>
      <c r="F205" s="329"/>
      <c r="G205" s="329"/>
      <c r="H205" s="329"/>
    </row>
    <row r="206" spans="1:8" ht="35.25" customHeight="1" x14ac:dyDescent="0.2">
      <c r="A206" s="329" t="s">
        <v>165</v>
      </c>
      <c r="B206" s="329"/>
      <c r="C206" s="329"/>
      <c r="D206" s="329"/>
      <c r="E206" s="329"/>
      <c r="F206" s="329"/>
      <c r="G206" s="329"/>
      <c r="H206" s="329"/>
    </row>
    <row r="207" spans="1:8" ht="184.5" customHeight="1" x14ac:dyDescent="0.2">
      <c r="A207"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493"/>
      <c r="C207" s="493"/>
      <c r="D207" s="493"/>
      <c r="E207" s="493"/>
      <c r="F207" s="493"/>
      <c r="G207" s="493"/>
      <c r="H207" s="493"/>
    </row>
    <row r="208" spans="1:8" s="16" customFormat="1" ht="81" customHeight="1" x14ac:dyDescent="0.2">
      <c r="A208" s="339" t="s">
        <v>167</v>
      </c>
      <c r="B208" s="339"/>
      <c r="C208" s="339"/>
      <c r="D208" s="339"/>
      <c r="E208" s="339"/>
      <c r="F208" s="339"/>
      <c r="G208" s="339"/>
      <c r="H208" s="339"/>
    </row>
    <row r="209" spans="1:8" ht="24.95" customHeight="1" x14ac:dyDescent="0.2">
      <c r="A209" s="329" t="s">
        <v>168</v>
      </c>
      <c r="B209" s="329"/>
      <c r="C209" s="329"/>
      <c r="D209" s="329"/>
      <c r="E209" s="329"/>
      <c r="F209" s="329"/>
      <c r="G209" s="329"/>
      <c r="H209" s="329"/>
    </row>
    <row r="210" spans="1:8" ht="12" customHeight="1" x14ac:dyDescent="0.2"/>
    <row r="211" spans="1:8" s="109" customFormat="1" ht="128.25" customHeight="1" x14ac:dyDescent="0.2">
      <c r="A211" s="339" t="s">
        <v>169</v>
      </c>
      <c r="B211" s="339"/>
      <c r="C211" s="339"/>
      <c r="D211" s="339"/>
      <c r="E211" s="339"/>
      <c r="F211" s="339"/>
      <c r="G211" s="339"/>
      <c r="H211" s="339"/>
    </row>
  </sheetData>
  <sheetProtection selectLockedCells="1" selectUnlockedCells="1"/>
  <mergeCells count="34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G186:H186"/>
    <mergeCell ref="A178:B178"/>
    <mergeCell ref="C178:C179"/>
    <mergeCell ref="D178:H178"/>
    <mergeCell ref="A179:B179"/>
    <mergeCell ref="D179:H179"/>
    <mergeCell ref="A180:B180"/>
    <mergeCell ref="D180:H180"/>
    <mergeCell ref="A175:B175"/>
    <mergeCell ref="D175:H175"/>
    <mergeCell ref="A176:B176"/>
    <mergeCell ref="D176:H176"/>
    <mergeCell ref="A177:C177"/>
    <mergeCell ref="D177:H177"/>
    <mergeCell ref="A187:C187"/>
    <mergeCell ref="A188:C188"/>
    <mergeCell ref="A189:C189"/>
    <mergeCell ref="A190:C190"/>
    <mergeCell ref="A191:C191"/>
    <mergeCell ref="A192:C192"/>
    <mergeCell ref="C182:D182"/>
    <mergeCell ref="C183:D183"/>
    <mergeCell ref="C184:D184"/>
    <mergeCell ref="C185:D185"/>
    <mergeCell ref="A186:C186"/>
    <mergeCell ref="A200:B200"/>
    <mergeCell ref="D200:E200"/>
    <mergeCell ref="A201:B201"/>
    <mergeCell ref="D201:E201"/>
    <mergeCell ref="A202:B202"/>
    <mergeCell ref="D202:E202"/>
    <mergeCell ref="A194:H194"/>
    <mergeCell ref="A195:H195"/>
    <mergeCell ref="A197:E197"/>
    <mergeCell ref="A198:E198"/>
    <mergeCell ref="A199:B199"/>
    <mergeCell ref="D199:E199"/>
    <mergeCell ref="A207:H207"/>
    <mergeCell ref="A208:H208"/>
    <mergeCell ref="A209:H209"/>
    <mergeCell ref="A211:E211"/>
    <mergeCell ref="F211:H211"/>
    <mergeCell ref="A203:B203"/>
    <mergeCell ref="D203:E203"/>
    <mergeCell ref="A204:B204"/>
    <mergeCell ref="D204:E204"/>
    <mergeCell ref="A205:H205"/>
    <mergeCell ref="A206:H20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D210"/>
  <sheetViews>
    <sheetView view="pageBreakPreview" zoomScale="40" zoomScaleNormal="60" zoomScaleSheetLayoutView="40" workbookViewId="0">
      <pane ySplit="4" topLeftCell="A58"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4" width="90.7109375" style="82" customWidth="1"/>
    <col min="5" max="16384" width="9.140625" style="84"/>
  </cols>
  <sheetData>
    <row r="1" spans="1:4" s="4" customFormat="1" ht="50.1" customHeight="1" x14ac:dyDescent="0.2">
      <c r="A1" s="1"/>
      <c r="B1" s="2"/>
      <c r="C1" s="3" t="s">
        <v>0</v>
      </c>
      <c r="D1" s="96"/>
    </row>
    <row r="2" spans="1:4" s="10" customFormat="1" ht="50.1" customHeight="1" x14ac:dyDescent="0.2">
      <c r="A2" s="5" t="str">
        <f>Абакан_юр!A2</f>
        <v>Введен в действие с "01" апреля 2024 г.</v>
      </c>
      <c r="B2" s="6" t="s">
        <v>2</v>
      </c>
      <c r="C2" s="7" t="s">
        <v>696</v>
      </c>
      <c r="D2" s="186"/>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219" t="s">
        <v>8</v>
      </c>
    </row>
    <row r="5" spans="1:4" s="23" customFormat="1" ht="50.1" customHeight="1" thickBot="1" x14ac:dyDescent="0.25">
      <c r="A5" s="362" t="s">
        <v>9</v>
      </c>
      <c r="B5" s="363"/>
      <c r="C5" s="21"/>
      <c r="D5" s="22"/>
    </row>
    <row r="6" spans="1:4" ht="21.75" thickBot="1" x14ac:dyDescent="0.25">
      <c r="A6" s="160"/>
      <c r="B6" s="161"/>
      <c r="C6" s="162"/>
      <c r="D6" s="220"/>
    </row>
    <row r="7" spans="1:4"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7" s="382">
        <v>2712</v>
      </c>
    </row>
    <row r="8" spans="1:4" s="16" customFormat="1" ht="132" customHeight="1" x14ac:dyDescent="0.2">
      <c r="A8" s="462"/>
      <c r="B8" s="456"/>
      <c r="C8" s="456"/>
      <c r="D8" s="354"/>
    </row>
    <row r="9" spans="1:4"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9" s="354"/>
    </row>
    <row r="10" spans="1:4"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0" s="374"/>
    </row>
    <row r="11" spans="1:4" s="16" customFormat="1" ht="24.95" customHeight="1" thickBot="1" x14ac:dyDescent="0.25">
      <c r="A11" s="28"/>
      <c r="B11" s="29"/>
      <c r="C11" s="30"/>
      <c r="D11" s="221"/>
    </row>
    <row r="12" spans="1:4"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2" s="457">
        <v>2904</v>
      </c>
    </row>
    <row r="13" spans="1:4" s="16" customFormat="1" ht="132" customHeight="1" x14ac:dyDescent="0.2">
      <c r="A13" s="452"/>
      <c r="B13" s="456"/>
      <c r="C13" s="456"/>
      <c r="D13" s="361"/>
    </row>
    <row r="14" spans="1:4"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 s="361"/>
    </row>
    <row r="15" spans="1:4"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5" s="361"/>
    </row>
    <row r="16" spans="1:4"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6" s="482"/>
    </row>
    <row r="17" spans="1:4" s="16" customFormat="1" ht="24.95" customHeight="1" thickBot="1" x14ac:dyDescent="0.25">
      <c r="A17" s="28"/>
      <c r="B17" s="34"/>
      <c r="C17" s="30"/>
      <c r="D17" s="35"/>
    </row>
    <row r="18" spans="1:4" s="16" customFormat="1" ht="112.5" customHeight="1" x14ac:dyDescent="0.2">
      <c r="A18" s="438" t="s">
        <v>17</v>
      </c>
      <c r="B18" s="37" t="s">
        <v>18</v>
      </c>
      <c r="C18" s="38"/>
      <c r="D18" s="465">
        <v>180</v>
      </c>
    </row>
    <row r="19" spans="1:4" s="16" customFormat="1" ht="50.1" customHeight="1" x14ac:dyDescent="0.2">
      <c r="A19" s="439"/>
      <c r="B19" s="39" t="s">
        <v>19</v>
      </c>
      <c r="C19" s="474" t="str">
        <f>"Электронный справочник "&amp;$C$2&amp;" (версия для ПК)"</f>
        <v>Электронный справочник "2ГИС.ТАГАНРОГ (версия для ПК)</v>
      </c>
      <c r="D19" s="468"/>
    </row>
    <row r="20" spans="1:4" s="16" customFormat="1" ht="40.5" customHeight="1" x14ac:dyDescent="0.2">
      <c r="A20" s="439"/>
      <c r="B20" s="39" t="s">
        <v>20</v>
      </c>
      <c r="C20" s="456"/>
      <c r="D20" s="468"/>
    </row>
    <row r="21" spans="1:4"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21" s="471"/>
    </row>
    <row r="22" spans="1:4" s="16" customFormat="1" ht="24.95" customHeight="1" thickBot="1" x14ac:dyDescent="0.25">
      <c r="A22" s="40"/>
      <c r="B22" s="41"/>
      <c r="C22" s="42"/>
      <c r="D22" s="222"/>
    </row>
    <row r="23" spans="1:4"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23" s="527">
        <v>60</v>
      </c>
    </row>
    <row r="24" spans="1:4" s="16" customFormat="1" ht="94.5" customHeight="1" x14ac:dyDescent="0.2">
      <c r="A24" s="439"/>
      <c r="B24" s="476"/>
      <c r="C24" s="478"/>
      <c r="D24" s="480"/>
    </row>
    <row r="25" spans="1:4"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25" s="531"/>
    </row>
    <row r="26" spans="1:4" s="16" customFormat="1" ht="24.95" customHeight="1" thickBot="1" x14ac:dyDescent="0.25">
      <c r="A26" s="40"/>
      <c r="B26" s="29"/>
      <c r="C26" s="30"/>
      <c r="D26" s="223"/>
    </row>
    <row r="27" spans="1:4"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7" s="382">
        <v>3804</v>
      </c>
    </row>
    <row r="28" spans="1:4" s="16" customFormat="1" ht="99.95" customHeight="1" x14ac:dyDescent="0.2">
      <c r="A28" s="439"/>
      <c r="B28" s="456"/>
      <c r="C28" s="456"/>
      <c r="D28" s="354"/>
    </row>
    <row r="29" spans="1:4"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29" s="354"/>
    </row>
    <row r="30" spans="1:4"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0" s="374"/>
    </row>
    <row r="31" spans="1:4" s="16" customFormat="1" ht="24.95" customHeight="1" thickBot="1" x14ac:dyDescent="0.25">
      <c r="A31" s="40"/>
      <c r="B31" s="29"/>
      <c r="C31" s="30"/>
      <c r="D31" s="221"/>
    </row>
    <row r="32" spans="1:4"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2" s="457">
        <v>4068</v>
      </c>
    </row>
    <row r="33" spans="1:4" s="16" customFormat="1" ht="99.95" customHeight="1" x14ac:dyDescent="0.2">
      <c r="A33" s="439"/>
      <c r="B33" s="456"/>
      <c r="C33" s="456"/>
      <c r="D33" s="361"/>
    </row>
    <row r="34" spans="1:4"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34" s="361"/>
    </row>
    <row r="35" spans="1:4"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5" s="361"/>
    </row>
    <row r="36" spans="1:4"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36" s="482"/>
    </row>
    <row r="37" spans="1:4" s="16" customFormat="1" ht="24.95" customHeight="1" thickBot="1" x14ac:dyDescent="0.25">
      <c r="A37" s="52"/>
      <c r="B37" s="34"/>
      <c r="C37" s="30"/>
      <c r="D37" s="35"/>
    </row>
    <row r="38" spans="1:4" s="16" customFormat="1" ht="125.1" customHeight="1" x14ac:dyDescent="0.2">
      <c r="A38" s="438" t="s">
        <v>28</v>
      </c>
      <c r="B38" s="37" t="s">
        <v>29</v>
      </c>
      <c r="C38" s="38"/>
      <c r="D38" s="465">
        <v>360</v>
      </c>
    </row>
    <row r="39" spans="1:4" s="16" customFormat="1" ht="50.1" customHeight="1" x14ac:dyDescent="0.2">
      <c r="A39" s="439"/>
      <c r="B39" s="39" t="s">
        <v>19</v>
      </c>
      <c r="C39" s="474" t="str">
        <f>"Электронный справочник "&amp;$C$2&amp;" (версия для ПК)"</f>
        <v>Электронный справочник "2ГИС.ТАГАНРОГ (версия для ПК)</v>
      </c>
      <c r="D39" s="468"/>
    </row>
    <row r="40" spans="1:4" s="16" customFormat="1" ht="50.1" customHeight="1" x14ac:dyDescent="0.2">
      <c r="A40" s="439"/>
      <c r="B40" s="39" t="s">
        <v>20</v>
      </c>
      <c r="C40" s="456"/>
      <c r="D40" s="468"/>
    </row>
    <row r="41" spans="1:4"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"2ГИС.ТАГАНРОГ; Электронный справочник "2ГИС.ТАГАНРОГ (мобильная версия 2ГИС 4.0 и выше)</v>
      </c>
      <c r="D41" s="471"/>
    </row>
    <row r="42" spans="1:4" s="16" customFormat="1" ht="24.95" customHeight="1" thickBot="1" x14ac:dyDescent="0.25">
      <c r="A42" s="40"/>
      <c r="B42" s="41"/>
      <c r="C42" s="42"/>
      <c r="D42" s="224"/>
    </row>
    <row r="43" spans="1:4"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3" s="445">
        <v>84</v>
      </c>
    </row>
    <row r="44" spans="1:4" s="16" customFormat="1" ht="69.75" customHeight="1" x14ac:dyDescent="0.2">
      <c r="A44" s="439"/>
      <c r="B44" s="476"/>
      <c r="C44" s="478"/>
      <c r="D44" s="447"/>
    </row>
    <row r="45" spans="1:4"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5" s="447"/>
    </row>
    <row r="46" spans="1:4"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46" s="449"/>
    </row>
    <row r="47" spans="1:4" ht="21.75" thickBot="1" x14ac:dyDescent="0.25">
      <c r="A47" s="40"/>
      <c r="B47" s="59"/>
      <c r="C47" s="60"/>
      <c r="D47" s="187"/>
    </row>
    <row r="48" spans="1:4"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48" s="536">
        <v>1800</v>
      </c>
    </row>
    <row r="49" spans="1:4"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49" s="537"/>
    </row>
    <row r="50" spans="1:4"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0" s="537"/>
    </row>
    <row r="51" spans="1:4" ht="21.75" thickBot="1" x14ac:dyDescent="0.25">
      <c r="A51" s="40"/>
      <c r="B51" s="59"/>
      <c r="C51" s="60"/>
      <c r="D51" s="187"/>
    </row>
    <row r="52" spans="1:4"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52" s="800">
        <v>60</v>
      </c>
    </row>
    <row r="53" spans="1:4"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v>
      </c>
      <c r="D53" s="801"/>
    </row>
    <row r="54" spans="1:4" ht="21.75" thickBot="1" x14ac:dyDescent="0.25">
      <c r="A54" s="160"/>
      <c r="B54" s="161"/>
      <c r="C54" s="162"/>
      <c r="D54" s="220"/>
    </row>
    <row r="55" spans="1:4"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5" s="382">
        <v>3258</v>
      </c>
    </row>
    <row r="56" spans="1:4" s="16" customFormat="1" ht="132" customHeight="1" x14ac:dyDescent="0.2">
      <c r="A56" s="462"/>
      <c r="B56" s="456"/>
      <c r="C56" s="456"/>
      <c r="D56" s="354"/>
    </row>
    <row r="57" spans="1:4" s="16" customFormat="1" ht="9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57" s="354"/>
    </row>
    <row r="58" spans="1:4" s="16" customFormat="1" ht="9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8" s="379"/>
    </row>
    <row r="59" spans="1:4"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59" s="374"/>
    </row>
    <row r="60" spans="1:4" s="16" customFormat="1" ht="24.95" customHeight="1" thickBot="1" x14ac:dyDescent="0.25">
      <c r="A60" s="28"/>
      <c r="B60" s="29"/>
      <c r="C60" s="30"/>
      <c r="D60" s="221"/>
    </row>
    <row r="61" spans="1:4"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1" s="457">
        <v>3486</v>
      </c>
    </row>
    <row r="62" spans="1:4" s="16" customFormat="1" ht="132" customHeight="1" x14ac:dyDescent="0.2">
      <c r="A62" s="452"/>
      <c r="B62" s="456"/>
      <c r="C62" s="456"/>
      <c r="D62" s="361"/>
    </row>
    <row r="63" spans="1:4" s="16" customFormat="1" ht="97.5"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3" s="361"/>
    </row>
    <row r="64" spans="1:4"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4" s="361"/>
    </row>
    <row r="65" spans="1:4"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5" s="482"/>
    </row>
    <row r="66" spans="1:4" s="16" customFormat="1" ht="24.95" customHeight="1" thickBot="1" x14ac:dyDescent="0.25">
      <c r="A66" s="40"/>
      <c r="B66" s="41"/>
      <c r="C66" s="42"/>
      <c r="D66" s="222"/>
    </row>
    <row r="67" spans="1:4"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67" s="527">
        <v>60</v>
      </c>
    </row>
    <row r="68" spans="1:4" s="16" customFormat="1" ht="94.5" customHeight="1" x14ac:dyDescent="0.2">
      <c r="A68" s="439"/>
      <c r="B68" s="476"/>
      <c r="C68" s="478"/>
      <c r="D68" s="480"/>
    </row>
    <row r="69" spans="1:4"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69" s="531"/>
    </row>
    <row r="70" spans="1:4" ht="21.75" thickBot="1" x14ac:dyDescent="0.25">
      <c r="A70" s="40"/>
      <c r="B70" s="59"/>
      <c r="C70" s="60"/>
      <c r="D70" s="187"/>
    </row>
    <row r="71" spans="1:4" ht="50.1" customHeight="1" thickBot="1" x14ac:dyDescent="0.25">
      <c r="A71" s="411" t="s">
        <v>38</v>
      </c>
      <c r="B71" s="412"/>
      <c r="C71" s="412"/>
      <c r="D71" s="225" t="str">
        <f>"от "&amp;MIN(D72:D91)&amp;" до "&amp;MAX(D72:D91)</f>
        <v>от 120 до 2400</v>
      </c>
    </row>
    <row r="72" spans="1:4" ht="37.5" customHeight="1" x14ac:dyDescent="0.2">
      <c r="A72" s="429" t="s">
        <v>39</v>
      </c>
      <c r="B72" s="430"/>
      <c r="C72" s="431"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72" s="226">
        <v>120</v>
      </c>
    </row>
    <row r="73" spans="1:4" ht="37.5" customHeight="1" x14ac:dyDescent="0.2">
      <c r="A73" s="419" t="s">
        <v>40</v>
      </c>
      <c r="B73" s="420"/>
      <c r="C73" s="431"/>
      <c r="D73" s="227">
        <v>240</v>
      </c>
    </row>
    <row r="74" spans="1:4" ht="37.5" customHeight="1" x14ac:dyDescent="0.2">
      <c r="A74" s="419" t="s">
        <v>41</v>
      </c>
      <c r="B74" s="420"/>
      <c r="C74" s="431"/>
      <c r="D74" s="227">
        <v>360</v>
      </c>
    </row>
    <row r="75" spans="1:4" ht="37.5" customHeight="1" x14ac:dyDescent="0.2">
      <c r="A75" s="419" t="s">
        <v>42</v>
      </c>
      <c r="B75" s="420"/>
      <c r="C75" s="431"/>
      <c r="D75" s="227">
        <v>480</v>
      </c>
    </row>
    <row r="76" spans="1:4" ht="37.5" customHeight="1" x14ac:dyDescent="0.2">
      <c r="A76" s="419" t="s">
        <v>43</v>
      </c>
      <c r="B76" s="420"/>
      <c r="C76" s="431"/>
      <c r="D76" s="227">
        <v>600</v>
      </c>
    </row>
    <row r="77" spans="1:4" ht="37.5" customHeight="1" x14ac:dyDescent="0.2">
      <c r="A77" s="419" t="s">
        <v>44</v>
      </c>
      <c r="B77" s="420"/>
      <c r="C77" s="431"/>
      <c r="D77" s="227">
        <v>720</v>
      </c>
    </row>
    <row r="78" spans="1:4" ht="37.5" customHeight="1" x14ac:dyDescent="0.2">
      <c r="A78" s="419" t="s">
        <v>45</v>
      </c>
      <c r="B78" s="420"/>
      <c r="C78" s="431"/>
      <c r="D78" s="227">
        <v>840</v>
      </c>
    </row>
    <row r="79" spans="1:4" ht="37.5" customHeight="1" x14ac:dyDescent="0.2">
      <c r="A79" s="419" t="s">
        <v>46</v>
      </c>
      <c r="B79" s="420"/>
      <c r="C79" s="431"/>
      <c r="D79" s="227">
        <v>960</v>
      </c>
    </row>
    <row r="80" spans="1:4" ht="37.5" customHeight="1" x14ac:dyDescent="0.2">
      <c r="A80" s="419" t="s">
        <v>47</v>
      </c>
      <c r="B80" s="420"/>
      <c r="C80" s="431"/>
      <c r="D80" s="227">
        <v>1080</v>
      </c>
    </row>
    <row r="81" spans="1:4" ht="37.5" customHeight="1" x14ac:dyDescent="0.2">
      <c r="A81" s="419" t="s">
        <v>48</v>
      </c>
      <c r="B81" s="420"/>
      <c r="C81" s="431"/>
      <c r="D81" s="227">
        <v>1200</v>
      </c>
    </row>
    <row r="82" spans="1:4" ht="37.5" customHeight="1" x14ac:dyDescent="0.2">
      <c r="A82" s="419" t="s">
        <v>49</v>
      </c>
      <c r="B82" s="420"/>
      <c r="C82" s="431"/>
      <c r="D82" s="227">
        <v>1320</v>
      </c>
    </row>
    <row r="83" spans="1:4" ht="37.5" customHeight="1" x14ac:dyDescent="0.2">
      <c r="A83" s="419" t="s">
        <v>50</v>
      </c>
      <c r="B83" s="420"/>
      <c r="C83" s="431"/>
      <c r="D83" s="227">
        <v>1440</v>
      </c>
    </row>
    <row r="84" spans="1:4" ht="37.5" customHeight="1" x14ac:dyDescent="0.2">
      <c r="A84" s="419" t="s">
        <v>51</v>
      </c>
      <c r="B84" s="420"/>
      <c r="C84" s="431"/>
      <c r="D84" s="227">
        <v>1560</v>
      </c>
    </row>
    <row r="85" spans="1:4" ht="37.5" customHeight="1" x14ac:dyDescent="0.2">
      <c r="A85" s="419" t="s">
        <v>52</v>
      </c>
      <c r="B85" s="420"/>
      <c r="C85" s="431"/>
      <c r="D85" s="227">
        <v>1680</v>
      </c>
    </row>
    <row r="86" spans="1:4" ht="37.5" customHeight="1" x14ac:dyDescent="0.2">
      <c r="A86" s="419" t="s">
        <v>53</v>
      </c>
      <c r="B86" s="420"/>
      <c r="C86" s="431"/>
      <c r="D86" s="227">
        <v>1800</v>
      </c>
    </row>
    <row r="87" spans="1:4" ht="37.5" customHeight="1" x14ac:dyDescent="0.2">
      <c r="A87" s="419" t="s">
        <v>54</v>
      </c>
      <c r="B87" s="420"/>
      <c r="C87" s="431"/>
      <c r="D87" s="227">
        <v>1920</v>
      </c>
    </row>
    <row r="88" spans="1:4" ht="37.5" customHeight="1" x14ac:dyDescent="0.2">
      <c r="A88" s="419" t="s">
        <v>55</v>
      </c>
      <c r="B88" s="420"/>
      <c r="C88" s="431"/>
      <c r="D88" s="227">
        <v>2040</v>
      </c>
    </row>
    <row r="89" spans="1:4" ht="37.5" customHeight="1" x14ac:dyDescent="0.2">
      <c r="A89" s="419" t="s">
        <v>56</v>
      </c>
      <c r="B89" s="420"/>
      <c r="C89" s="431"/>
      <c r="D89" s="227">
        <v>2160</v>
      </c>
    </row>
    <row r="90" spans="1:4" ht="37.5" customHeight="1" x14ac:dyDescent="0.2">
      <c r="A90" s="419" t="s">
        <v>57</v>
      </c>
      <c r="B90" s="420"/>
      <c r="C90" s="431"/>
      <c r="D90" s="227">
        <v>2280</v>
      </c>
    </row>
    <row r="91" spans="1:4" ht="37.5" customHeight="1" thickBot="1" x14ac:dyDescent="0.25">
      <c r="A91" s="419" t="s">
        <v>58</v>
      </c>
      <c r="B91" s="420"/>
      <c r="C91" s="431"/>
      <c r="D91" s="227">
        <v>2400</v>
      </c>
    </row>
    <row r="92" spans="1:4" ht="50.1" customHeight="1" thickBot="1" x14ac:dyDescent="0.25">
      <c r="A92" s="411" t="s">
        <v>59</v>
      </c>
      <c r="B92" s="412"/>
      <c r="C92" s="412"/>
      <c r="D92" s="225" t="str">
        <f>"от "&amp;MIN(D93:D102)&amp;" до "&amp;MAX(D93:D102)</f>
        <v>от 60 до 648</v>
      </c>
    </row>
    <row r="93" spans="1:4" ht="151.5" x14ac:dyDescent="0.2">
      <c r="A93" s="65" t="s">
        <v>60</v>
      </c>
      <c r="B93" s="66" t="s">
        <v>13</v>
      </c>
      <c r="C93" s="120"/>
      <c r="D93" s="238">
        <v>192</v>
      </c>
    </row>
    <row r="94" spans="1:4" ht="37.5" customHeight="1" x14ac:dyDescent="0.2">
      <c r="A94" s="573" t="s">
        <v>61</v>
      </c>
      <c r="B94" s="574"/>
      <c r="C94" s="426"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94" s="227">
        <v>60</v>
      </c>
    </row>
    <row r="95" spans="1:4" ht="37.5" customHeight="1" x14ac:dyDescent="0.2">
      <c r="A95" s="573" t="s">
        <v>62</v>
      </c>
      <c r="B95" s="574"/>
      <c r="C95" s="427"/>
      <c r="D95" s="227">
        <v>648</v>
      </c>
    </row>
    <row r="96" spans="1:4" ht="37.5" customHeight="1" x14ac:dyDescent="0.2">
      <c r="A96" s="582" t="s">
        <v>63</v>
      </c>
      <c r="B96" s="583"/>
      <c r="C96" s="427"/>
      <c r="D96" s="227">
        <v>180</v>
      </c>
    </row>
    <row r="97" spans="1:4" ht="37.5" customHeight="1" x14ac:dyDescent="0.2">
      <c r="A97" s="584" t="s">
        <v>64</v>
      </c>
      <c r="B97" s="585"/>
      <c r="C97" s="427"/>
      <c r="D97" s="227">
        <v>594</v>
      </c>
    </row>
    <row r="98" spans="1:4" ht="37.5" customHeight="1" x14ac:dyDescent="0.2">
      <c r="A98" s="573" t="s">
        <v>65</v>
      </c>
      <c r="B98" s="574"/>
      <c r="C98" s="427"/>
      <c r="D98" s="238">
        <v>60</v>
      </c>
    </row>
    <row r="99" spans="1:4" ht="37.5" customHeight="1" x14ac:dyDescent="0.2">
      <c r="A99" s="573" t="s">
        <v>66</v>
      </c>
      <c r="B99" s="574"/>
      <c r="C99" s="427"/>
      <c r="D99" s="238">
        <v>60</v>
      </c>
    </row>
    <row r="100" spans="1:4" ht="37.5" customHeight="1" x14ac:dyDescent="0.2">
      <c r="A100" s="573" t="s">
        <v>67</v>
      </c>
      <c r="B100" s="574"/>
      <c r="C100" s="427"/>
      <c r="D100" s="238">
        <v>120</v>
      </c>
    </row>
    <row r="101" spans="1:4" ht="37.5" customHeight="1" x14ac:dyDescent="0.2">
      <c r="A101" s="573" t="s">
        <v>68</v>
      </c>
      <c r="B101" s="574"/>
      <c r="C101" s="427"/>
      <c r="D101" s="238">
        <v>180</v>
      </c>
    </row>
    <row r="102" spans="1:4" ht="37.5" customHeight="1" thickBot="1" x14ac:dyDescent="0.25">
      <c r="A102" s="575" t="s">
        <v>69</v>
      </c>
      <c r="B102" s="576"/>
      <c r="C102" s="428"/>
      <c r="D102" s="290">
        <v>240</v>
      </c>
    </row>
    <row r="103" spans="1:4"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03" s="314">
        <v>30</v>
      </c>
    </row>
    <row r="104" spans="1:4" ht="50.1" customHeight="1" thickBot="1" x14ac:dyDescent="0.25">
      <c r="A104" s="362" t="s">
        <v>72</v>
      </c>
      <c r="B104" s="363"/>
      <c r="C104" s="21"/>
      <c r="D104" s="22" t="str">
        <f>"от "&amp;MIN(D106,D126:D142)&amp;" до "&amp;MAX(D106,D126:D142)</f>
        <v>от 300 до 2412</v>
      </c>
    </row>
    <row r="105" spans="1:4" ht="21.75" thickBot="1" x14ac:dyDescent="0.25">
      <c r="A105" s="518"/>
      <c r="B105" s="519"/>
      <c r="C105" s="60"/>
      <c r="D105" s="212"/>
    </row>
    <row r="106" spans="1:4" ht="57.75"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"2ГИС.ТАГАНРОГ (версия для ПК); Интернет-площадка 2gis.kz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http://api.2gis.kz/</v>
      </c>
      <c r="D106" s="231">
        <v>360</v>
      </c>
    </row>
    <row r="107" spans="1:4" ht="57.75" customHeight="1" thickBot="1" x14ac:dyDescent="0.25">
      <c r="A107" s="393" t="s">
        <v>74</v>
      </c>
      <c r="B107" s="394"/>
      <c r="C107" s="405"/>
      <c r="D107" s="293" t="s">
        <v>75</v>
      </c>
    </row>
    <row r="108" spans="1:4" ht="57.75" customHeight="1" x14ac:dyDescent="0.2">
      <c r="A108" s="385" t="s">
        <v>76</v>
      </c>
      <c r="B108" s="386"/>
      <c r="C108" s="405"/>
      <c r="D108" s="227">
        <f>D106/4</f>
        <v>90</v>
      </c>
    </row>
    <row r="109" spans="1:4" ht="57.75" customHeight="1" x14ac:dyDescent="0.2">
      <c r="A109" s="385" t="s">
        <v>77</v>
      </c>
      <c r="B109" s="386"/>
      <c r="C109" s="405"/>
      <c r="D109" s="227">
        <f>D106/5</f>
        <v>72</v>
      </c>
    </row>
    <row r="110" spans="1:4" ht="57.75" customHeight="1" x14ac:dyDescent="0.2">
      <c r="A110" s="385" t="s">
        <v>78</v>
      </c>
      <c r="B110" s="386"/>
      <c r="C110" s="405"/>
      <c r="D110" s="227">
        <f>D106/6</f>
        <v>60</v>
      </c>
    </row>
    <row r="111" spans="1:4" ht="57.75" customHeight="1" x14ac:dyDescent="0.2">
      <c r="A111" s="385" t="s">
        <v>79</v>
      </c>
      <c r="B111" s="386"/>
      <c r="C111" s="405"/>
      <c r="D111" s="227">
        <f>D106/7</f>
        <v>51.428571428571431</v>
      </c>
    </row>
    <row r="112" spans="1:4" ht="57.75" customHeight="1" x14ac:dyDescent="0.2">
      <c r="A112" s="385" t="s">
        <v>80</v>
      </c>
      <c r="B112" s="386"/>
      <c r="C112" s="405"/>
      <c r="D112" s="227">
        <f>D106/8</f>
        <v>45</v>
      </c>
    </row>
    <row r="113" spans="1:4" ht="57.75" customHeight="1" x14ac:dyDescent="0.2">
      <c r="A113" s="385" t="s">
        <v>81</v>
      </c>
      <c r="B113" s="386"/>
      <c r="C113" s="405"/>
      <c r="D113" s="227">
        <f>D106/9</f>
        <v>40</v>
      </c>
    </row>
    <row r="114" spans="1:4" ht="57.75" customHeight="1" thickBot="1" x14ac:dyDescent="0.25">
      <c r="A114" s="385" t="s">
        <v>82</v>
      </c>
      <c r="B114" s="386"/>
      <c r="C114" s="405"/>
      <c r="D114" s="227">
        <f>D106/10</f>
        <v>36</v>
      </c>
    </row>
    <row r="115" spans="1:4" ht="57.75" customHeight="1" thickBot="1" x14ac:dyDescent="0.25">
      <c r="A115" s="389" t="s">
        <v>83</v>
      </c>
      <c r="B115" s="390"/>
      <c r="C115" s="405"/>
      <c r="D115" s="231">
        <v>1368</v>
      </c>
    </row>
    <row r="116" spans="1:4" ht="57.75" customHeight="1" thickBot="1" x14ac:dyDescent="0.25">
      <c r="A116" s="393" t="s">
        <v>74</v>
      </c>
      <c r="B116" s="394"/>
      <c r="C116" s="405"/>
      <c r="D116" s="293" t="s">
        <v>75</v>
      </c>
    </row>
    <row r="117" spans="1:4" ht="57.75" customHeight="1" x14ac:dyDescent="0.2">
      <c r="A117" s="385" t="s">
        <v>76</v>
      </c>
      <c r="B117" s="386"/>
      <c r="C117" s="405"/>
      <c r="D117" s="227">
        <v>342</v>
      </c>
    </row>
    <row r="118" spans="1:4" ht="57.75" customHeight="1" x14ac:dyDescent="0.2">
      <c r="A118" s="385" t="s">
        <v>77</v>
      </c>
      <c r="B118" s="386"/>
      <c r="C118" s="405"/>
      <c r="D118" s="227">
        <v>273.59999999999997</v>
      </c>
    </row>
    <row r="119" spans="1:4" ht="57.75" customHeight="1" x14ac:dyDescent="0.2">
      <c r="A119" s="385" t="s">
        <v>78</v>
      </c>
      <c r="B119" s="386"/>
      <c r="C119" s="405"/>
      <c r="D119" s="227">
        <v>228</v>
      </c>
    </row>
    <row r="120" spans="1:4" ht="57.75" customHeight="1" x14ac:dyDescent="0.2">
      <c r="A120" s="385" t="s">
        <v>79</v>
      </c>
      <c r="B120" s="386"/>
      <c r="C120" s="405"/>
      <c r="D120" s="227">
        <v>195.42857142857142</v>
      </c>
    </row>
    <row r="121" spans="1:4" ht="57.75" customHeight="1" x14ac:dyDescent="0.2">
      <c r="A121" s="385" t="s">
        <v>80</v>
      </c>
      <c r="B121" s="386"/>
      <c r="C121" s="405"/>
      <c r="D121" s="227">
        <v>171</v>
      </c>
    </row>
    <row r="122" spans="1:4" ht="57.75" customHeight="1" x14ac:dyDescent="0.2">
      <c r="A122" s="385" t="s">
        <v>81</v>
      </c>
      <c r="B122" s="386"/>
      <c r="C122" s="405"/>
      <c r="D122" s="227">
        <v>152</v>
      </c>
    </row>
    <row r="123" spans="1:4" ht="57.75" customHeight="1" thickBot="1" x14ac:dyDescent="0.25">
      <c r="A123" s="385" t="s">
        <v>82</v>
      </c>
      <c r="B123" s="386"/>
      <c r="C123" s="406"/>
      <c r="D123" s="227">
        <v>136.79999999999998</v>
      </c>
    </row>
    <row r="124" spans="1:4"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24" s="236">
        <v>3000</v>
      </c>
    </row>
    <row r="125" spans="1:4" ht="21.75" thickBot="1" x14ac:dyDescent="0.25">
      <c r="A125" s="357"/>
      <c r="B125" s="358"/>
      <c r="C125" s="56"/>
      <c r="D125" s="237"/>
    </row>
    <row r="126" spans="1:4" ht="50.1" customHeight="1" x14ac:dyDescent="0.2">
      <c r="A126" s="352" t="s">
        <v>85</v>
      </c>
      <c r="B126" s="353"/>
      <c r="C126" s="118" t="str">
        <f>"Интернет-площадка 2gis.ru на основе Cправочника организаций "&amp;$C$2&amp;""</f>
        <v>Интернет-площадка 2gis.ru на основе Cправочника организаций "2ГИС.ТАГАНРОГ</v>
      </c>
      <c r="D126" s="238">
        <v>1740</v>
      </c>
    </row>
    <row r="127" spans="1:4" ht="50.1" customHeight="1" x14ac:dyDescent="0.2">
      <c r="A127" s="352" t="s">
        <v>86</v>
      </c>
      <c r="B127" s="353"/>
      <c r="C127" s="74"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7" s="238">
        <v>648</v>
      </c>
    </row>
    <row r="128" spans="1:4" ht="50.1" customHeight="1" x14ac:dyDescent="0.2">
      <c r="A128" s="352" t="s">
        <v>87</v>
      </c>
      <c r="B128" s="353"/>
      <c r="C128" s="74"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28" s="238">
        <v>1008</v>
      </c>
    </row>
    <row r="129" spans="1:4" ht="50.1" customHeight="1" x14ac:dyDescent="0.2">
      <c r="A129" s="352" t="s">
        <v>88</v>
      </c>
      <c r="B129" s="353"/>
      <c r="C129" s="74" t="str">
        <f>"Интернет-площадка 2gis.ru на основе Cправочника организаций "&amp;$C$2&amp;""</f>
        <v>Интернет-площадка 2gis.ru на основе Cправочника организаций "2ГИС.ТАГАНРОГ</v>
      </c>
      <c r="D129" s="238">
        <v>2010</v>
      </c>
    </row>
    <row r="130" spans="1:4" ht="50.1" customHeight="1" x14ac:dyDescent="0.2">
      <c r="A130" s="352" t="s">
        <v>89</v>
      </c>
      <c r="B130" s="353"/>
      <c r="C130" s="74" t="str">
        <f>"Интернет-площадка 2gis.ru на основе Cправочника организаций "&amp;$C$2&amp;""</f>
        <v>Интернет-площадка 2gis.ru на основе Cправочника организаций "2ГИС.ТАГАНРОГ</v>
      </c>
      <c r="D130" s="238">
        <v>2412</v>
      </c>
    </row>
    <row r="131" spans="1:4" ht="50.1" customHeight="1" x14ac:dyDescent="0.2">
      <c r="A131" s="352" t="s">
        <v>90</v>
      </c>
      <c r="B131" s="353"/>
      <c r="C131" s="74"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1" s="238">
        <v>648</v>
      </c>
    </row>
    <row r="132" spans="1:4" ht="50.1" customHeight="1" x14ac:dyDescent="0.2">
      <c r="A132" s="352" t="s">
        <v>91</v>
      </c>
      <c r="B132" s="353"/>
      <c r="C132" s="74"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2" s="238">
        <v>414</v>
      </c>
    </row>
    <row r="133" spans="1:4" ht="50.1" customHeight="1" x14ac:dyDescent="0.2">
      <c r="A133" s="352" t="s">
        <v>92</v>
      </c>
      <c r="B133" s="353"/>
      <c r="C133" s="74"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33" s="238">
        <v>888</v>
      </c>
    </row>
    <row r="134" spans="1:4" ht="50.1" customHeight="1" x14ac:dyDescent="0.2">
      <c r="A134" s="352" t="s">
        <v>93</v>
      </c>
      <c r="B134" s="353"/>
      <c r="C134" s="74" t="str">
        <f>C165</f>
        <v>электронный справочник на основе Справочника организаций "2ГИС.ТАГАНРОГ (мобильная версия 2ГИС 4.0 и выше)</v>
      </c>
      <c r="D134" s="238">
        <v>1200</v>
      </c>
    </row>
    <row r="135" spans="1:4" ht="50.1" customHeight="1" x14ac:dyDescent="0.2">
      <c r="A135" s="352" t="s">
        <v>94</v>
      </c>
      <c r="B135" s="353"/>
      <c r="C135" s="74" t="s">
        <v>95</v>
      </c>
      <c r="D135" s="238">
        <v>300</v>
      </c>
    </row>
    <row r="136" spans="1:4" ht="79.5" customHeight="1" x14ac:dyDescent="0.2">
      <c r="A136" s="352" t="s">
        <v>96</v>
      </c>
      <c r="B136" s="353"/>
      <c r="C13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6" s="238">
        <v>1008</v>
      </c>
    </row>
    <row r="137" spans="1:4" ht="79.5" customHeight="1" x14ac:dyDescent="0.2">
      <c r="A137" s="352" t="s">
        <v>97</v>
      </c>
      <c r="B137" s="353"/>
      <c r="C137" s="74"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7" s="238">
        <v>804</v>
      </c>
    </row>
    <row r="138" spans="1:4" ht="79.5" customHeight="1" x14ac:dyDescent="0.2">
      <c r="A138" s="352" t="s">
        <v>98</v>
      </c>
      <c r="B138" s="353"/>
      <c r="C138" s="74"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8" s="238">
        <v>474</v>
      </c>
    </row>
    <row r="139" spans="1:4" ht="79.5" customHeight="1" x14ac:dyDescent="0.2">
      <c r="A139" s="352" t="s">
        <v>99</v>
      </c>
      <c r="B139" s="353"/>
      <c r="C139" s="74" t="str">
        <f t="shared" si="0"/>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39" s="238">
        <v>408</v>
      </c>
    </row>
    <row r="140" spans="1:4" ht="79.5" customHeight="1" x14ac:dyDescent="0.2">
      <c r="A140" s="352" t="s">
        <v>100</v>
      </c>
      <c r="B140" s="353" t="s">
        <v>100</v>
      </c>
      <c r="C14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0" s="238">
        <v>2010</v>
      </c>
    </row>
    <row r="141" spans="1:4" ht="79.5" customHeight="1" x14ac:dyDescent="0.2">
      <c r="A141" s="352" t="s">
        <v>101</v>
      </c>
      <c r="B141" s="353" t="s">
        <v>101</v>
      </c>
      <c r="C14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41" s="238">
        <v>2004</v>
      </c>
    </row>
    <row r="142" spans="1:4" ht="50.1" customHeight="1" thickBot="1" x14ac:dyDescent="0.25">
      <c r="A142" s="352" t="s">
        <v>102</v>
      </c>
      <c r="B142" s="353"/>
      <c r="C142" s="74"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2" s="238">
        <v>474</v>
      </c>
    </row>
    <row r="143" spans="1:4" s="16" customFormat="1" ht="102" customHeight="1" thickBot="1" x14ac:dyDescent="0.25">
      <c r="A143" s="352" t="s">
        <v>16</v>
      </c>
      <c r="B143" s="353"/>
      <c r="C14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3" s="238">
        <v>192</v>
      </c>
    </row>
    <row r="144" spans="1:4" s="16" customFormat="1" ht="102" customHeight="1" thickBot="1" x14ac:dyDescent="0.25">
      <c r="A144" s="352" t="s">
        <v>103</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44" s="238">
        <v>100002</v>
      </c>
    </row>
    <row r="145" spans="1:4" s="16" customFormat="1" ht="126" customHeight="1" x14ac:dyDescent="0.2">
      <c r="A145" s="352" t="s">
        <v>104</v>
      </c>
      <c r="B145" s="353"/>
      <c r="C14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"2ГИС.ТАГАНРОГ (версия для ПК); 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Интернет-площадки и Веб-приложения на основе Cправочника организаций "2ГИС.ТАГАНРОГ, http://api.2gis.ru/</v>
      </c>
      <c r="D145" s="238">
        <v>1005</v>
      </c>
    </row>
    <row r="146" spans="1:4" s="16" customFormat="1" ht="96" customHeight="1" x14ac:dyDescent="0.2">
      <c r="A146" s="377" t="s">
        <v>106</v>
      </c>
      <c r="B146" s="378"/>
      <c r="C14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46" s="238">
        <v>2004</v>
      </c>
    </row>
    <row r="147" spans="1:4" ht="50.1" customHeight="1" x14ac:dyDescent="0.2">
      <c r="A147" s="352" t="s">
        <v>107</v>
      </c>
      <c r="B147" s="353"/>
      <c r="C147" s="74" t="str">
        <f>"Интернет-площадка 2gis.ru на основе Cправочника организаций "&amp;$C$2&amp;""</f>
        <v>Интернет-площадка 2gis.ru на основе Cправочника организаций "2ГИС.ТАГАНРОГ</v>
      </c>
      <c r="D147" s="238">
        <v>2520</v>
      </c>
    </row>
    <row r="148" spans="1:4" ht="42" customHeight="1" x14ac:dyDescent="0.2">
      <c r="A148" s="352" t="s">
        <v>108</v>
      </c>
      <c r="B148" s="353"/>
      <c r="C148" s="74" t="str">
        <f t="shared" ref="C148:C157" si="1">"Электронный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48" s="238">
        <v>960</v>
      </c>
    </row>
    <row r="149" spans="1:4" ht="50.1" customHeight="1" x14ac:dyDescent="0.2">
      <c r="A149" s="352" t="s">
        <v>109</v>
      </c>
      <c r="B149" s="353"/>
      <c r="C149" s="74" t="str">
        <f t="shared" si="1"/>
        <v>Электронный справочник на основе Справочника организаций "2ГИС.ТАГАНРОГ (версия для ПК)</v>
      </c>
      <c r="D149" s="238">
        <v>1440</v>
      </c>
    </row>
    <row r="150" spans="1:4" ht="50.1" customHeight="1" x14ac:dyDescent="0.2">
      <c r="A150" s="352" t="s">
        <v>110</v>
      </c>
      <c r="B150" s="353"/>
      <c r="C150" s="74" t="str">
        <f>"Интернет-площадка 2gis.ru на основе Cправочника организаций "&amp;$C$2&amp;""</f>
        <v>Интернет-площадка 2gis.ru на основе Cправочника организаций "2ГИС.ТАГАНРОГ</v>
      </c>
      <c r="D150" s="238">
        <v>2880</v>
      </c>
    </row>
    <row r="151" spans="1:4" ht="50.1" customHeight="1" x14ac:dyDescent="0.2">
      <c r="A151" s="352" t="s">
        <v>111</v>
      </c>
      <c r="B151" s="353"/>
      <c r="C151" s="74" t="str">
        <f>"Интернет-площадка 2gis.ru на основе Cправочника организаций "&amp;$C$2&amp;""</f>
        <v>Интернет-площадка 2gis.ru на основе Cправочника организаций "2ГИС.ТАГАНРОГ</v>
      </c>
      <c r="D151" s="238">
        <v>3456</v>
      </c>
    </row>
    <row r="152" spans="1:4" ht="50.1" customHeight="1" x14ac:dyDescent="0.2">
      <c r="A152" s="352" t="s">
        <v>112</v>
      </c>
      <c r="B152" s="353"/>
      <c r="C152" s="74" t="str">
        <f t="shared" si="1"/>
        <v>Электронный справочник на основе Справочника организаций "2ГИС.ТАГАНРОГ (версия для ПК)</v>
      </c>
      <c r="D152" s="238">
        <v>960</v>
      </c>
    </row>
    <row r="153" spans="1:4" ht="50.1" customHeight="1" x14ac:dyDescent="0.2">
      <c r="A153" s="352" t="s">
        <v>113</v>
      </c>
      <c r="B153" s="353"/>
      <c r="C153" s="74" t="str">
        <f t="shared" si="1"/>
        <v>Электронный справочник на основе Справочника организаций "2ГИС.ТАГАНРОГ (версия для ПК)</v>
      </c>
      <c r="D153" s="238">
        <v>600</v>
      </c>
    </row>
    <row r="154" spans="1:4" ht="50.1" customHeight="1" x14ac:dyDescent="0.2">
      <c r="A154" s="352" t="s">
        <v>114</v>
      </c>
      <c r="B154" s="353"/>
      <c r="C154" s="74" t="str">
        <f t="shared" si="1"/>
        <v>Электронный справочник на основе Справочника организаций "2ГИС.ТАГАНРОГ (версия для ПК)</v>
      </c>
      <c r="D154" s="238">
        <v>1320</v>
      </c>
    </row>
    <row r="155" spans="1:4" ht="50.1" customHeight="1" x14ac:dyDescent="0.2">
      <c r="A155" s="352" t="s">
        <v>115</v>
      </c>
      <c r="B155" s="353"/>
      <c r="C155" s="74" t="s">
        <v>95</v>
      </c>
      <c r="D155" s="238">
        <v>480</v>
      </c>
    </row>
    <row r="156" spans="1:4" ht="69" customHeight="1" x14ac:dyDescent="0.2">
      <c r="A156" s="352" t="s">
        <v>116</v>
      </c>
      <c r="B156" s="353"/>
      <c r="C15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"2ГИС.ТАГАНРОГ (мобильная версия 2ГИС 4.0 и выше); Интернет-площадка 2gis.ru на основе Cправочника организаций "2ГИС.ТАГАНРОГ</v>
      </c>
      <c r="D156" s="238">
        <v>2880</v>
      </c>
    </row>
    <row r="157" spans="1:4" ht="50.1" customHeight="1" thickBot="1" x14ac:dyDescent="0.25">
      <c r="A157" s="352" t="s">
        <v>117</v>
      </c>
      <c r="B157" s="353"/>
      <c r="C157" s="74" t="str">
        <f t="shared" si="1"/>
        <v>Электронный справочник на основе Справочника организаций "2ГИС.ТАГАНРОГ (версия для ПК)</v>
      </c>
      <c r="D157" s="238">
        <v>720</v>
      </c>
    </row>
    <row r="158" spans="1:4" s="16" customFormat="1" ht="36" customHeight="1" thickBot="1" x14ac:dyDescent="0.25">
      <c r="A158" s="362" t="s">
        <v>118</v>
      </c>
      <c r="B158" s="363"/>
      <c r="C158" s="362"/>
      <c r="D158" s="695"/>
    </row>
    <row r="159" spans="1:4" s="16" customFormat="1" ht="50.1" customHeight="1" x14ac:dyDescent="0.2">
      <c r="A159" s="352" t="s">
        <v>119</v>
      </c>
      <c r="B159" s="353"/>
      <c r="C159" s="366" t="str">
        <f>"Электронный справочник на основе Справочника организаций "&amp;$C$2&amp;" (мобильная версия)"</f>
        <v>Электронный справочник на основе Справочника организаций "2ГИС.ТАГАНРОГ (мобильная версия)</v>
      </c>
      <c r="D159" s="238">
        <v>2004</v>
      </c>
    </row>
    <row r="160" spans="1:4" s="16" customFormat="1" ht="50.1" customHeight="1" x14ac:dyDescent="0.2">
      <c r="A160" s="352" t="s">
        <v>120</v>
      </c>
      <c r="B160" s="353"/>
      <c r="C160" s="367"/>
      <c r="D160" s="238">
        <v>2004</v>
      </c>
    </row>
    <row r="161" spans="1:4" s="16" customFormat="1" ht="50.1" customHeight="1" x14ac:dyDescent="0.2">
      <c r="A161" s="369" t="s">
        <v>121</v>
      </c>
      <c r="B161" s="370"/>
      <c r="C161" s="367"/>
      <c r="D161" s="238">
        <v>1500</v>
      </c>
    </row>
    <row r="162" spans="1:4" s="16" customFormat="1" ht="50.1" customHeight="1" x14ac:dyDescent="0.2">
      <c r="A162" s="369" t="s">
        <v>122</v>
      </c>
      <c r="B162" s="370"/>
      <c r="C162" s="367"/>
      <c r="D162" s="238">
        <v>150</v>
      </c>
    </row>
    <row r="163" spans="1:4" s="16" customFormat="1" ht="50.1" customHeight="1" thickBot="1" x14ac:dyDescent="0.25">
      <c r="A163" s="369" t="s">
        <v>123</v>
      </c>
      <c r="B163" s="370"/>
      <c r="C163" s="368"/>
      <c r="D163" s="238">
        <v>510</v>
      </c>
    </row>
    <row r="164" spans="1:4" s="16" customFormat="1" ht="50.1" customHeight="1" thickBot="1" x14ac:dyDescent="0.25">
      <c r="A164" s="362" t="s">
        <v>124</v>
      </c>
      <c r="B164" s="363"/>
      <c r="C164" s="21"/>
      <c r="D164" s="21"/>
    </row>
    <row r="165" spans="1:4" ht="50.1" customHeight="1" x14ac:dyDescent="0.2">
      <c r="A165" s="352" t="s">
        <v>214</v>
      </c>
      <c r="B165" s="353"/>
      <c r="C165"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65" s="238">
        <v>180</v>
      </c>
    </row>
    <row r="166" spans="1:4" ht="50.1" customHeight="1" x14ac:dyDescent="0.2">
      <c r="A166" s="352" t="s">
        <v>126</v>
      </c>
      <c r="B166" s="353"/>
      <c r="C166" s="74" t="str">
        <f>"Интернет-площадка 2gis.ru на основе Cправочника организаций "&amp;$C$2&amp;""</f>
        <v>Интернет-площадка 2gis.ru на основе Cправочника организаций "2ГИС.ТАГАНРОГ</v>
      </c>
      <c r="D166" s="227">
        <v>180</v>
      </c>
    </row>
    <row r="167" spans="1:4" ht="50.1" customHeight="1" x14ac:dyDescent="0.2">
      <c r="A167" s="352" t="s">
        <v>127</v>
      </c>
      <c r="B167" s="353"/>
      <c r="C167" s="74"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67" s="238">
        <v>180</v>
      </c>
    </row>
    <row r="168" spans="1:4" ht="50.1" customHeight="1" x14ac:dyDescent="0.2">
      <c r="A168" s="352" t="s">
        <v>215</v>
      </c>
      <c r="B168" s="353"/>
      <c r="C16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"2ГИС.ТАГАНРОГ (мобильная версия 2ГИС 4.0 и выше)</v>
      </c>
      <c r="D168" s="227">
        <v>360</v>
      </c>
    </row>
    <row r="169" spans="1:4" ht="50.1" customHeight="1" x14ac:dyDescent="0.2">
      <c r="A169" s="352" t="s">
        <v>199</v>
      </c>
      <c r="B169" s="353"/>
      <c r="C169" s="58" t="str">
        <f>"Интернет-площадка 2gis.ru на основе Cправочника организаций "&amp;$C$2&amp;""</f>
        <v>Интернет-площадка 2gis.ru на основе Cправочника организаций "2ГИС.ТАГАНРОГ</v>
      </c>
      <c r="D169" s="239">
        <v>360</v>
      </c>
    </row>
    <row r="170" spans="1:4" ht="50.1" customHeight="1" x14ac:dyDescent="0.2">
      <c r="A170" s="352" t="s">
        <v>130</v>
      </c>
      <c r="B170" s="353"/>
      <c r="C170" s="74" t="str">
        <f>"Электронный справочник на основе Справочника организаций "&amp;$C$2&amp;" (версия для ПК)"</f>
        <v>Электронный справочник на основе Справочника организаций "2ГИС.ТАГАНРОГ (версия для ПК)</v>
      </c>
      <c r="D170" s="227">
        <v>360</v>
      </c>
    </row>
    <row r="171" spans="1:4" s="16" customFormat="1" ht="94.5" customHeight="1" x14ac:dyDescent="0.2">
      <c r="A171" s="352" t="s">
        <v>131</v>
      </c>
      <c r="B171" s="353"/>
      <c r="C171" s="121" t="str">
        <f>C166</f>
        <v>Интернет-площадка 2gis.ru на основе Cправочника организаций "2ГИС.ТАГАНРОГ</v>
      </c>
      <c r="D171" s="238">
        <v>180</v>
      </c>
    </row>
    <row r="172" spans="1:4" s="16" customFormat="1" ht="94.5" customHeight="1" thickBot="1" x14ac:dyDescent="0.25">
      <c r="A172" s="352" t="s">
        <v>132</v>
      </c>
      <c r="B172" s="353"/>
      <c r="C17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"2ГИС.ТАГАНРОГ; электронный справочник на основе Справочника организаций "2ГИС.ТАГАНРОГ (мобильная версия 2ГИС 4.0 и выше)</v>
      </c>
      <c r="D172" s="238">
        <v>1002</v>
      </c>
    </row>
    <row r="173" spans="1:4" ht="50.1" customHeight="1" thickBot="1" x14ac:dyDescent="0.25">
      <c r="A173" s="518"/>
      <c r="B173" s="519"/>
      <c r="C173" s="60"/>
      <c r="D173" s="212"/>
    </row>
    <row r="174" spans="1:4" s="20" customFormat="1" ht="30" customHeight="1" x14ac:dyDescent="0.2">
      <c r="A174" s="81"/>
      <c r="B174" s="82"/>
      <c r="C174" s="83"/>
      <c r="D174" s="82"/>
    </row>
    <row r="175" spans="1:4" s="16" customFormat="1" ht="21" x14ac:dyDescent="0.2">
      <c r="A175" s="85"/>
      <c r="B175" s="86" t="s">
        <v>133</v>
      </c>
      <c r="C175" s="349" t="s">
        <v>203</v>
      </c>
      <c r="D175" s="349"/>
    </row>
    <row r="176" spans="1:4" s="16" customFormat="1" ht="21" x14ac:dyDescent="0.2">
      <c r="A176" s="85"/>
      <c r="B176" s="87"/>
      <c r="C176" s="348" t="s">
        <v>204</v>
      </c>
      <c r="D176" s="348"/>
    </row>
    <row r="177" spans="1:4" s="16" customFormat="1" ht="21" x14ac:dyDescent="0.2">
      <c r="A177" s="85"/>
      <c r="B177" s="87"/>
      <c r="C177" s="348" t="s">
        <v>205</v>
      </c>
      <c r="D177" s="348"/>
    </row>
    <row r="178" spans="1:4" s="16" customFormat="1" ht="21" x14ac:dyDescent="0.2">
      <c r="A178" s="81"/>
      <c r="B178" s="82"/>
      <c r="C178" s="348"/>
      <c r="D178" s="348"/>
    </row>
    <row r="179" spans="1:4" s="16" customFormat="1" ht="23.25" x14ac:dyDescent="0.2">
      <c r="A179" s="347" t="str">
        <f>Абакан_юр!A174</f>
        <v>По соглашению сторон в качестве валюты платежа могут выступать украинские гривны, в этом случае курс следующий: 1 руб. = 0,4395 гривен</v>
      </c>
      <c r="B179" s="347"/>
      <c r="C179" s="347"/>
      <c r="D179" s="89"/>
    </row>
    <row r="180" spans="1:4" ht="23.25" x14ac:dyDescent="0.2">
      <c r="A180" s="347" t="str">
        <f>Абакан_юр!A175</f>
        <v>По соглашению сторон в качестве валюты платежа могут выступать дирхамы ОАЭ, в этом случае курс следующий: 1 руб. = 0,0414 дирхам</v>
      </c>
      <c r="B180" s="347"/>
      <c r="C180" s="347"/>
      <c r="D180" s="89"/>
    </row>
    <row r="181" spans="1:4" ht="23.25" x14ac:dyDescent="0.2">
      <c r="A181" s="347" t="str">
        <f>Абакан_юр!A176</f>
        <v>По соглашению сторон в качестве валюты платежа могут выступать доллары США, в этом случае курс следующий: 1 руб. = 0,0113 доллара</v>
      </c>
      <c r="B181" s="347"/>
      <c r="C181" s="347"/>
      <c r="D181" s="89"/>
    </row>
    <row r="182" spans="1:4" ht="23.25" x14ac:dyDescent="0.2">
      <c r="A182" s="347" t="str">
        <f>Абакан_юр!A177</f>
        <v>По соглашению сторон в качестве валюты платежа могут выступать евро, в этом случае курс следующий: 1 руб. = 0,0104 евро</v>
      </c>
      <c r="B182" s="347"/>
      <c r="C182" s="347"/>
      <c r="D182" s="89"/>
    </row>
    <row r="183" spans="1:4" ht="23.25" x14ac:dyDescent="0.2">
      <c r="A183" s="347" t="str">
        <f>Абакан_юр!A178</f>
        <v>По соглашению сторон в качестве валюты платежа могут выступать чешские кроны, в этом случае курс следующий: 1 руб. = 0,2610 крона</v>
      </c>
      <c r="B183" s="347"/>
      <c r="C183" s="347"/>
      <c r="D183" s="89"/>
    </row>
    <row r="184" spans="1:4" ht="23.25" x14ac:dyDescent="0.2">
      <c r="A184" s="347" t="str">
        <f>Абакан_юр!A179</f>
        <v>По соглашению сторон в качестве валюты платежа могут выступать киргизские сомы, в этом случае курс следующий: 1 руб. = 1,0094 сом</v>
      </c>
      <c r="B184" s="347"/>
      <c r="C184" s="347"/>
      <c r="D184" s="89"/>
    </row>
    <row r="185" spans="1:4" ht="23.25" x14ac:dyDescent="0.2">
      <c r="A185"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5" s="347"/>
      <c r="C185" s="347"/>
      <c r="D185" s="89"/>
    </row>
    <row r="186" spans="1:4" ht="23.25" x14ac:dyDescent="0.2">
      <c r="A186" s="93"/>
      <c r="B186" s="93"/>
      <c r="C186" s="94"/>
      <c r="D186" s="95"/>
    </row>
    <row r="187" spans="1:4" ht="21" x14ac:dyDescent="0.2">
      <c r="A187" s="339" t="s">
        <v>145</v>
      </c>
      <c r="B187" s="339"/>
      <c r="C187" s="339"/>
      <c r="D187" s="339"/>
    </row>
    <row r="188" spans="1:4" ht="23.25" x14ac:dyDescent="0.2">
      <c r="A188" s="93"/>
      <c r="B188" s="93"/>
      <c r="C188" s="94"/>
      <c r="D188" s="95"/>
    </row>
    <row r="189" spans="1:4" ht="24" thickBot="1" x14ac:dyDescent="0.25">
      <c r="A189" s="340" t="s">
        <v>146</v>
      </c>
      <c r="B189" s="340"/>
      <c r="C189" s="340"/>
      <c r="D189" s="340"/>
    </row>
    <row r="190" spans="1:4" ht="21.75" thickBot="1" x14ac:dyDescent="0.25">
      <c r="A190" s="341" t="s">
        <v>147</v>
      </c>
      <c r="B190" s="342"/>
      <c r="C190" s="342"/>
      <c r="D190" s="343"/>
    </row>
    <row r="191" spans="1:4" ht="63.75" thickBot="1" x14ac:dyDescent="0.25">
      <c r="A191" s="538" t="s">
        <v>148</v>
      </c>
      <c r="B191" s="539"/>
      <c r="C191" s="103" t="s">
        <v>149</v>
      </c>
      <c r="D191" s="103" t="s">
        <v>150</v>
      </c>
    </row>
    <row r="192" spans="1:4" ht="84" x14ac:dyDescent="0.2">
      <c r="A192" s="333" t="s">
        <v>151</v>
      </c>
      <c r="B192" s="334"/>
      <c r="C192" s="105" t="s">
        <v>152</v>
      </c>
      <c r="D192" s="156" t="s">
        <v>153</v>
      </c>
    </row>
    <row r="193" spans="1:4" ht="42" x14ac:dyDescent="0.2">
      <c r="A193" s="337" t="s">
        <v>154</v>
      </c>
      <c r="B193" s="338"/>
      <c r="C193" s="106" t="s">
        <v>155</v>
      </c>
      <c r="D193" s="158" t="s">
        <v>156</v>
      </c>
    </row>
    <row r="194" spans="1:4" ht="63" x14ac:dyDescent="0.2">
      <c r="A194" s="337" t="s">
        <v>157</v>
      </c>
      <c r="B194" s="338"/>
      <c r="C194" s="106" t="s">
        <v>158</v>
      </c>
      <c r="D194" s="158" t="s">
        <v>156</v>
      </c>
    </row>
    <row r="195" spans="1:4" ht="42.75" thickBot="1" x14ac:dyDescent="0.25">
      <c r="A195" s="495" t="s">
        <v>160</v>
      </c>
      <c r="B195" s="496"/>
      <c r="C195" s="247" t="s">
        <v>161</v>
      </c>
      <c r="D195" s="247" t="s">
        <v>156</v>
      </c>
    </row>
    <row r="196" spans="1:4" ht="50.1" customHeight="1" thickBot="1" x14ac:dyDescent="0.25">
      <c r="A196" s="495" t="s">
        <v>162</v>
      </c>
      <c r="B196" s="496"/>
      <c r="C196" s="125" t="s">
        <v>163</v>
      </c>
      <c r="D196" s="125" t="s">
        <v>156</v>
      </c>
    </row>
    <row r="197" spans="1:4" ht="50.1" customHeight="1" x14ac:dyDescent="0.2">
      <c r="D197" s="82">
        <v>1500</v>
      </c>
    </row>
    <row r="198" spans="1:4" ht="50.1" customHeight="1" x14ac:dyDescent="0.2">
      <c r="A198" s="329" t="s">
        <v>164</v>
      </c>
      <c r="B198" s="329"/>
      <c r="C198" s="329"/>
      <c r="D198" s="329"/>
    </row>
    <row r="199" spans="1:4" ht="111" customHeight="1" x14ac:dyDescent="0.2">
      <c r="A199" s="329" t="s">
        <v>165</v>
      </c>
      <c r="B199" s="329"/>
      <c r="C199" s="329"/>
      <c r="D199" s="329"/>
    </row>
    <row r="200" spans="1:4" ht="108" customHeight="1" x14ac:dyDescent="0.2">
      <c r="A200"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0" s="493"/>
      <c r="C200" s="493"/>
      <c r="D200" s="493"/>
    </row>
    <row r="201" spans="1:4" ht="155.25" customHeight="1" x14ac:dyDescent="0.2">
      <c r="A201" s="339" t="s">
        <v>167</v>
      </c>
      <c r="B201" s="339"/>
      <c r="C201" s="339"/>
      <c r="D201" s="339"/>
    </row>
    <row r="202" spans="1:4" s="82" customFormat="1" ht="102.75" customHeight="1" x14ac:dyDescent="0.2">
      <c r="A202" s="329" t="s">
        <v>168</v>
      </c>
      <c r="B202" s="329"/>
      <c r="C202" s="329"/>
      <c r="D202" s="329"/>
    </row>
    <row r="203" spans="1:4" s="98" customFormat="1" ht="222.75" customHeight="1" x14ac:dyDescent="0.2">
      <c r="A203" s="339" t="s">
        <v>169</v>
      </c>
      <c r="B203" s="339"/>
      <c r="C203" s="339"/>
      <c r="D203" s="339"/>
    </row>
    <row r="206" spans="1:4" ht="36.75" customHeight="1" x14ac:dyDescent="0.2"/>
    <row r="207" spans="1:4" ht="204.75" customHeight="1" x14ac:dyDescent="0.2"/>
    <row r="208" spans="1:4" ht="84" customHeight="1" x14ac:dyDescent="0.2"/>
    <row r="209" spans="1:4" ht="48.75" customHeight="1" x14ac:dyDescent="0.2"/>
    <row r="210" spans="1:4" s="109" customFormat="1" ht="114.75" customHeight="1" x14ac:dyDescent="0.2">
      <c r="A210" s="81"/>
      <c r="B210" s="82"/>
      <c r="C210" s="83"/>
      <c r="D210" s="82"/>
    </row>
  </sheetData>
  <sheetProtection selectLockedCells="1" selectUnlockedCells="1"/>
  <mergeCells count="180">
    <mergeCell ref="A18:A21"/>
    <mergeCell ref="D18:D21"/>
    <mergeCell ref="C19:C20"/>
    <mergeCell ref="A23:A25"/>
    <mergeCell ref="B23:B24"/>
    <mergeCell ref="C23:C24"/>
    <mergeCell ref="D23:D25"/>
    <mergeCell ref="A5:B5"/>
    <mergeCell ref="A7:A10"/>
    <mergeCell ref="B7:B8"/>
    <mergeCell ref="C7:C8"/>
    <mergeCell ref="D7:D10"/>
    <mergeCell ref="A12:A16"/>
    <mergeCell ref="B12:B13"/>
    <mergeCell ref="C12:C13"/>
    <mergeCell ref="D12:D16"/>
    <mergeCell ref="A38:A41"/>
    <mergeCell ref="D38:D41"/>
    <mergeCell ref="C39:C40"/>
    <mergeCell ref="A43:A46"/>
    <mergeCell ref="B43:B44"/>
    <mergeCell ref="C43:C44"/>
    <mergeCell ref="D43:D46"/>
    <mergeCell ref="A27:A30"/>
    <mergeCell ref="B27:B28"/>
    <mergeCell ref="C27:C28"/>
    <mergeCell ref="D27:D30"/>
    <mergeCell ref="A32:A36"/>
    <mergeCell ref="B32:B33"/>
    <mergeCell ref="C32:C33"/>
    <mergeCell ref="D32:D36"/>
    <mergeCell ref="A61:A65"/>
    <mergeCell ref="B61:B62"/>
    <mergeCell ref="C61:C62"/>
    <mergeCell ref="D61:D65"/>
    <mergeCell ref="A67:A69"/>
    <mergeCell ref="B67:B68"/>
    <mergeCell ref="C67:C68"/>
    <mergeCell ref="D67:D69"/>
    <mergeCell ref="A48:A50"/>
    <mergeCell ref="D48:D50"/>
    <mergeCell ref="A52:A53"/>
    <mergeCell ref="D52:D53"/>
    <mergeCell ref="A55:A59"/>
    <mergeCell ref="B55:B56"/>
    <mergeCell ref="C55:C56"/>
    <mergeCell ref="D55:D59"/>
    <mergeCell ref="A71:C71"/>
    <mergeCell ref="A72:B72"/>
    <mergeCell ref="C72:C91"/>
    <mergeCell ref="A73:B73"/>
    <mergeCell ref="A74:B74"/>
    <mergeCell ref="A75:B75"/>
    <mergeCell ref="A76:B76"/>
    <mergeCell ref="A77:B77"/>
    <mergeCell ref="A78:B78"/>
    <mergeCell ref="A79:B79"/>
    <mergeCell ref="A86:B86"/>
    <mergeCell ref="A87:B87"/>
    <mergeCell ref="A88:B88"/>
    <mergeCell ref="A89:B89"/>
    <mergeCell ref="A90:B90"/>
    <mergeCell ref="A91:B91"/>
    <mergeCell ref="A80:B80"/>
    <mergeCell ref="A81:B81"/>
    <mergeCell ref="A82:B82"/>
    <mergeCell ref="A83:B83"/>
    <mergeCell ref="A84:B84"/>
    <mergeCell ref="A85:B85"/>
    <mergeCell ref="C106:C123"/>
    <mergeCell ref="A107:B107"/>
    <mergeCell ref="A108:B108"/>
    <mergeCell ref="A109:B109"/>
    <mergeCell ref="A110:B110"/>
    <mergeCell ref="A92:C92"/>
    <mergeCell ref="A94:B94"/>
    <mergeCell ref="C94:C102"/>
    <mergeCell ref="A95:B95"/>
    <mergeCell ref="A96:B96"/>
    <mergeCell ref="A97:B97"/>
    <mergeCell ref="A98:B98"/>
    <mergeCell ref="A99:B99"/>
    <mergeCell ref="A100:B100"/>
    <mergeCell ref="A101:B101"/>
    <mergeCell ref="A111:B111"/>
    <mergeCell ref="A112:B112"/>
    <mergeCell ref="A113:B113"/>
    <mergeCell ref="A114:B114"/>
    <mergeCell ref="A115:B115"/>
    <mergeCell ref="A116:B116"/>
    <mergeCell ref="A102:B102"/>
    <mergeCell ref="A103:B103"/>
    <mergeCell ref="A104:B104"/>
    <mergeCell ref="A105:B105"/>
    <mergeCell ref="A106:B106"/>
    <mergeCell ref="A123:B123"/>
    <mergeCell ref="A124:B124"/>
    <mergeCell ref="A125:B125"/>
    <mergeCell ref="A126:B126"/>
    <mergeCell ref="A127:B127"/>
    <mergeCell ref="A128:B128"/>
    <mergeCell ref="A117:B117"/>
    <mergeCell ref="A118:B118"/>
    <mergeCell ref="A119:B119"/>
    <mergeCell ref="A120:B120"/>
    <mergeCell ref="A121:B121"/>
    <mergeCell ref="A122:B122"/>
    <mergeCell ref="A135:B135"/>
    <mergeCell ref="A136:B136"/>
    <mergeCell ref="A137:B137"/>
    <mergeCell ref="A138:B138"/>
    <mergeCell ref="A139:B139"/>
    <mergeCell ref="A140:B140"/>
    <mergeCell ref="A129:B129"/>
    <mergeCell ref="A130:B130"/>
    <mergeCell ref="A131:B131"/>
    <mergeCell ref="A132:B132"/>
    <mergeCell ref="A133:B133"/>
    <mergeCell ref="A134:B134"/>
    <mergeCell ref="A147:B147"/>
    <mergeCell ref="A148:B148"/>
    <mergeCell ref="A149:B149"/>
    <mergeCell ref="A150:B150"/>
    <mergeCell ref="A151:B151"/>
    <mergeCell ref="A152:B152"/>
    <mergeCell ref="A141:B141"/>
    <mergeCell ref="A142:B142"/>
    <mergeCell ref="A143:B143"/>
    <mergeCell ref="A144:B144"/>
    <mergeCell ref="A145:B145"/>
    <mergeCell ref="A146:B146"/>
    <mergeCell ref="C158:D158"/>
    <mergeCell ref="A159:B159"/>
    <mergeCell ref="C159:C163"/>
    <mergeCell ref="A160:B160"/>
    <mergeCell ref="A161:B161"/>
    <mergeCell ref="A162:B162"/>
    <mergeCell ref="A163:B163"/>
    <mergeCell ref="A153:B153"/>
    <mergeCell ref="A154:B154"/>
    <mergeCell ref="A155:B155"/>
    <mergeCell ref="A156:B156"/>
    <mergeCell ref="A157:B157"/>
    <mergeCell ref="A158:B158"/>
    <mergeCell ref="A170:B170"/>
    <mergeCell ref="A171:B171"/>
    <mergeCell ref="A172:B172"/>
    <mergeCell ref="A173:B173"/>
    <mergeCell ref="C175:D175"/>
    <mergeCell ref="C176:D176"/>
    <mergeCell ref="A164:B164"/>
    <mergeCell ref="A165:B165"/>
    <mergeCell ref="A166:B166"/>
    <mergeCell ref="A167:B167"/>
    <mergeCell ref="A168:B168"/>
    <mergeCell ref="A169:B169"/>
    <mergeCell ref="A183:C183"/>
    <mergeCell ref="A184:C184"/>
    <mergeCell ref="A185:C185"/>
    <mergeCell ref="A187:D187"/>
    <mergeCell ref="A189:D189"/>
    <mergeCell ref="A190:D190"/>
    <mergeCell ref="C177:D177"/>
    <mergeCell ref="C178:D178"/>
    <mergeCell ref="A179:C179"/>
    <mergeCell ref="A180:C180"/>
    <mergeCell ref="A181:C181"/>
    <mergeCell ref="A182:C182"/>
    <mergeCell ref="A198:D198"/>
    <mergeCell ref="A199:D199"/>
    <mergeCell ref="A200:D200"/>
    <mergeCell ref="A201:D201"/>
    <mergeCell ref="A202:D202"/>
    <mergeCell ref="A203:D203"/>
    <mergeCell ref="A191:B191"/>
    <mergeCell ref="A192:B192"/>
    <mergeCell ref="A193:B193"/>
    <mergeCell ref="A194:B194"/>
    <mergeCell ref="A195:B195"/>
    <mergeCell ref="A196:B196"/>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7"/>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697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7" s="382">
        <f>F7*1.2</f>
        <v>6717.5999999999995</v>
      </c>
      <c r="E7" s="383">
        <f>F7*1.1</f>
        <v>6157.8</v>
      </c>
      <c r="F7" s="383">
        <v>5598</v>
      </c>
      <c r="G7" s="383">
        <f>F7*0.75</f>
        <v>4198.5</v>
      </c>
      <c r="H7" s="384">
        <f>F7*0.5</f>
        <v>2799</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 s="457">
        <f>F12*1.2</f>
        <v>7495.2</v>
      </c>
      <c r="E12" s="383">
        <f>F12*1.1</f>
        <v>6870.6</v>
      </c>
      <c r="F12" s="383">
        <v>6246</v>
      </c>
      <c r="G12" s="383">
        <f>F12*0.75</f>
        <v>4684.5</v>
      </c>
      <c r="H12" s="384">
        <f>F12*0.5</f>
        <v>3123</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828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"2ГИС.ТАМБОВ"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23" s="527">
        <v>312</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7" s="382">
        <f>F27*1.2</f>
        <v>9417.6</v>
      </c>
      <c r="E27" s="383">
        <f>F27*1.1</f>
        <v>8632.8000000000011</v>
      </c>
      <c r="F27" s="383">
        <v>7848</v>
      </c>
      <c r="G27" s="383">
        <f>F27*0.75</f>
        <v>5886</v>
      </c>
      <c r="H27" s="384">
        <f>F27*0.5</f>
        <v>3924</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2" s="457">
        <f>F32*1.2</f>
        <v>10497.6</v>
      </c>
      <c r="E32" s="383">
        <f>F32*1.1</f>
        <v>9622.8000000000011</v>
      </c>
      <c r="F32" s="383">
        <v>8748</v>
      </c>
      <c r="G32" s="383">
        <f>F32*0.75</f>
        <v>6561</v>
      </c>
      <c r="H32" s="384">
        <f>F32*0.5</f>
        <v>4374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1200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"2ГИС.ТАМБОВ"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"2ГИС.ТАМБОВ"; Электронный справочник "2ГИС.ТАМБОВ"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3" s="465">
        <v>444</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46" s="471"/>
      <c r="E46" s="472"/>
      <c r="F46" s="472"/>
      <c r="G46" s="472"/>
      <c r="H46" s="473"/>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48" s="536">
        <f>F48*1.2</f>
        <v>2736</v>
      </c>
      <c r="E48" s="536">
        <f>F48*1.1</f>
        <v>2508</v>
      </c>
      <c r="F48" s="536">
        <v>2280</v>
      </c>
      <c r="G48" s="536">
        <f>F48*0.75</f>
        <v>1710</v>
      </c>
      <c r="H48" s="536">
        <f>F48*0.5</f>
        <v>1140</v>
      </c>
    </row>
    <row r="49" spans="1:8" s="16" customFormat="1" ht="99.95"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49" s="537"/>
      <c r="E49" s="537"/>
      <c r="F49" s="537"/>
      <c r="G49" s="537"/>
      <c r="H49" s="537"/>
    </row>
    <row r="50" spans="1:8" s="16" customFormat="1" ht="99.9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"2ГИС.ТАМБОВ" (версия для ПК)</v>
      </c>
      <c r="D52" s="479">
        <v>180</v>
      </c>
      <c r="E52" s="445"/>
      <c r="F52" s="445"/>
      <c r="G52" s="445"/>
      <c r="H52" s="446"/>
    </row>
    <row r="53" spans="1:8" s="16" customFormat="1" ht="99.95" customHeight="1"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5" s="382">
        <f>F55*1.2</f>
        <v>6624</v>
      </c>
      <c r="E55" s="383">
        <f>F55*1.1</f>
        <v>6072.0000000000009</v>
      </c>
      <c r="F55" s="383">
        <v>5520</v>
      </c>
      <c r="G55" s="383">
        <f>F55*0.75</f>
        <v>4140</v>
      </c>
      <c r="H55" s="384">
        <f>F55*0.5</f>
        <v>2760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1" s="457">
        <f>F61*1.2</f>
        <v>7560</v>
      </c>
      <c r="E61" s="383">
        <f>F61*1.1</f>
        <v>6930.0000000000009</v>
      </c>
      <c r="F61" s="383">
        <v>6300</v>
      </c>
      <c r="G61" s="383">
        <f>F61*0.75</f>
        <v>4725</v>
      </c>
      <c r="H61" s="384">
        <f>F61*0.5</f>
        <v>3150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67" s="527">
        <v>312</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69" s="531"/>
      <c r="E69" s="532"/>
      <c r="F69" s="532"/>
      <c r="G69" s="532"/>
      <c r="H69" s="533"/>
    </row>
    <row r="70" spans="1:8" s="16" customFormat="1" ht="24.95" customHeight="1" thickBot="1" x14ac:dyDescent="0.25">
      <c r="A70" s="40"/>
      <c r="B70" s="59"/>
      <c r="C70" s="60"/>
      <c r="D70" s="435"/>
      <c r="E70" s="436"/>
      <c r="F70" s="436"/>
      <c r="G70" s="436"/>
      <c r="H70" s="437"/>
    </row>
    <row r="71" spans="1:8" s="16" customFormat="1" ht="50.1" customHeight="1" thickBot="1" x14ac:dyDescent="0.25">
      <c r="A71" s="411" t="s">
        <v>38</v>
      </c>
      <c r="B71" s="412"/>
      <c r="C71" s="412"/>
      <c r="D71" s="421" t="str">
        <f>"от "&amp;MIN(D72:D91)&amp;" до "&amp;MAX(D72:D91)</f>
        <v>от 870 до 17400</v>
      </c>
      <c r="E71" s="422"/>
      <c r="F71" s="422"/>
      <c r="G71" s="422"/>
      <c r="H71" s="423"/>
    </row>
    <row r="72" spans="1:8" s="16" customFormat="1" ht="37.5" customHeight="1" outlineLevel="1" x14ac:dyDescent="0.2">
      <c r="A72" s="429" t="s">
        <v>39</v>
      </c>
      <c r="B72" s="430"/>
      <c r="C72" s="526"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72" s="432">
        <v>870</v>
      </c>
      <c r="E72" s="433"/>
      <c r="F72" s="433"/>
      <c r="G72" s="433"/>
      <c r="H72" s="434"/>
    </row>
    <row r="73" spans="1:8" s="16" customFormat="1" ht="37.5" customHeight="1" outlineLevel="1" x14ac:dyDescent="0.2">
      <c r="A73" s="419" t="s">
        <v>40</v>
      </c>
      <c r="B73" s="420"/>
      <c r="C73" s="431"/>
      <c r="D73" s="354">
        <v>1740</v>
      </c>
      <c r="E73" s="355"/>
      <c r="F73" s="355"/>
      <c r="G73" s="355"/>
      <c r="H73" s="356"/>
    </row>
    <row r="74" spans="1:8" s="16" customFormat="1" ht="37.5" customHeight="1" outlineLevel="1" x14ac:dyDescent="0.2">
      <c r="A74" s="419" t="s">
        <v>41</v>
      </c>
      <c r="B74" s="420"/>
      <c r="C74" s="431"/>
      <c r="D74" s="354">
        <v>2610</v>
      </c>
      <c r="E74" s="355"/>
      <c r="F74" s="355"/>
      <c r="G74" s="355"/>
      <c r="H74" s="356"/>
    </row>
    <row r="75" spans="1:8" s="16" customFormat="1" ht="37.5" customHeight="1" outlineLevel="1" x14ac:dyDescent="0.2">
      <c r="A75" s="419" t="s">
        <v>42</v>
      </c>
      <c r="B75" s="420"/>
      <c r="C75" s="431"/>
      <c r="D75" s="354">
        <v>3480</v>
      </c>
      <c r="E75" s="355"/>
      <c r="F75" s="355"/>
      <c r="G75" s="355"/>
      <c r="H75" s="356"/>
    </row>
    <row r="76" spans="1:8" s="16" customFormat="1" ht="37.5" customHeight="1" outlineLevel="1" x14ac:dyDescent="0.2">
      <c r="A76" s="419" t="s">
        <v>43</v>
      </c>
      <c r="B76" s="420"/>
      <c r="C76" s="431"/>
      <c r="D76" s="354">
        <v>4350</v>
      </c>
      <c r="E76" s="355"/>
      <c r="F76" s="355"/>
      <c r="G76" s="355"/>
      <c r="H76" s="356"/>
    </row>
    <row r="77" spans="1:8" s="16" customFormat="1" ht="37.5" customHeight="1" outlineLevel="1" x14ac:dyDescent="0.2">
      <c r="A77" s="419" t="s">
        <v>44</v>
      </c>
      <c r="B77" s="420"/>
      <c r="C77" s="431"/>
      <c r="D77" s="354">
        <v>5220</v>
      </c>
      <c r="E77" s="355"/>
      <c r="F77" s="355"/>
      <c r="G77" s="355"/>
      <c r="H77" s="356"/>
    </row>
    <row r="78" spans="1:8" s="16" customFormat="1" ht="37.5" customHeight="1" outlineLevel="1" x14ac:dyDescent="0.2">
      <c r="A78" s="419" t="s">
        <v>45</v>
      </c>
      <c r="B78" s="420"/>
      <c r="C78" s="431"/>
      <c r="D78" s="354">
        <v>6090</v>
      </c>
      <c r="E78" s="355"/>
      <c r="F78" s="355"/>
      <c r="G78" s="355"/>
      <c r="H78" s="356"/>
    </row>
    <row r="79" spans="1:8" s="16" customFormat="1" ht="37.5" customHeight="1" outlineLevel="1" x14ac:dyDescent="0.2">
      <c r="A79" s="419" t="s">
        <v>46</v>
      </c>
      <c r="B79" s="420"/>
      <c r="C79" s="431"/>
      <c r="D79" s="354">
        <v>6960</v>
      </c>
      <c r="E79" s="355"/>
      <c r="F79" s="355"/>
      <c r="G79" s="355"/>
      <c r="H79" s="356"/>
    </row>
    <row r="80" spans="1:8" s="16" customFormat="1" ht="37.5" customHeight="1" outlineLevel="1" x14ac:dyDescent="0.2">
      <c r="A80" s="419" t="s">
        <v>47</v>
      </c>
      <c r="B80" s="420"/>
      <c r="C80" s="431"/>
      <c r="D80" s="354">
        <v>7830</v>
      </c>
      <c r="E80" s="355"/>
      <c r="F80" s="355"/>
      <c r="G80" s="355"/>
      <c r="H80" s="356"/>
    </row>
    <row r="81" spans="1:8" s="16" customFormat="1" ht="37.5" customHeight="1" outlineLevel="1" x14ac:dyDescent="0.2">
      <c r="A81" s="419" t="s">
        <v>48</v>
      </c>
      <c r="B81" s="420"/>
      <c r="C81" s="431"/>
      <c r="D81" s="354">
        <v>8700</v>
      </c>
      <c r="E81" s="355"/>
      <c r="F81" s="355"/>
      <c r="G81" s="355"/>
      <c r="H81" s="356"/>
    </row>
    <row r="82" spans="1:8" s="16" customFormat="1" ht="37.5" customHeight="1" outlineLevel="1" x14ac:dyDescent="0.2">
      <c r="A82" s="419" t="s">
        <v>49</v>
      </c>
      <c r="B82" s="420"/>
      <c r="C82" s="431"/>
      <c r="D82" s="354">
        <v>9570</v>
      </c>
      <c r="E82" s="355"/>
      <c r="F82" s="355"/>
      <c r="G82" s="355"/>
      <c r="H82" s="356"/>
    </row>
    <row r="83" spans="1:8" s="16" customFormat="1" ht="37.5" customHeight="1" outlineLevel="1" x14ac:dyDescent="0.2">
      <c r="A83" s="419" t="s">
        <v>50</v>
      </c>
      <c r="B83" s="420"/>
      <c r="C83" s="431"/>
      <c r="D83" s="354">
        <v>10440</v>
      </c>
      <c r="E83" s="355"/>
      <c r="F83" s="355"/>
      <c r="G83" s="355"/>
      <c r="H83" s="356"/>
    </row>
    <row r="84" spans="1:8" s="16" customFormat="1" ht="37.5" customHeight="1" outlineLevel="1" x14ac:dyDescent="0.2">
      <c r="A84" s="419" t="s">
        <v>51</v>
      </c>
      <c r="B84" s="420"/>
      <c r="C84" s="431"/>
      <c r="D84" s="354">
        <v>11310</v>
      </c>
      <c r="E84" s="355"/>
      <c r="F84" s="355"/>
      <c r="G84" s="355"/>
      <c r="H84" s="356"/>
    </row>
    <row r="85" spans="1:8" s="16" customFormat="1" ht="37.5" customHeight="1" outlineLevel="1" x14ac:dyDescent="0.2">
      <c r="A85" s="419" t="s">
        <v>52</v>
      </c>
      <c r="B85" s="420"/>
      <c r="C85" s="431"/>
      <c r="D85" s="354">
        <v>12180</v>
      </c>
      <c r="E85" s="355"/>
      <c r="F85" s="355"/>
      <c r="G85" s="355"/>
      <c r="H85" s="356"/>
    </row>
    <row r="86" spans="1:8" s="16" customFormat="1" ht="37.5" customHeight="1" outlineLevel="1" x14ac:dyDescent="0.2">
      <c r="A86" s="419" t="s">
        <v>53</v>
      </c>
      <c r="B86" s="420"/>
      <c r="C86" s="431"/>
      <c r="D86" s="354">
        <v>13050</v>
      </c>
      <c r="E86" s="355"/>
      <c r="F86" s="355"/>
      <c r="G86" s="355"/>
      <c r="H86" s="356"/>
    </row>
    <row r="87" spans="1:8" s="16" customFormat="1" ht="37.5" customHeight="1" outlineLevel="1" x14ac:dyDescent="0.2">
      <c r="A87" s="419" t="s">
        <v>54</v>
      </c>
      <c r="B87" s="420"/>
      <c r="C87" s="431"/>
      <c r="D87" s="354">
        <v>13920</v>
      </c>
      <c r="E87" s="355"/>
      <c r="F87" s="355"/>
      <c r="G87" s="355"/>
      <c r="H87" s="356"/>
    </row>
    <row r="88" spans="1:8" s="16" customFormat="1" ht="37.5" customHeight="1" outlineLevel="1" x14ac:dyDescent="0.2">
      <c r="A88" s="419" t="s">
        <v>55</v>
      </c>
      <c r="B88" s="420"/>
      <c r="C88" s="431"/>
      <c r="D88" s="354">
        <v>14790</v>
      </c>
      <c r="E88" s="355"/>
      <c r="F88" s="355"/>
      <c r="G88" s="355"/>
      <c r="H88" s="356"/>
    </row>
    <row r="89" spans="1:8" s="16" customFormat="1" ht="37.5" customHeight="1" outlineLevel="1" x14ac:dyDescent="0.2">
      <c r="A89" s="419" t="s">
        <v>56</v>
      </c>
      <c r="B89" s="420"/>
      <c r="C89" s="431"/>
      <c r="D89" s="354">
        <v>15660</v>
      </c>
      <c r="E89" s="355"/>
      <c r="F89" s="355"/>
      <c r="G89" s="355"/>
      <c r="H89" s="356"/>
    </row>
    <row r="90" spans="1:8" s="16" customFormat="1" ht="37.5" customHeight="1" outlineLevel="1" x14ac:dyDescent="0.2">
      <c r="A90" s="419" t="s">
        <v>57</v>
      </c>
      <c r="B90" s="420"/>
      <c r="C90" s="431"/>
      <c r="D90" s="354">
        <v>16530</v>
      </c>
      <c r="E90" s="355"/>
      <c r="F90" s="355"/>
      <c r="G90" s="355"/>
      <c r="H90" s="356"/>
    </row>
    <row r="91" spans="1:8" s="16" customFormat="1" ht="37.5" customHeight="1" outlineLevel="1" x14ac:dyDescent="0.2">
      <c r="A91" s="419" t="s">
        <v>58</v>
      </c>
      <c r="B91" s="420"/>
      <c r="C91" s="431"/>
      <c r="D91" s="354">
        <v>17400</v>
      </c>
      <c r="E91" s="355"/>
      <c r="F91" s="355"/>
      <c r="G91" s="355"/>
      <c r="H91" s="356"/>
    </row>
    <row r="92" spans="1:8" s="16" customFormat="1" ht="37.5" customHeight="1" outlineLevel="1" x14ac:dyDescent="0.2">
      <c r="A92" s="419" t="s">
        <v>181</v>
      </c>
      <c r="B92" s="420"/>
      <c r="C92" s="431"/>
      <c r="D92" s="354">
        <v>18270</v>
      </c>
      <c r="E92" s="355"/>
      <c r="F92" s="355"/>
      <c r="G92" s="355"/>
      <c r="H92" s="356"/>
    </row>
    <row r="93" spans="1:8" s="16" customFormat="1" ht="37.5" customHeight="1" outlineLevel="1" x14ac:dyDescent="0.2">
      <c r="A93" s="419" t="s">
        <v>182</v>
      </c>
      <c r="B93" s="420"/>
      <c r="C93" s="431"/>
      <c r="D93" s="354">
        <v>19140</v>
      </c>
      <c r="E93" s="355"/>
      <c r="F93" s="355"/>
      <c r="G93" s="355"/>
      <c r="H93" s="356"/>
    </row>
    <row r="94" spans="1:8" s="16" customFormat="1" ht="37.5" customHeight="1" outlineLevel="1" x14ac:dyDescent="0.2">
      <c r="A94" s="419" t="s">
        <v>183</v>
      </c>
      <c r="B94" s="420"/>
      <c r="C94" s="431"/>
      <c r="D94" s="354">
        <v>20010</v>
      </c>
      <c r="E94" s="355"/>
      <c r="F94" s="355"/>
      <c r="G94" s="355"/>
      <c r="H94" s="356"/>
    </row>
    <row r="95" spans="1:8" s="16" customFormat="1" ht="37.5" customHeight="1" outlineLevel="1" x14ac:dyDescent="0.2">
      <c r="A95" s="419" t="s">
        <v>184</v>
      </c>
      <c r="B95" s="420"/>
      <c r="C95" s="431"/>
      <c r="D95" s="354">
        <v>20880</v>
      </c>
      <c r="E95" s="355"/>
      <c r="F95" s="355"/>
      <c r="G95" s="355"/>
      <c r="H95" s="356"/>
    </row>
    <row r="96" spans="1:8" s="16" customFormat="1" ht="37.5" customHeight="1" outlineLevel="1" x14ac:dyDescent="0.2">
      <c r="A96" s="419" t="s">
        <v>185</v>
      </c>
      <c r="B96" s="420"/>
      <c r="C96" s="431"/>
      <c r="D96" s="354">
        <v>21750</v>
      </c>
      <c r="E96" s="355"/>
      <c r="F96" s="355"/>
      <c r="G96" s="355"/>
      <c r="H96" s="356"/>
    </row>
    <row r="97" spans="1:8" s="16" customFormat="1" ht="37.5" customHeight="1" outlineLevel="1" x14ac:dyDescent="0.2">
      <c r="A97" s="419" t="s">
        <v>186</v>
      </c>
      <c r="B97" s="420"/>
      <c r="C97" s="431"/>
      <c r="D97" s="354">
        <v>22620</v>
      </c>
      <c r="E97" s="355"/>
      <c r="F97" s="355"/>
      <c r="G97" s="355"/>
      <c r="H97" s="356"/>
    </row>
    <row r="98" spans="1:8" s="16" customFormat="1" ht="37.5" customHeight="1" outlineLevel="1" x14ac:dyDescent="0.2">
      <c r="A98" s="419" t="s">
        <v>187</v>
      </c>
      <c r="B98" s="420"/>
      <c r="C98" s="431"/>
      <c r="D98" s="354">
        <v>23490</v>
      </c>
      <c r="E98" s="355"/>
      <c r="F98" s="355"/>
      <c r="G98" s="355"/>
      <c r="H98" s="356"/>
    </row>
    <row r="99" spans="1:8" s="16" customFormat="1" ht="37.5" customHeight="1" outlineLevel="1" x14ac:dyDescent="0.2">
      <c r="A99" s="419" t="s">
        <v>188</v>
      </c>
      <c r="B99" s="420"/>
      <c r="C99" s="431"/>
      <c r="D99" s="354">
        <v>24360</v>
      </c>
      <c r="E99" s="355"/>
      <c r="F99" s="355"/>
      <c r="G99" s="355"/>
      <c r="H99" s="356"/>
    </row>
    <row r="100" spans="1:8" s="16" customFormat="1" ht="37.5" customHeight="1" outlineLevel="1" x14ac:dyDescent="0.2">
      <c r="A100" s="419" t="s">
        <v>189</v>
      </c>
      <c r="B100" s="420"/>
      <c r="C100" s="431"/>
      <c r="D100" s="354">
        <v>25230</v>
      </c>
      <c r="E100" s="355"/>
      <c r="F100" s="355"/>
      <c r="G100" s="355"/>
      <c r="H100" s="356"/>
    </row>
    <row r="101" spans="1:8" s="16" customFormat="1" ht="37.5" customHeight="1" outlineLevel="1" x14ac:dyDescent="0.2">
      <c r="A101" s="419" t="s">
        <v>190</v>
      </c>
      <c r="B101" s="420"/>
      <c r="C101" s="431"/>
      <c r="D101" s="354">
        <v>26100</v>
      </c>
      <c r="E101" s="355"/>
      <c r="F101" s="355"/>
      <c r="G101" s="355"/>
      <c r="H101" s="356"/>
    </row>
    <row r="102" spans="1:8" s="16" customFormat="1" ht="37.5" customHeight="1" outlineLevel="1" x14ac:dyDescent="0.2">
      <c r="A102" s="419" t="s">
        <v>191</v>
      </c>
      <c r="B102" s="420"/>
      <c r="C102" s="431"/>
      <c r="D102" s="354">
        <v>26970</v>
      </c>
      <c r="E102" s="355"/>
      <c r="F102" s="355"/>
      <c r="G102" s="355"/>
      <c r="H102" s="356"/>
    </row>
    <row r="103" spans="1:8" s="16" customFormat="1" ht="37.5" customHeight="1" outlineLevel="1" x14ac:dyDescent="0.2">
      <c r="A103" s="419" t="s">
        <v>192</v>
      </c>
      <c r="B103" s="420"/>
      <c r="C103" s="431"/>
      <c r="D103" s="354">
        <v>27840</v>
      </c>
      <c r="E103" s="355"/>
      <c r="F103" s="355"/>
      <c r="G103" s="355"/>
      <c r="H103" s="356"/>
    </row>
    <row r="104" spans="1:8" s="16" customFormat="1" ht="37.5" customHeight="1" outlineLevel="1" x14ac:dyDescent="0.2">
      <c r="A104" s="419" t="s">
        <v>193</v>
      </c>
      <c r="B104" s="420"/>
      <c r="C104" s="431"/>
      <c r="D104" s="354">
        <v>28710</v>
      </c>
      <c r="E104" s="355"/>
      <c r="F104" s="355"/>
      <c r="G104" s="355"/>
      <c r="H104" s="356"/>
    </row>
    <row r="105" spans="1:8" s="16" customFormat="1" ht="37.5" customHeight="1" outlineLevel="1" x14ac:dyDescent="0.2">
      <c r="A105" s="419" t="s">
        <v>194</v>
      </c>
      <c r="B105" s="420"/>
      <c r="C105" s="431"/>
      <c r="D105" s="354">
        <v>29580</v>
      </c>
      <c r="E105" s="355"/>
      <c r="F105" s="355"/>
      <c r="G105" s="355"/>
      <c r="H105" s="356"/>
    </row>
    <row r="106" spans="1:8" s="16" customFormat="1" ht="37.5" customHeight="1" outlineLevel="1" x14ac:dyDescent="0.2">
      <c r="A106" s="419" t="s">
        <v>195</v>
      </c>
      <c r="B106" s="420"/>
      <c r="C106" s="431"/>
      <c r="D106" s="354">
        <v>30450</v>
      </c>
      <c r="E106" s="355"/>
      <c r="F106" s="355"/>
      <c r="G106" s="355"/>
      <c r="H106" s="356"/>
    </row>
    <row r="107" spans="1:8" s="16" customFormat="1" ht="37.5" customHeight="1" outlineLevel="1" x14ac:dyDescent="0.2">
      <c r="A107" s="419" t="s">
        <v>235</v>
      </c>
      <c r="B107" s="420"/>
      <c r="C107" s="431"/>
      <c r="D107" s="354">
        <v>31320</v>
      </c>
      <c r="E107" s="355"/>
      <c r="F107" s="355"/>
      <c r="G107" s="355"/>
      <c r="H107" s="356"/>
    </row>
    <row r="108" spans="1:8" s="16" customFormat="1" ht="37.5" customHeight="1" outlineLevel="1" x14ac:dyDescent="0.2">
      <c r="A108" s="419" t="s">
        <v>236</v>
      </c>
      <c r="B108" s="420"/>
      <c r="C108" s="431"/>
      <c r="D108" s="354">
        <v>32190</v>
      </c>
      <c r="E108" s="355"/>
      <c r="F108" s="355"/>
      <c r="G108" s="355"/>
      <c r="H108" s="356"/>
    </row>
    <row r="109" spans="1:8" s="16" customFormat="1" ht="37.5" customHeight="1" outlineLevel="1" x14ac:dyDescent="0.2">
      <c r="A109" s="419" t="s">
        <v>237</v>
      </c>
      <c r="B109" s="420"/>
      <c r="C109" s="431"/>
      <c r="D109" s="354">
        <v>33060</v>
      </c>
      <c r="E109" s="355"/>
      <c r="F109" s="355"/>
      <c r="G109" s="355"/>
      <c r="H109" s="356"/>
    </row>
    <row r="110" spans="1:8" s="16" customFormat="1" ht="37.5" customHeight="1" outlineLevel="1" x14ac:dyDescent="0.2">
      <c r="A110" s="419" t="s">
        <v>238</v>
      </c>
      <c r="B110" s="420"/>
      <c r="C110" s="431"/>
      <c r="D110" s="354">
        <v>33930</v>
      </c>
      <c r="E110" s="355"/>
      <c r="F110" s="355"/>
      <c r="G110" s="355"/>
      <c r="H110" s="356"/>
    </row>
    <row r="111" spans="1:8" s="16" customFormat="1" ht="37.5" customHeight="1" outlineLevel="1" thickBot="1" x14ac:dyDescent="0.25">
      <c r="A111" s="419" t="s">
        <v>239</v>
      </c>
      <c r="B111" s="420"/>
      <c r="C111" s="668"/>
      <c r="D111" s="354">
        <v>34800</v>
      </c>
      <c r="E111" s="355"/>
      <c r="F111" s="355"/>
      <c r="G111" s="355"/>
      <c r="H111" s="356"/>
    </row>
    <row r="112" spans="1:8" s="16" customFormat="1" ht="50.1" customHeight="1" thickBot="1" x14ac:dyDescent="0.25">
      <c r="A112" s="411" t="s">
        <v>59</v>
      </c>
      <c r="B112" s="412"/>
      <c r="C112" s="412"/>
      <c r="D112" s="421" t="str">
        <f>"от "&amp;MIN(D113:D122)&amp;" до "&amp;MAX(D113:D122)</f>
        <v>от 120 до 2520</v>
      </c>
      <c r="E112" s="422"/>
      <c r="F112" s="422"/>
      <c r="G112" s="422"/>
      <c r="H112" s="423"/>
    </row>
    <row r="113" spans="1:8" s="16" customFormat="1" ht="154.5" customHeight="1" x14ac:dyDescent="0.2">
      <c r="A113" s="65" t="s">
        <v>60</v>
      </c>
      <c r="B113" s="66" t="s">
        <v>13</v>
      </c>
      <c r="C113" s="120"/>
      <c r="D113" s="432">
        <v>2520</v>
      </c>
      <c r="E113" s="433"/>
      <c r="F113" s="433"/>
      <c r="G113" s="433"/>
      <c r="H113" s="434"/>
    </row>
    <row r="114" spans="1:8" s="16" customFormat="1" ht="37.5" customHeight="1" x14ac:dyDescent="0.2">
      <c r="A114" s="352" t="s">
        <v>61</v>
      </c>
      <c r="B114" s="353"/>
      <c r="C114" s="426"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14" s="354">
        <v>120</v>
      </c>
      <c r="E114" s="355"/>
      <c r="F114" s="355"/>
      <c r="G114" s="355"/>
      <c r="H114" s="356"/>
    </row>
    <row r="115" spans="1:8" s="16" customFormat="1" ht="37.5" customHeight="1" x14ac:dyDescent="0.2">
      <c r="A115" s="352" t="s">
        <v>62</v>
      </c>
      <c r="B115" s="353"/>
      <c r="C115" s="427"/>
      <c r="D115" s="354">
        <v>1724.9999999999998</v>
      </c>
      <c r="E115" s="355"/>
      <c r="F115" s="355"/>
      <c r="G115" s="355"/>
      <c r="H115" s="356"/>
    </row>
    <row r="116" spans="1:8" s="16" customFormat="1" ht="37.5" customHeight="1" x14ac:dyDescent="0.2">
      <c r="A116" s="352" t="s">
        <v>63</v>
      </c>
      <c r="B116" s="353"/>
      <c r="C116" s="427"/>
      <c r="D116" s="517">
        <v>690</v>
      </c>
      <c r="E116" s="398"/>
      <c r="F116" s="398"/>
      <c r="G116" s="398"/>
      <c r="H116" s="399"/>
    </row>
    <row r="117" spans="1:8" s="16" customFormat="1" ht="37.5" customHeight="1" x14ac:dyDescent="0.2">
      <c r="A117" s="352" t="s">
        <v>64</v>
      </c>
      <c r="B117" s="353"/>
      <c r="C117" s="427"/>
      <c r="D117" s="517">
        <v>1655.9999999999998</v>
      </c>
      <c r="E117" s="398"/>
      <c r="F117" s="398"/>
      <c r="G117" s="398"/>
      <c r="H117" s="399"/>
    </row>
    <row r="118" spans="1:8" s="16" customFormat="1" ht="37.5" customHeight="1" x14ac:dyDescent="0.2">
      <c r="A118" s="352" t="s">
        <v>65</v>
      </c>
      <c r="B118" s="522"/>
      <c r="C118" s="427"/>
      <c r="D118" s="517">
        <v>276</v>
      </c>
      <c r="E118" s="398"/>
      <c r="F118" s="398"/>
      <c r="G118" s="398"/>
      <c r="H118" s="399"/>
    </row>
    <row r="119" spans="1:8" s="16" customFormat="1" ht="37.5" customHeight="1" x14ac:dyDescent="0.2">
      <c r="A119" s="352" t="s">
        <v>66</v>
      </c>
      <c r="B119" s="522"/>
      <c r="C119" s="427"/>
      <c r="D119" s="354">
        <v>276</v>
      </c>
      <c r="E119" s="355"/>
      <c r="F119" s="355"/>
      <c r="G119" s="355"/>
      <c r="H119" s="356"/>
    </row>
    <row r="120" spans="1:8" s="16" customFormat="1" ht="37.5" customHeight="1" x14ac:dyDescent="0.2">
      <c r="A120" s="352" t="s">
        <v>67</v>
      </c>
      <c r="B120" s="522"/>
      <c r="C120" s="427"/>
      <c r="D120" s="354">
        <v>552</v>
      </c>
      <c r="E120" s="355"/>
      <c r="F120" s="355"/>
      <c r="G120" s="355"/>
      <c r="H120" s="356"/>
    </row>
    <row r="121" spans="1:8" s="16" customFormat="1" ht="37.5" customHeight="1" x14ac:dyDescent="0.2">
      <c r="A121" s="352" t="s">
        <v>68</v>
      </c>
      <c r="B121" s="522"/>
      <c r="C121" s="427"/>
      <c r="D121" s="354">
        <v>828</v>
      </c>
      <c r="E121" s="355"/>
      <c r="F121" s="355"/>
      <c r="G121" s="355"/>
      <c r="H121" s="356"/>
    </row>
    <row r="122" spans="1:8" s="16" customFormat="1" ht="37.5" customHeight="1" thickBot="1" x14ac:dyDescent="0.25">
      <c r="A122" s="369" t="s">
        <v>69</v>
      </c>
      <c r="B122" s="523"/>
      <c r="C122" s="428"/>
      <c r="D122" s="354">
        <v>1794</v>
      </c>
      <c r="E122" s="355"/>
      <c r="F122" s="355"/>
      <c r="G122" s="355"/>
      <c r="H122" s="356"/>
    </row>
    <row r="123" spans="1:8" s="16" customFormat="1" ht="117.75" customHeight="1" thickBot="1" x14ac:dyDescent="0.25">
      <c r="A123" s="524" t="s">
        <v>71</v>
      </c>
      <c r="B123" s="525"/>
      <c r="C12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23" s="375">
        <v>30</v>
      </c>
      <c r="E123" s="375"/>
      <c r="F123" s="375"/>
      <c r="G123" s="375"/>
      <c r="H123" s="376"/>
    </row>
    <row r="124" spans="1:8" s="23" customFormat="1" ht="50.1" customHeight="1" thickBot="1" x14ac:dyDescent="0.25">
      <c r="A124" s="362" t="s">
        <v>72</v>
      </c>
      <c r="B124" s="363"/>
      <c r="C124" s="21"/>
      <c r="D124" s="364" t="str">
        <f>"от "&amp;MIN(D126,D146:H147,F186,D148:H162)&amp;" до "&amp;MAX(D126,D146:H147,F186,D148:H162)</f>
        <v>от 588 до 9000</v>
      </c>
      <c r="E124" s="364"/>
      <c r="F124" s="364"/>
      <c r="G124" s="364"/>
      <c r="H124" s="365"/>
    </row>
    <row r="125" spans="1:8" s="16" customFormat="1" ht="24.95" customHeight="1" thickBot="1" x14ac:dyDescent="0.25">
      <c r="A125" s="518"/>
      <c r="B125" s="519"/>
      <c r="C125" s="60"/>
      <c r="D125" s="520"/>
      <c r="E125" s="520"/>
      <c r="F125" s="520"/>
      <c r="G125" s="520"/>
      <c r="H125" s="521"/>
    </row>
    <row r="126" spans="1:8" s="16" customFormat="1" ht="57" customHeight="1" thickBot="1" x14ac:dyDescent="0.25">
      <c r="A126" s="389" t="s">
        <v>73</v>
      </c>
      <c r="B126" s="390"/>
      <c r="C12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"2ГИС.ТАМБОВ" (версия для ПК); Интернет-площадка 2gis.kz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http://api.2gis.kz/</v>
      </c>
      <c r="D126" s="391">
        <v>2880</v>
      </c>
      <c r="E126" s="391"/>
      <c r="F126" s="391"/>
      <c r="G126" s="391"/>
      <c r="H126" s="392"/>
    </row>
    <row r="127" spans="1:8" s="16" customFormat="1" ht="57" customHeight="1" thickBot="1" x14ac:dyDescent="0.25">
      <c r="A127" s="393" t="s">
        <v>74</v>
      </c>
      <c r="B127" s="394"/>
      <c r="C127" s="405"/>
      <c r="D127" s="395" t="s">
        <v>75</v>
      </c>
      <c r="E127" s="396"/>
      <c r="F127" s="396"/>
      <c r="G127" s="396"/>
      <c r="H127" s="397"/>
    </row>
    <row r="128" spans="1:8" s="16" customFormat="1" ht="57" customHeight="1" x14ac:dyDescent="0.2">
      <c r="A128" s="385" t="s">
        <v>76</v>
      </c>
      <c r="B128" s="386"/>
      <c r="C128" s="405"/>
      <c r="D128" s="398">
        <f>D126/4</f>
        <v>720</v>
      </c>
      <c r="E128" s="398"/>
      <c r="F128" s="398"/>
      <c r="G128" s="398"/>
      <c r="H128" s="399"/>
    </row>
    <row r="129" spans="1:8" s="16" customFormat="1" ht="57" customHeight="1" x14ac:dyDescent="0.2">
      <c r="A129" s="385" t="s">
        <v>77</v>
      </c>
      <c r="B129" s="386"/>
      <c r="C129" s="405"/>
      <c r="D129" s="398">
        <f>D126/5</f>
        <v>576</v>
      </c>
      <c r="E129" s="398"/>
      <c r="F129" s="398"/>
      <c r="G129" s="398"/>
      <c r="H129" s="399"/>
    </row>
    <row r="130" spans="1:8" s="16" customFormat="1" ht="57" customHeight="1" x14ac:dyDescent="0.2">
      <c r="A130" s="385" t="s">
        <v>78</v>
      </c>
      <c r="B130" s="386"/>
      <c r="C130" s="405"/>
      <c r="D130" s="398">
        <f>D126/6</f>
        <v>480</v>
      </c>
      <c r="E130" s="398"/>
      <c r="F130" s="398"/>
      <c r="G130" s="398"/>
      <c r="H130" s="399"/>
    </row>
    <row r="131" spans="1:8" s="16" customFormat="1" ht="57" customHeight="1" x14ac:dyDescent="0.2">
      <c r="A131" s="385" t="s">
        <v>79</v>
      </c>
      <c r="B131" s="386"/>
      <c r="C131" s="405"/>
      <c r="D131" s="398">
        <f>D126/7</f>
        <v>411.42857142857144</v>
      </c>
      <c r="E131" s="398"/>
      <c r="F131" s="398"/>
      <c r="G131" s="398"/>
      <c r="H131" s="399"/>
    </row>
    <row r="132" spans="1:8" s="16" customFormat="1" ht="57" customHeight="1" x14ac:dyDescent="0.2">
      <c r="A132" s="385" t="s">
        <v>80</v>
      </c>
      <c r="B132" s="386"/>
      <c r="C132" s="405"/>
      <c r="D132" s="398">
        <f>D126/8</f>
        <v>360</v>
      </c>
      <c r="E132" s="398"/>
      <c r="F132" s="398"/>
      <c r="G132" s="398"/>
      <c r="H132" s="399"/>
    </row>
    <row r="133" spans="1:8" s="16" customFormat="1" ht="57" customHeight="1" x14ac:dyDescent="0.2">
      <c r="A133" s="385" t="s">
        <v>81</v>
      </c>
      <c r="B133" s="386"/>
      <c r="C133" s="405"/>
      <c r="D133" s="398">
        <f>D126/9</f>
        <v>320</v>
      </c>
      <c r="E133" s="398"/>
      <c r="F133" s="398"/>
      <c r="G133" s="398"/>
      <c r="H133" s="399"/>
    </row>
    <row r="134" spans="1:8" s="16" customFormat="1" ht="57" customHeight="1" x14ac:dyDescent="0.2">
      <c r="A134" s="385" t="s">
        <v>82</v>
      </c>
      <c r="B134" s="386"/>
      <c r="C134" s="405"/>
      <c r="D134" s="398">
        <f>D126/10</f>
        <v>288</v>
      </c>
      <c r="E134" s="398"/>
      <c r="F134" s="398"/>
      <c r="G134" s="398"/>
      <c r="H134" s="399"/>
    </row>
    <row r="135" spans="1:8" s="16" customFormat="1" ht="57" customHeight="1" thickBot="1" x14ac:dyDescent="0.25">
      <c r="A135" s="389" t="s">
        <v>83</v>
      </c>
      <c r="B135" s="390"/>
      <c r="C135" s="405"/>
      <c r="D135" s="391">
        <v>4800</v>
      </c>
      <c r="E135" s="391"/>
      <c r="F135" s="391"/>
      <c r="G135" s="391"/>
      <c r="H135" s="392"/>
    </row>
    <row r="136" spans="1:8" s="16" customFormat="1" ht="57" customHeight="1" thickBot="1" x14ac:dyDescent="0.25">
      <c r="A136" s="393" t="s">
        <v>74</v>
      </c>
      <c r="B136" s="394"/>
      <c r="C136" s="405"/>
      <c r="D136" s="395" t="s">
        <v>75</v>
      </c>
      <c r="E136" s="396"/>
      <c r="F136" s="396"/>
      <c r="G136" s="396"/>
      <c r="H136" s="397"/>
    </row>
    <row r="137" spans="1:8" s="16" customFormat="1" ht="57" customHeight="1" x14ac:dyDescent="0.2">
      <c r="A137" s="385" t="s">
        <v>76</v>
      </c>
      <c r="B137" s="386"/>
      <c r="C137" s="405"/>
      <c r="D137" s="398">
        <v>1200</v>
      </c>
      <c r="E137" s="398"/>
      <c r="F137" s="398"/>
      <c r="G137" s="398"/>
      <c r="H137" s="399"/>
    </row>
    <row r="138" spans="1:8" s="16" customFormat="1" ht="57" customHeight="1" x14ac:dyDescent="0.2">
      <c r="A138" s="385" t="s">
        <v>77</v>
      </c>
      <c r="B138" s="386"/>
      <c r="C138" s="405"/>
      <c r="D138" s="398">
        <v>960</v>
      </c>
      <c r="E138" s="398"/>
      <c r="F138" s="398"/>
      <c r="G138" s="398"/>
      <c r="H138" s="399"/>
    </row>
    <row r="139" spans="1:8" s="16" customFormat="1" ht="57" customHeight="1" x14ac:dyDescent="0.2">
      <c r="A139" s="385" t="s">
        <v>78</v>
      </c>
      <c r="B139" s="386"/>
      <c r="C139" s="405"/>
      <c r="D139" s="398">
        <v>799.99999999999989</v>
      </c>
      <c r="E139" s="398"/>
      <c r="F139" s="398"/>
      <c r="G139" s="398"/>
      <c r="H139" s="399"/>
    </row>
    <row r="140" spans="1:8" s="16" customFormat="1" ht="57" customHeight="1" x14ac:dyDescent="0.2">
      <c r="A140" s="385" t="s">
        <v>79</v>
      </c>
      <c r="B140" s="386"/>
      <c r="C140" s="405"/>
      <c r="D140" s="398">
        <v>685.71428571428567</v>
      </c>
      <c r="E140" s="398"/>
      <c r="F140" s="398"/>
      <c r="G140" s="398"/>
      <c r="H140" s="399"/>
    </row>
    <row r="141" spans="1:8" s="16" customFormat="1" ht="57" customHeight="1" x14ac:dyDescent="0.2">
      <c r="A141" s="385" t="s">
        <v>80</v>
      </c>
      <c r="B141" s="386"/>
      <c r="C141" s="405"/>
      <c r="D141" s="398">
        <v>600</v>
      </c>
      <c r="E141" s="398"/>
      <c r="F141" s="398"/>
      <c r="G141" s="398"/>
      <c r="H141" s="399"/>
    </row>
    <row r="142" spans="1:8" s="16" customFormat="1" ht="57" customHeight="1" x14ac:dyDescent="0.2">
      <c r="A142" s="385" t="s">
        <v>81</v>
      </c>
      <c r="B142" s="386"/>
      <c r="C142" s="405"/>
      <c r="D142" s="398">
        <v>533.33333333333337</v>
      </c>
      <c r="E142" s="398"/>
      <c r="F142" s="398"/>
      <c r="G142" s="398"/>
      <c r="H142" s="399"/>
    </row>
    <row r="143" spans="1:8" s="16" customFormat="1" ht="57" customHeight="1" thickBot="1" x14ac:dyDescent="0.25">
      <c r="A143" s="385" t="s">
        <v>82</v>
      </c>
      <c r="B143" s="386"/>
      <c r="C143" s="406"/>
      <c r="D143" s="398">
        <v>480</v>
      </c>
      <c r="E143" s="398"/>
      <c r="F143" s="398"/>
      <c r="G143" s="398"/>
      <c r="H143" s="399"/>
    </row>
    <row r="144" spans="1:8" s="16" customFormat="1" ht="62.45" customHeight="1" thickBot="1" x14ac:dyDescent="0.25">
      <c r="A144" s="380" t="s">
        <v>84</v>
      </c>
      <c r="B144" s="381"/>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44" s="374">
        <v>7002</v>
      </c>
      <c r="E144" s="375"/>
      <c r="F144" s="375"/>
      <c r="G144" s="375"/>
      <c r="H144" s="376"/>
    </row>
    <row r="145" spans="1:8" s="16" customFormat="1" ht="24.95" customHeight="1" thickBot="1" x14ac:dyDescent="0.25">
      <c r="A145" s="518"/>
      <c r="B145" s="519"/>
      <c r="C145" s="56"/>
      <c r="D145" s="520"/>
      <c r="E145" s="520"/>
      <c r="F145" s="520"/>
      <c r="G145" s="520"/>
      <c r="H145" s="521"/>
    </row>
    <row r="146" spans="1:8" s="16" customFormat="1" ht="50.1" customHeight="1" x14ac:dyDescent="0.2">
      <c r="A146" s="352" t="s">
        <v>85</v>
      </c>
      <c r="B146" s="353"/>
      <c r="C146" s="118" t="str">
        <f>"Интернет-площадка 2gis.ru на основе Cправочника организаций "&amp;$C$2&amp;""</f>
        <v>Интернет-площадка 2gis.ru на основе Cправочника организаций "2ГИС.ТАМБОВ"</v>
      </c>
      <c r="D146" s="361">
        <v>4200</v>
      </c>
      <c r="E146" s="355"/>
      <c r="F146" s="355"/>
      <c r="G146" s="355"/>
      <c r="H146" s="356"/>
    </row>
    <row r="147" spans="1:8" s="16" customFormat="1" ht="50.1" customHeight="1" x14ac:dyDescent="0.2">
      <c r="A147" s="352" t="s">
        <v>86</v>
      </c>
      <c r="B147" s="353"/>
      <c r="C147"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7" s="361">
        <v>1863</v>
      </c>
      <c r="E147" s="355"/>
      <c r="F147" s="355"/>
      <c r="G147" s="355"/>
      <c r="H147" s="356"/>
    </row>
    <row r="148" spans="1:8" s="16" customFormat="1" ht="50.1" customHeight="1" x14ac:dyDescent="0.2">
      <c r="A148" s="377" t="s">
        <v>87</v>
      </c>
      <c r="B148" s="378"/>
      <c r="C148"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48" s="361">
        <v>2346</v>
      </c>
      <c r="E148" s="355"/>
      <c r="F148" s="355"/>
      <c r="G148" s="355"/>
      <c r="H148" s="356"/>
    </row>
    <row r="149" spans="1:8" s="16" customFormat="1" ht="50.1" customHeight="1" x14ac:dyDescent="0.2">
      <c r="A149" s="377" t="s">
        <v>88</v>
      </c>
      <c r="B149" s="378"/>
      <c r="C149" s="74" t="str">
        <f>"Интернет-площадка 2gis.ru на основе Cправочника организаций "&amp;$C$2&amp;""</f>
        <v>Интернет-площадка 2gis.ru на основе Cправочника организаций "2ГИС.ТАМБОВ"</v>
      </c>
      <c r="D149" s="361">
        <v>7500</v>
      </c>
      <c r="E149" s="355"/>
      <c r="F149" s="355"/>
      <c r="G149" s="355"/>
      <c r="H149" s="356"/>
    </row>
    <row r="150" spans="1:8" s="16" customFormat="1" ht="50.1" customHeight="1" x14ac:dyDescent="0.2">
      <c r="A150" s="352" t="s">
        <v>89</v>
      </c>
      <c r="B150" s="353"/>
      <c r="C150" s="74" t="str">
        <f>"Интернет-площадка 2gis.ru на основе Cправочника организаций "&amp;$C$2&amp;""</f>
        <v>Интернет-площадка 2gis.ru на основе Cправочника организаций "2ГИС.ТАМБОВ"</v>
      </c>
      <c r="D150" s="361">
        <v>9000</v>
      </c>
      <c r="E150" s="355"/>
      <c r="F150" s="355"/>
      <c r="G150" s="355"/>
      <c r="H150" s="356"/>
    </row>
    <row r="151" spans="1:8" s="16" customFormat="1" ht="50.1" customHeight="1" x14ac:dyDescent="0.2">
      <c r="A151" s="352" t="s">
        <v>90</v>
      </c>
      <c r="B151" s="353"/>
      <c r="C151"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1" s="361">
        <v>2070</v>
      </c>
      <c r="E151" s="355"/>
      <c r="F151" s="355"/>
      <c r="G151" s="355"/>
      <c r="H151" s="356"/>
    </row>
    <row r="152" spans="1:8" s="16" customFormat="1" ht="50.1" customHeight="1" x14ac:dyDescent="0.2">
      <c r="A152" s="352" t="s">
        <v>91</v>
      </c>
      <c r="B152" s="353"/>
      <c r="C152"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2" s="361">
        <v>4692</v>
      </c>
      <c r="E152" s="355"/>
      <c r="F152" s="355"/>
      <c r="G152" s="355"/>
      <c r="H152" s="356"/>
    </row>
    <row r="153" spans="1:8" s="16" customFormat="1" ht="50.1" customHeight="1" x14ac:dyDescent="0.2">
      <c r="A153" s="352" t="s">
        <v>92</v>
      </c>
      <c r="B153" s="353"/>
      <c r="C153"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53" s="361">
        <v>2622</v>
      </c>
      <c r="E153" s="355"/>
      <c r="F153" s="355"/>
      <c r="G153" s="355"/>
      <c r="H153" s="356"/>
    </row>
    <row r="154" spans="1:8" s="16" customFormat="1" ht="50.1" customHeight="1" x14ac:dyDescent="0.2">
      <c r="A154" s="352" t="s">
        <v>93</v>
      </c>
      <c r="B154" s="353"/>
      <c r="C154" s="74" t="str">
        <f>C186</f>
        <v>электронный справочник на основе Справочника организаций "2ГИС.ТАМБОВ" (мобильная версия 2ГИС 4.0 и выше)</v>
      </c>
      <c r="D154" s="361">
        <v>6278.9999999999991</v>
      </c>
      <c r="E154" s="355"/>
      <c r="F154" s="355"/>
      <c r="G154" s="355"/>
      <c r="H154" s="356"/>
    </row>
    <row r="155" spans="1:8" s="16" customFormat="1" ht="50.1" customHeight="1" x14ac:dyDescent="0.2">
      <c r="A155" s="352" t="s">
        <v>94</v>
      </c>
      <c r="B155" s="353"/>
      <c r="C155" s="74" t="s">
        <v>95</v>
      </c>
      <c r="D155" s="361">
        <v>588</v>
      </c>
      <c r="E155" s="355"/>
      <c r="F155" s="355"/>
      <c r="G155" s="355"/>
      <c r="H155" s="356"/>
    </row>
    <row r="156" spans="1:8" s="16" customFormat="1" ht="78" customHeight="1" x14ac:dyDescent="0.2">
      <c r="A156" s="352" t="s">
        <v>96</v>
      </c>
      <c r="B156" s="353"/>
      <c r="C15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6" s="361">
        <v>3600</v>
      </c>
      <c r="E156" s="355"/>
      <c r="F156" s="355"/>
      <c r="G156" s="355"/>
      <c r="H156" s="356"/>
    </row>
    <row r="157" spans="1:8" s="16" customFormat="1" ht="78" customHeight="1" x14ac:dyDescent="0.2">
      <c r="A157" s="352" t="s">
        <v>97</v>
      </c>
      <c r="B157" s="353"/>
      <c r="C157" s="74"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7" s="361">
        <v>3000</v>
      </c>
      <c r="E157" s="355"/>
      <c r="F157" s="355"/>
      <c r="G157" s="355"/>
      <c r="H157" s="356"/>
    </row>
    <row r="158" spans="1:8" s="16" customFormat="1" ht="78" customHeight="1" x14ac:dyDescent="0.2">
      <c r="A158" s="352" t="s">
        <v>98</v>
      </c>
      <c r="B158" s="353"/>
      <c r="C158" s="74"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8" s="361">
        <v>2400</v>
      </c>
      <c r="E158" s="355"/>
      <c r="F158" s="355"/>
      <c r="G158" s="355"/>
      <c r="H158" s="356"/>
    </row>
    <row r="159" spans="1:8" s="16" customFormat="1" ht="78" customHeight="1" x14ac:dyDescent="0.2">
      <c r="A159" s="352" t="s">
        <v>99</v>
      </c>
      <c r="B159" s="353"/>
      <c r="C159" s="74" t="str">
        <f t="shared" si="0"/>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59" s="361">
        <v>2400</v>
      </c>
      <c r="E159" s="355"/>
      <c r="F159" s="355"/>
      <c r="G159" s="355"/>
      <c r="H159" s="356"/>
    </row>
    <row r="160" spans="1:8" s="16" customFormat="1" ht="78" customHeight="1" x14ac:dyDescent="0.2">
      <c r="A160" s="352" t="s">
        <v>100</v>
      </c>
      <c r="B160" s="353" t="s">
        <v>100</v>
      </c>
      <c r="C16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0" s="361">
        <v>7800</v>
      </c>
      <c r="E160" s="355"/>
      <c r="F160" s="355"/>
      <c r="G160" s="355"/>
      <c r="H160" s="356"/>
    </row>
    <row r="161" spans="1:8" s="16" customFormat="1" ht="78" customHeight="1" x14ac:dyDescent="0.2">
      <c r="A161" s="352" t="s">
        <v>101</v>
      </c>
      <c r="B161" s="353" t="s">
        <v>101</v>
      </c>
      <c r="C16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61" s="361">
        <v>4800</v>
      </c>
      <c r="E161" s="355"/>
      <c r="F161" s="355"/>
      <c r="G161" s="355"/>
      <c r="H161" s="356"/>
    </row>
    <row r="162" spans="1:8" s="16" customFormat="1" ht="50.1" customHeight="1" thickBot="1" x14ac:dyDescent="0.25">
      <c r="A162" s="352" t="s">
        <v>102</v>
      </c>
      <c r="B162" s="353"/>
      <c r="C162"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2" s="361">
        <v>1728</v>
      </c>
      <c r="E162" s="355"/>
      <c r="F162" s="355"/>
      <c r="G162" s="355"/>
      <c r="H162" s="356"/>
    </row>
    <row r="163" spans="1:8" s="16" customFormat="1" ht="102" customHeight="1" thickBot="1" x14ac:dyDescent="0.25">
      <c r="A163" s="352" t="s">
        <v>16</v>
      </c>
      <c r="B163" s="353"/>
      <c r="C16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3" s="361">
        <v>2520</v>
      </c>
      <c r="E163" s="355"/>
      <c r="F163" s="355"/>
      <c r="G163" s="355"/>
      <c r="H163" s="356"/>
    </row>
    <row r="164" spans="1:8" s="16" customFormat="1" ht="102" customHeight="1" thickBot="1" x14ac:dyDescent="0.25">
      <c r="A164" s="352" t="s">
        <v>103</v>
      </c>
      <c r="B164" s="353"/>
      <c r="C16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64" s="361">
        <v>100002</v>
      </c>
      <c r="E164" s="355"/>
      <c r="F164" s="355"/>
      <c r="G164" s="355"/>
      <c r="H164" s="356"/>
    </row>
    <row r="165" spans="1:8" s="16" customFormat="1" ht="126" customHeight="1" x14ac:dyDescent="0.2">
      <c r="A165" s="352" t="s">
        <v>104</v>
      </c>
      <c r="B165" s="353"/>
      <c r="C16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5" s="361">
        <v>4800</v>
      </c>
      <c r="E165" s="355"/>
      <c r="F165" s="355"/>
      <c r="G165" s="355"/>
      <c r="H165" s="356"/>
    </row>
    <row r="166" spans="1:8" s="16" customFormat="1" ht="96" customHeight="1" x14ac:dyDescent="0.2">
      <c r="A166" s="377" t="s">
        <v>105</v>
      </c>
      <c r="B166" s="378"/>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Интернет-площадки и Веб-приложения на основе Cправочника организаций "2ГИС.ТАМБОВ", http://api.2gis.ru/</v>
      </c>
      <c r="D166" s="361">
        <v>4800</v>
      </c>
      <c r="E166" s="355"/>
      <c r="F166" s="355"/>
      <c r="G166" s="355"/>
      <c r="H166" s="356"/>
    </row>
    <row r="167" spans="1:8" s="16" customFormat="1" ht="96" customHeight="1" x14ac:dyDescent="0.2">
      <c r="A167" s="377" t="s">
        <v>106</v>
      </c>
      <c r="B167" s="378"/>
      <c r="C16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67" s="361">
        <v>3600</v>
      </c>
      <c r="E167" s="355"/>
      <c r="F167" s="355"/>
      <c r="G167" s="355"/>
      <c r="H167" s="356"/>
    </row>
    <row r="168" spans="1:8" s="16" customFormat="1" ht="50.1" customHeight="1" x14ac:dyDescent="0.2">
      <c r="A168" s="352" t="s">
        <v>107</v>
      </c>
      <c r="B168" s="353"/>
      <c r="C168" s="74" t="str">
        <f>"Интернет-площадка 2gis.ru на основе Cправочника организаций "&amp;$C$2&amp;""</f>
        <v>Интернет-площадка 2gis.ru на основе Cправочника организаций "2ГИС.ТАМБОВ"</v>
      </c>
      <c r="D168" s="361">
        <v>5880</v>
      </c>
      <c r="E168" s="355"/>
      <c r="F168" s="355"/>
      <c r="G168" s="355"/>
      <c r="H168" s="356"/>
    </row>
    <row r="169" spans="1:8" s="16" customFormat="1" ht="50.1" customHeight="1" x14ac:dyDescent="0.2">
      <c r="A169" s="352" t="s">
        <v>108</v>
      </c>
      <c r="B169" s="353"/>
      <c r="C169"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69" s="361">
        <v>2640</v>
      </c>
      <c r="E169" s="355"/>
      <c r="F169" s="355"/>
      <c r="G169" s="355"/>
      <c r="H169" s="356"/>
    </row>
    <row r="170" spans="1:8" s="16" customFormat="1" ht="50.1" customHeight="1" x14ac:dyDescent="0.2">
      <c r="A170" s="377" t="s">
        <v>109</v>
      </c>
      <c r="B170" s="378"/>
      <c r="C170"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0" s="361">
        <v>3360</v>
      </c>
      <c r="E170" s="355"/>
      <c r="F170" s="355"/>
      <c r="G170" s="355"/>
      <c r="H170" s="356"/>
    </row>
    <row r="171" spans="1:8" s="16" customFormat="1" ht="50.1" customHeight="1" x14ac:dyDescent="0.2">
      <c r="A171" s="377" t="s">
        <v>110</v>
      </c>
      <c r="B171" s="378"/>
      <c r="C171" s="74" t="str">
        <f>"Интернет-площадка 2gis.ru на основе Cправочника организаций "&amp;$C$2&amp;""</f>
        <v>Интернет-площадка 2gis.ru на основе Cправочника организаций "2ГИС.ТАМБОВ"</v>
      </c>
      <c r="D171" s="361">
        <v>10560</v>
      </c>
      <c r="E171" s="355"/>
      <c r="F171" s="355"/>
      <c r="G171" s="355"/>
      <c r="H171" s="356"/>
    </row>
    <row r="172" spans="1:8" s="16" customFormat="1" ht="50.1" customHeight="1" x14ac:dyDescent="0.2">
      <c r="A172" s="377" t="s">
        <v>111</v>
      </c>
      <c r="B172" s="378"/>
      <c r="C172" s="74" t="str">
        <f>"Интернет-площадка 2gis.ru на основе Cправочника организаций "&amp;$C$2&amp;""</f>
        <v>Интернет-площадка 2gis.ru на основе Cправочника организаций "2ГИС.ТАМБОВ"</v>
      </c>
      <c r="D172" s="361">
        <v>12672</v>
      </c>
      <c r="E172" s="355"/>
      <c r="F172" s="355"/>
      <c r="G172" s="355"/>
      <c r="H172" s="356"/>
    </row>
    <row r="173" spans="1:8" s="16" customFormat="1" ht="50.1" customHeight="1" x14ac:dyDescent="0.2">
      <c r="A173" s="377" t="s">
        <v>112</v>
      </c>
      <c r="B173" s="378"/>
      <c r="C173"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3" s="361">
        <v>3000</v>
      </c>
      <c r="E173" s="355"/>
      <c r="F173" s="355"/>
      <c r="G173" s="355"/>
      <c r="H173" s="356"/>
    </row>
    <row r="174" spans="1:8" s="16" customFormat="1" ht="50.1" customHeight="1" x14ac:dyDescent="0.2">
      <c r="A174" s="377" t="s">
        <v>113</v>
      </c>
      <c r="B174" s="378"/>
      <c r="C174"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4" s="361">
        <v>6600</v>
      </c>
      <c r="E174" s="355"/>
      <c r="F174" s="355"/>
      <c r="G174" s="355"/>
      <c r="H174" s="356"/>
    </row>
    <row r="175" spans="1:8" s="16" customFormat="1" ht="50.1" customHeight="1" x14ac:dyDescent="0.2">
      <c r="A175" s="352" t="s">
        <v>114</v>
      </c>
      <c r="B175" s="353"/>
      <c r="C175"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5" s="361">
        <v>3720</v>
      </c>
      <c r="E175" s="355"/>
      <c r="F175" s="355"/>
      <c r="G175" s="355"/>
      <c r="H175" s="356"/>
    </row>
    <row r="176" spans="1:8" s="16" customFormat="1" ht="50.1" customHeight="1" x14ac:dyDescent="0.2">
      <c r="A176" s="352" t="s">
        <v>115</v>
      </c>
      <c r="B176" s="353"/>
      <c r="C176" s="74" t="s">
        <v>95</v>
      </c>
      <c r="D176" s="361">
        <v>840</v>
      </c>
      <c r="E176" s="355"/>
      <c r="F176" s="355"/>
      <c r="G176" s="355"/>
      <c r="H176" s="356"/>
    </row>
    <row r="177" spans="1:8" s="16" customFormat="1" ht="68.25" customHeight="1" x14ac:dyDescent="0.2">
      <c r="A177" s="352" t="s">
        <v>116</v>
      </c>
      <c r="B177" s="353"/>
      <c r="C17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"2ГИС.ТАМБОВ" (мобильная версия 2ГИС 4.0 и выше); Интернет-площадка 2gis.ru на основе Cправочника организаций "2ГИС.ТАМБОВ"</v>
      </c>
      <c r="D177" s="361">
        <v>10920</v>
      </c>
      <c r="E177" s="355"/>
      <c r="F177" s="355"/>
      <c r="G177" s="355"/>
      <c r="H177" s="356"/>
    </row>
    <row r="178" spans="1:8" s="16" customFormat="1" ht="50.1" customHeight="1" thickBot="1" x14ac:dyDescent="0.25">
      <c r="A178" s="352" t="s">
        <v>117</v>
      </c>
      <c r="B178" s="353"/>
      <c r="C178"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78" s="361">
        <v>2520</v>
      </c>
      <c r="E178" s="355"/>
      <c r="F178" s="355"/>
      <c r="G178" s="355"/>
      <c r="H178" s="356"/>
    </row>
    <row r="179" spans="1:8" s="23" customFormat="1" ht="50.1" customHeight="1" thickBot="1" x14ac:dyDescent="0.25">
      <c r="A179" s="362" t="s">
        <v>118</v>
      </c>
      <c r="B179" s="363"/>
      <c r="C179" s="21"/>
      <c r="D179" s="364"/>
      <c r="E179" s="364"/>
      <c r="F179" s="364"/>
      <c r="G179" s="364"/>
      <c r="H179" s="365"/>
    </row>
    <row r="180" spans="1:8" s="16" customFormat="1" ht="50.1" customHeight="1" x14ac:dyDescent="0.2">
      <c r="A180" s="352" t="s">
        <v>119</v>
      </c>
      <c r="B180" s="353"/>
      <c r="C180" s="366" t="str">
        <f>"Электронный справочник на основе Справочника организаций "&amp;$C$2&amp;" (мобильная версия)"</f>
        <v>Электронный справочник на основе Справочника организаций "2ГИС.ТАМБОВ" (мобильная версия)</v>
      </c>
      <c r="D180" s="354">
        <v>3000</v>
      </c>
      <c r="E180" s="355"/>
      <c r="F180" s="355"/>
      <c r="G180" s="355"/>
      <c r="H180" s="356"/>
    </row>
    <row r="181" spans="1:8" s="16" customFormat="1" ht="50.1" customHeight="1" x14ac:dyDescent="0.2">
      <c r="A181" s="352" t="s">
        <v>120</v>
      </c>
      <c r="B181" s="353"/>
      <c r="C181" s="367"/>
      <c r="D181" s="354">
        <v>3000</v>
      </c>
      <c r="E181" s="355"/>
      <c r="F181" s="355"/>
      <c r="G181" s="355"/>
      <c r="H181" s="356"/>
    </row>
    <row r="182" spans="1:8" s="16" customFormat="1" ht="50.1" customHeight="1" x14ac:dyDescent="0.2">
      <c r="A182" s="369" t="s">
        <v>121</v>
      </c>
      <c r="B182" s="370"/>
      <c r="C182" s="367"/>
      <c r="D182" s="517">
        <v>3000</v>
      </c>
      <c r="E182" s="398"/>
      <c r="F182" s="398"/>
      <c r="G182" s="398"/>
      <c r="H182" s="398"/>
    </row>
    <row r="183" spans="1:8" s="16" customFormat="1" ht="50.1" customHeight="1" x14ac:dyDescent="0.2">
      <c r="A183" s="369" t="s">
        <v>122</v>
      </c>
      <c r="B183" s="370"/>
      <c r="C183" s="367"/>
      <c r="D183" s="517">
        <v>510</v>
      </c>
      <c r="E183" s="398"/>
      <c r="F183" s="398"/>
      <c r="G183" s="398"/>
      <c r="H183" s="398"/>
    </row>
    <row r="184" spans="1:8" s="16" customFormat="1" ht="50.1" customHeight="1" thickBot="1" x14ac:dyDescent="0.25">
      <c r="A184" s="369" t="s">
        <v>123</v>
      </c>
      <c r="B184" s="370"/>
      <c r="C184" s="368"/>
      <c r="D184" s="471">
        <v>1020</v>
      </c>
      <c r="E184" s="472"/>
      <c r="F184" s="472"/>
      <c r="G184" s="472"/>
      <c r="H184" s="472"/>
    </row>
    <row r="185" spans="1:8" s="16" customFormat="1" ht="50.1" customHeight="1" thickBot="1" x14ac:dyDescent="0.25">
      <c r="A185" s="362" t="s">
        <v>124</v>
      </c>
      <c r="B185" s="363"/>
      <c r="C185" s="21"/>
      <c r="D185" s="364"/>
      <c r="E185" s="364"/>
      <c r="F185" s="364"/>
      <c r="G185" s="364"/>
      <c r="H185" s="365"/>
    </row>
    <row r="186" spans="1:8" s="16" customFormat="1" ht="50.1" customHeight="1" x14ac:dyDescent="0.2">
      <c r="A186" s="352" t="s">
        <v>125</v>
      </c>
      <c r="B186" s="353"/>
      <c r="C18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86" s="77">
        <f>F186*1.2</f>
        <v>4320</v>
      </c>
      <c r="E186" s="78">
        <f>F186*1.1</f>
        <v>3960.0000000000005</v>
      </c>
      <c r="F186" s="78">
        <v>3600</v>
      </c>
      <c r="G186" s="78">
        <f>F186*0.75</f>
        <v>2700</v>
      </c>
      <c r="H186" s="79">
        <f>F186*0.5</f>
        <v>1800</v>
      </c>
    </row>
    <row r="187" spans="1:8" s="16" customFormat="1" ht="50.1" customHeight="1" x14ac:dyDescent="0.2">
      <c r="A187" s="352" t="s">
        <v>126</v>
      </c>
      <c r="B187" s="353"/>
      <c r="C187" s="74" t="str">
        <f>"Интернет-площадка 2gis.ru на основе Cправочника организаций "&amp;$C$2&amp;""</f>
        <v>Интернет-площадка 2gis.ru на основе Cправочника организаций "2ГИС.ТАМБОВ"</v>
      </c>
      <c r="D187" s="354">
        <v>3000</v>
      </c>
      <c r="E187" s="355"/>
      <c r="F187" s="355"/>
      <c r="G187" s="355"/>
      <c r="H187" s="356"/>
    </row>
    <row r="188" spans="1:8" s="16" customFormat="1" ht="50.1" customHeight="1" x14ac:dyDescent="0.2">
      <c r="A188" s="352" t="s">
        <v>127</v>
      </c>
      <c r="B188" s="353"/>
      <c r="C188"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88" s="361">
        <v>345</v>
      </c>
      <c r="E188" s="355"/>
      <c r="F188" s="355"/>
      <c r="G188" s="355"/>
      <c r="H188" s="356"/>
    </row>
    <row r="189" spans="1:8" s="16" customFormat="1" ht="50.1" customHeight="1" x14ac:dyDescent="0.2">
      <c r="A189" s="377" t="s">
        <v>198</v>
      </c>
      <c r="B189" s="378"/>
      <c r="C18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(мобильная версия 2ГИС 4.0 и выше)</v>
      </c>
      <c r="D189" s="77">
        <f>F189*1.2</f>
        <v>6048</v>
      </c>
      <c r="E189" s="78">
        <f>F189*1.1</f>
        <v>5544</v>
      </c>
      <c r="F189" s="78">
        <v>5040</v>
      </c>
      <c r="G189" s="78">
        <f>F189*0.75</f>
        <v>3780</v>
      </c>
      <c r="H189" s="79">
        <f>F189*0.5</f>
        <v>2520</v>
      </c>
    </row>
    <row r="190" spans="1:8" s="16" customFormat="1" ht="50.1" customHeight="1" x14ac:dyDescent="0.2">
      <c r="A190" s="377" t="s">
        <v>199</v>
      </c>
      <c r="B190" s="378"/>
      <c r="C190" s="74" t="str">
        <f>"Интернет-площадка 2gis.ru на основе Cправочника организаций "&amp;$C$2&amp;""</f>
        <v>Интернет-площадка 2gis.ru на основе Cправочника организаций "2ГИС.ТАМБОВ"</v>
      </c>
      <c r="D190" s="354">
        <v>4200</v>
      </c>
      <c r="E190" s="355"/>
      <c r="F190" s="355"/>
      <c r="G190" s="355"/>
      <c r="H190" s="356"/>
    </row>
    <row r="191" spans="1:8" s="16" customFormat="1" ht="50.1" customHeight="1" x14ac:dyDescent="0.2">
      <c r="A191" s="377" t="s">
        <v>130</v>
      </c>
      <c r="B191" s="378"/>
      <c r="C191" s="74" t="str">
        <f>"Электронный справочник на основе Справочника организаций"&amp;$C$2&amp;" (версия для ПК)"</f>
        <v>Электронный справочник на основе Справочника организаций"2ГИС.ТАМБОВ" (версия для ПК)</v>
      </c>
      <c r="D191" s="354">
        <v>600</v>
      </c>
      <c r="E191" s="355"/>
      <c r="F191" s="355"/>
      <c r="G191" s="355"/>
      <c r="H191" s="356"/>
    </row>
    <row r="192" spans="1:8" s="16" customFormat="1" ht="126" customHeight="1" thickBot="1" x14ac:dyDescent="0.25">
      <c r="A192" s="352" t="s">
        <v>131</v>
      </c>
      <c r="B192" s="353"/>
      <c r="C192" s="80" t="str">
        <f>C187</f>
        <v>Интернет-площадка 2gis.ru на основе Cправочника организаций "2ГИС.ТАМБОВ"</v>
      </c>
      <c r="D192" s="77">
        <f>F192*1.2</f>
        <v>4320</v>
      </c>
      <c r="E192" s="78">
        <f>F192*1.1</f>
        <v>3960.0000000000005</v>
      </c>
      <c r="F192" s="78">
        <v>3600</v>
      </c>
      <c r="G192" s="78">
        <f>F192*0.75</f>
        <v>2700</v>
      </c>
      <c r="H192" s="79">
        <f>F192*0.5</f>
        <v>1800</v>
      </c>
    </row>
    <row r="193" spans="1:8" s="23" customFormat="1" ht="50.1" customHeight="1" thickBot="1" x14ac:dyDescent="0.25">
      <c r="A193" s="362" t="s">
        <v>200</v>
      </c>
      <c r="B193" s="363"/>
      <c r="C193" s="21"/>
      <c r="D193" s="364"/>
      <c r="E193" s="364"/>
      <c r="F193" s="364"/>
      <c r="G193" s="364"/>
      <c r="H193" s="365"/>
    </row>
    <row r="194" spans="1:8" s="20" customFormat="1" ht="30" customHeight="1" thickBot="1" x14ac:dyDescent="0.25">
      <c r="A194" s="506"/>
      <c r="B194" s="507"/>
      <c r="C194" s="623"/>
      <c r="D194" s="507"/>
      <c r="E194" s="507"/>
      <c r="F194" s="507"/>
      <c r="G194" s="507"/>
      <c r="H194" s="508"/>
    </row>
    <row r="195" spans="1:8" s="16" customFormat="1" ht="185.25" customHeight="1" x14ac:dyDescent="0.2">
      <c r="A195" s="352" t="s">
        <v>201</v>
      </c>
      <c r="B195" s="353"/>
      <c r="C19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"2ГИС.ТАМБОВ" (версия для ПК); Интернет-площадка 2gis.ru на основе Cправочника организаций "2ГИС.ТАМБОВ"; Электронный справочник на основе Справочника организаций "2ГИС.ТАМБОВ" (мобильная версия 2ГИС 4.0 и выше)</v>
      </c>
      <c r="D195" s="382">
        <v>7008</v>
      </c>
      <c r="E195" s="383"/>
      <c r="F195" s="383"/>
      <c r="G195" s="383"/>
      <c r="H195" s="384"/>
    </row>
    <row r="196" spans="1:8" s="16" customFormat="1" ht="83.25" customHeight="1" thickBot="1" x14ac:dyDescent="0.25">
      <c r="A196" s="352" t="s">
        <v>202</v>
      </c>
      <c r="B196" s="353"/>
      <c r="C196" s="367"/>
      <c r="D196" s="354">
        <v>10500</v>
      </c>
      <c r="E196" s="355"/>
      <c r="F196" s="355"/>
      <c r="G196" s="355"/>
      <c r="H196" s="356"/>
    </row>
    <row r="197" spans="1:8" s="16" customFormat="1" ht="21.75" thickBot="1" x14ac:dyDescent="0.25">
      <c r="A197" s="518"/>
      <c r="B197" s="519"/>
      <c r="C197" s="56"/>
      <c r="D197" s="520"/>
      <c r="E197" s="520"/>
      <c r="F197" s="520"/>
      <c r="G197" s="520"/>
      <c r="H197" s="521"/>
    </row>
    <row r="198" spans="1:8" ht="12.6" customHeight="1" x14ac:dyDescent="0.2"/>
    <row r="199" spans="1:8" s="87" customFormat="1" ht="24.95" customHeight="1" x14ac:dyDescent="0.2">
      <c r="A199" s="85"/>
      <c r="B199" s="86" t="s">
        <v>133</v>
      </c>
      <c r="C199" s="349" t="s">
        <v>698</v>
      </c>
      <c r="D199" s="349"/>
    </row>
    <row r="200" spans="1:8" s="87" customFormat="1" ht="24.95" customHeight="1" x14ac:dyDescent="0.2">
      <c r="A200" s="85"/>
      <c r="C200" s="348" t="s">
        <v>699</v>
      </c>
      <c r="D200" s="348"/>
    </row>
    <row r="201" spans="1:8" s="87" customFormat="1" ht="24.95" customHeight="1" x14ac:dyDescent="0.2">
      <c r="A201" s="85"/>
      <c r="C201" s="348" t="s">
        <v>700</v>
      </c>
      <c r="D201" s="348"/>
    </row>
    <row r="202" spans="1:8" s="82" customFormat="1" ht="12" customHeight="1" x14ac:dyDescent="0.2">
      <c r="A202" s="81"/>
      <c r="C202" s="348"/>
      <c r="D202" s="348"/>
      <c r="E202" s="87"/>
      <c r="F202" s="87"/>
      <c r="G202" s="87"/>
    </row>
    <row r="203" spans="1:8" s="91" customFormat="1" ht="24.95" customHeight="1" x14ac:dyDescent="0.2">
      <c r="A203" s="347" t="str">
        <f>Абакан_юр!A174</f>
        <v>По соглашению сторон в качестве валюты платежа могут выступать украинские гривны, в этом случае курс следующий: 1 руб. = 0,4395 гривен</v>
      </c>
      <c r="B203" s="347"/>
      <c r="C203" s="347"/>
      <c r="D203" s="89"/>
      <c r="E203" s="89"/>
      <c r="F203" s="90"/>
      <c r="G203" s="351"/>
      <c r="H203" s="351"/>
    </row>
    <row r="204" spans="1:8" s="91" customFormat="1" ht="24.95" customHeight="1" x14ac:dyDescent="0.2">
      <c r="A204" s="347" t="str">
        <f>Абакан_юр!A175</f>
        <v>По соглашению сторон в качестве валюты платежа могут выступать дирхамы ОАЭ, в этом случае курс следующий: 1 руб. = 0,0414 дирхам</v>
      </c>
      <c r="B204" s="347"/>
      <c r="C204" s="347"/>
      <c r="D204" s="89"/>
      <c r="E204" s="89"/>
      <c r="F204" s="90"/>
      <c r="G204" s="92"/>
      <c r="H204" s="92"/>
    </row>
    <row r="205" spans="1:8" s="91" customFormat="1" ht="24.95" customHeight="1" x14ac:dyDescent="0.2">
      <c r="A205" s="347" t="str">
        <f>Абакан_юр!A176</f>
        <v>По соглашению сторон в качестве валюты платежа могут выступать доллары США, в этом случае курс следующий: 1 руб. = 0,0113 доллара</v>
      </c>
      <c r="B205" s="347"/>
      <c r="C205" s="347"/>
      <c r="D205" s="89"/>
      <c r="E205" s="89"/>
      <c r="F205" s="90"/>
      <c r="G205" s="92"/>
      <c r="H205" s="92"/>
    </row>
    <row r="206" spans="1:8" s="91" customFormat="1" ht="24.95" customHeight="1" x14ac:dyDescent="0.2">
      <c r="A206" s="347" t="str">
        <f>Абакан_юр!A177</f>
        <v>По соглашению сторон в качестве валюты платежа могут выступать евро, в этом случае курс следующий: 1 руб. = 0,0104 евро</v>
      </c>
      <c r="B206" s="347"/>
      <c r="C206" s="347"/>
      <c r="D206" s="89"/>
      <c r="E206" s="90"/>
      <c r="F206" s="90"/>
      <c r="G206" s="92"/>
      <c r="H206" s="92"/>
    </row>
    <row r="207" spans="1:8" s="91" customFormat="1" ht="24.95" customHeight="1" x14ac:dyDescent="0.2">
      <c r="A207" s="347" t="str">
        <f>Абакан_юр!A178</f>
        <v>По соглашению сторон в качестве валюты платежа могут выступать чешские кроны, в этом случае курс следующий: 1 руб. = 0,2610 крона</v>
      </c>
      <c r="B207" s="347"/>
      <c r="C207" s="347"/>
      <c r="D207" s="89"/>
      <c r="E207" s="90"/>
      <c r="F207" s="90"/>
      <c r="G207" s="92"/>
      <c r="H207" s="92"/>
    </row>
    <row r="208" spans="1:8" s="91" customFormat="1" ht="24.95" customHeight="1" x14ac:dyDescent="0.2">
      <c r="A208" s="347" t="str">
        <f>Абакан_юр!A179</f>
        <v>По соглашению сторон в качестве валюты платежа могут выступать киргизские сомы, в этом случае курс следующий: 1 руб. = 1,0094 сом</v>
      </c>
      <c r="B208" s="347"/>
      <c r="C208" s="347"/>
      <c r="D208" s="89"/>
      <c r="E208" s="89"/>
      <c r="F208" s="90"/>
      <c r="G208" s="92"/>
      <c r="H208" s="92"/>
    </row>
    <row r="209" spans="1:8" s="91" customFormat="1" ht="24.95" customHeight="1" x14ac:dyDescent="0.2">
      <c r="A209"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9" s="347"/>
      <c r="C209" s="347"/>
      <c r="D209" s="89"/>
      <c r="E209" s="89"/>
      <c r="F209" s="90"/>
      <c r="G209" s="92"/>
      <c r="H209" s="92"/>
    </row>
    <row r="210" spans="1:8" s="98" customFormat="1" ht="12" customHeight="1" x14ac:dyDescent="0.2">
      <c r="A210" s="93"/>
      <c r="B210" s="93"/>
      <c r="C210" s="94"/>
      <c r="D210" s="95"/>
      <c r="E210" s="95"/>
      <c r="F210" s="96"/>
      <c r="G210" s="97"/>
      <c r="H210" s="97"/>
    </row>
    <row r="211" spans="1:8" ht="24.95" customHeight="1" x14ac:dyDescent="0.2">
      <c r="A211" s="339" t="s">
        <v>144</v>
      </c>
      <c r="B211" s="339"/>
      <c r="C211" s="339"/>
      <c r="D211" s="339"/>
      <c r="E211" s="339"/>
      <c r="F211" s="339"/>
      <c r="G211" s="339"/>
      <c r="H211" s="339"/>
    </row>
    <row r="212" spans="1:8" ht="24.95" customHeight="1" x14ac:dyDescent="0.2">
      <c r="A212" s="339" t="s">
        <v>145</v>
      </c>
      <c r="B212" s="339"/>
      <c r="C212" s="339"/>
      <c r="D212" s="339"/>
      <c r="E212" s="339"/>
      <c r="F212" s="339"/>
      <c r="G212" s="339"/>
      <c r="H212" s="339"/>
    </row>
    <row r="213" spans="1:8" s="98" customFormat="1" ht="12.6" customHeight="1" x14ac:dyDescent="0.2">
      <c r="A213" s="93"/>
      <c r="B213" s="93"/>
      <c r="C213" s="94"/>
      <c r="D213" s="95"/>
      <c r="E213" s="95"/>
      <c r="F213" s="96"/>
      <c r="G213" s="97"/>
      <c r="H213" s="97"/>
    </row>
    <row r="214" spans="1:8" s="100" customFormat="1" ht="50.1" customHeight="1" thickBot="1" x14ac:dyDescent="0.25">
      <c r="A214" s="340" t="s">
        <v>146</v>
      </c>
      <c r="B214" s="340"/>
      <c r="C214" s="340"/>
      <c r="D214" s="340"/>
      <c r="E214" s="340"/>
      <c r="F214" s="99"/>
      <c r="G214" s="91"/>
    </row>
    <row r="215" spans="1:8" s="102" customFormat="1" ht="50.1" customHeight="1" thickBot="1" x14ac:dyDescent="0.25">
      <c r="A215" s="499" t="s">
        <v>147</v>
      </c>
      <c r="B215" s="500"/>
      <c r="C215" s="500"/>
      <c r="D215" s="500"/>
      <c r="E215" s="501"/>
      <c r="F215" s="101"/>
      <c r="G215" s="82"/>
    </row>
    <row r="216" spans="1:8" ht="91.5" customHeight="1" thickBot="1" x14ac:dyDescent="0.25">
      <c r="A216" s="538" t="s">
        <v>148</v>
      </c>
      <c r="B216" s="539"/>
      <c r="C216" s="103" t="s">
        <v>149</v>
      </c>
      <c r="D216" s="621" t="s">
        <v>150</v>
      </c>
      <c r="E216" s="622"/>
      <c r="F216" s="104"/>
      <c r="G216" s="104"/>
      <c r="H216" s="104"/>
    </row>
    <row r="217" spans="1:8" ht="99.95" customHeight="1" x14ac:dyDescent="0.2">
      <c r="A217" s="337" t="s">
        <v>151</v>
      </c>
      <c r="B217" s="338"/>
      <c r="C217" s="106" t="s">
        <v>152</v>
      </c>
      <c r="D217" s="331" t="s">
        <v>153</v>
      </c>
      <c r="E217" s="332"/>
      <c r="F217" s="104"/>
      <c r="G217" s="104"/>
      <c r="H217" s="104"/>
    </row>
    <row r="218" spans="1:8" ht="75" customHeight="1" x14ac:dyDescent="0.2">
      <c r="A218" s="337" t="s">
        <v>154</v>
      </c>
      <c r="B218" s="338"/>
      <c r="C218" s="106" t="s">
        <v>155</v>
      </c>
      <c r="D218" s="331" t="s">
        <v>156</v>
      </c>
      <c r="E218" s="332"/>
      <c r="F218" s="104"/>
      <c r="G218" s="104"/>
      <c r="H218" s="104"/>
    </row>
    <row r="219" spans="1:8" ht="111.75" customHeight="1" thickBot="1" x14ac:dyDescent="0.25">
      <c r="A219" s="495" t="s">
        <v>157</v>
      </c>
      <c r="B219" s="496"/>
      <c r="C219" s="125" t="s">
        <v>158</v>
      </c>
      <c r="D219" s="497" t="s">
        <v>156</v>
      </c>
      <c r="E219" s="498"/>
      <c r="F219" s="104"/>
      <c r="G219" s="104"/>
      <c r="H219" s="104"/>
    </row>
    <row r="220" spans="1:8" s="82" customFormat="1" ht="102.75" customHeight="1" thickBot="1" x14ac:dyDescent="0.25">
      <c r="A220" s="495" t="s">
        <v>160</v>
      </c>
      <c r="B220" s="496"/>
      <c r="C220" s="247" t="s">
        <v>161</v>
      </c>
      <c r="D220" s="496" t="s">
        <v>156</v>
      </c>
      <c r="E220" s="707"/>
      <c r="F220" s="101"/>
      <c r="G220" s="101"/>
      <c r="H220" s="101"/>
    </row>
    <row r="221" spans="1:8" s="98" customFormat="1" ht="222.75" customHeight="1" thickBot="1" x14ac:dyDescent="0.25">
      <c r="A221" s="495" t="s">
        <v>162</v>
      </c>
      <c r="B221" s="496"/>
      <c r="C221" s="125" t="s">
        <v>163</v>
      </c>
      <c r="D221" s="497" t="s">
        <v>156</v>
      </c>
      <c r="E221" s="498"/>
      <c r="F221" s="96"/>
      <c r="G221" s="97"/>
      <c r="H221" s="97"/>
    </row>
    <row r="222" spans="1:8" ht="25.5" customHeight="1" x14ac:dyDescent="0.2">
      <c r="A222" s="329" t="s">
        <v>164</v>
      </c>
      <c r="B222" s="329"/>
      <c r="C222" s="329"/>
      <c r="D222" s="329"/>
      <c r="E222" s="329"/>
      <c r="F222" s="329"/>
      <c r="G222" s="329"/>
      <c r="H222" s="329"/>
    </row>
    <row r="223" spans="1:8" ht="25.5" customHeight="1" x14ac:dyDescent="0.2">
      <c r="A223" s="329" t="s">
        <v>165</v>
      </c>
      <c r="B223" s="329"/>
      <c r="C223" s="329"/>
      <c r="D223" s="329"/>
      <c r="E223" s="329"/>
      <c r="F223" s="329"/>
      <c r="G223" s="329"/>
      <c r="H223" s="329"/>
    </row>
    <row r="224" spans="1:8" ht="193.5" customHeight="1" x14ac:dyDescent="0.2">
      <c r="A224"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493"/>
      <c r="C224" s="493"/>
      <c r="D224" s="493"/>
      <c r="E224" s="493"/>
      <c r="F224" s="493"/>
      <c r="G224" s="493"/>
      <c r="H224" s="493"/>
    </row>
    <row r="225" spans="1:8" s="16" customFormat="1" ht="67.5" customHeight="1" x14ac:dyDescent="0.2">
      <c r="A225" s="339" t="s">
        <v>167</v>
      </c>
      <c r="B225" s="339"/>
      <c r="C225" s="339"/>
      <c r="D225" s="339"/>
      <c r="E225" s="339"/>
      <c r="F225" s="339"/>
      <c r="G225" s="339"/>
      <c r="H225" s="339"/>
    </row>
    <row r="226" spans="1:8" ht="23.25" x14ac:dyDescent="0.2">
      <c r="A226" s="329" t="s">
        <v>168</v>
      </c>
      <c r="B226" s="329"/>
      <c r="C226" s="329"/>
      <c r="D226" s="329"/>
      <c r="E226" s="329"/>
      <c r="F226" s="329"/>
      <c r="G226" s="329"/>
      <c r="H226" s="329"/>
    </row>
    <row r="227" spans="1:8" s="109" customFormat="1" ht="114.75" customHeight="1" x14ac:dyDescent="0.2">
      <c r="A227" s="339" t="s">
        <v>169</v>
      </c>
      <c r="B227" s="339"/>
      <c r="C227" s="339"/>
      <c r="D227" s="339"/>
      <c r="E227" s="339"/>
      <c r="F227" s="339"/>
      <c r="G227" s="339"/>
      <c r="H227" s="339"/>
    </row>
  </sheetData>
  <sheetProtection selectLockedCells="1" selectUnlockedCells="1"/>
  <mergeCells count="37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203:C203"/>
    <mergeCell ref="G203:H203"/>
    <mergeCell ref="A204:C204"/>
    <mergeCell ref="A205:C205"/>
    <mergeCell ref="A206:C206"/>
    <mergeCell ref="A207:C207"/>
    <mergeCell ref="A197:B197"/>
    <mergeCell ref="D197:H197"/>
    <mergeCell ref="C199:D199"/>
    <mergeCell ref="C200:D200"/>
    <mergeCell ref="C201:D201"/>
    <mergeCell ref="C202:D202"/>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22:H222"/>
    <mergeCell ref="A223:H223"/>
    <mergeCell ref="A224:H224"/>
    <mergeCell ref="A225:H225"/>
    <mergeCell ref="A226:H226"/>
    <mergeCell ref="A227:E227"/>
    <mergeCell ref="F227:H227"/>
    <mergeCell ref="A219:B219"/>
    <mergeCell ref="D219:E219"/>
    <mergeCell ref="A220:B220"/>
    <mergeCell ref="D220:E220"/>
    <mergeCell ref="A221:B221"/>
    <mergeCell ref="D221:E22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2"/>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701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7" s="382">
        <f>F7*1.2</f>
        <v>11217.6</v>
      </c>
      <c r="E7" s="383">
        <f>F7*1.1</f>
        <v>10282.800000000001</v>
      </c>
      <c r="F7" s="383">
        <v>9348</v>
      </c>
      <c r="G7" s="383">
        <f>F7*0.75</f>
        <v>7011</v>
      </c>
      <c r="H7" s="384">
        <f>F7*0.5</f>
        <v>4674</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2" s="457">
        <f>F12*1.2</f>
        <v>12340.8</v>
      </c>
      <c r="E12" s="383">
        <f>F12*1.1</f>
        <v>11312.400000000001</v>
      </c>
      <c r="F12" s="383">
        <v>10284</v>
      </c>
      <c r="G12" s="383">
        <f>F12*0.75</f>
        <v>7713</v>
      </c>
      <c r="H12" s="384">
        <f>F12*0.5</f>
        <v>5142</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2550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"2ГИС.ТВЕРЬ"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23" s="527">
        <v>348</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7" s="382">
        <f>F27*1.2</f>
        <v>15710.4</v>
      </c>
      <c r="E27" s="383">
        <f>F27*1.1</f>
        <v>14401.2</v>
      </c>
      <c r="F27" s="383">
        <v>13092</v>
      </c>
      <c r="G27" s="383">
        <f>F27*0.75</f>
        <v>9819</v>
      </c>
      <c r="H27" s="384">
        <f>F27*0.5</f>
        <v>6546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2" s="457">
        <f>F32*1.2</f>
        <v>17280</v>
      </c>
      <c r="E32" s="383">
        <f>F32*1.1</f>
        <v>15840.000000000002</v>
      </c>
      <c r="F32" s="383">
        <v>14400</v>
      </c>
      <c r="G32" s="383">
        <f>F32*0.75</f>
        <v>10800</v>
      </c>
      <c r="H32" s="384">
        <f>F32*0.5</f>
        <v>7200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3600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"2ГИС.ТВЕРЬ"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"2ГИС.ТВЕРЬ"; Электронный справочник "2ГИС.ТВЕРЬ"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v>
      </c>
      <c r="D43" s="465">
        <v>492</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48" s="382">
        <f>F48*1.2</f>
        <v>13464</v>
      </c>
      <c r="E48" s="383">
        <f>F48*1.1</f>
        <v>12342.000000000002</v>
      </c>
      <c r="F48" s="383">
        <v>11220</v>
      </c>
      <c r="G48" s="383">
        <f>F48*0.75</f>
        <v>8415</v>
      </c>
      <c r="H48" s="384">
        <f>F48*0.5</f>
        <v>5610</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4" s="457">
        <f>F54*1.2</f>
        <v>14810.4</v>
      </c>
      <c r="E54" s="383">
        <f>F54*1.1</f>
        <v>13576.2</v>
      </c>
      <c r="F54" s="383">
        <v>12342</v>
      </c>
      <c r="G54" s="383">
        <f>F54*0.75</f>
        <v>9256.5</v>
      </c>
      <c r="H54" s="384">
        <f>F54*0.5</f>
        <v>6171</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60" s="527">
        <v>348</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930 до 18600</v>
      </c>
      <c r="E64" s="422"/>
      <c r="F64" s="422"/>
      <c r="G64" s="422"/>
      <c r="H64" s="423"/>
    </row>
    <row r="65" spans="1:8" ht="37.5" customHeight="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65" s="432">
        <v>930</v>
      </c>
      <c r="E65" s="433"/>
      <c r="F65" s="433"/>
      <c r="G65" s="433"/>
      <c r="H65" s="434"/>
    </row>
    <row r="66" spans="1:8" ht="37.5" customHeight="1" x14ac:dyDescent="0.2">
      <c r="A66" s="419" t="s">
        <v>40</v>
      </c>
      <c r="B66" s="420"/>
      <c r="C66" s="431"/>
      <c r="D66" s="354">
        <v>1860</v>
      </c>
      <c r="E66" s="355"/>
      <c r="F66" s="355"/>
      <c r="G66" s="355"/>
      <c r="H66" s="356"/>
    </row>
    <row r="67" spans="1:8" ht="37.5" customHeight="1" x14ac:dyDescent="0.2">
      <c r="A67" s="419" t="s">
        <v>41</v>
      </c>
      <c r="B67" s="420"/>
      <c r="C67" s="431"/>
      <c r="D67" s="354">
        <v>2790</v>
      </c>
      <c r="E67" s="355"/>
      <c r="F67" s="355"/>
      <c r="G67" s="355"/>
      <c r="H67" s="356"/>
    </row>
    <row r="68" spans="1:8" ht="37.5" customHeight="1" x14ac:dyDescent="0.2">
      <c r="A68" s="419" t="s">
        <v>42</v>
      </c>
      <c r="B68" s="420"/>
      <c r="C68" s="431"/>
      <c r="D68" s="354">
        <v>3720</v>
      </c>
      <c r="E68" s="355"/>
      <c r="F68" s="355"/>
      <c r="G68" s="355"/>
      <c r="H68" s="356"/>
    </row>
    <row r="69" spans="1:8" ht="37.5" customHeight="1" x14ac:dyDescent="0.2">
      <c r="A69" s="419" t="s">
        <v>43</v>
      </c>
      <c r="B69" s="420"/>
      <c r="C69" s="431"/>
      <c r="D69" s="354">
        <v>4650</v>
      </c>
      <c r="E69" s="355"/>
      <c r="F69" s="355"/>
      <c r="G69" s="355"/>
      <c r="H69" s="356"/>
    </row>
    <row r="70" spans="1:8" ht="37.5" customHeight="1" x14ac:dyDescent="0.2">
      <c r="A70" s="419" t="s">
        <v>44</v>
      </c>
      <c r="B70" s="420"/>
      <c r="C70" s="431"/>
      <c r="D70" s="354">
        <v>5580</v>
      </c>
      <c r="E70" s="355"/>
      <c r="F70" s="355"/>
      <c r="G70" s="355"/>
      <c r="H70" s="356"/>
    </row>
    <row r="71" spans="1:8" ht="37.5" customHeight="1" x14ac:dyDescent="0.2">
      <c r="A71" s="419" t="s">
        <v>45</v>
      </c>
      <c r="B71" s="420"/>
      <c r="C71" s="431"/>
      <c r="D71" s="354">
        <v>6510</v>
      </c>
      <c r="E71" s="355"/>
      <c r="F71" s="355"/>
      <c r="G71" s="355"/>
      <c r="H71" s="356"/>
    </row>
    <row r="72" spans="1:8" ht="37.5" customHeight="1" x14ac:dyDescent="0.2">
      <c r="A72" s="419" t="s">
        <v>46</v>
      </c>
      <c r="B72" s="420"/>
      <c r="C72" s="431"/>
      <c r="D72" s="354">
        <v>7440</v>
      </c>
      <c r="E72" s="355"/>
      <c r="F72" s="355"/>
      <c r="G72" s="355"/>
      <c r="H72" s="356"/>
    </row>
    <row r="73" spans="1:8" ht="37.5" customHeight="1" x14ac:dyDescent="0.2">
      <c r="A73" s="419" t="s">
        <v>47</v>
      </c>
      <c r="B73" s="420"/>
      <c r="C73" s="431"/>
      <c r="D73" s="354">
        <v>8370</v>
      </c>
      <c r="E73" s="355"/>
      <c r="F73" s="355"/>
      <c r="G73" s="355"/>
      <c r="H73" s="356"/>
    </row>
    <row r="74" spans="1:8" ht="37.5" customHeight="1" x14ac:dyDescent="0.2">
      <c r="A74" s="419" t="s">
        <v>48</v>
      </c>
      <c r="B74" s="420"/>
      <c r="C74" s="431"/>
      <c r="D74" s="354">
        <v>9300</v>
      </c>
      <c r="E74" s="355"/>
      <c r="F74" s="355"/>
      <c r="G74" s="355"/>
      <c r="H74" s="356"/>
    </row>
    <row r="75" spans="1:8" ht="37.5" customHeight="1" x14ac:dyDescent="0.2">
      <c r="A75" s="419" t="s">
        <v>49</v>
      </c>
      <c r="B75" s="420"/>
      <c r="C75" s="431"/>
      <c r="D75" s="354">
        <v>10230</v>
      </c>
      <c r="E75" s="355"/>
      <c r="F75" s="355"/>
      <c r="G75" s="355"/>
      <c r="H75" s="356"/>
    </row>
    <row r="76" spans="1:8" ht="37.5" customHeight="1" x14ac:dyDescent="0.2">
      <c r="A76" s="419" t="s">
        <v>50</v>
      </c>
      <c r="B76" s="420"/>
      <c r="C76" s="431"/>
      <c r="D76" s="354">
        <v>11160</v>
      </c>
      <c r="E76" s="355"/>
      <c r="F76" s="355"/>
      <c r="G76" s="355"/>
      <c r="H76" s="356"/>
    </row>
    <row r="77" spans="1:8" ht="37.5" customHeight="1" x14ac:dyDescent="0.2">
      <c r="A77" s="419" t="s">
        <v>51</v>
      </c>
      <c r="B77" s="420"/>
      <c r="C77" s="431"/>
      <c r="D77" s="354">
        <v>12090</v>
      </c>
      <c r="E77" s="355"/>
      <c r="F77" s="355"/>
      <c r="G77" s="355"/>
      <c r="H77" s="356"/>
    </row>
    <row r="78" spans="1:8" ht="37.5" customHeight="1" x14ac:dyDescent="0.2">
      <c r="A78" s="419" t="s">
        <v>52</v>
      </c>
      <c r="B78" s="420"/>
      <c r="C78" s="431"/>
      <c r="D78" s="354">
        <v>13020</v>
      </c>
      <c r="E78" s="355"/>
      <c r="F78" s="355"/>
      <c r="G78" s="355"/>
      <c r="H78" s="356"/>
    </row>
    <row r="79" spans="1:8" ht="37.5" customHeight="1" x14ac:dyDescent="0.2">
      <c r="A79" s="419" t="s">
        <v>53</v>
      </c>
      <c r="B79" s="420"/>
      <c r="C79" s="431"/>
      <c r="D79" s="354">
        <v>13950</v>
      </c>
      <c r="E79" s="355"/>
      <c r="F79" s="355"/>
      <c r="G79" s="355"/>
      <c r="H79" s="356"/>
    </row>
    <row r="80" spans="1:8" ht="37.5" customHeight="1" x14ac:dyDescent="0.2">
      <c r="A80" s="419" t="s">
        <v>54</v>
      </c>
      <c r="B80" s="420"/>
      <c r="C80" s="431"/>
      <c r="D80" s="354">
        <v>14880</v>
      </c>
      <c r="E80" s="355"/>
      <c r="F80" s="355"/>
      <c r="G80" s="355"/>
      <c r="H80" s="356"/>
    </row>
    <row r="81" spans="1:8" ht="37.5" customHeight="1" x14ac:dyDescent="0.2">
      <c r="A81" s="419" t="s">
        <v>55</v>
      </c>
      <c r="B81" s="420"/>
      <c r="C81" s="431"/>
      <c r="D81" s="354">
        <v>15810</v>
      </c>
      <c r="E81" s="355"/>
      <c r="F81" s="355"/>
      <c r="G81" s="355"/>
      <c r="H81" s="356"/>
    </row>
    <row r="82" spans="1:8" ht="37.5" customHeight="1" x14ac:dyDescent="0.2">
      <c r="A82" s="419" t="s">
        <v>56</v>
      </c>
      <c r="B82" s="420"/>
      <c r="C82" s="431"/>
      <c r="D82" s="354">
        <v>16740</v>
      </c>
      <c r="E82" s="355"/>
      <c r="F82" s="355"/>
      <c r="G82" s="355"/>
      <c r="H82" s="356"/>
    </row>
    <row r="83" spans="1:8" ht="37.5" customHeight="1" x14ac:dyDescent="0.2">
      <c r="A83" s="419" t="s">
        <v>57</v>
      </c>
      <c r="B83" s="420"/>
      <c r="C83" s="431"/>
      <c r="D83" s="354">
        <v>17670</v>
      </c>
      <c r="E83" s="355"/>
      <c r="F83" s="355"/>
      <c r="G83" s="355"/>
      <c r="H83" s="356"/>
    </row>
    <row r="84" spans="1:8" ht="37.5" customHeight="1" thickBot="1" x14ac:dyDescent="0.25">
      <c r="A84" s="419" t="s">
        <v>58</v>
      </c>
      <c r="B84" s="420"/>
      <c r="C84" s="431"/>
      <c r="D84" s="354">
        <v>18600</v>
      </c>
      <c r="E84" s="355"/>
      <c r="F84" s="355"/>
      <c r="G84" s="355"/>
      <c r="H84" s="356"/>
    </row>
    <row r="85" spans="1:8" ht="50.1" customHeight="1" thickBot="1" x14ac:dyDescent="0.25">
      <c r="A85" s="411" t="s">
        <v>59</v>
      </c>
      <c r="B85" s="412"/>
      <c r="C85" s="412"/>
      <c r="D85" s="421" t="e">
        <f>"от "&amp;MIN(D86:D97)&amp;" до "&amp;MAX(D86:D97)</f>
        <v>#REF!</v>
      </c>
      <c r="E85" s="422"/>
      <c r="F85" s="422"/>
      <c r="G85" s="422"/>
      <c r="H85" s="423"/>
    </row>
    <row r="86" spans="1:8" ht="151.5" x14ac:dyDescent="0.2">
      <c r="A86" s="190" t="s">
        <v>613</v>
      </c>
      <c r="B86" s="66" t="s">
        <v>197</v>
      </c>
      <c r="C86" s="45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86" s="424">
        <v>936</v>
      </c>
      <c r="E86" s="424"/>
      <c r="F86" s="424"/>
      <c r="G86" s="424"/>
      <c r="H86" s="425"/>
    </row>
    <row r="87" spans="1:8" ht="151.5" x14ac:dyDescent="0.2">
      <c r="A87" s="286" t="s">
        <v>614</v>
      </c>
      <c r="B87" s="66" t="s">
        <v>13</v>
      </c>
      <c r="C87" s="599"/>
      <c r="D87" s="424" t="e">
        <v>#REF!</v>
      </c>
      <c r="E87" s="424"/>
      <c r="F87" s="424"/>
      <c r="G87" s="424"/>
      <c r="H87" s="425"/>
    </row>
    <row r="88" spans="1:8" ht="151.5" x14ac:dyDescent="0.2">
      <c r="A88" s="65" t="s">
        <v>60</v>
      </c>
      <c r="B88" s="66" t="s">
        <v>13</v>
      </c>
      <c r="C88" s="456"/>
      <c r="D88" s="424">
        <v>936</v>
      </c>
      <c r="E88" s="424"/>
      <c r="F88" s="424"/>
      <c r="G88" s="424"/>
      <c r="H88" s="425"/>
    </row>
    <row r="89" spans="1:8" ht="37.5" customHeight="1" x14ac:dyDescent="0.2">
      <c r="A89" s="377" t="s">
        <v>61</v>
      </c>
      <c r="B89" s="418"/>
      <c r="C89" s="426"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89" s="398">
        <v>600</v>
      </c>
      <c r="E89" s="398"/>
      <c r="F89" s="398"/>
      <c r="G89" s="398"/>
      <c r="H89" s="399"/>
    </row>
    <row r="90" spans="1:8" ht="37.5" customHeight="1" x14ac:dyDescent="0.2">
      <c r="A90" s="377" t="s">
        <v>62</v>
      </c>
      <c r="B90" s="418"/>
      <c r="C90" s="427"/>
      <c r="D90" s="398">
        <v>9684</v>
      </c>
      <c r="E90" s="398"/>
      <c r="F90" s="398"/>
      <c r="G90" s="398"/>
      <c r="H90" s="399"/>
    </row>
    <row r="91" spans="1:8" ht="37.5" customHeight="1" x14ac:dyDescent="0.2">
      <c r="A91" s="377" t="s">
        <v>63</v>
      </c>
      <c r="B91" s="418"/>
      <c r="C91" s="427"/>
      <c r="D91" s="398">
        <v>780</v>
      </c>
      <c r="E91" s="398"/>
      <c r="F91" s="398"/>
      <c r="G91" s="398"/>
      <c r="H91" s="399"/>
    </row>
    <row r="92" spans="1:8" ht="37.5" customHeight="1" x14ac:dyDescent="0.2">
      <c r="A92" s="352" t="s">
        <v>64</v>
      </c>
      <c r="B92" s="353"/>
      <c r="C92" s="427"/>
      <c r="D92" s="398">
        <v>2208</v>
      </c>
      <c r="E92" s="398"/>
      <c r="F92" s="398"/>
      <c r="G92" s="398"/>
      <c r="H92" s="399"/>
    </row>
    <row r="93" spans="1:8" ht="37.5" customHeight="1" x14ac:dyDescent="0.2">
      <c r="A93" s="377" t="s">
        <v>65</v>
      </c>
      <c r="B93" s="418"/>
      <c r="C93" s="427"/>
      <c r="D93" s="398">
        <v>432</v>
      </c>
      <c r="E93" s="398"/>
      <c r="F93" s="398"/>
      <c r="G93" s="398"/>
      <c r="H93" s="399"/>
    </row>
    <row r="94" spans="1:8" ht="37.5" customHeight="1" x14ac:dyDescent="0.2">
      <c r="A94" s="377" t="s">
        <v>66</v>
      </c>
      <c r="B94" s="418"/>
      <c r="C94" s="427"/>
      <c r="D94" s="398">
        <v>432</v>
      </c>
      <c r="E94" s="398"/>
      <c r="F94" s="398"/>
      <c r="G94" s="398"/>
      <c r="H94" s="399"/>
    </row>
    <row r="95" spans="1:8" ht="37.5" customHeight="1" x14ac:dyDescent="0.2">
      <c r="A95" s="377" t="s">
        <v>67</v>
      </c>
      <c r="B95" s="418"/>
      <c r="C95" s="427"/>
      <c r="D95" s="398">
        <v>864</v>
      </c>
      <c r="E95" s="398"/>
      <c r="F95" s="398"/>
      <c r="G95" s="398"/>
      <c r="H95" s="399"/>
    </row>
    <row r="96" spans="1:8" ht="37.5" customHeight="1" x14ac:dyDescent="0.2">
      <c r="A96" s="377" t="s">
        <v>68</v>
      </c>
      <c r="B96" s="418"/>
      <c r="C96" s="427"/>
      <c r="D96" s="398">
        <v>1296</v>
      </c>
      <c r="E96" s="398"/>
      <c r="F96" s="398"/>
      <c r="G96" s="398"/>
      <c r="H96" s="399"/>
    </row>
    <row r="97" spans="1:8" ht="37.5" customHeight="1" thickBot="1" x14ac:dyDescent="0.25">
      <c r="A97" s="407" t="s">
        <v>69</v>
      </c>
      <c r="B97" s="408"/>
      <c r="C97" s="428"/>
      <c r="D97" s="409">
        <v>1698</v>
      </c>
      <c r="E97" s="409"/>
      <c r="F97" s="409"/>
      <c r="G97" s="409"/>
      <c r="H97" s="410"/>
    </row>
    <row r="98" spans="1:8" s="16" customFormat="1" ht="117.75" customHeight="1" thickBot="1" x14ac:dyDescent="0.25">
      <c r="A98" s="524" t="s">
        <v>71</v>
      </c>
      <c r="B98" s="525"/>
      <c r="C98"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98" s="375">
        <v>30</v>
      </c>
      <c r="E98" s="375"/>
      <c r="F98" s="375"/>
      <c r="G98" s="375"/>
      <c r="H98" s="376"/>
    </row>
    <row r="99" spans="1:8" ht="50.1" customHeight="1" thickBot="1" x14ac:dyDescent="0.25">
      <c r="A99" s="362" t="s">
        <v>72</v>
      </c>
      <c r="B99" s="363"/>
      <c r="C99" s="21"/>
      <c r="D99" s="364" t="str">
        <f>"от "&amp;MIN(D101,D121:H122,F161,D123:H137)&amp;" до "&amp;MAX(D101,D121:H122,F161,D123:H137)</f>
        <v>от 852 до 10296</v>
      </c>
      <c r="E99" s="364"/>
      <c r="F99" s="364"/>
      <c r="G99" s="364"/>
      <c r="H99" s="365"/>
    </row>
    <row r="100" spans="1:8" ht="21.75" thickBot="1" x14ac:dyDescent="0.25">
      <c r="A100" s="518"/>
      <c r="B100" s="519"/>
      <c r="C100" s="60"/>
      <c r="D100" s="520"/>
      <c r="E100" s="520"/>
      <c r="F100" s="520"/>
      <c r="G100" s="520"/>
      <c r="H100" s="521"/>
    </row>
    <row r="101" spans="1:8" ht="60.75" customHeight="1" thickBot="1" x14ac:dyDescent="0.25">
      <c r="A101" s="389" t="s">
        <v>73</v>
      </c>
      <c r="B101" s="390"/>
      <c r="C101"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"2ГИС.ТВЕРЬ" (версия для ПК); Интернет-площадка 2gis.kz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http://api.2gis.kz/</v>
      </c>
      <c r="D101" s="391">
        <v>4320</v>
      </c>
      <c r="E101" s="391"/>
      <c r="F101" s="391"/>
      <c r="G101" s="391"/>
      <c r="H101" s="392"/>
    </row>
    <row r="102" spans="1:8" ht="60.75" customHeight="1" thickBot="1" x14ac:dyDescent="0.25">
      <c r="A102" s="393" t="s">
        <v>74</v>
      </c>
      <c r="B102" s="394"/>
      <c r="C102" s="405"/>
      <c r="D102" s="395" t="s">
        <v>75</v>
      </c>
      <c r="E102" s="396"/>
      <c r="F102" s="396"/>
      <c r="G102" s="396"/>
      <c r="H102" s="397"/>
    </row>
    <row r="103" spans="1:8" ht="60.75" customHeight="1" x14ac:dyDescent="0.2">
      <c r="A103" s="385" t="s">
        <v>76</v>
      </c>
      <c r="B103" s="386"/>
      <c r="C103" s="405"/>
      <c r="D103" s="398">
        <f>D101/4</f>
        <v>1080</v>
      </c>
      <c r="E103" s="398"/>
      <c r="F103" s="398"/>
      <c r="G103" s="398"/>
      <c r="H103" s="399"/>
    </row>
    <row r="104" spans="1:8" ht="60.75" customHeight="1" x14ac:dyDescent="0.2">
      <c r="A104" s="385" t="s">
        <v>77</v>
      </c>
      <c r="B104" s="386"/>
      <c r="C104" s="405"/>
      <c r="D104" s="398">
        <f>D101/5</f>
        <v>864</v>
      </c>
      <c r="E104" s="398"/>
      <c r="F104" s="398"/>
      <c r="G104" s="398"/>
      <c r="H104" s="399"/>
    </row>
    <row r="105" spans="1:8" ht="60.75" customHeight="1" x14ac:dyDescent="0.2">
      <c r="A105" s="385" t="s">
        <v>78</v>
      </c>
      <c r="B105" s="386"/>
      <c r="C105" s="405"/>
      <c r="D105" s="398">
        <f>D101/6</f>
        <v>720</v>
      </c>
      <c r="E105" s="398"/>
      <c r="F105" s="398"/>
      <c r="G105" s="398"/>
      <c r="H105" s="399"/>
    </row>
    <row r="106" spans="1:8" ht="60.75" customHeight="1" x14ac:dyDescent="0.2">
      <c r="A106" s="385" t="s">
        <v>79</v>
      </c>
      <c r="B106" s="386"/>
      <c r="C106" s="405"/>
      <c r="D106" s="398">
        <f>D101/7</f>
        <v>617.14285714285711</v>
      </c>
      <c r="E106" s="398"/>
      <c r="F106" s="398"/>
      <c r="G106" s="398"/>
      <c r="H106" s="399"/>
    </row>
    <row r="107" spans="1:8" ht="60.75" customHeight="1" x14ac:dyDescent="0.2">
      <c r="A107" s="385" t="s">
        <v>80</v>
      </c>
      <c r="B107" s="386"/>
      <c r="C107" s="405"/>
      <c r="D107" s="398">
        <f>D101/8</f>
        <v>540</v>
      </c>
      <c r="E107" s="398"/>
      <c r="F107" s="398"/>
      <c r="G107" s="398"/>
      <c r="H107" s="399"/>
    </row>
    <row r="108" spans="1:8" ht="60.75" customHeight="1" x14ac:dyDescent="0.2">
      <c r="A108" s="385" t="s">
        <v>81</v>
      </c>
      <c r="B108" s="386"/>
      <c r="C108" s="405"/>
      <c r="D108" s="398">
        <f>D101/9</f>
        <v>480</v>
      </c>
      <c r="E108" s="398"/>
      <c r="F108" s="398"/>
      <c r="G108" s="398"/>
      <c r="H108" s="399"/>
    </row>
    <row r="109" spans="1:8" ht="60.75" customHeight="1" x14ac:dyDescent="0.2">
      <c r="A109" s="385" t="s">
        <v>82</v>
      </c>
      <c r="B109" s="386"/>
      <c r="C109" s="405"/>
      <c r="D109" s="398">
        <f>D101/10</f>
        <v>432</v>
      </c>
      <c r="E109" s="398"/>
      <c r="F109" s="398"/>
      <c r="G109" s="398"/>
      <c r="H109" s="399"/>
    </row>
    <row r="110" spans="1:8" ht="60.75" customHeight="1" thickBot="1" x14ac:dyDescent="0.25">
      <c r="A110" s="389" t="s">
        <v>83</v>
      </c>
      <c r="B110" s="390"/>
      <c r="C110" s="405"/>
      <c r="D110" s="391">
        <v>6480</v>
      </c>
      <c r="E110" s="391"/>
      <c r="F110" s="391"/>
      <c r="G110" s="391"/>
      <c r="H110" s="392"/>
    </row>
    <row r="111" spans="1:8" ht="60.75" customHeight="1" thickBot="1" x14ac:dyDescent="0.25">
      <c r="A111" s="393" t="s">
        <v>74</v>
      </c>
      <c r="B111" s="394"/>
      <c r="C111" s="405"/>
      <c r="D111" s="395" t="s">
        <v>75</v>
      </c>
      <c r="E111" s="396"/>
      <c r="F111" s="396"/>
      <c r="G111" s="396"/>
      <c r="H111" s="397"/>
    </row>
    <row r="112" spans="1:8" ht="60.75" customHeight="1" x14ac:dyDescent="0.2">
      <c r="A112" s="385" t="s">
        <v>76</v>
      </c>
      <c r="B112" s="386"/>
      <c r="C112" s="405"/>
      <c r="D112" s="398">
        <v>1620</v>
      </c>
      <c r="E112" s="398"/>
      <c r="F112" s="398"/>
      <c r="G112" s="398"/>
      <c r="H112" s="399"/>
    </row>
    <row r="113" spans="1:8" ht="60.75" customHeight="1" x14ac:dyDescent="0.2">
      <c r="A113" s="385" t="s">
        <v>77</v>
      </c>
      <c r="B113" s="386"/>
      <c r="C113" s="405"/>
      <c r="D113" s="398">
        <v>1296</v>
      </c>
      <c r="E113" s="398"/>
      <c r="F113" s="398"/>
      <c r="G113" s="398"/>
      <c r="H113" s="399"/>
    </row>
    <row r="114" spans="1:8" ht="60.75" customHeight="1" x14ac:dyDescent="0.2">
      <c r="A114" s="385" t="s">
        <v>78</v>
      </c>
      <c r="B114" s="386"/>
      <c r="C114" s="405"/>
      <c r="D114" s="398">
        <v>1080</v>
      </c>
      <c r="E114" s="398"/>
      <c r="F114" s="398"/>
      <c r="G114" s="398"/>
      <c r="H114" s="399"/>
    </row>
    <row r="115" spans="1:8" ht="60.75" customHeight="1" x14ac:dyDescent="0.2">
      <c r="A115" s="385" t="s">
        <v>79</v>
      </c>
      <c r="B115" s="386"/>
      <c r="C115" s="405"/>
      <c r="D115" s="398">
        <v>925.71428571428567</v>
      </c>
      <c r="E115" s="398"/>
      <c r="F115" s="398"/>
      <c r="G115" s="398"/>
      <c r="H115" s="399"/>
    </row>
    <row r="116" spans="1:8" ht="60.75" customHeight="1" x14ac:dyDescent="0.2">
      <c r="A116" s="385" t="s">
        <v>80</v>
      </c>
      <c r="B116" s="386"/>
      <c r="C116" s="405"/>
      <c r="D116" s="398">
        <v>810</v>
      </c>
      <c r="E116" s="398"/>
      <c r="F116" s="398"/>
      <c r="G116" s="398"/>
      <c r="H116" s="399"/>
    </row>
    <row r="117" spans="1:8" ht="60.75" customHeight="1" x14ac:dyDescent="0.2">
      <c r="A117" s="385" t="s">
        <v>81</v>
      </c>
      <c r="B117" s="386"/>
      <c r="C117" s="405"/>
      <c r="D117" s="398">
        <v>720</v>
      </c>
      <c r="E117" s="398"/>
      <c r="F117" s="398"/>
      <c r="G117" s="398"/>
      <c r="H117" s="399"/>
    </row>
    <row r="118" spans="1:8" ht="60.75" customHeight="1" thickBot="1" x14ac:dyDescent="0.25">
      <c r="A118" s="385" t="s">
        <v>82</v>
      </c>
      <c r="B118" s="386"/>
      <c r="C118" s="406"/>
      <c r="D118" s="398">
        <v>648</v>
      </c>
      <c r="E118" s="398"/>
      <c r="F118" s="398"/>
      <c r="G118" s="398"/>
      <c r="H118" s="399"/>
    </row>
    <row r="119" spans="1:8" s="16" customFormat="1" ht="62.45" customHeight="1" thickBot="1" x14ac:dyDescent="0.25">
      <c r="A119" s="380" t="s">
        <v>84</v>
      </c>
      <c r="B119" s="381"/>
      <c r="C11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19" s="374">
        <v>12012</v>
      </c>
      <c r="E119" s="375"/>
      <c r="F119" s="375"/>
      <c r="G119" s="375"/>
      <c r="H119" s="376"/>
    </row>
    <row r="120" spans="1:8" ht="21.75" thickBot="1" x14ac:dyDescent="0.25">
      <c r="A120" s="518"/>
      <c r="B120" s="519"/>
      <c r="C120" s="56"/>
      <c r="D120" s="520"/>
      <c r="E120" s="520"/>
      <c r="F120" s="520"/>
      <c r="G120" s="520"/>
      <c r="H120" s="521"/>
    </row>
    <row r="121" spans="1:8" ht="50.1" customHeight="1" x14ac:dyDescent="0.2">
      <c r="A121" s="352" t="s">
        <v>85</v>
      </c>
      <c r="B121" s="353"/>
      <c r="C121" s="72" t="str">
        <f>"Интернет-площадка 2gis.ru на основе Cправочника организаций "&amp;$C$2&amp;""</f>
        <v>Интернет-площадка 2gis.ru на основе Cправочника организаций "2ГИС.ТВЕРЬ"</v>
      </c>
      <c r="D121" s="382">
        <v>2898</v>
      </c>
      <c r="E121" s="383"/>
      <c r="F121" s="383"/>
      <c r="G121" s="383"/>
      <c r="H121" s="384"/>
    </row>
    <row r="122" spans="1:8" ht="50.1" customHeight="1" x14ac:dyDescent="0.2">
      <c r="A122" s="352" t="s">
        <v>86</v>
      </c>
      <c r="B122" s="353"/>
      <c r="C122" s="7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2" s="379">
        <v>3498</v>
      </c>
      <c r="E122" s="372"/>
      <c r="F122" s="372"/>
      <c r="G122" s="372"/>
      <c r="H122" s="373"/>
    </row>
    <row r="123" spans="1:8" ht="50.1" customHeight="1" x14ac:dyDescent="0.2">
      <c r="A123" s="352" t="s">
        <v>87</v>
      </c>
      <c r="B123" s="353"/>
      <c r="C123" s="7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3" s="354">
        <v>4338</v>
      </c>
      <c r="E123" s="355"/>
      <c r="F123" s="355"/>
      <c r="G123" s="355"/>
      <c r="H123" s="356"/>
    </row>
    <row r="124" spans="1:8" ht="50.1" customHeight="1" x14ac:dyDescent="0.2">
      <c r="A124" s="352" t="s">
        <v>88</v>
      </c>
      <c r="B124" s="353"/>
      <c r="C124" s="73" t="str">
        <f>"Интернет-площадка 2gis.ru на основе Cправочника организаций "&amp;$C$2&amp;""</f>
        <v>Интернет-площадка 2gis.ru на основе Cправочника организаций "2ГИС.ТВЕРЬ"</v>
      </c>
      <c r="D124" s="354">
        <v>8580</v>
      </c>
      <c r="E124" s="355"/>
      <c r="F124" s="355"/>
      <c r="G124" s="355"/>
      <c r="H124" s="356"/>
    </row>
    <row r="125" spans="1:8" ht="50.1" customHeight="1" x14ac:dyDescent="0.2">
      <c r="A125" s="352" t="s">
        <v>89</v>
      </c>
      <c r="B125" s="353"/>
      <c r="C125" s="73" t="str">
        <f>"Интернет-площадка 2gis.ru на основе Cправочника организаций "&amp;$C$2&amp;""</f>
        <v>Интернет-площадка 2gis.ru на основе Cправочника организаций "2ГИС.ТВЕРЬ"</v>
      </c>
      <c r="D125" s="354">
        <v>10296</v>
      </c>
      <c r="E125" s="355"/>
      <c r="F125" s="355"/>
      <c r="G125" s="355"/>
      <c r="H125" s="356"/>
    </row>
    <row r="126" spans="1:8" ht="50.1" customHeight="1" x14ac:dyDescent="0.2">
      <c r="A126" s="352" t="s">
        <v>90</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6" s="354">
        <v>4338</v>
      </c>
      <c r="E126" s="355"/>
      <c r="F126" s="355"/>
      <c r="G126" s="355"/>
      <c r="H126" s="356"/>
    </row>
    <row r="127" spans="1:8" ht="50.1" customHeight="1" x14ac:dyDescent="0.2">
      <c r="A127" s="352" t="s">
        <v>91</v>
      </c>
      <c r="B127" s="353"/>
      <c r="C127" s="7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7" s="354">
        <v>2898</v>
      </c>
      <c r="E127" s="355"/>
      <c r="F127" s="355"/>
      <c r="G127" s="355"/>
      <c r="H127" s="356"/>
    </row>
    <row r="128" spans="1:8" ht="50.1" customHeight="1" x14ac:dyDescent="0.2">
      <c r="A128" s="352" t="s">
        <v>92</v>
      </c>
      <c r="B128" s="353"/>
      <c r="C128" s="7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28" s="354">
        <v>4338</v>
      </c>
      <c r="E128" s="355"/>
      <c r="F128" s="355"/>
      <c r="G128" s="355"/>
      <c r="H128" s="356"/>
    </row>
    <row r="129" spans="1:8" ht="50.1" customHeight="1" x14ac:dyDescent="0.2">
      <c r="A129" s="352" t="s">
        <v>93</v>
      </c>
      <c r="B129" s="353"/>
      <c r="C129" s="74" t="str">
        <f>C161</f>
        <v>электронный справочник на основе Справочника организаций "2ГИС.ТВЕРЬ" (мобильная версия 2ГИС 4.0 и выше)</v>
      </c>
      <c r="D129" s="354">
        <v>2592</v>
      </c>
      <c r="E129" s="355"/>
      <c r="F129" s="355"/>
      <c r="G129" s="355"/>
      <c r="H129" s="356"/>
    </row>
    <row r="130" spans="1:8" ht="50.1" customHeight="1" x14ac:dyDescent="0.2">
      <c r="A130" s="352" t="s">
        <v>94</v>
      </c>
      <c r="B130" s="353"/>
      <c r="C130" s="73" t="s">
        <v>95</v>
      </c>
      <c r="D130" s="354">
        <v>852</v>
      </c>
      <c r="E130" s="355"/>
      <c r="F130" s="355"/>
      <c r="G130" s="355"/>
      <c r="H130" s="356"/>
    </row>
    <row r="131" spans="1:8" ht="72" customHeight="1" x14ac:dyDescent="0.2">
      <c r="A131" s="352" t="s">
        <v>96</v>
      </c>
      <c r="B131" s="353"/>
      <c r="C13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1" s="354">
        <v>3060</v>
      </c>
      <c r="E131" s="355"/>
      <c r="F131" s="355"/>
      <c r="G131" s="355"/>
      <c r="H131" s="356"/>
    </row>
    <row r="132" spans="1:8" ht="72" customHeight="1" x14ac:dyDescent="0.2">
      <c r="A132" s="352" t="s">
        <v>97</v>
      </c>
      <c r="B132" s="353"/>
      <c r="C132" s="73" t="str">
        <f t="shared" ref="C132:C13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2" s="354">
        <v>2040</v>
      </c>
      <c r="E132" s="355"/>
      <c r="F132" s="355"/>
      <c r="G132" s="355"/>
      <c r="H132" s="356"/>
    </row>
    <row r="133" spans="1:8" ht="72" customHeight="1" x14ac:dyDescent="0.2">
      <c r="A133" s="352" t="s">
        <v>98</v>
      </c>
      <c r="B133" s="353"/>
      <c r="C133" s="73"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3" s="354">
        <v>2040</v>
      </c>
      <c r="E133" s="355"/>
      <c r="F133" s="355"/>
      <c r="G133" s="355"/>
      <c r="H133" s="356"/>
    </row>
    <row r="134" spans="1:8" ht="72" customHeight="1" x14ac:dyDescent="0.2">
      <c r="A134" s="352" t="s">
        <v>99</v>
      </c>
      <c r="B134" s="353"/>
      <c r="C134" s="73" t="str">
        <f t="shared" si="0"/>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4" s="354">
        <v>1020</v>
      </c>
      <c r="E134" s="355"/>
      <c r="F134" s="355"/>
      <c r="G134" s="355"/>
      <c r="H134" s="356"/>
    </row>
    <row r="135" spans="1:8" ht="72" customHeight="1" x14ac:dyDescent="0.2">
      <c r="A135" s="352" t="s">
        <v>100</v>
      </c>
      <c r="B135" s="353" t="s">
        <v>100</v>
      </c>
      <c r="C135"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5" s="354">
        <v>8580</v>
      </c>
      <c r="E135" s="355"/>
      <c r="F135" s="355"/>
      <c r="G135" s="355"/>
      <c r="H135" s="356"/>
    </row>
    <row r="136" spans="1:8" ht="72" customHeight="1" x14ac:dyDescent="0.2">
      <c r="A136" s="352" t="s">
        <v>101</v>
      </c>
      <c r="B136" s="353" t="s">
        <v>101</v>
      </c>
      <c r="C13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36" s="354">
        <v>2004</v>
      </c>
      <c r="E136" s="355"/>
      <c r="F136" s="355"/>
      <c r="G136" s="355"/>
      <c r="H136" s="356"/>
    </row>
    <row r="137" spans="1:8" ht="50.1" customHeight="1" thickBot="1" x14ac:dyDescent="0.25">
      <c r="A137" s="352" t="s">
        <v>102</v>
      </c>
      <c r="B137" s="353"/>
      <c r="C137" s="7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37" s="354">
        <v>5184</v>
      </c>
      <c r="E137" s="355"/>
      <c r="F137" s="355"/>
      <c r="G137" s="355"/>
      <c r="H137" s="356"/>
    </row>
    <row r="138" spans="1:8" s="16" customFormat="1" ht="102" customHeight="1" thickBot="1" x14ac:dyDescent="0.25">
      <c r="A138" s="352" t="s">
        <v>16</v>
      </c>
      <c r="B138" s="353"/>
      <c r="C138"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8" s="354">
        <v>930</v>
      </c>
      <c r="E138" s="355"/>
      <c r="F138" s="355"/>
      <c r="G138" s="355"/>
      <c r="H138" s="356"/>
    </row>
    <row r="139" spans="1:8" s="16" customFormat="1" ht="102" customHeight="1" thickBot="1" x14ac:dyDescent="0.25">
      <c r="A139" s="352" t="s">
        <v>103</v>
      </c>
      <c r="B139" s="353"/>
      <c r="C139"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39" s="354">
        <v>100002</v>
      </c>
      <c r="E139" s="355"/>
      <c r="F139" s="355"/>
      <c r="G139" s="355"/>
      <c r="H139" s="356"/>
    </row>
    <row r="140" spans="1:8" s="16" customFormat="1" ht="126" customHeight="1" x14ac:dyDescent="0.2">
      <c r="A140" s="352" t="s">
        <v>104</v>
      </c>
      <c r="B140" s="353"/>
      <c r="C140"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0" s="354">
        <v>4470</v>
      </c>
      <c r="E140" s="355"/>
      <c r="F140" s="355"/>
      <c r="G140" s="355"/>
      <c r="H140" s="356"/>
    </row>
    <row r="141" spans="1:8" s="16" customFormat="1" ht="96" customHeight="1" x14ac:dyDescent="0.2">
      <c r="A141" s="377" t="s">
        <v>105</v>
      </c>
      <c r="B141" s="378"/>
      <c r="C14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"2ГИС.ТВЕРЬ"; Электронный справочник на основе Справочника организаций "2ГИС.ТВЕРЬ" (мобильная версия); Интернет-площадки и Веб-приложения на основе Cправочника организаций "2ГИС.ТВЕРЬ", http://api.2gis.ru/</v>
      </c>
      <c r="D141" s="354">
        <v>4320</v>
      </c>
      <c r="E141" s="355"/>
      <c r="F141" s="355"/>
      <c r="G141" s="355"/>
      <c r="H141" s="356"/>
    </row>
    <row r="142" spans="1:8" s="16" customFormat="1" ht="96" customHeight="1" x14ac:dyDescent="0.2">
      <c r="A142" s="377" t="s">
        <v>106</v>
      </c>
      <c r="B142" s="378"/>
      <c r="C14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42" s="354">
        <v>3000</v>
      </c>
      <c r="E142" s="355"/>
      <c r="F142" s="355"/>
      <c r="G142" s="355"/>
      <c r="H142" s="356"/>
    </row>
    <row r="143" spans="1:8" ht="50.1" customHeight="1" x14ac:dyDescent="0.2">
      <c r="A143" s="352" t="s">
        <v>107</v>
      </c>
      <c r="B143" s="353"/>
      <c r="C143" s="73" t="str">
        <f>"Интернет-площадка 2gis.ru на основе Cправочника организаций "&amp;$C$2&amp;""</f>
        <v>Интернет-площадка 2gis.ru на основе Cправочника организаций "2ГИС.ТВЕРЬ"</v>
      </c>
      <c r="D143" s="354">
        <v>4080</v>
      </c>
      <c r="E143" s="355"/>
      <c r="F143" s="355"/>
      <c r="G143" s="355"/>
      <c r="H143" s="356"/>
    </row>
    <row r="144" spans="1:8" ht="50.1" customHeight="1" x14ac:dyDescent="0.2">
      <c r="A144" s="352" t="s">
        <v>108</v>
      </c>
      <c r="B144" s="353"/>
      <c r="C144" s="73" t="str">
        <f t="shared" ref="C144:C153" si="1">"Электронный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44" s="354">
        <v>4920</v>
      </c>
      <c r="E144" s="355"/>
      <c r="F144" s="355"/>
      <c r="G144" s="355"/>
      <c r="H144" s="356"/>
    </row>
    <row r="145" spans="1:8" ht="50.1" customHeight="1" x14ac:dyDescent="0.2">
      <c r="A145" s="352" t="s">
        <v>109</v>
      </c>
      <c r="B145" s="353"/>
      <c r="C145" s="73" t="str">
        <f t="shared" si="1"/>
        <v>Электронный справочник на основе Справочника организаций "2ГИС.ТВЕРЬ" (версия для ПК)</v>
      </c>
      <c r="D145" s="354">
        <v>6120</v>
      </c>
      <c r="E145" s="355"/>
      <c r="F145" s="355"/>
      <c r="G145" s="355"/>
      <c r="H145" s="356"/>
    </row>
    <row r="146" spans="1:8" ht="50.1" customHeight="1" x14ac:dyDescent="0.2">
      <c r="A146" s="352" t="s">
        <v>110</v>
      </c>
      <c r="B146" s="353"/>
      <c r="C146" s="73" t="str">
        <f>"Интернет-площадка 2gis.ru на основе Cправочника организаций "&amp;$C$2&amp;""</f>
        <v>Интернет-площадка 2gis.ru на основе Cправочника организаций "2ГИС.ТВЕРЬ"</v>
      </c>
      <c r="D146" s="354">
        <v>12120</v>
      </c>
      <c r="E146" s="355"/>
      <c r="F146" s="355"/>
      <c r="G146" s="355"/>
      <c r="H146" s="356"/>
    </row>
    <row r="147" spans="1:8" ht="50.1" customHeight="1" x14ac:dyDescent="0.2">
      <c r="A147" s="352" t="s">
        <v>111</v>
      </c>
      <c r="B147" s="353"/>
      <c r="C147" s="73" t="str">
        <f>"Интернет-площадка 2gis.ru на основе Cправочника организаций "&amp;$C$2&amp;""</f>
        <v>Интернет-площадка 2gis.ru на основе Cправочника организаций "2ГИС.ТВЕРЬ"</v>
      </c>
      <c r="D147" s="354">
        <v>14544</v>
      </c>
      <c r="E147" s="355"/>
      <c r="F147" s="355"/>
      <c r="G147" s="355"/>
      <c r="H147" s="356"/>
    </row>
    <row r="148" spans="1:8" ht="50.1" customHeight="1" x14ac:dyDescent="0.2">
      <c r="A148" s="352" t="s">
        <v>112</v>
      </c>
      <c r="B148" s="353"/>
      <c r="C148" s="73" t="str">
        <f t="shared" si="1"/>
        <v>Электронный справочник на основе Справочника организаций "2ГИС.ТВЕРЬ" (версия для ПК)</v>
      </c>
      <c r="D148" s="354">
        <v>6120</v>
      </c>
      <c r="E148" s="355"/>
      <c r="F148" s="355"/>
      <c r="G148" s="355"/>
      <c r="H148" s="356"/>
    </row>
    <row r="149" spans="1:8" ht="50.1" customHeight="1" x14ac:dyDescent="0.2">
      <c r="A149" s="352" t="s">
        <v>113</v>
      </c>
      <c r="B149" s="353"/>
      <c r="C149" s="73" t="str">
        <f t="shared" si="1"/>
        <v>Электронный справочник на основе Справочника организаций "2ГИС.ТВЕРЬ" (версия для ПК)</v>
      </c>
      <c r="D149" s="354">
        <v>4080</v>
      </c>
      <c r="E149" s="355"/>
      <c r="F149" s="355"/>
      <c r="G149" s="355"/>
      <c r="H149" s="356"/>
    </row>
    <row r="150" spans="1:8" ht="50.1" customHeight="1" x14ac:dyDescent="0.2">
      <c r="A150" s="352" t="s">
        <v>114</v>
      </c>
      <c r="B150" s="353"/>
      <c r="C150" s="73" t="str">
        <f t="shared" si="1"/>
        <v>Электронный справочник на основе Справочника организаций "2ГИС.ТВЕРЬ" (версия для ПК)</v>
      </c>
      <c r="D150" s="354">
        <v>6120</v>
      </c>
      <c r="E150" s="355"/>
      <c r="F150" s="355"/>
      <c r="G150" s="355"/>
      <c r="H150" s="356"/>
    </row>
    <row r="151" spans="1:8" ht="50.1" customHeight="1" x14ac:dyDescent="0.2">
      <c r="A151" s="352" t="s">
        <v>115</v>
      </c>
      <c r="B151" s="353"/>
      <c r="C151" s="73" t="s">
        <v>95</v>
      </c>
      <c r="D151" s="354">
        <v>1200</v>
      </c>
      <c r="E151" s="355"/>
      <c r="F151" s="355"/>
      <c r="G151" s="355"/>
      <c r="H151" s="356"/>
    </row>
    <row r="152" spans="1:8" ht="69.75" customHeight="1" x14ac:dyDescent="0.2">
      <c r="A152" s="352" t="s">
        <v>116</v>
      </c>
      <c r="B152" s="353"/>
      <c r="C152"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"2ГИС.ТВЕРЬ" (мобильная версия 2ГИС 4.0 и выше); Интернет-площадка 2gis.ru на основе Cправочника организаций "2ГИС.ТВЕРЬ"</v>
      </c>
      <c r="D152" s="354">
        <v>12120</v>
      </c>
      <c r="E152" s="355"/>
      <c r="F152" s="355"/>
      <c r="G152" s="355"/>
      <c r="H152" s="356"/>
    </row>
    <row r="153" spans="1:8" ht="50.1" customHeight="1" thickBot="1" x14ac:dyDescent="0.25">
      <c r="A153" s="352" t="s">
        <v>117</v>
      </c>
      <c r="B153" s="353"/>
      <c r="C153" s="73" t="str">
        <f t="shared" si="1"/>
        <v>Электронный справочник на основе Справочника организаций "2ГИС.ТВЕРЬ" (версия для ПК)</v>
      </c>
      <c r="D153" s="374">
        <v>7320</v>
      </c>
      <c r="E153" s="375"/>
      <c r="F153" s="375"/>
      <c r="G153" s="375"/>
      <c r="H153" s="376"/>
    </row>
    <row r="154" spans="1:8" s="23" customFormat="1" ht="50.1" customHeight="1" thickBot="1" x14ac:dyDescent="0.25">
      <c r="A154" s="362" t="s">
        <v>118</v>
      </c>
      <c r="B154" s="363"/>
      <c r="C154" s="21"/>
      <c r="D154" s="364"/>
      <c r="E154" s="364"/>
      <c r="F154" s="364"/>
      <c r="G154" s="364"/>
      <c r="H154" s="365"/>
    </row>
    <row r="155" spans="1:8" s="16" customFormat="1" ht="50.1" customHeight="1" x14ac:dyDescent="0.2">
      <c r="A155" s="352" t="s">
        <v>119</v>
      </c>
      <c r="B155" s="353"/>
      <c r="C155" s="366" t="str">
        <f>"Электронный справочник на основе Справочника организаций "&amp;$C$2&amp;" (мобильная версия)"</f>
        <v>Электронный справочник на основе Справочника организаций "2ГИС.ТВЕРЬ" (мобильная версия)</v>
      </c>
      <c r="D155" s="354">
        <v>2400</v>
      </c>
      <c r="E155" s="355"/>
      <c r="F155" s="355"/>
      <c r="G155" s="355"/>
      <c r="H155" s="356"/>
    </row>
    <row r="156" spans="1:8" s="16" customFormat="1" ht="50.1" customHeight="1" x14ac:dyDescent="0.2">
      <c r="A156" s="352" t="s">
        <v>120</v>
      </c>
      <c r="B156" s="353"/>
      <c r="C156" s="367"/>
      <c r="D156" s="354">
        <v>3600</v>
      </c>
      <c r="E156" s="355"/>
      <c r="F156" s="355"/>
      <c r="G156" s="355"/>
      <c r="H156" s="356"/>
    </row>
    <row r="157" spans="1:8" s="16" customFormat="1" ht="50.1" customHeight="1" x14ac:dyDescent="0.2">
      <c r="A157" s="369" t="s">
        <v>121</v>
      </c>
      <c r="B157" s="370"/>
      <c r="C157" s="367"/>
      <c r="D157" s="517">
        <v>1800</v>
      </c>
      <c r="E157" s="398"/>
      <c r="F157" s="398"/>
      <c r="G157" s="398"/>
      <c r="H157" s="398"/>
    </row>
    <row r="158" spans="1:8" s="16" customFormat="1" ht="50.1" customHeight="1" x14ac:dyDescent="0.2">
      <c r="A158" s="369" t="s">
        <v>122</v>
      </c>
      <c r="B158" s="370"/>
      <c r="C158" s="367"/>
      <c r="D158" s="517">
        <v>180</v>
      </c>
      <c r="E158" s="398"/>
      <c r="F158" s="398"/>
      <c r="G158" s="398"/>
      <c r="H158" s="398"/>
    </row>
    <row r="159" spans="1:8" s="16" customFormat="1" ht="50.1" customHeight="1" thickBot="1" x14ac:dyDescent="0.25">
      <c r="A159" s="369" t="s">
        <v>123</v>
      </c>
      <c r="B159" s="370"/>
      <c r="C159" s="368"/>
      <c r="D159" s="471">
        <v>612</v>
      </c>
      <c r="E159" s="472"/>
      <c r="F159" s="472"/>
      <c r="G159" s="472"/>
      <c r="H159" s="472"/>
    </row>
    <row r="160" spans="1:8" s="16" customFormat="1" ht="50.1" customHeight="1" thickBot="1" x14ac:dyDescent="0.25">
      <c r="A160" s="362" t="s">
        <v>124</v>
      </c>
      <c r="B160" s="363"/>
      <c r="C160" s="21"/>
      <c r="D160" s="364"/>
      <c r="E160" s="364"/>
      <c r="F160" s="364"/>
      <c r="G160" s="364"/>
      <c r="H160" s="365"/>
    </row>
    <row r="161" spans="1:8" ht="50.1" customHeight="1" x14ac:dyDescent="0.2">
      <c r="A161" s="352" t="s">
        <v>125</v>
      </c>
      <c r="B161" s="353"/>
      <c r="C161"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61" s="77">
        <f>F161*1.2</f>
        <v>3772.7999999999997</v>
      </c>
      <c r="E161" s="78">
        <f>F161*1.1</f>
        <v>3458.4</v>
      </c>
      <c r="F161" s="78">
        <v>3144</v>
      </c>
      <c r="G161" s="78">
        <f>F161*0.75</f>
        <v>2358</v>
      </c>
      <c r="H161" s="79">
        <f>F161*0.5</f>
        <v>1572</v>
      </c>
    </row>
    <row r="162" spans="1:8" ht="50.1" customHeight="1" x14ac:dyDescent="0.2">
      <c r="A162" s="352" t="s">
        <v>126</v>
      </c>
      <c r="B162" s="353"/>
      <c r="C162" s="73" t="str">
        <f>"Интернет-площадка 2gis.ru на основе Cправочника организаций "&amp;$C$2&amp;""</f>
        <v>Интернет-площадка 2gis.ru на основе Cправочника организаций "2ГИС.ТВЕРЬ"</v>
      </c>
      <c r="D162" s="354">
        <v>2298</v>
      </c>
      <c r="E162" s="355"/>
      <c r="F162" s="355"/>
      <c r="G162" s="355"/>
      <c r="H162" s="356"/>
    </row>
    <row r="163" spans="1:8" ht="50.1" customHeight="1" x14ac:dyDescent="0.2">
      <c r="A163" s="352" t="s">
        <v>127</v>
      </c>
      <c r="B163" s="353"/>
      <c r="C163" s="7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3" s="354">
        <v>1020</v>
      </c>
      <c r="E163" s="355"/>
      <c r="F163" s="355"/>
      <c r="G163" s="355"/>
      <c r="H163" s="356"/>
    </row>
    <row r="164" spans="1:8" ht="50.1" customHeight="1" x14ac:dyDescent="0.2">
      <c r="A164" s="352" t="s">
        <v>128</v>
      </c>
      <c r="B164" s="353"/>
      <c r="C164"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(мобильная версия 2ГИС 4.0 и выше)</v>
      </c>
      <c r="D164" s="77">
        <f>F164*1.2</f>
        <v>5328</v>
      </c>
      <c r="E164" s="78">
        <f>F164*1.1</f>
        <v>4884</v>
      </c>
      <c r="F164" s="78">
        <v>4440</v>
      </c>
      <c r="G164" s="78">
        <f>F164*0.75</f>
        <v>3330</v>
      </c>
      <c r="H164" s="79">
        <f>F164*0.5</f>
        <v>2220</v>
      </c>
    </row>
    <row r="165" spans="1:8" ht="50.1" customHeight="1" x14ac:dyDescent="0.2">
      <c r="A165" s="352" t="s">
        <v>199</v>
      </c>
      <c r="B165" s="353"/>
      <c r="C165" s="73" t="str">
        <f>"Интернет-площадка 2gis.ru на основе Cправочника организаций "&amp;$C$2&amp;""</f>
        <v>Интернет-площадка 2gis.ru на основе Cправочника организаций "2ГИС.ТВЕРЬ"</v>
      </c>
      <c r="D165" s="354">
        <v>3240</v>
      </c>
      <c r="E165" s="355"/>
      <c r="F165" s="355"/>
      <c r="G165" s="355"/>
      <c r="H165" s="356"/>
    </row>
    <row r="166" spans="1:8" ht="50.1" customHeight="1" x14ac:dyDescent="0.2">
      <c r="A166" s="352" t="s">
        <v>130</v>
      </c>
      <c r="B166" s="353"/>
      <c r="C166" s="73" t="str">
        <f>"Электронный справочник на основе Справочника организаций "&amp;$C$2&amp;" (версия для ПК)"</f>
        <v>Электронный справочник на основе Справочника организаций "2ГИС.ТВЕРЬ" (версия для ПК)</v>
      </c>
      <c r="D166" s="354">
        <v>1440</v>
      </c>
      <c r="E166" s="355"/>
      <c r="F166" s="355"/>
      <c r="G166" s="355"/>
      <c r="H166" s="356"/>
    </row>
    <row r="167" spans="1:8" s="16" customFormat="1" ht="126" customHeight="1" thickBot="1" x14ac:dyDescent="0.25">
      <c r="A167" s="352" t="s">
        <v>131</v>
      </c>
      <c r="B167" s="353"/>
      <c r="C167" s="121" t="str">
        <f>C162</f>
        <v>Интернет-площадка 2gis.ru на основе Cправочника организаций "2ГИС.ТВЕРЬ"</v>
      </c>
      <c r="D167" s="354">
        <v>3144</v>
      </c>
      <c r="E167" s="355"/>
      <c r="F167" s="355"/>
      <c r="G167" s="355"/>
      <c r="H167" s="356"/>
    </row>
    <row r="168" spans="1:8" ht="50.1" customHeight="1" thickBot="1" x14ac:dyDescent="0.25">
      <c r="A168" s="362" t="s">
        <v>200</v>
      </c>
      <c r="B168" s="363"/>
      <c r="C168" s="21"/>
      <c r="D168" s="364"/>
      <c r="E168" s="364"/>
      <c r="F168" s="364"/>
      <c r="G168" s="364"/>
      <c r="H168" s="365"/>
    </row>
    <row r="169" spans="1:8" s="20" customFormat="1" ht="30" customHeight="1" thickBot="1" x14ac:dyDescent="0.25">
      <c r="A169" s="506"/>
      <c r="B169" s="507"/>
      <c r="C169" s="623"/>
      <c r="D169" s="507"/>
      <c r="E169" s="507"/>
      <c r="F169" s="507"/>
      <c r="G169" s="507"/>
      <c r="H169" s="508"/>
    </row>
    <row r="170" spans="1:8" s="16" customFormat="1" ht="185.25" customHeight="1" x14ac:dyDescent="0.2">
      <c r="A170" s="352" t="s">
        <v>201</v>
      </c>
      <c r="B170" s="353"/>
      <c r="C170"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"2ГИС.ТВЕРЬ" (версия для ПК); Интернет-площадка 2gis.ru на основе Cправочника организаций "2ГИС.ТВЕРЬ"; Электронный справочник на основе Справочника организаций "2ГИС.ТВЕРЬ" (мобильная версия 2ГИС 4.0 и выше)</v>
      </c>
      <c r="D170" s="382">
        <v>8040</v>
      </c>
      <c r="E170" s="383"/>
      <c r="F170" s="383"/>
      <c r="G170" s="383"/>
      <c r="H170" s="384"/>
    </row>
    <row r="171" spans="1:8" s="16" customFormat="1" ht="83.25" customHeight="1" thickBot="1" x14ac:dyDescent="0.25">
      <c r="A171" s="352" t="s">
        <v>202</v>
      </c>
      <c r="B171" s="353"/>
      <c r="C171" s="367"/>
      <c r="D171" s="354">
        <v>8040</v>
      </c>
      <c r="E171" s="355"/>
      <c r="F171" s="355"/>
      <c r="G171" s="355"/>
      <c r="H171" s="356"/>
    </row>
    <row r="172" spans="1:8" ht="21.75" thickBot="1" x14ac:dyDescent="0.25">
      <c r="A172" s="518"/>
      <c r="B172" s="519"/>
      <c r="C172" s="56"/>
      <c r="D172" s="520"/>
      <c r="E172" s="520"/>
      <c r="F172" s="520"/>
      <c r="G172" s="520"/>
      <c r="H172" s="521"/>
    </row>
    <row r="174" spans="1:8" ht="21" x14ac:dyDescent="0.2">
      <c r="A174" s="85"/>
      <c r="B174" s="86" t="s">
        <v>133</v>
      </c>
      <c r="C174" s="349" t="s">
        <v>333</v>
      </c>
      <c r="D174" s="349"/>
      <c r="E174" s="87"/>
      <c r="F174" s="87"/>
      <c r="G174" s="87"/>
      <c r="H174" s="87"/>
    </row>
    <row r="175" spans="1:8" ht="21" x14ac:dyDescent="0.2">
      <c r="A175" s="85"/>
      <c r="B175" s="87"/>
      <c r="C175" s="348" t="s">
        <v>334</v>
      </c>
      <c r="D175" s="348"/>
      <c r="E175" s="87"/>
      <c r="F175" s="87"/>
      <c r="G175" s="87"/>
      <c r="H175" s="87"/>
    </row>
    <row r="176" spans="1:8" ht="21" x14ac:dyDescent="0.2">
      <c r="A176" s="85"/>
      <c r="B176" s="87"/>
      <c r="C176" s="348" t="s">
        <v>335</v>
      </c>
      <c r="D176" s="348"/>
      <c r="E176" s="87"/>
      <c r="F176" s="87"/>
      <c r="G176" s="87"/>
      <c r="H176" s="87"/>
    </row>
    <row r="177" spans="1:8" ht="21" x14ac:dyDescent="0.2">
      <c r="C177" s="348"/>
      <c r="D177" s="348"/>
      <c r="E177" s="87"/>
      <c r="F177" s="87"/>
      <c r="G177" s="87"/>
      <c r="H177" s="82"/>
    </row>
    <row r="178" spans="1:8" ht="26.25" customHeight="1" x14ac:dyDescent="0.2">
      <c r="A178" s="347" t="str">
        <f>Абакан_юр!A174</f>
        <v>По соглашению сторон в качестве валюты платежа могут выступать украинские гривны, в этом случае курс следующий: 1 руб. = 0,4395 гривен</v>
      </c>
      <c r="B178" s="347"/>
      <c r="C178" s="347"/>
      <c r="D178" s="89"/>
      <c r="E178" s="89"/>
      <c r="F178" s="90"/>
      <c r="G178" s="351"/>
      <c r="H178" s="351"/>
    </row>
    <row r="179" spans="1:8" ht="26.25" customHeight="1" x14ac:dyDescent="0.2">
      <c r="A179" s="347" t="str">
        <f>Абакан_юр!A175</f>
        <v>По соглашению сторон в качестве валюты платежа могут выступать дирхамы ОАЭ, в этом случае курс следующий: 1 руб. = 0,0414 дирхам</v>
      </c>
      <c r="B179" s="347"/>
      <c r="C179" s="347"/>
      <c r="D179" s="89"/>
      <c r="E179" s="89"/>
      <c r="F179" s="90"/>
      <c r="G179" s="92"/>
      <c r="H179" s="92"/>
    </row>
    <row r="180" spans="1:8" ht="26.25" customHeight="1" x14ac:dyDescent="0.2">
      <c r="A180" s="347" t="str">
        <f>Абакан_юр!A176</f>
        <v>По соглашению сторон в качестве валюты платежа могут выступать доллары США, в этом случае курс следующий: 1 руб. = 0,0113 доллара</v>
      </c>
      <c r="B180" s="347"/>
      <c r="C180" s="347"/>
      <c r="D180" s="89"/>
      <c r="E180" s="89"/>
      <c r="F180" s="90"/>
      <c r="G180" s="92"/>
      <c r="H180" s="92"/>
    </row>
    <row r="181" spans="1:8" ht="26.25" customHeight="1" x14ac:dyDescent="0.2">
      <c r="A181" s="347" t="str">
        <f>Абакан_юр!A177</f>
        <v>По соглашению сторон в качестве валюты платежа могут выступать евро, в этом случае курс следующий: 1 руб. = 0,0104 евро</v>
      </c>
      <c r="B181" s="347"/>
      <c r="C181" s="347"/>
      <c r="D181" s="89"/>
      <c r="E181" s="90"/>
      <c r="F181" s="90"/>
      <c r="G181" s="92"/>
      <c r="H181" s="92"/>
    </row>
    <row r="182" spans="1:8" ht="26.25" customHeight="1" x14ac:dyDescent="0.2">
      <c r="A182" s="347" t="str">
        <f>Абакан_юр!A178</f>
        <v>По соглашению сторон в качестве валюты платежа могут выступать чешские кроны, в этом случае курс следующий: 1 руб. = 0,2610 крона</v>
      </c>
      <c r="B182" s="347"/>
      <c r="C182" s="347"/>
      <c r="D182" s="89"/>
      <c r="E182" s="90"/>
      <c r="F182" s="90"/>
      <c r="G182" s="92"/>
      <c r="H182" s="92"/>
    </row>
    <row r="183" spans="1:8" ht="26.25" customHeight="1" x14ac:dyDescent="0.2">
      <c r="A183" s="347" t="str">
        <f>Абакан_юр!A179</f>
        <v>По соглашению сторон в качестве валюты платежа могут выступать киргизские сомы, в этом случае курс следующий: 1 руб. = 1,0094 сом</v>
      </c>
      <c r="B183" s="347"/>
      <c r="C183" s="347"/>
      <c r="D183" s="89"/>
      <c r="E183" s="89"/>
      <c r="F183" s="90"/>
      <c r="G183" s="92"/>
      <c r="H183" s="92"/>
    </row>
    <row r="184" spans="1:8" ht="26.25" customHeight="1" x14ac:dyDescent="0.2">
      <c r="A184"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4" s="347"/>
      <c r="C184" s="347"/>
      <c r="D184" s="89"/>
      <c r="E184" s="89"/>
      <c r="F184" s="90"/>
      <c r="G184" s="92"/>
      <c r="H184" s="92"/>
    </row>
    <row r="185" spans="1:8" ht="26.25" x14ac:dyDescent="0.2">
      <c r="A185" s="93"/>
      <c r="B185" s="93"/>
      <c r="C185" s="94"/>
      <c r="D185" s="95"/>
      <c r="E185" s="95"/>
      <c r="F185" s="96"/>
      <c r="G185" s="97"/>
      <c r="H185" s="97"/>
    </row>
    <row r="186" spans="1:8" ht="21" x14ac:dyDescent="0.2">
      <c r="A186" s="339" t="s">
        <v>144</v>
      </c>
      <c r="B186" s="339"/>
      <c r="C186" s="339"/>
      <c r="D186" s="339"/>
      <c r="E186" s="339"/>
      <c r="F186" s="339"/>
      <c r="G186" s="339"/>
      <c r="H186" s="339"/>
    </row>
    <row r="187" spans="1:8" ht="21" x14ac:dyDescent="0.2">
      <c r="A187" s="339" t="s">
        <v>145</v>
      </c>
      <c r="B187" s="339"/>
      <c r="C187" s="339"/>
      <c r="D187" s="339"/>
      <c r="E187" s="339"/>
      <c r="F187" s="339"/>
      <c r="G187" s="339"/>
      <c r="H187" s="339"/>
    </row>
    <row r="188" spans="1:8" ht="26.25" x14ac:dyDescent="0.2">
      <c r="A188" s="93"/>
      <c r="B188" s="93"/>
      <c r="C188" s="94"/>
      <c r="D188" s="95"/>
      <c r="E188" s="95"/>
      <c r="F188" s="96"/>
      <c r="G188" s="97"/>
      <c r="H188" s="97"/>
    </row>
    <row r="189" spans="1:8" ht="50.1" customHeight="1" thickBot="1" x14ac:dyDescent="0.25">
      <c r="A189" s="340" t="s">
        <v>146</v>
      </c>
      <c r="B189" s="340"/>
      <c r="C189" s="340"/>
      <c r="D189" s="340"/>
      <c r="E189" s="340"/>
      <c r="F189" s="99"/>
      <c r="G189" s="91"/>
      <c r="H189" s="100"/>
    </row>
    <row r="190" spans="1:8" ht="50.1" customHeight="1" thickBot="1" x14ac:dyDescent="0.25">
      <c r="A190" s="341" t="s">
        <v>147</v>
      </c>
      <c r="B190" s="342"/>
      <c r="C190" s="342"/>
      <c r="D190" s="342"/>
      <c r="E190" s="343"/>
      <c r="F190" s="101"/>
      <c r="H190" s="102"/>
    </row>
    <row r="191" spans="1:8" ht="84" customHeight="1" thickBot="1" x14ac:dyDescent="0.25">
      <c r="A191" s="538" t="s">
        <v>148</v>
      </c>
      <c r="B191" s="539"/>
      <c r="C191" s="103" t="s">
        <v>149</v>
      </c>
      <c r="D191" s="621" t="s">
        <v>150</v>
      </c>
      <c r="E191" s="622"/>
      <c r="F191" s="104"/>
      <c r="G191" s="104"/>
      <c r="H191" s="104"/>
    </row>
    <row r="192" spans="1:8" ht="108" customHeight="1" x14ac:dyDescent="0.2">
      <c r="A192" s="333" t="s">
        <v>151</v>
      </c>
      <c r="B192" s="334"/>
      <c r="C192" s="105" t="s">
        <v>152</v>
      </c>
      <c r="D192" s="335" t="s">
        <v>153</v>
      </c>
      <c r="E192" s="336"/>
      <c r="F192" s="104"/>
      <c r="G192" s="104"/>
      <c r="H192" s="104"/>
    </row>
    <row r="193" spans="1:8" ht="93.75" customHeight="1" x14ac:dyDescent="0.2">
      <c r="A193" s="337" t="s">
        <v>154</v>
      </c>
      <c r="B193" s="338"/>
      <c r="C193" s="106" t="s">
        <v>155</v>
      </c>
      <c r="D193" s="331" t="s">
        <v>156</v>
      </c>
      <c r="E193" s="332"/>
      <c r="F193" s="104"/>
      <c r="G193" s="104"/>
      <c r="H193" s="104"/>
    </row>
    <row r="194" spans="1:8" ht="120" customHeight="1" thickBot="1" x14ac:dyDescent="0.25">
      <c r="A194" s="495" t="s">
        <v>157</v>
      </c>
      <c r="B194" s="496"/>
      <c r="C194" s="125" t="s">
        <v>158</v>
      </c>
      <c r="D194" s="497" t="s">
        <v>156</v>
      </c>
      <c r="E194" s="498"/>
      <c r="F194" s="104"/>
      <c r="G194" s="104"/>
      <c r="H194" s="104"/>
    </row>
    <row r="195" spans="1:8" s="82" customFormat="1" ht="102.75" customHeight="1" thickBot="1" x14ac:dyDescent="0.25">
      <c r="A195" s="495" t="s">
        <v>160</v>
      </c>
      <c r="B195" s="496"/>
      <c r="C195" s="247" t="s">
        <v>161</v>
      </c>
      <c r="D195" s="496" t="s">
        <v>156</v>
      </c>
      <c r="E195" s="707"/>
      <c r="F195" s="101"/>
      <c r="G195" s="101"/>
      <c r="H195" s="101"/>
    </row>
    <row r="196" spans="1:8" s="98" customFormat="1" ht="222.75" customHeight="1" thickBot="1" x14ac:dyDescent="0.25">
      <c r="A196" s="495" t="s">
        <v>162</v>
      </c>
      <c r="B196" s="496"/>
      <c r="C196" s="125" t="s">
        <v>163</v>
      </c>
      <c r="D196" s="497" t="s">
        <v>156</v>
      </c>
      <c r="E196" s="498"/>
      <c r="F196" s="96"/>
      <c r="G196" s="97"/>
      <c r="H196" s="97"/>
    </row>
    <row r="197" spans="1:8" ht="23.25" x14ac:dyDescent="0.2">
      <c r="A197" s="329" t="s">
        <v>164</v>
      </c>
      <c r="B197" s="329"/>
      <c r="C197" s="329"/>
      <c r="D197" s="329"/>
      <c r="E197" s="329"/>
      <c r="F197" s="329"/>
      <c r="G197" s="329"/>
      <c r="H197" s="329"/>
    </row>
    <row r="198" spans="1:8" ht="23.25" x14ac:dyDescent="0.2">
      <c r="A198" s="329" t="s">
        <v>165</v>
      </c>
      <c r="B198" s="329"/>
      <c r="C198" s="329"/>
      <c r="D198" s="329"/>
      <c r="E198" s="329"/>
      <c r="F198" s="329"/>
      <c r="G198" s="329"/>
      <c r="H198" s="329"/>
    </row>
    <row r="199" spans="1:8" ht="196.5" customHeight="1" x14ac:dyDescent="0.2">
      <c r="A199"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9" s="339"/>
      <c r="C199" s="339"/>
      <c r="D199" s="339"/>
      <c r="E199" s="339"/>
      <c r="F199" s="339"/>
      <c r="G199" s="339"/>
      <c r="H199" s="339"/>
    </row>
    <row r="200" spans="1:8" ht="77.25" customHeight="1" x14ac:dyDescent="0.2">
      <c r="A200" s="339" t="s">
        <v>167</v>
      </c>
      <c r="B200" s="339"/>
      <c r="C200" s="339"/>
      <c r="D200" s="339"/>
      <c r="E200" s="339"/>
      <c r="F200" s="339"/>
      <c r="G200" s="339"/>
      <c r="H200" s="339"/>
    </row>
    <row r="201" spans="1:8" ht="30.75" customHeight="1" x14ac:dyDescent="0.2">
      <c r="A201" s="329" t="s">
        <v>168</v>
      </c>
      <c r="B201" s="329"/>
      <c r="C201" s="329"/>
      <c r="D201" s="329"/>
      <c r="E201" s="329"/>
      <c r="F201" s="329"/>
      <c r="G201" s="329"/>
      <c r="H201" s="329"/>
    </row>
    <row r="202" spans="1:8" s="109" customFormat="1" ht="114.75" customHeight="1" x14ac:dyDescent="0.2">
      <c r="A202" s="339" t="s">
        <v>169</v>
      </c>
      <c r="B202" s="339"/>
      <c r="C202" s="339"/>
      <c r="D202" s="339"/>
      <c r="E202" s="339"/>
      <c r="F202" s="339"/>
      <c r="G202" s="339"/>
      <c r="H202" s="339"/>
    </row>
  </sheetData>
  <sheetProtection selectLockedCells="1" selectUnlockedCells="1"/>
  <mergeCells count="331">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A64:C64"/>
    <mergeCell ref="D64:H64"/>
    <mergeCell ref="A65:B65"/>
    <mergeCell ref="C65:C84"/>
    <mergeCell ref="D65:H65"/>
    <mergeCell ref="A66:B66"/>
    <mergeCell ref="D66:H66"/>
    <mergeCell ref="A67:B67"/>
    <mergeCell ref="D67:H67"/>
    <mergeCell ref="A68:B68"/>
    <mergeCell ref="A72:B72"/>
    <mergeCell ref="D72:H72"/>
    <mergeCell ref="A73:B73"/>
    <mergeCell ref="D73:H73"/>
    <mergeCell ref="A74:B74"/>
    <mergeCell ref="D74:H74"/>
    <mergeCell ref="D68:H68"/>
    <mergeCell ref="A69:B69"/>
    <mergeCell ref="D69:H69"/>
    <mergeCell ref="A70:B70"/>
    <mergeCell ref="D70:H70"/>
    <mergeCell ref="A71:B71"/>
    <mergeCell ref="D71:H71"/>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C85"/>
    <mergeCell ref="D85:H85"/>
    <mergeCell ref="C86:C88"/>
    <mergeCell ref="D86:H86"/>
    <mergeCell ref="D87:H87"/>
    <mergeCell ref="D88:H88"/>
    <mergeCell ref="A81:B81"/>
    <mergeCell ref="D81:H81"/>
    <mergeCell ref="A82:B82"/>
    <mergeCell ref="D82:H82"/>
    <mergeCell ref="A83:B83"/>
    <mergeCell ref="D83:H83"/>
    <mergeCell ref="A89:B89"/>
    <mergeCell ref="C89:C97"/>
    <mergeCell ref="D89:H89"/>
    <mergeCell ref="A90:B90"/>
    <mergeCell ref="D90:H90"/>
    <mergeCell ref="A91:B91"/>
    <mergeCell ref="D91:H91"/>
    <mergeCell ref="A92:B92"/>
    <mergeCell ref="D92:H92"/>
    <mergeCell ref="A93:B93"/>
    <mergeCell ref="A97:B97"/>
    <mergeCell ref="D97:H97"/>
    <mergeCell ref="A98:B98"/>
    <mergeCell ref="D98:H98"/>
    <mergeCell ref="A99:B99"/>
    <mergeCell ref="D99:H99"/>
    <mergeCell ref="D93:H93"/>
    <mergeCell ref="A94:B94"/>
    <mergeCell ref="D94:H94"/>
    <mergeCell ref="A95:B95"/>
    <mergeCell ref="D95:H95"/>
    <mergeCell ref="A96:B96"/>
    <mergeCell ref="D96:H96"/>
    <mergeCell ref="A100:B100"/>
    <mergeCell ref="D100:H100"/>
    <mergeCell ref="A101:B101"/>
    <mergeCell ref="C101:C118"/>
    <mergeCell ref="D101:H101"/>
    <mergeCell ref="A102:B102"/>
    <mergeCell ref="D102:H102"/>
    <mergeCell ref="A103:B103"/>
    <mergeCell ref="D103:H103"/>
    <mergeCell ref="A104:B104"/>
    <mergeCell ref="A108:B108"/>
    <mergeCell ref="D108:H108"/>
    <mergeCell ref="A109:B109"/>
    <mergeCell ref="D109:H109"/>
    <mergeCell ref="A110:B110"/>
    <mergeCell ref="D110:H110"/>
    <mergeCell ref="D104:H104"/>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6:B126"/>
    <mergeCell ref="D126:H126"/>
    <mergeCell ref="A127:B127"/>
    <mergeCell ref="D127:H127"/>
    <mergeCell ref="A128:B128"/>
    <mergeCell ref="D128:H128"/>
    <mergeCell ref="A123:B123"/>
    <mergeCell ref="D123:H123"/>
    <mergeCell ref="A124:B124"/>
    <mergeCell ref="D124:H124"/>
    <mergeCell ref="A125:B125"/>
    <mergeCell ref="D125:H125"/>
    <mergeCell ref="A132:B132"/>
    <mergeCell ref="D132:H132"/>
    <mergeCell ref="A133:B133"/>
    <mergeCell ref="D133:H133"/>
    <mergeCell ref="A134:B134"/>
    <mergeCell ref="D134:H134"/>
    <mergeCell ref="A129:B129"/>
    <mergeCell ref="D129:H129"/>
    <mergeCell ref="A130:B130"/>
    <mergeCell ref="D130:H130"/>
    <mergeCell ref="A131:B131"/>
    <mergeCell ref="D131:H131"/>
    <mergeCell ref="A138:B138"/>
    <mergeCell ref="D138:H138"/>
    <mergeCell ref="A139:B139"/>
    <mergeCell ref="D139:H139"/>
    <mergeCell ref="A140:B140"/>
    <mergeCell ref="D140:H140"/>
    <mergeCell ref="A135:B135"/>
    <mergeCell ref="D135:H135"/>
    <mergeCell ref="A136:B136"/>
    <mergeCell ref="D136:H136"/>
    <mergeCell ref="A137:B137"/>
    <mergeCell ref="D137:H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D157:H157"/>
    <mergeCell ref="A158:B158"/>
    <mergeCell ref="D158:H158"/>
    <mergeCell ref="A159:B159"/>
    <mergeCell ref="D159:H159"/>
    <mergeCell ref="A160:B160"/>
    <mergeCell ref="D160:H160"/>
    <mergeCell ref="A153:B153"/>
    <mergeCell ref="D153:H153"/>
    <mergeCell ref="A154:B154"/>
    <mergeCell ref="D154:H154"/>
    <mergeCell ref="A155:B155"/>
    <mergeCell ref="C155:C159"/>
    <mergeCell ref="D155:H155"/>
    <mergeCell ref="A156:B156"/>
    <mergeCell ref="D156:H156"/>
    <mergeCell ref="A157:B157"/>
    <mergeCell ref="A165:B165"/>
    <mergeCell ref="D165:H165"/>
    <mergeCell ref="A166:B166"/>
    <mergeCell ref="D166:H166"/>
    <mergeCell ref="A167:B167"/>
    <mergeCell ref="D167:H167"/>
    <mergeCell ref="A161:B161"/>
    <mergeCell ref="A162:B162"/>
    <mergeCell ref="D162:H162"/>
    <mergeCell ref="A163:B163"/>
    <mergeCell ref="D163:H163"/>
    <mergeCell ref="A164:B164"/>
    <mergeCell ref="A168:B168"/>
    <mergeCell ref="D168:H168"/>
    <mergeCell ref="A169:C169"/>
    <mergeCell ref="D169:H169"/>
    <mergeCell ref="A170:B170"/>
    <mergeCell ref="C170:C171"/>
    <mergeCell ref="D170:H170"/>
    <mergeCell ref="A171:B171"/>
    <mergeCell ref="D171:H171"/>
    <mergeCell ref="A178:C178"/>
    <mergeCell ref="G178:H178"/>
    <mergeCell ref="A179:C179"/>
    <mergeCell ref="A180:C180"/>
    <mergeCell ref="A181:C181"/>
    <mergeCell ref="A182:C182"/>
    <mergeCell ref="A172:B172"/>
    <mergeCell ref="D172:H172"/>
    <mergeCell ref="C174:D174"/>
    <mergeCell ref="C175:D175"/>
    <mergeCell ref="C176:D176"/>
    <mergeCell ref="C177:D177"/>
    <mergeCell ref="A191:B191"/>
    <mergeCell ref="D191:E191"/>
    <mergeCell ref="A192:B192"/>
    <mergeCell ref="D192:E192"/>
    <mergeCell ref="A193:B193"/>
    <mergeCell ref="D193:E193"/>
    <mergeCell ref="A183:C183"/>
    <mergeCell ref="A184:C184"/>
    <mergeCell ref="A186:H186"/>
    <mergeCell ref="A187:H187"/>
    <mergeCell ref="A189:E189"/>
    <mergeCell ref="A190:E190"/>
    <mergeCell ref="A197:H197"/>
    <mergeCell ref="A198:H198"/>
    <mergeCell ref="A199:H199"/>
    <mergeCell ref="A200:H200"/>
    <mergeCell ref="A201:H201"/>
    <mergeCell ref="A202:E202"/>
    <mergeCell ref="F202:H202"/>
    <mergeCell ref="A194:B194"/>
    <mergeCell ref="D194:E194"/>
    <mergeCell ref="A195:B195"/>
    <mergeCell ref="D195:E195"/>
    <mergeCell ref="A196:B196"/>
    <mergeCell ref="D196:E19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H215"/>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702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7" s="382">
        <f>F7*1.2</f>
        <v>5580</v>
      </c>
      <c r="E7" s="383">
        <f>F7*1.1</f>
        <v>5115</v>
      </c>
      <c r="F7" s="383">
        <v>4650</v>
      </c>
      <c r="G7" s="383">
        <f>F7*0.75</f>
        <v>3487.5</v>
      </c>
      <c r="H7" s="384">
        <f>F7*0.5</f>
        <v>2325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2" s="457">
        <f>F12*1.2</f>
        <v>6660</v>
      </c>
      <c r="E12" s="383">
        <f>F12*1.1</f>
        <v>6105.0000000000009</v>
      </c>
      <c r="F12" s="383">
        <v>5550</v>
      </c>
      <c r="G12" s="383">
        <f>F12*0.75</f>
        <v>4162.5</v>
      </c>
      <c r="H12" s="384">
        <f>F12*0.5</f>
        <v>2775</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1080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"2ГИС.ТОБОЛЬСК"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23" s="527">
        <v>120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7" s="382">
        <f>F27*1.2</f>
        <v>7819.2</v>
      </c>
      <c r="E27" s="383">
        <f>F27*1.1</f>
        <v>7167.6</v>
      </c>
      <c r="F27" s="383">
        <v>6516</v>
      </c>
      <c r="G27" s="383">
        <f>F27*0.75</f>
        <v>4887</v>
      </c>
      <c r="H27" s="384">
        <f>F27*0.5</f>
        <v>3258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2" s="457">
        <f>F32*1.2</f>
        <v>9331.1999999999989</v>
      </c>
      <c r="E32" s="383">
        <f>F32*1.1</f>
        <v>8553.6</v>
      </c>
      <c r="F32" s="383">
        <v>7776</v>
      </c>
      <c r="G32" s="383">
        <f>F32*0.75</f>
        <v>5832</v>
      </c>
      <c r="H32" s="384">
        <f>F32*0.5</f>
        <v>3888</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1560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"2ГИС.ТОБОЛЬСК"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"2ГИС.ТОБОЛЬСК"; Электронный справочник "2ГИС.ТОБОЛЬСК"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3" s="445">
        <v>168</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48" s="536">
        <f>F48*1.2</f>
        <v>3744</v>
      </c>
      <c r="E48" s="536">
        <f>F48*1.1</f>
        <v>3432.0000000000005</v>
      </c>
      <c r="F48" s="536">
        <v>3120</v>
      </c>
      <c r="G48" s="536">
        <f>F48*0.75</f>
        <v>2340</v>
      </c>
      <c r="H48" s="536">
        <f>F48*0.5</f>
        <v>1560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"2ГИС.ТОБОЛЬСК" (версия для ПК)</v>
      </c>
      <c r="D52" s="479">
        <v>120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5" s="382">
        <f>F55*1.2</f>
        <v>6696</v>
      </c>
      <c r="E55" s="383">
        <f>F55*1.1</f>
        <v>6138.0000000000009</v>
      </c>
      <c r="F55" s="383">
        <v>5580</v>
      </c>
      <c r="G55" s="383">
        <f>F55*0.75</f>
        <v>4185</v>
      </c>
      <c r="H55" s="384">
        <f>F55*0.5</f>
        <v>2790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1" s="457">
        <f>F61*1.2</f>
        <v>7992</v>
      </c>
      <c r="E61" s="383">
        <f>F61*1.1</f>
        <v>7326.0000000000009</v>
      </c>
      <c r="F61" s="383">
        <v>6660</v>
      </c>
      <c r="G61" s="383">
        <f>F61*0.75</f>
        <v>4995</v>
      </c>
      <c r="H61" s="384">
        <f>F61*0.5</f>
        <v>3330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67" s="527">
        <v>120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840 до 16800</v>
      </c>
      <c r="E71" s="422"/>
      <c r="F71" s="422"/>
      <c r="G71" s="422"/>
      <c r="H71" s="423"/>
    </row>
    <row r="72" spans="1:8" ht="37.5" customHeight="1" x14ac:dyDescent="0.2">
      <c r="A72" s="429" t="s">
        <v>39</v>
      </c>
      <c r="B72" s="430"/>
      <c r="C72" s="431"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72" s="432">
        <v>840</v>
      </c>
      <c r="E72" s="433"/>
      <c r="F72" s="433"/>
      <c r="G72" s="433"/>
      <c r="H72" s="434"/>
    </row>
    <row r="73" spans="1:8" ht="37.5" customHeight="1" x14ac:dyDescent="0.2">
      <c r="A73" s="419" t="s">
        <v>40</v>
      </c>
      <c r="B73" s="420"/>
      <c r="C73" s="431"/>
      <c r="D73" s="354">
        <v>1680</v>
      </c>
      <c r="E73" s="355"/>
      <c r="F73" s="355"/>
      <c r="G73" s="355"/>
      <c r="H73" s="356"/>
    </row>
    <row r="74" spans="1:8" ht="37.5" customHeight="1" x14ac:dyDescent="0.2">
      <c r="A74" s="419" t="s">
        <v>41</v>
      </c>
      <c r="B74" s="420"/>
      <c r="C74" s="431"/>
      <c r="D74" s="354">
        <v>2520</v>
      </c>
      <c r="E74" s="355"/>
      <c r="F74" s="355"/>
      <c r="G74" s="355"/>
      <c r="H74" s="356"/>
    </row>
    <row r="75" spans="1:8" ht="37.5" customHeight="1" x14ac:dyDescent="0.2">
      <c r="A75" s="419" t="s">
        <v>42</v>
      </c>
      <c r="B75" s="420"/>
      <c r="C75" s="431"/>
      <c r="D75" s="354">
        <v>3360</v>
      </c>
      <c r="E75" s="355"/>
      <c r="F75" s="355"/>
      <c r="G75" s="355"/>
      <c r="H75" s="356"/>
    </row>
    <row r="76" spans="1:8" ht="37.5" customHeight="1" x14ac:dyDescent="0.2">
      <c r="A76" s="419" t="s">
        <v>43</v>
      </c>
      <c r="B76" s="420"/>
      <c r="C76" s="431"/>
      <c r="D76" s="354">
        <v>4200</v>
      </c>
      <c r="E76" s="355"/>
      <c r="F76" s="355"/>
      <c r="G76" s="355"/>
      <c r="H76" s="356"/>
    </row>
    <row r="77" spans="1:8" ht="37.5" customHeight="1" x14ac:dyDescent="0.2">
      <c r="A77" s="419" t="s">
        <v>44</v>
      </c>
      <c r="B77" s="420"/>
      <c r="C77" s="431"/>
      <c r="D77" s="354">
        <v>5040</v>
      </c>
      <c r="E77" s="355"/>
      <c r="F77" s="355"/>
      <c r="G77" s="355"/>
      <c r="H77" s="356"/>
    </row>
    <row r="78" spans="1:8" ht="37.5" customHeight="1" x14ac:dyDescent="0.2">
      <c r="A78" s="419" t="s">
        <v>45</v>
      </c>
      <c r="B78" s="420"/>
      <c r="C78" s="431"/>
      <c r="D78" s="354">
        <v>5880</v>
      </c>
      <c r="E78" s="355"/>
      <c r="F78" s="355"/>
      <c r="G78" s="355"/>
      <c r="H78" s="356"/>
    </row>
    <row r="79" spans="1:8" ht="37.5" customHeight="1" x14ac:dyDescent="0.2">
      <c r="A79" s="419" t="s">
        <v>46</v>
      </c>
      <c r="B79" s="420"/>
      <c r="C79" s="431"/>
      <c r="D79" s="354">
        <v>6720</v>
      </c>
      <c r="E79" s="355"/>
      <c r="F79" s="355"/>
      <c r="G79" s="355"/>
      <c r="H79" s="356"/>
    </row>
    <row r="80" spans="1:8" ht="37.5" customHeight="1" x14ac:dyDescent="0.2">
      <c r="A80" s="419" t="s">
        <v>47</v>
      </c>
      <c r="B80" s="420"/>
      <c r="C80" s="431"/>
      <c r="D80" s="354">
        <v>7560</v>
      </c>
      <c r="E80" s="355"/>
      <c r="F80" s="355"/>
      <c r="G80" s="355"/>
      <c r="H80" s="356"/>
    </row>
    <row r="81" spans="1:8" ht="37.5" customHeight="1" x14ac:dyDescent="0.2">
      <c r="A81" s="419" t="s">
        <v>48</v>
      </c>
      <c r="B81" s="420"/>
      <c r="C81" s="431"/>
      <c r="D81" s="354">
        <v>8400</v>
      </c>
      <c r="E81" s="355"/>
      <c r="F81" s="355"/>
      <c r="G81" s="355"/>
      <c r="H81" s="356"/>
    </row>
    <row r="82" spans="1:8" ht="37.5" customHeight="1" x14ac:dyDescent="0.2">
      <c r="A82" s="419" t="s">
        <v>49</v>
      </c>
      <c r="B82" s="420"/>
      <c r="C82" s="431"/>
      <c r="D82" s="354">
        <v>9240</v>
      </c>
      <c r="E82" s="355"/>
      <c r="F82" s="355"/>
      <c r="G82" s="355"/>
      <c r="H82" s="356"/>
    </row>
    <row r="83" spans="1:8" ht="37.5" customHeight="1" x14ac:dyDescent="0.2">
      <c r="A83" s="419" t="s">
        <v>50</v>
      </c>
      <c r="B83" s="420"/>
      <c r="C83" s="431"/>
      <c r="D83" s="354">
        <v>10080</v>
      </c>
      <c r="E83" s="355"/>
      <c r="F83" s="355"/>
      <c r="G83" s="355"/>
      <c r="H83" s="356"/>
    </row>
    <row r="84" spans="1:8" ht="37.5" customHeight="1" x14ac:dyDescent="0.2">
      <c r="A84" s="419" t="s">
        <v>51</v>
      </c>
      <c r="B84" s="420"/>
      <c r="C84" s="431"/>
      <c r="D84" s="354">
        <v>10920</v>
      </c>
      <c r="E84" s="355"/>
      <c r="F84" s="355"/>
      <c r="G84" s="355"/>
      <c r="H84" s="356"/>
    </row>
    <row r="85" spans="1:8" ht="37.5" customHeight="1" x14ac:dyDescent="0.2">
      <c r="A85" s="419" t="s">
        <v>52</v>
      </c>
      <c r="B85" s="420"/>
      <c r="C85" s="431"/>
      <c r="D85" s="354">
        <v>11760</v>
      </c>
      <c r="E85" s="355"/>
      <c r="F85" s="355"/>
      <c r="G85" s="355"/>
      <c r="H85" s="356"/>
    </row>
    <row r="86" spans="1:8" ht="37.5" customHeight="1" x14ac:dyDescent="0.2">
      <c r="A86" s="419" t="s">
        <v>53</v>
      </c>
      <c r="B86" s="420"/>
      <c r="C86" s="431"/>
      <c r="D86" s="354">
        <v>12600</v>
      </c>
      <c r="E86" s="355"/>
      <c r="F86" s="355"/>
      <c r="G86" s="355"/>
      <c r="H86" s="356"/>
    </row>
    <row r="87" spans="1:8" ht="37.5" customHeight="1" x14ac:dyDescent="0.2">
      <c r="A87" s="419" t="s">
        <v>54</v>
      </c>
      <c r="B87" s="420"/>
      <c r="C87" s="431"/>
      <c r="D87" s="354">
        <v>13440</v>
      </c>
      <c r="E87" s="355"/>
      <c r="F87" s="355"/>
      <c r="G87" s="355"/>
      <c r="H87" s="356"/>
    </row>
    <row r="88" spans="1:8" ht="37.5" customHeight="1" x14ac:dyDescent="0.2">
      <c r="A88" s="419" t="s">
        <v>55</v>
      </c>
      <c r="B88" s="420"/>
      <c r="C88" s="431"/>
      <c r="D88" s="354">
        <v>14280</v>
      </c>
      <c r="E88" s="355"/>
      <c r="F88" s="355"/>
      <c r="G88" s="355"/>
      <c r="H88" s="356"/>
    </row>
    <row r="89" spans="1:8" ht="37.5" customHeight="1" x14ac:dyDescent="0.2">
      <c r="A89" s="419" t="s">
        <v>56</v>
      </c>
      <c r="B89" s="420"/>
      <c r="C89" s="431"/>
      <c r="D89" s="354">
        <v>15120</v>
      </c>
      <c r="E89" s="355"/>
      <c r="F89" s="355"/>
      <c r="G89" s="355"/>
      <c r="H89" s="356"/>
    </row>
    <row r="90" spans="1:8" ht="37.5" customHeight="1" x14ac:dyDescent="0.2">
      <c r="A90" s="419" t="s">
        <v>57</v>
      </c>
      <c r="B90" s="420"/>
      <c r="C90" s="431"/>
      <c r="D90" s="354">
        <v>15960</v>
      </c>
      <c r="E90" s="355"/>
      <c r="F90" s="355"/>
      <c r="G90" s="355"/>
      <c r="H90" s="356"/>
    </row>
    <row r="91" spans="1:8" ht="37.5" customHeight="1" thickBot="1" x14ac:dyDescent="0.25">
      <c r="A91" s="419" t="s">
        <v>58</v>
      </c>
      <c r="B91" s="420"/>
      <c r="C91" s="431"/>
      <c r="D91" s="354">
        <v>16800</v>
      </c>
      <c r="E91" s="355"/>
      <c r="F91" s="355"/>
      <c r="G91" s="355"/>
      <c r="H91" s="356"/>
    </row>
    <row r="92" spans="1:8" ht="50.1" customHeight="1" thickBot="1" x14ac:dyDescent="0.25">
      <c r="A92" s="411" t="s">
        <v>59</v>
      </c>
      <c r="B92" s="412"/>
      <c r="C92" s="412"/>
      <c r="D92" s="421" t="str">
        <f>"от "&amp;MIN(D93:D102)&amp;" до "&amp;MAX(D93:D102)</f>
        <v>от 240 до 5100</v>
      </c>
      <c r="E92" s="422"/>
      <c r="F92" s="422"/>
      <c r="G92" s="422"/>
      <c r="H92" s="423"/>
    </row>
    <row r="93" spans="1:8" ht="151.5" x14ac:dyDescent="0.2">
      <c r="A93" s="65" t="s">
        <v>60</v>
      </c>
      <c r="B93" s="66" t="s">
        <v>13</v>
      </c>
      <c r="C93" s="69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93" s="432">
        <v>240</v>
      </c>
      <c r="E93" s="433"/>
      <c r="F93" s="433"/>
      <c r="G93" s="433"/>
      <c r="H93" s="434"/>
    </row>
    <row r="94" spans="1:8" ht="37.5" customHeight="1" x14ac:dyDescent="0.2">
      <c r="A94" s="352" t="s">
        <v>61</v>
      </c>
      <c r="B94" s="353"/>
      <c r="C94" s="427"/>
      <c r="D94" s="354">
        <v>360</v>
      </c>
      <c r="E94" s="355"/>
      <c r="F94" s="355"/>
      <c r="G94" s="355"/>
      <c r="H94" s="356"/>
    </row>
    <row r="95" spans="1:8" ht="37.5" customHeight="1" x14ac:dyDescent="0.2">
      <c r="A95" s="352" t="s">
        <v>62</v>
      </c>
      <c r="B95" s="353"/>
      <c r="C95" s="427"/>
      <c r="D95" s="354">
        <v>5100</v>
      </c>
      <c r="E95" s="355"/>
      <c r="F95" s="355"/>
      <c r="G95" s="355"/>
      <c r="H95" s="356"/>
    </row>
    <row r="96" spans="1:8" ht="37.5" customHeight="1" x14ac:dyDescent="0.2">
      <c r="A96" s="352" t="s">
        <v>63</v>
      </c>
      <c r="B96" s="353"/>
      <c r="C96" s="427"/>
      <c r="D96" s="517">
        <v>720</v>
      </c>
      <c r="E96" s="398"/>
      <c r="F96" s="398"/>
      <c r="G96" s="398"/>
      <c r="H96" s="399"/>
    </row>
    <row r="97" spans="1:8" ht="37.5" customHeight="1" x14ac:dyDescent="0.2">
      <c r="A97" s="352" t="s">
        <v>64</v>
      </c>
      <c r="B97" s="353"/>
      <c r="C97" s="427"/>
      <c r="D97" s="517">
        <v>1440</v>
      </c>
      <c r="E97" s="398"/>
      <c r="F97" s="398"/>
      <c r="G97" s="398"/>
      <c r="H97" s="399"/>
    </row>
    <row r="98" spans="1:8" ht="37.5" customHeight="1" x14ac:dyDescent="0.2">
      <c r="A98" s="352" t="s">
        <v>65</v>
      </c>
      <c r="B98" s="522"/>
      <c r="C98" s="427"/>
      <c r="D98" s="517">
        <v>240</v>
      </c>
      <c r="E98" s="398"/>
      <c r="F98" s="398"/>
      <c r="G98" s="398"/>
      <c r="H98" s="399"/>
    </row>
    <row r="99" spans="1:8" ht="37.5" customHeight="1" x14ac:dyDescent="0.2">
      <c r="A99" s="352" t="s">
        <v>66</v>
      </c>
      <c r="B99" s="522"/>
      <c r="C99" s="427"/>
      <c r="D99" s="354">
        <v>240</v>
      </c>
      <c r="E99" s="355"/>
      <c r="F99" s="355"/>
      <c r="G99" s="355"/>
      <c r="H99" s="356"/>
    </row>
    <row r="100" spans="1:8" ht="37.5" customHeight="1" x14ac:dyDescent="0.2">
      <c r="A100" s="352" t="s">
        <v>67</v>
      </c>
      <c r="B100" s="522"/>
      <c r="C100" s="427"/>
      <c r="D100" s="354">
        <v>480</v>
      </c>
      <c r="E100" s="355"/>
      <c r="F100" s="355"/>
      <c r="G100" s="355"/>
      <c r="H100" s="356"/>
    </row>
    <row r="101" spans="1:8" ht="37.5" customHeight="1" x14ac:dyDescent="0.2">
      <c r="A101" s="352" t="s">
        <v>68</v>
      </c>
      <c r="B101" s="522"/>
      <c r="C101" s="427"/>
      <c r="D101" s="354">
        <v>720</v>
      </c>
      <c r="E101" s="355"/>
      <c r="F101" s="355"/>
      <c r="G101" s="355"/>
      <c r="H101" s="356"/>
    </row>
    <row r="102" spans="1:8" ht="37.5" customHeight="1" thickBot="1" x14ac:dyDescent="0.25">
      <c r="A102" s="369" t="s">
        <v>69</v>
      </c>
      <c r="B102" s="523"/>
      <c r="C102" s="428"/>
      <c r="D102" s="354">
        <v>1560</v>
      </c>
      <c r="E102" s="355"/>
      <c r="F102" s="355"/>
      <c r="G102" s="355"/>
      <c r="H102" s="356"/>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03" s="375">
        <v>30</v>
      </c>
      <c r="E103" s="375"/>
      <c r="F103" s="375"/>
      <c r="G103" s="375"/>
      <c r="H103" s="376"/>
    </row>
    <row r="104" spans="1:8" ht="50.1" customHeight="1" thickBot="1" x14ac:dyDescent="0.25">
      <c r="A104" s="362" t="s">
        <v>72</v>
      </c>
      <c r="B104" s="363"/>
      <c r="C104" s="21"/>
      <c r="D104" s="364" t="str">
        <f>"от "&amp;MIN(D106,D126:H127,F166,D128:H142)&amp;" до "&amp;MAX(D106,D126:H127,F166,D128:H142)</f>
        <v>от 510 до 9000</v>
      </c>
      <c r="E104" s="364"/>
      <c r="F104" s="364"/>
      <c r="G104" s="364"/>
      <c r="H104" s="365"/>
    </row>
    <row r="105" spans="1:8" ht="21.75" thickBot="1" x14ac:dyDescent="0.25">
      <c r="A105" s="518"/>
      <c r="B105" s="519"/>
      <c r="C105" s="60"/>
      <c r="D105" s="520"/>
      <c r="E105" s="520"/>
      <c r="F105" s="520"/>
      <c r="G105" s="520"/>
      <c r="H105" s="521"/>
    </row>
    <row r="106" spans="1:8" ht="61.5"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"2ГИС.ТОБОЛЬСК" (версия для ПК); Интернет-площадка 2gis.kz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http://api.2gis.kz/</v>
      </c>
      <c r="D106" s="391">
        <v>1440</v>
      </c>
      <c r="E106" s="391"/>
      <c r="F106" s="391"/>
      <c r="G106" s="391"/>
      <c r="H106" s="392"/>
    </row>
    <row r="107" spans="1:8" ht="61.5" customHeight="1" thickBot="1" x14ac:dyDescent="0.25">
      <c r="A107" s="393" t="s">
        <v>74</v>
      </c>
      <c r="B107" s="394"/>
      <c r="C107" s="405"/>
      <c r="D107" s="395" t="s">
        <v>75</v>
      </c>
      <c r="E107" s="396"/>
      <c r="F107" s="396"/>
      <c r="G107" s="396"/>
      <c r="H107" s="397"/>
    </row>
    <row r="108" spans="1:8" ht="61.5" customHeight="1" x14ac:dyDescent="0.2">
      <c r="A108" s="385" t="s">
        <v>76</v>
      </c>
      <c r="B108" s="386"/>
      <c r="C108" s="405"/>
      <c r="D108" s="398">
        <f>D106/4</f>
        <v>360</v>
      </c>
      <c r="E108" s="398"/>
      <c r="F108" s="398"/>
      <c r="G108" s="398"/>
      <c r="H108" s="399"/>
    </row>
    <row r="109" spans="1:8" ht="61.5" customHeight="1" x14ac:dyDescent="0.2">
      <c r="A109" s="385" t="s">
        <v>77</v>
      </c>
      <c r="B109" s="386"/>
      <c r="C109" s="405"/>
      <c r="D109" s="398">
        <f>D106/5</f>
        <v>288</v>
      </c>
      <c r="E109" s="398"/>
      <c r="F109" s="398"/>
      <c r="G109" s="398"/>
      <c r="H109" s="399"/>
    </row>
    <row r="110" spans="1:8" ht="61.5" customHeight="1" x14ac:dyDescent="0.2">
      <c r="A110" s="385" t="s">
        <v>78</v>
      </c>
      <c r="B110" s="386"/>
      <c r="C110" s="405"/>
      <c r="D110" s="398">
        <f>D106/6</f>
        <v>240</v>
      </c>
      <c r="E110" s="398"/>
      <c r="F110" s="398"/>
      <c r="G110" s="398"/>
      <c r="H110" s="399"/>
    </row>
    <row r="111" spans="1:8" ht="61.5" customHeight="1" x14ac:dyDescent="0.2">
      <c r="A111" s="385" t="s">
        <v>79</v>
      </c>
      <c r="B111" s="386"/>
      <c r="C111" s="405"/>
      <c r="D111" s="398">
        <f>D106/7</f>
        <v>205.71428571428572</v>
      </c>
      <c r="E111" s="398"/>
      <c r="F111" s="398"/>
      <c r="G111" s="398"/>
      <c r="H111" s="399"/>
    </row>
    <row r="112" spans="1:8" ht="61.5" customHeight="1" x14ac:dyDescent="0.2">
      <c r="A112" s="385" t="s">
        <v>80</v>
      </c>
      <c r="B112" s="386"/>
      <c r="C112" s="405"/>
      <c r="D112" s="398">
        <f>D106/8</f>
        <v>180</v>
      </c>
      <c r="E112" s="398"/>
      <c r="F112" s="398"/>
      <c r="G112" s="398"/>
      <c r="H112" s="399"/>
    </row>
    <row r="113" spans="1:8" ht="61.5" customHeight="1" x14ac:dyDescent="0.2">
      <c r="A113" s="385" t="s">
        <v>81</v>
      </c>
      <c r="B113" s="386"/>
      <c r="C113" s="405"/>
      <c r="D113" s="398">
        <f>D106/9</f>
        <v>160</v>
      </c>
      <c r="E113" s="398"/>
      <c r="F113" s="398"/>
      <c r="G113" s="398"/>
      <c r="H113" s="399"/>
    </row>
    <row r="114" spans="1:8" ht="61.5" customHeight="1" x14ac:dyDescent="0.2">
      <c r="A114" s="385" t="s">
        <v>82</v>
      </c>
      <c r="B114" s="386"/>
      <c r="C114" s="405"/>
      <c r="D114" s="398">
        <f>D106/10</f>
        <v>144</v>
      </c>
      <c r="E114" s="398"/>
      <c r="F114" s="398"/>
      <c r="G114" s="398"/>
      <c r="H114" s="399"/>
    </row>
    <row r="115" spans="1:8" ht="61.5" customHeight="1" thickBot="1" x14ac:dyDescent="0.25">
      <c r="A115" s="389" t="s">
        <v>83</v>
      </c>
      <c r="B115" s="390"/>
      <c r="C115" s="405"/>
      <c r="D115" s="391">
        <v>2448</v>
      </c>
      <c r="E115" s="391"/>
      <c r="F115" s="391"/>
      <c r="G115" s="391"/>
      <c r="H115" s="392"/>
    </row>
    <row r="116" spans="1:8" ht="61.5" customHeight="1" thickBot="1" x14ac:dyDescent="0.25">
      <c r="A116" s="393" t="s">
        <v>74</v>
      </c>
      <c r="B116" s="394"/>
      <c r="C116" s="405"/>
      <c r="D116" s="395" t="s">
        <v>75</v>
      </c>
      <c r="E116" s="396"/>
      <c r="F116" s="396"/>
      <c r="G116" s="396"/>
      <c r="H116" s="397"/>
    </row>
    <row r="117" spans="1:8" ht="61.5" customHeight="1" x14ac:dyDescent="0.2">
      <c r="A117" s="385" t="s">
        <v>76</v>
      </c>
      <c r="B117" s="386"/>
      <c r="C117" s="405"/>
      <c r="D117" s="398">
        <v>612</v>
      </c>
      <c r="E117" s="398"/>
      <c r="F117" s="398"/>
      <c r="G117" s="398"/>
      <c r="H117" s="399"/>
    </row>
    <row r="118" spans="1:8" ht="61.5" customHeight="1" x14ac:dyDescent="0.2">
      <c r="A118" s="385" t="s">
        <v>77</v>
      </c>
      <c r="B118" s="386"/>
      <c r="C118" s="405"/>
      <c r="D118" s="398">
        <v>489.59999999999997</v>
      </c>
      <c r="E118" s="398"/>
      <c r="F118" s="398"/>
      <c r="G118" s="398"/>
      <c r="H118" s="399"/>
    </row>
    <row r="119" spans="1:8" ht="61.5" customHeight="1" x14ac:dyDescent="0.2">
      <c r="A119" s="385" t="s">
        <v>78</v>
      </c>
      <c r="B119" s="386"/>
      <c r="C119" s="405"/>
      <c r="D119" s="398">
        <v>408</v>
      </c>
      <c r="E119" s="398"/>
      <c r="F119" s="398"/>
      <c r="G119" s="398"/>
      <c r="H119" s="399"/>
    </row>
    <row r="120" spans="1:8" ht="61.5" customHeight="1" x14ac:dyDescent="0.2">
      <c r="A120" s="385" t="s">
        <v>79</v>
      </c>
      <c r="B120" s="386"/>
      <c r="C120" s="405"/>
      <c r="D120" s="398">
        <v>349.71428571428572</v>
      </c>
      <c r="E120" s="398"/>
      <c r="F120" s="398"/>
      <c r="G120" s="398"/>
      <c r="H120" s="399"/>
    </row>
    <row r="121" spans="1:8" ht="61.5" customHeight="1" x14ac:dyDescent="0.2">
      <c r="A121" s="385" t="s">
        <v>80</v>
      </c>
      <c r="B121" s="386"/>
      <c r="C121" s="405"/>
      <c r="D121" s="398">
        <v>306</v>
      </c>
      <c r="E121" s="398"/>
      <c r="F121" s="398"/>
      <c r="G121" s="398"/>
      <c r="H121" s="399"/>
    </row>
    <row r="122" spans="1:8" ht="61.5" customHeight="1" x14ac:dyDescent="0.2">
      <c r="A122" s="385" t="s">
        <v>81</v>
      </c>
      <c r="B122" s="386"/>
      <c r="C122" s="405"/>
      <c r="D122" s="398">
        <v>272</v>
      </c>
      <c r="E122" s="398"/>
      <c r="F122" s="398"/>
      <c r="G122" s="398"/>
      <c r="H122" s="399"/>
    </row>
    <row r="123" spans="1:8" ht="61.5" customHeight="1" thickBot="1" x14ac:dyDescent="0.25">
      <c r="A123" s="385" t="s">
        <v>82</v>
      </c>
      <c r="B123" s="386"/>
      <c r="C123" s="406"/>
      <c r="D123" s="398">
        <v>244.79999999999998</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24" s="374">
        <v>10008</v>
      </c>
      <c r="E124" s="375"/>
      <c r="F124" s="375"/>
      <c r="G124" s="375"/>
      <c r="H124" s="376"/>
    </row>
    <row r="125" spans="1:8" ht="21.75" thickBot="1" x14ac:dyDescent="0.25">
      <c r="A125" s="518"/>
      <c r="B125" s="519"/>
      <c r="C125" s="56"/>
      <c r="D125" s="520"/>
      <c r="E125" s="520"/>
      <c r="F125" s="520"/>
      <c r="G125" s="520"/>
      <c r="H125" s="521"/>
    </row>
    <row r="126" spans="1:8" ht="50.1" customHeight="1" x14ac:dyDescent="0.2">
      <c r="A126" s="352" t="s">
        <v>85</v>
      </c>
      <c r="B126" s="353"/>
      <c r="C126" s="118" t="str">
        <f>"Интернет-площадка 2gis.ru на основе Cправочника организаций "&amp;$C$2&amp;""</f>
        <v>Интернет-площадка 2gis.ru на основе Cправочника организаций "2ГИС.ТОБОЛЬСК"</v>
      </c>
      <c r="D126" s="361">
        <v>2280</v>
      </c>
      <c r="E126" s="355"/>
      <c r="F126" s="355"/>
      <c r="G126" s="355"/>
      <c r="H126" s="356"/>
    </row>
    <row r="127" spans="1:8" ht="50.1" customHeight="1" x14ac:dyDescent="0.2">
      <c r="A127" s="352" t="s">
        <v>86</v>
      </c>
      <c r="B127" s="353"/>
      <c r="C127"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7" s="361">
        <v>1800</v>
      </c>
      <c r="E127" s="355"/>
      <c r="F127" s="355"/>
      <c r="G127" s="355"/>
      <c r="H127" s="356"/>
    </row>
    <row r="128" spans="1:8" ht="50.1" customHeight="1" x14ac:dyDescent="0.2">
      <c r="A128" s="377" t="s">
        <v>87</v>
      </c>
      <c r="B128" s="378"/>
      <c r="C128"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28" s="361">
        <v>3000</v>
      </c>
      <c r="E128" s="355"/>
      <c r="F128" s="355"/>
      <c r="G128" s="355"/>
      <c r="H128" s="356"/>
    </row>
    <row r="129" spans="1:8" ht="50.1" customHeight="1" x14ac:dyDescent="0.2">
      <c r="A129" s="377" t="s">
        <v>88</v>
      </c>
      <c r="B129" s="378"/>
      <c r="C129" s="74" t="str">
        <f>"Интернет-площадка 2gis.ru на основе Cправочника организаций "&amp;$C$2&amp;""</f>
        <v>Интернет-площадка 2gis.ru на основе Cправочника организаций "2ГИС.ТОБОЛЬСК"</v>
      </c>
      <c r="D129" s="361">
        <v>3000</v>
      </c>
      <c r="E129" s="355"/>
      <c r="F129" s="355"/>
      <c r="G129" s="355"/>
      <c r="H129" s="356"/>
    </row>
    <row r="130" spans="1:8" ht="50.1" customHeight="1" x14ac:dyDescent="0.2">
      <c r="A130" s="352" t="s">
        <v>89</v>
      </c>
      <c r="B130" s="353"/>
      <c r="C130" s="74" t="str">
        <f>"Интернет-площадка 2gis.ru на основе Cправочника организаций "&amp;$C$2&amp;""</f>
        <v>Интернет-площадка 2gis.ru на основе Cправочника организаций "2ГИС.ТОБОЛЬСК"</v>
      </c>
      <c r="D130" s="361">
        <v>3600</v>
      </c>
      <c r="E130" s="355"/>
      <c r="F130" s="355"/>
      <c r="G130" s="355"/>
      <c r="H130" s="356"/>
    </row>
    <row r="131" spans="1:8" ht="50.1" customHeight="1" x14ac:dyDescent="0.2">
      <c r="A131" s="352" t="s">
        <v>90</v>
      </c>
      <c r="B131" s="353"/>
      <c r="C131"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1" s="361">
        <v>1140</v>
      </c>
      <c r="E131" s="355"/>
      <c r="F131" s="355"/>
      <c r="G131" s="355"/>
      <c r="H131" s="356"/>
    </row>
    <row r="132" spans="1:8" ht="50.1" customHeight="1" x14ac:dyDescent="0.2">
      <c r="A132" s="352" t="s">
        <v>91</v>
      </c>
      <c r="B132" s="353"/>
      <c r="C132"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2" s="361">
        <v>1620</v>
      </c>
      <c r="E132" s="355"/>
      <c r="F132" s="355"/>
      <c r="G132" s="355"/>
      <c r="H132" s="356"/>
    </row>
    <row r="133" spans="1:8" ht="50.1" customHeight="1" x14ac:dyDescent="0.2">
      <c r="A133" s="352" t="s">
        <v>92</v>
      </c>
      <c r="B133" s="353"/>
      <c r="C133"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33" s="361">
        <v>2220</v>
      </c>
      <c r="E133" s="355"/>
      <c r="F133" s="355"/>
      <c r="G133" s="355"/>
      <c r="H133" s="356"/>
    </row>
    <row r="134" spans="1:8" ht="50.1" customHeight="1" x14ac:dyDescent="0.2">
      <c r="A134" s="352" t="s">
        <v>93</v>
      </c>
      <c r="B134" s="353"/>
      <c r="C134" s="74" t="str">
        <f>C166</f>
        <v>электронный справочник на основе Справочника организаций "2ГИС.ТОБОЛЬСК" (мобильная версия 2ГИС 4.0 и выше)</v>
      </c>
      <c r="D134" s="361">
        <v>9000</v>
      </c>
      <c r="E134" s="355"/>
      <c r="F134" s="355"/>
      <c r="G134" s="355"/>
      <c r="H134" s="356"/>
    </row>
    <row r="135" spans="1:8" ht="50.1" customHeight="1" x14ac:dyDescent="0.2">
      <c r="A135" s="352" t="s">
        <v>94</v>
      </c>
      <c r="B135" s="353"/>
      <c r="C135" s="74" t="s">
        <v>95</v>
      </c>
      <c r="D135" s="361">
        <v>510</v>
      </c>
      <c r="E135" s="355"/>
      <c r="F135" s="355"/>
      <c r="G135" s="355"/>
      <c r="H135" s="356"/>
    </row>
    <row r="136" spans="1:8" ht="76.5" customHeight="1" x14ac:dyDescent="0.2">
      <c r="A136" s="352" t="s">
        <v>96</v>
      </c>
      <c r="B136" s="353"/>
      <c r="C13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6" s="361">
        <v>1800</v>
      </c>
      <c r="E136" s="355"/>
      <c r="F136" s="355"/>
      <c r="G136" s="355"/>
      <c r="H136" s="356"/>
    </row>
    <row r="137" spans="1:8" ht="76.5" customHeight="1" x14ac:dyDescent="0.2">
      <c r="A137" s="352" t="s">
        <v>97</v>
      </c>
      <c r="B137" s="353"/>
      <c r="C137" s="74"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7" s="361">
        <v>1440</v>
      </c>
      <c r="E137" s="355"/>
      <c r="F137" s="355"/>
      <c r="G137" s="355"/>
      <c r="H137" s="356"/>
    </row>
    <row r="138" spans="1:8" ht="76.5" customHeight="1" x14ac:dyDescent="0.2">
      <c r="A138" s="352" t="s">
        <v>98</v>
      </c>
      <c r="B138" s="353"/>
      <c r="C138" s="74"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8" s="361">
        <v>1200</v>
      </c>
      <c r="E138" s="355"/>
      <c r="F138" s="355"/>
      <c r="G138" s="355"/>
      <c r="H138" s="356"/>
    </row>
    <row r="139" spans="1:8" ht="76.5" customHeight="1" x14ac:dyDescent="0.2">
      <c r="A139" s="352" t="s">
        <v>99</v>
      </c>
      <c r="B139" s="353"/>
      <c r="C139" s="74" t="str">
        <f t="shared" si="0"/>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39" s="361">
        <v>720</v>
      </c>
      <c r="E139" s="355"/>
      <c r="F139" s="355"/>
      <c r="G139" s="355"/>
      <c r="H139" s="356"/>
    </row>
    <row r="140" spans="1:8" ht="76.5" customHeight="1" x14ac:dyDescent="0.2">
      <c r="A140" s="352" t="s">
        <v>100</v>
      </c>
      <c r="B140" s="353" t="s">
        <v>100</v>
      </c>
      <c r="C14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0" s="361">
        <v>3300</v>
      </c>
      <c r="E140" s="355"/>
      <c r="F140" s="355"/>
      <c r="G140" s="355"/>
      <c r="H140" s="356"/>
    </row>
    <row r="141" spans="1:8" ht="76.5" customHeight="1" x14ac:dyDescent="0.2">
      <c r="A141" s="352" t="s">
        <v>101</v>
      </c>
      <c r="B141" s="353" t="s">
        <v>101</v>
      </c>
      <c r="C14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41" s="361">
        <v>3000</v>
      </c>
      <c r="E141" s="355"/>
      <c r="F141" s="355"/>
      <c r="G141" s="355"/>
      <c r="H141" s="356"/>
    </row>
    <row r="142" spans="1:8" ht="50.1" customHeight="1" thickBot="1" x14ac:dyDescent="0.25">
      <c r="A142" s="352" t="s">
        <v>102</v>
      </c>
      <c r="B142" s="353"/>
      <c r="C142"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2" s="361">
        <v>1500</v>
      </c>
      <c r="E142" s="355"/>
      <c r="F142" s="355"/>
      <c r="G142" s="355"/>
      <c r="H142" s="356"/>
    </row>
    <row r="143" spans="1:8" s="16" customFormat="1" ht="102" customHeight="1" thickBot="1" x14ac:dyDescent="0.25">
      <c r="A143" s="352" t="s">
        <v>16</v>
      </c>
      <c r="B143" s="353"/>
      <c r="C14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3" s="361">
        <v>900</v>
      </c>
      <c r="E143" s="355"/>
      <c r="F143" s="355"/>
      <c r="G143" s="355"/>
      <c r="H143" s="356"/>
    </row>
    <row r="144" spans="1:8" s="16" customFormat="1" ht="102" customHeight="1" thickBot="1" x14ac:dyDescent="0.25">
      <c r="A144" s="352" t="s">
        <v>103</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44" s="361">
        <v>100002</v>
      </c>
      <c r="E144" s="355"/>
      <c r="F144" s="355"/>
      <c r="G144" s="355"/>
      <c r="H144" s="356"/>
    </row>
    <row r="145" spans="1:8" s="16" customFormat="1" ht="126" customHeight="1" x14ac:dyDescent="0.2">
      <c r="A145" s="352" t="s">
        <v>104</v>
      </c>
      <c r="B145" s="353"/>
      <c r="C14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5" s="361">
        <v>1800</v>
      </c>
      <c r="E145" s="355"/>
      <c r="F145" s="355"/>
      <c r="G145" s="355"/>
      <c r="H145" s="356"/>
    </row>
    <row r="146" spans="1:8" s="16" customFormat="1" ht="96" customHeight="1" x14ac:dyDescent="0.2">
      <c r="A146" s="377" t="s">
        <v>105</v>
      </c>
      <c r="B146" s="378"/>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Интернет-площадки и Веб-приложения на основе Cправочника организаций "2ГИС.ТОБОЛЬСК", http://api.2gis.ru/</v>
      </c>
      <c r="D146" s="361">
        <v>3000</v>
      </c>
      <c r="E146" s="355"/>
      <c r="F146" s="355"/>
      <c r="G146" s="355"/>
      <c r="H146" s="356"/>
    </row>
    <row r="147" spans="1:8" s="16" customFormat="1" ht="96" customHeight="1" x14ac:dyDescent="0.2">
      <c r="A147" s="377" t="s">
        <v>106</v>
      </c>
      <c r="B147" s="378"/>
      <c r="C14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47" s="361">
        <v>2004</v>
      </c>
      <c r="E147" s="355"/>
      <c r="F147" s="355"/>
      <c r="G147" s="355"/>
      <c r="H147" s="356"/>
    </row>
    <row r="148" spans="1:8" ht="50.1" customHeight="1" x14ac:dyDescent="0.2">
      <c r="A148" s="352" t="s">
        <v>107</v>
      </c>
      <c r="B148" s="353"/>
      <c r="C148" s="74" t="str">
        <f>"Интернет-площадка 2gis.ru на основе Cправочника организаций "&amp;$C$2&amp;""</f>
        <v>Интернет-площадка 2gis.ru на основе Cправочника организаций "2ГИС.ТОБОЛЬСК"</v>
      </c>
      <c r="D148" s="361">
        <v>3240</v>
      </c>
      <c r="E148" s="355"/>
      <c r="F148" s="355"/>
      <c r="G148" s="355"/>
      <c r="H148" s="356"/>
    </row>
    <row r="149" spans="1:8" ht="50.1" customHeight="1" x14ac:dyDescent="0.2">
      <c r="A149" s="352" t="s">
        <v>108</v>
      </c>
      <c r="B149" s="353"/>
      <c r="C149"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49" s="361">
        <v>2520</v>
      </c>
      <c r="E149" s="355"/>
      <c r="F149" s="355"/>
      <c r="G149" s="355"/>
      <c r="H149" s="356"/>
    </row>
    <row r="150" spans="1:8" ht="50.1" customHeight="1" x14ac:dyDescent="0.2">
      <c r="A150" s="377" t="s">
        <v>109</v>
      </c>
      <c r="B150" s="378"/>
      <c r="C150"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0" s="361">
        <v>4200</v>
      </c>
      <c r="E150" s="355"/>
      <c r="F150" s="355"/>
      <c r="G150" s="355"/>
      <c r="H150" s="356"/>
    </row>
    <row r="151" spans="1:8" ht="50.1" customHeight="1" x14ac:dyDescent="0.2">
      <c r="A151" s="377" t="s">
        <v>110</v>
      </c>
      <c r="B151" s="378"/>
      <c r="C151" s="74" t="str">
        <f>"Интернет-площадка 2gis.ru на основе Cправочника организаций "&amp;$C$2&amp;""</f>
        <v>Интернет-площадка 2gis.ru на основе Cправочника организаций "2ГИС.ТОБОЛЬСК"</v>
      </c>
      <c r="D151" s="361">
        <v>4200</v>
      </c>
      <c r="E151" s="355"/>
      <c r="F151" s="355"/>
      <c r="G151" s="355"/>
      <c r="H151" s="356"/>
    </row>
    <row r="152" spans="1:8" ht="50.1" customHeight="1" x14ac:dyDescent="0.2">
      <c r="A152" s="377" t="s">
        <v>111</v>
      </c>
      <c r="B152" s="378"/>
      <c r="C152" s="74" t="str">
        <f>"Интернет-площадка 2gis.ru на основе Cправочника организаций "&amp;$C$2&amp;""</f>
        <v>Интернет-площадка 2gis.ru на основе Cправочника организаций "2ГИС.ТОБОЛЬСК"</v>
      </c>
      <c r="D152" s="361">
        <v>5040</v>
      </c>
      <c r="E152" s="355"/>
      <c r="F152" s="355"/>
      <c r="G152" s="355"/>
      <c r="H152" s="356"/>
    </row>
    <row r="153" spans="1:8" ht="50.1" customHeight="1" x14ac:dyDescent="0.2">
      <c r="A153" s="377" t="s">
        <v>112</v>
      </c>
      <c r="B153" s="378"/>
      <c r="C153"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3" s="361">
        <v>1680</v>
      </c>
      <c r="E153" s="355"/>
      <c r="F153" s="355"/>
      <c r="G153" s="355"/>
      <c r="H153" s="356"/>
    </row>
    <row r="154" spans="1:8" ht="50.1" customHeight="1" x14ac:dyDescent="0.2">
      <c r="A154" s="377" t="s">
        <v>113</v>
      </c>
      <c r="B154" s="378"/>
      <c r="C154"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4" s="361">
        <v>2280</v>
      </c>
      <c r="E154" s="355"/>
      <c r="F154" s="355"/>
      <c r="G154" s="355"/>
      <c r="H154" s="356"/>
    </row>
    <row r="155" spans="1:8" ht="50.1" customHeight="1" x14ac:dyDescent="0.2">
      <c r="A155" s="352" t="s">
        <v>114</v>
      </c>
      <c r="B155" s="353"/>
      <c r="C155"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5" s="361">
        <v>3120</v>
      </c>
      <c r="E155" s="355"/>
      <c r="F155" s="355"/>
      <c r="G155" s="355"/>
      <c r="H155" s="356"/>
    </row>
    <row r="156" spans="1:8" ht="50.1" customHeight="1" x14ac:dyDescent="0.2">
      <c r="A156" s="352" t="s">
        <v>115</v>
      </c>
      <c r="B156" s="353"/>
      <c r="C156" s="74" t="s">
        <v>95</v>
      </c>
      <c r="D156" s="361">
        <v>720</v>
      </c>
      <c r="E156" s="355"/>
      <c r="F156" s="355"/>
      <c r="G156" s="355"/>
      <c r="H156" s="356"/>
    </row>
    <row r="157" spans="1:8" ht="79.5" customHeight="1" x14ac:dyDescent="0.2">
      <c r="A157" s="352" t="s">
        <v>116</v>
      </c>
      <c r="B157" s="353"/>
      <c r="C15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"2ГИС.ТОБОЛЬСК" (мобильная версия 2ГИС 4.0 и выше); Интернет-площадка 2gis.ru на основе Cправочника организаций "2ГИС.ТОБОЛЬСК"</v>
      </c>
      <c r="D157" s="361">
        <v>4680</v>
      </c>
      <c r="E157" s="355"/>
      <c r="F157" s="355"/>
      <c r="G157" s="355"/>
      <c r="H157" s="356"/>
    </row>
    <row r="158" spans="1:8" ht="50.1" customHeight="1" thickBot="1" x14ac:dyDescent="0.25">
      <c r="A158" s="352" t="s">
        <v>117</v>
      </c>
      <c r="B158" s="353"/>
      <c r="C158"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58" s="361">
        <v>2160</v>
      </c>
      <c r="E158" s="355"/>
      <c r="F158" s="355"/>
      <c r="G158" s="355"/>
      <c r="H158" s="356"/>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352" t="s">
        <v>119</v>
      </c>
      <c r="B160" s="353"/>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"2ГИС.ТОБОЛЬСК" (мобильная версия)</v>
      </c>
      <c r="D160" s="354">
        <v>2004</v>
      </c>
      <c r="E160" s="355"/>
      <c r="F160" s="355"/>
      <c r="G160" s="355"/>
      <c r="H160" s="356"/>
    </row>
    <row r="161" spans="1:8" s="16" customFormat="1" ht="50.1" customHeight="1" x14ac:dyDescent="0.2">
      <c r="A161" s="352" t="s">
        <v>120</v>
      </c>
      <c r="B161" s="353"/>
      <c r="C161" s="367"/>
      <c r="D161" s="354">
        <v>2004</v>
      </c>
      <c r="E161" s="355"/>
      <c r="F161" s="355"/>
      <c r="G161" s="355"/>
      <c r="H161" s="356"/>
    </row>
    <row r="162" spans="1:8" s="16" customFormat="1" ht="50.1" customHeight="1" x14ac:dyDescent="0.2">
      <c r="A162" s="369" t="s">
        <v>121</v>
      </c>
      <c r="B162" s="370"/>
      <c r="C162" s="367"/>
      <c r="D162" s="517">
        <v>1500</v>
      </c>
      <c r="E162" s="398"/>
      <c r="F162" s="398"/>
      <c r="G162" s="398"/>
      <c r="H162" s="398"/>
    </row>
    <row r="163" spans="1:8" s="16" customFormat="1" ht="50.1" customHeight="1" x14ac:dyDescent="0.2">
      <c r="A163" s="369" t="s">
        <v>122</v>
      </c>
      <c r="B163" s="370"/>
      <c r="C163" s="367"/>
      <c r="D163" s="517">
        <v>150</v>
      </c>
      <c r="E163" s="398"/>
      <c r="F163" s="398"/>
      <c r="G163" s="398"/>
      <c r="H163" s="398"/>
    </row>
    <row r="164" spans="1:8" s="16" customFormat="1" ht="50.1" customHeight="1" thickBot="1" x14ac:dyDescent="0.25">
      <c r="A164" s="369" t="s">
        <v>123</v>
      </c>
      <c r="B164" s="370"/>
      <c r="C164" s="368"/>
      <c r="D164" s="471">
        <v>510</v>
      </c>
      <c r="E164" s="472"/>
      <c r="F164" s="472"/>
      <c r="G164" s="472"/>
      <c r="H164" s="472"/>
    </row>
    <row r="165" spans="1:8" s="16" customFormat="1" ht="50.1" customHeight="1" thickBot="1" x14ac:dyDescent="0.25">
      <c r="A165" s="362" t="s">
        <v>124</v>
      </c>
      <c r="B165" s="363"/>
      <c r="C165" s="21"/>
      <c r="D165" s="364"/>
      <c r="E165" s="364"/>
      <c r="F165" s="364"/>
      <c r="G165" s="364"/>
      <c r="H165" s="365"/>
    </row>
    <row r="166" spans="1:8" ht="50.1" customHeight="1" x14ac:dyDescent="0.2">
      <c r="A166" s="352" t="s">
        <v>125</v>
      </c>
      <c r="B166" s="353"/>
      <c r="C16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66" s="77">
        <f>F166*1.2</f>
        <v>2520</v>
      </c>
      <c r="E166" s="78">
        <f>F166*1.1</f>
        <v>2310</v>
      </c>
      <c r="F166" s="78">
        <v>2100</v>
      </c>
      <c r="G166" s="78">
        <f>F166*0.75</f>
        <v>1575</v>
      </c>
      <c r="H166" s="79">
        <f>F166*0.5</f>
        <v>1050</v>
      </c>
    </row>
    <row r="167" spans="1:8" ht="50.1" customHeight="1" x14ac:dyDescent="0.2">
      <c r="A167" s="352" t="s">
        <v>126</v>
      </c>
      <c r="B167" s="353"/>
      <c r="C167" s="74" t="str">
        <f>"Интернет-площадка 2gis.ru на основе Cправочника организаций "&amp;$C$2&amp;""</f>
        <v>Интернет-площадка 2gis.ru на основе Cправочника организаций "2ГИС.ТОБОЛЬСК"</v>
      </c>
      <c r="D167" s="354">
        <v>1200</v>
      </c>
      <c r="E167" s="355"/>
      <c r="F167" s="355"/>
      <c r="G167" s="355"/>
      <c r="H167" s="356"/>
    </row>
    <row r="168" spans="1:8" ht="50.1" customHeight="1" x14ac:dyDescent="0.2">
      <c r="A168" s="352" t="s">
        <v>127</v>
      </c>
      <c r="B168" s="353"/>
      <c r="C168"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68" s="361">
        <v>840</v>
      </c>
      <c r="E168" s="355"/>
      <c r="F168" s="355"/>
      <c r="G168" s="355"/>
      <c r="H168" s="356"/>
    </row>
    <row r="169" spans="1:8" ht="50.1" customHeight="1" x14ac:dyDescent="0.2">
      <c r="A169" s="377" t="s">
        <v>198</v>
      </c>
      <c r="B169" s="378"/>
      <c r="C16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(мобильная версия 2ГИС 4.0 и выше)</v>
      </c>
      <c r="D169" s="77">
        <f>F169*1.2</f>
        <v>3600</v>
      </c>
      <c r="E169" s="78">
        <f>F169*1.1</f>
        <v>3300.0000000000005</v>
      </c>
      <c r="F169" s="78">
        <v>3000</v>
      </c>
      <c r="G169" s="78">
        <f>F169*0.75</f>
        <v>2250</v>
      </c>
      <c r="H169" s="79">
        <f>F169*0.5</f>
        <v>1500</v>
      </c>
    </row>
    <row r="170" spans="1:8" ht="50.1" customHeight="1" x14ac:dyDescent="0.2">
      <c r="A170" s="377" t="s">
        <v>199</v>
      </c>
      <c r="B170" s="378"/>
      <c r="C170" s="74" t="str">
        <f>"Интернет-площадка 2gis.ru на основе Cправочника организаций "&amp;$C$2&amp;""</f>
        <v>Интернет-площадка 2gis.ru на основе Cправочника организаций "2ГИС.ТОБОЛЬСК"</v>
      </c>
      <c r="D170" s="354">
        <v>1680</v>
      </c>
      <c r="E170" s="355"/>
      <c r="F170" s="355"/>
      <c r="G170" s="355"/>
      <c r="H170" s="356"/>
    </row>
    <row r="171" spans="1:8" ht="50.1" customHeight="1" x14ac:dyDescent="0.2">
      <c r="A171" s="377" t="s">
        <v>130</v>
      </c>
      <c r="B171" s="378"/>
      <c r="C171" s="74" t="str">
        <f>"Электронный справочник на основе Справочника организаций"&amp;$C$2&amp;" (версия для ПК)"</f>
        <v>Электронный справочник на основе Справочника организаций"2ГИС.ТОБОЛЬСК" (версия для ПК)</v>
      </c>
      <c r="D171" s="354">
        <v>1200</v>
      </c>
      <c r="E171" s="355"/>
      <c r="F171" s="355"/>
      <c r="G171" s="355"/>
      <c r="H171" s="356"/>
    </row>
    <row r="172" spans="1:8" s="16" customFormat="1" ht="126" customHeight="1" x14ac:dyDescent="0.2">
      <c r="A172" s="352" t="s">
        <v>131</v>
      </c>
      <c r="B172" s="353"/>
      <c r="C172" s="80" t="str">
        <f>C167</f>
        <v>Интернет-площадка 2gis.ru на основе Cправочника организаций "2ГИС.ТОБОЛЬСК"</v>
      </c>
      <c r="D172" s="77">
        <f>F172*1.2</f>
        <v>2448</v>
      </c>
      <c r="E172" s="78">
        <f>F172*1.1</f>
        <v>2244</v>
      </c>
      <c r="F172" s="78">
        <v>2040</v>
      </c>
      <c r="G172" s="78">
        <f>F172*0.75</f>
        <v>1530</v>
      </c>
      <c r="H172" s="79">
        <f>F172*0.5</f>
        <v>1020</v>
      </c>
    </row>
    <row r="173" spans="1:8" s="16" customFormat="1" ht="126" customHeight="1" thickBot="1" x14ac:dyDescent="0.25">
      <c r="A173" s="352" t="s">
        <v>132</v>
      </c>
      <c r="B173" s="353"/>
      <c r="C17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3" s="361">
        <v>2514</v>
      </c>
      <c r="E173" s="355"/>
      <c r="F173" s="355"/>
      <c r="G173" s="355"/>
      <c r="H173" s="356"/>
    </row>
    <row r="174" spans="1:8" ht="50.1" customHeight="1" thickBot="1" x14ac:dyDescent="0.25">
      <c r="A174" s="362" t="s">
        <v>200</v>
      </c>
      <c r="B174" s="363"/>
      <c r="C174" s="21"/>
      <c r="D174" s="364"/>
      <c r="E174" s="364"/>
      <c r="F174" s="364"/>
      <c r="G174" s="364"/>
      <c r="H174" s="365"/>
    </row>
    <row r="175" spans="1:8" s="20" customFormat="1" ht="30" customHeight="1" thickBot="1" x14ac:dyDescent="0.25">
      <c r="A175" s="507"/>
      <c r="B175" s="507"/>
      <c r="C175" s="507"/>
      <c r="D175" s="507"/>
      <c r="E175" s="507"/>
      <c r="F175" s="507"/>
      <c r="G175" s="507"/>
      <c r="H175" s="508"/>
    </row>
    <row r="176" spans="1:8" s="16" customFormat="1" ht="83.25" customHeight="1" x14ac:dyDescent="0.2">
      <c r="A176" s="509" t="s">
        <v>201</v>
      </c>
      <c r="B176" s="510"/>
      <c r="C17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"2ГИС.ТОБОЛЬСК" (версия для ПК); Интернет-площадка 2gis.ru на основе Cправочника организаций "2ГИС.ТОБОЛЬСК"; Электронный справочник на основе Справочника организаций "2ГИС.ТОБОЛЬСК" (мобильная версия 2ГИС 4.0 и выше)</v>
      </c>
      <c r="D176" s="511">
        <v>6780</v>
      </c>
      <c r="E176" s="512"/>
      <c r="F176" s="512"/>
      <c r="G176" s="512"/>
      <c r="H176" s="513"/>
    </row>
    <row r="177" spans="1:8" s="16" customFormat="1" ht="83.25" customHeight="1" thickBot="1" x14ac:dyDescent="0.25">
      <c r="A177" s="514" t="s">
        <v>202</v>
      </c>
      <c r="B177" s="515"/>
      <c r="C177" s="368"/>
      <c r="D177" s="516">
        <v>6780</v>
      </c>
      <c r="E177" s="409"/>
      <c r="F177" s="409"/>
      <c r="G177" s="409"/>
      <c r="H177" s="410"/>
    </row>
    <row r="178" spans="1:8" ht="50.1" customHeight="1" thickBot="1" x14ac:dyDescent="0.25">
      <c r="A178" s="357"/>
      <c r="B178" s="358"/>
      <c r="C178" s="56"/>
      <c r="D178" s="359"/>
      <c r="E178" s="359"/>
      <c r="F178" s="359"/>
      <c r="G178" s="359"/>
      <c r="H178" s="360"/>
    </row>
    <row r="179" spans="1:8" s="20" customFormat="1" ht="26.25" x14ac:dyDescent="0.2">
      <c r="A179" s="81"/>
      <c r="B179" s="82"/>
      <c r="C179" s="83"/>
      <c r="D179" s="82"/>
      <c r="E179" s="82"/>
      <c r="F179" s="82"/>
      <c r="G179" s="82"/>
      <c r="H179" s="84"/>
    </row>
    <row r="180" spans="1:8" s="16" customFormat="1" ht="21" x14ac:dyDescent="0.2">
      <c r="A180" s="85"/>
      <c r="B180" s="86" t="s">
        <v>133</v>
      </c>
      <c r="C180" s="349" t="s">
        <v>220</v>
      </c>
      <c r="D180" s="349"/>
      <c r="E180" s="87"/>
      <c r="F180" s="87"/>
      <c r="G180" s="87"/>
      <c r="H180" s="87"/>
    </row>
    <row r="181" spans="1:8" s="16" customFormat="1" ht="21" x14ac:dyDescent="0.2">
      <c r="A181" s="85"/>
      <c r="B181" s="87"/>
      <c r="C181" s="348" t="s">
        <v>221</v>
      </c>
      <c r="D181" s="348"/>
      <c r="E181" s="87"/>
      <c r="F181" s="87"/>
      <c r="G181" s="87"/>
      <c r="H181" s="87"/>
    </row>
    <row r="182" spans="1:8" s="16" customFormat="1" ht="21" x14ac:dyDescent="0.2">
      <c r="A182" s="85"/>
      <c r="B182" s="87"/>
      <c r="C182" s="349" t="s">
        <v>222</v>
      </c>
      <c r="D182" s="348"/>
      <c r="E182" s="87"/>
      <c r="F182" s="87"/>
      <c r="G182" s="87"/>
      <c r="H182" s="87"/>
    </row>
    <row r="183" spans="1:8" s="16" customFormat="1" ht="21" x14ac:dyDescent="0.2">
      <c r="A183" s="81"/>
      <c r="B183" s="82"/>
      <c r="C183" s="348"/>
      <c r="D183" s="348"/>
      <c r="E183" s="87"/>
      <c r="F183" s="87"/>
      <c r="G183" s="87"/>
      <c r="H183" s="82"/>
    </row>
    <row r="184" spans="1:8" s="16" customFormat="1" ht="26.25" x14ac:dyDescent="0.2">
      <c r="A184" s="347" t="str">
        <f>Абакан_юр!A174</f>
        <v>По соглашению сторон в качестве валюты платежа могут выступать украинские гривны, в этом случае курс следующий: 1 руб. = 0,4395 гривен</v>
      </c>
      <c r="B184" s="347"/>
      <c r="C184" s="347"/>
      <c r="D184" s="89"/>
      <c r="E184" s="89"/>
      <c r="F184" s="90"/>
      <c r="G184" s="351"/>
      <c r="H184" s="351"/>
    </row>
    <row r="185" spans="1:8" ht="26.25" x14ac:dyDescent="0.2">
      <c r="A185" s="347" t="str">
        <f>Абакан_юр!A175</f>
        <v>По соглашению сторон в качестве валюты платежа могут выступать дирхамы ОАЭ, в этом случае курс следующий: 1 руб. = 0,0414 дирхам</v>
      </c>
      <c r="B185" s="347"/>
      <c r="C185" s="347"/>
      <c r="D185" s="89"/>
      <c r="E185" s="89"/>
      <c r="F185" s="90"/>
      <c r="G185" s="92"/>
      <c r="H185" s="92"/>
    </row>
    <row r="186" spans="1:8" ht="26.25" x14ac:dyDescent="0.2">
      <c r="A186" s="347" t="str">
        <f>Абакан_юр!A176</f>
        <v>По соглашению сторон в качестве валюты платежа могут выступать доллары США, в этом случае курс следующий: 1 руб. = 0,0113 доллара</v>
      </c>
      <c r="B186" s="347"/>
      <c r="C186" s="347"/>
      <c r="D186" s="89"/>
      <c r="E186" s="89"/>
      <c r="F186" s="90"/>
      <c r="G186" s="92"/>
      <c r="H186" s="92"/>
    </row>
    <row r="187" spans="1:8" ht="26.25" x14ac:dyDescent="0.2">
      <c r="A187" s="347" t="str">
        <f>Абакан_юр!A177</f>
        <v>По соглашению сторон в качестве валюты платежа могут выступать евро, в этом случае курс следующий: 1 руб. = 0,0104 евро</v>
      </c>
      <c r="B187" s="347"/>
      <c r="C187" s="347"/>
      <c r="D187" s="89"/>
      <c r="E187" s="90"/>
      <c r="F187" s="90"/>
      <c r="G187" s="92"/>
      <c r="H187" s="92"/>
    </row>
    <row r="188" spans="1:8" ht="26.25" x14ac:dyDescent="0.2">
      <c r="A188" s="347" t="str">
        <f>Абакан_юр!A178</f>
        <v>По соглашению сторон в качестве валюты платежа могут выступать чешские кроны, в этом случае курс следующий: 1 руб. = 0,2610 крона</v>
      </c>
      <c r="B188" s="347"/>
      <c r="C188" s="347"/>
      <c r="D188" s="89"/>
      <c r="E188" s="90"/>
      <c r="F188" s="90"/>
      <c r="G188" s="92"/>
      <c r="H188" s="92"/>
    </row>
    <row r="189" spans="1:8" ht="26.25" x14ac:dyDescent="0.2">
      <c r="A189" s="347" t="str">
        <f>Абакан_юр!A179</f>
        <v>По соглашению сторон в качестве валюты платежа могут выступать киргизские сомы, в этом случае курс следующий: 1 руб. = 1,0094 сом</v>
      </c>
      <c r="B189" s="347"/>
      <c r="C189" s="347"/>
      <c r="D189" s="89"/>
      <c r="E189" s="89"/>
      <c r="F189" s="90"/>
      <c r="G189" s="92"/>
      <c r="H189" s="92"/>
    </row>
    <row r="190" spans="1:8" ht="26.25" x14ac:dyDescent="0.2">
      <c r="A190"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0" s="347"/>
      <c r="C190" s="347"/>
      <c r="D190" s="89"/>
      <c r="E190" s="89"/>
      <c r="F190" s="90"/>
      <c r="G190" s="92"/>
      <c r="H190" s="92"/>
    </row>
    <row r="191" spans="1:8" ht="26.25" customHeight="1" x14ac:dyDescent="0.2">
      <c r="A191" s="93"/>
      <c r="B191" s="93"/>
      <c r="C191" s="94"/>
      <c r="D191" s="95"/>
      <c r="E191" s="95"/>
      <c r="F191" s="96"/>
      <c r="G191" s="97"/>
      <c r="H191" s="97"/>
    </row>
    <row r="192" spans="1:8" ht="26.25" customHeight="1" x14ac:dyDescent="0.2">
      <c r="A192" s="339" t="s">
        <v>144</v>
      </c>
      <c r="B192" s="339"/>
      <c r="C192" s="339"/>
      <c r="D192" s="339"/>
      <c r="E192" s="339"/>
      <c r="F192" s="339"/>
      <c r="G192" s="339"/>
      <c r="H192" s="339"/>
    </row>
    <row r="193" spans="1:8" ht="26.25" customHeight="1" x14ac:dyDescent="0.2">
      <c r="A193" s="339" t="s">
        <v>145</v>
      </c>
      <c r="B193" s="339"/>
      <c r="C193" s="339"/>
      <c r="D193" s="339"/>
      <c r="E193" s="339"/>
      <c r="F193" s="339"/>
      <c r="G193" s="339"/>
      <c r="H193" s="339"/>
    </row>
    <row r="194" spans="1:8" ht="26.25" customHeight="1" x14ac:dyDescent="0.2">
      <c r="A194" s="93"/>
      <c r="B194" s="93"/>
      <c r="C194" s="94"/>
      <c r="D194" s="95"/>
      <c r="E194" s="95"/>
      <c r="F194" s="96"/>
      <c r="G194" s="97"/>
      <c r="H194" s="97"/>
    </row>
    <row r="195" spans="1:8" ht="26.25" customHeight="1" thickBot="1" x14ac:dyDescent="0.25">
      <c r="A195" s="340" t="s">
        <v>146</v>
      </c>
      <c r="B195" s="340"/>
      <c r="C195" s="340"/>
      <c r="D195" s="340"/>
      <c r="E195" s="340"/>
      <c r="F195" s="99"/>
      <c r="G195" s="91"/>
      <c r="H195" s="100"/>
    </row>
    <row r="196" spans="1:8" ht="26.25" customHeight="1" thickBot="1" x14ac:dyDescent="0.25">
      <c r="A196" s="499" t="s">
        <v>147</v>
      </c>
      <c r="B196" s="500"/>
      <c r="C196" s="500"/>
      <c r="D196" s="500"/>
      <c r="E196" s="501"/>
      <c r="F196" s="101"/>
      <c r="H196" s="102"/>
    </row>
    <row r="197" spans="1:8" ht="26.25" customHeight="1" thickBot="1" x14ac:dyDescent="0.25">
      <c r="A197" s="502" t="s">
        <v>148</v>
      </c>
      <c r="B197" s="503"/>
      <c r="C197" s="123" t="s">
        <v>149</v>
      </c>
      <c r="D197" s="504" t="s">
        <v>150</v>
      </c>
      <c r="E197" s="505"/>
      <c r="F197" s="104"/>
      <c r="G197" s="104"/>
      <c r="H197" s="104"/>
    </row>
    <row r="198" spans="1:8" ht="84" x14ac:dyDescent="0.2">
      <c r="A198" s="333" t="s">
        <v>151</v>
      </c>
      <c r="B198" s="334"/>
      <c r="C198" s="105" t="s">
        <v>152</v>
      </c>
      <c r="D198" s="335" t="s">
        <v>153</v>
      </c>
      <c r="E198" s="336"/>
      <c r="F198" s="104"/>
      <c r="G198" s="104"/>
      <c r="H198" s="104"/>
    </row>
    <row r="199" spans="1:8" ht="21" x14ac:dyDescent="0.2">
      <c r="A199" s="337" t="s">
        <v>154</v>
      </c>
      <c r="B199" s="338"/>
      <c r="C199" s="106" t="s">
        <v>155</v>
      </c>
      <c r="D199" s="331" t="s">
        <v>156</v>
      </c>
      <c r="E199" s="332"/>
      <c r="F199" s="104"/>
      <c r="G199" s="104"/>
      <c r="H199" s="104"/>
    </row>
    <row r="200" spans="1:8" ht="63" x14ac:dyDescent="0.2">
      <c r="A200" s="337" t="s">
        <v>157</v>
      </c>
      <c r="B200" s="338"/>
      <c r="C200" s="106" t="s">
        <v>158</v>
      </c>
      <c r="D200" s="331" t="s">
        <v>156</v>
      </c>
      <c r="E200" s="332"/>
      <c r="F200" s="104"/>
      <c r="G200" s="104"/>
      <c r="H200" s="104"/>
    </row>
    <row r="201" spans="1:8" ht="42" x14ac:dyDescent="0.2">
      <c r="A201" s="337" t="s">
        <v>160</v>
      </c>
      <c r="B201" s="338"/>
      <c r="C201" s="124" t="s">
        <v>161</v>
      </c>
      <c r="D201" s="338" t="s">
        <v>156</v>
      </c>
      <c r="E201" s="494"/>
      <c r="F201" s="101"/>
      <c r="G201" s="101"/>
      <c r="H201" s="101"/>
    </row>
    <row r="202" spans="1:8" ht="50.1" customHeight="1" thickBot="1" x14ac:dyDescent="0.25">
      <c r="A202" s="495" t="s">
        <v>162</v>
      </c>
      <c r="B202" s="496"/>
      <c r="C202" s="125" t="s">
        <v>163</v>
      </c>
      <c r="D202" s="497" t="s">
        <v>156</v>
      </c>
      <c r="E202" s="498"/>
      <c r="F202" s="96"/>
      <c r="G202" s="97"/>
      <c r="H202" s="97"/>
    </row>
    <row r="203" spans="1:8" ht="50.1" customHeight="1" x14ac:dyDescent="0.2">
      <c r="A203" s="329" t="s">
        <v>164</v>
      </c>
      <c r="B203" s="329"/>
      <c r="C203" s="329"/>
      <c r="D203" s="329"/>
      <c r="E203" s="329"/>
      <c r="F203" s="329"/>
      <c r="G203" s="329"/>
      <c r="H203" s="329"/>
    </row>
    <row r="204" spans="1:8" ht="106.5" customHeight="1" x14ac:dyDescent="0.2">
      <c r="A204" s="329" t="s">
        <v>165</v>
      </c>
      <c r="B204" s="329"/>
      <c r="C204" s="329"/>
      <c r="D204" s="329"/>
      <c r="E204" s="329"/>
      <c r="F204" s="329"/>
      <c r="G204" s="329"/>
      <c r="H204" s="329"/>
    </row>
    <row r="205" spans="1:8" ht="114" customHeight="1" x14ac:dyDescent="0.2">
      <c r="A205"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493"/>
      <c r="C205" s="493"/>
      <c r="D205" s="493"/>
      <c r="E205" s="493"/>
      <c r="F205" s="493"/>
      <c r="G205" s="493"/>
      <c r="H205" s="493"/>
    </row>
    <row r="206" spans="1:8" ht="109.5" customHeight="1" x14ac:dyDescent="0.2">
      <c r="A206" s="339" t="s">
        <v>167</v>
      </c>
      <c r="B206" s="339"/>
      <c r="C206" s="339"/>
      <c r="D206" s="339"/>
      <c r="E206" s="339"/>
      <c r="F206" s="339"/>
      <c r="G206" s="339"/>
      <c r="H206" s="339"/>
    </row>
    <row r="207" spans="1:8" ht="127.5" customHeight="1" x14ac:dyDescent="0.2">
      <c r="A207" s="329" t="s">
        <v>168</v>
      </c>
      <c r="B207" s="329"/>
      <c r="C207" s="329"/>
      <c r="D207" s="329"/>
      <c r="E207" s="329"/>
      <c r="F207" s="329"/>
      <c r="G207" s="329"/>
      <c r="H207" s="329"/>
    </row>
    <row r="208" spans="1:8" s="82" customFormat="1" ht="102.75" customHeight="1" x14ac:dyDescent="0.2">
      <c r="A208" s="339" t="s">
        <v>169</v>
      </c>
      <c r="B208" s="339"/>
      <c r="C208" s="339"/>
      <c r="D208" s="339"/>
      <c r="E208" s="339"/>
      <c r="F208" s="339"/>
      <c r="G208" s="339"/>
      <c r="H208" s="339"/>
    </row>
    <row r="209" spans="1:8" s="98" customFormat="1" ht="222.75" customHeight="1" x14ac:dyDescent="0.2">
      <c r="A209" s="81"/>
      <c r="B209" s="82"/>
      <c r="C209" s="83"/>
      <c r="D209" s="82"/>
      <c r="E209" s="82"/>
      <c r="F209" s="82"/>
      <c r="G209" s="82"/>
      <c r="H209" s="84"/>
    </row>
    <row r="210" spans="1:8" ht="34.5" customHeight="1" x14ac:dyDescent="0.2"/>
    <row r="211" spans="1:8" ht="34.5" customHeight="1" x14ac:dyDescent="0.2"/>
    <row r="212" spans="1:8" ht="195.75" customHeight="1" x14ac:dyDescent="0.2"/>
    <row r="213" spans="1:8" ht="73.5" customHeight="1" x14ac:dyDescent="0.2"/>
    <row r="215" spans="1:8" s="109" customFormat="1" ht="114.75" customHeight="1" x14ac:dyDescent="0.2">
      <c r="A215" s="81"/>
      <c r="B215" s="82"/>
      <c r="C215" s="83"/>
      <c r="D215" s="82"/>
      <c r="E215" s="82"/>
      <c r="F215" s="82"/>
      <c r="G215" s="82"/>
      <c r="H215" s="84"/>
    </row>
  </sheetData>
  <sheetProtection selectLockedCells="1" selectUnlockedCells="1"/>
  <mergeCells count="33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A101:B101"/>
    <mergeCell ref="D101:H101"/>
    <mergeCell ref="A102:B102"/>
    <mergeCell ref="D102:H102"/>
    <mergeCell ref="A103:B103"/>
    <mergeCell ref="D103:H103"/>
    <mergeCell ref="A98:B98"/>
    <mergeCell ref="D98:H98"/>
    <mergeCell ref="A99:B99"/>
    <mergeCell ref="D99:H99"/>
    <mergeCell ref="A100:B100"/>
    <mergeCell ref="D100:H100"/>
    <mergeCell ref="C93:C102"/>
    <mergeCell ref="D93:H93"/>
    <mergeCell ref="A94:B94"/>
    <mergeCell ref="D94:H94"/>
    <mergeCell ref="A95:B95"/>
    <mergeCell ref="D95:H95"/>
    <mergeCell ref="A96:B96"/>
    <mergeCell ref="D96:H96"/>
    <mergeCell ref="A97:B97"/>
    <mergeCell ref="D97:H97"/>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G184:H184"/>
    <mergeCell ref="A176:B176"/>
    <mergeCell ref="C176:C177"/>
    <mergeCell ref="D176:H176"/>
    <mergeCell ref="A177:B177"/>
    <mergeCell ref="D177:H177"/>
    <mergeCell ref="A178:B178"/>
    <mergeCell ref="D178:H178"/>
    <mergeCell ref="A172:B172"/>
    <mergeCell ref="A173:B173"/>
    <mergeCell ref="D173:H173"/>
    <mergeCell ref="A174:B174"/>
    <mergeCell ref="D174:H174"/>
    <mergeCell ref="A175:C175"/>
    <mergeCell ref="D175:H175"/>
    <mergeCell ref="A185:C185"/>
    <mergeCell ref="A186:C186"/>
    <mergeCell ref="A187:C187"/>
    <mergeCell ref="A188:C188"/>
    <mergeCell ref="A189:C189"/>
    <mergeCell ref="A190:C190"/>
    <mergeCell ref="C180:D180"/>
    <mergeCell ref="C181:D181"/>
    <mergeCell ref="C182:D182"/>
    <mergeCell ref="C183:D183"/>
    <mergeCell ref="A184:C184"/>
    <mergeCell ref="A198:B198"/>
    <mergeCell ref="D198:E198"/>
    <mergeCell ref="A199:B199"/>
    <mergeCell ref="D199:E199"/>
    <mergeCell ref="A200:B200"/>
    <mergeCell ref="D200:E200"/>
    <mergeCell ref="A192:H192"/>
    <mergeCell ref="A193:H193"/>
    <mergeCell ref="A195:E195"/>
    <mergeCell ref="A196:E196"/>
    <mergeCell ref="A197:B197"/>
    <mergeCell ref="D197:E197"/>
    <mergeCell ref="A205:H205"/>
    <mergeCell ref="A206:H206"/>
    <mergeCell ref="A207:H207"/>
    <mergeCell ref="A208:E208"/>
    <mergeCell ref="F208:H208"/>
    <mergeCell ref="A201:B201"/>
    <mergeCell ref="D201:E201"/>
    <mergeCell ref="A202:B202"/>
    <mergeCell ref="D202:E202"/>
    <mergeCell ref="A203:H203"/>
    <mergeCell ref="A204:H20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258"/>
  <sheetViews>
    <sheetView view="pageBreakPreview" zoomScale="40" zoomScaleNormal="60" zoomScaleSheetLayoutView="40" workbookViewId="0">
      <pane ySplit="3" topLeftCell="A4"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703</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32.25" customHeight="1" thickBot="1" x14ac:dyDescent="0.25">
      <c r="A6" s="283"/>
      <c r="B6" s="284"/>
      <c r="C6" s="284"/>
      <c r="D6" s="519" t="s">
        <v>234</v>
      </c>
      <c r="E6" s="519"/>
      <c r="F6" s="519"/>
      <c r="G6" s="519"/>
      <c r="H6" s="645"/>
    </row>
    <row r="7" spans="1:8" s="16" customFormat="1" ht="24.95" customHeight="1" thickBot="1" x14ac:dyDescent="0.25">
      <c r="A7" s="40"/>
      <c r="B7" s="59"/>
      <c r="C7" s="60"/>
      <c r="D7" s="110" t="s">
        <v>171</v>
      </c>
      <c r="E7" s="111" t="s">
        <v>172</v>
      </c>
      <c r="F7" s="112" t="s">
        <v>173</v>
      </c>
      <c r="G7" s="111" t="s">
        <v>174</v>
      </c>
      <c r="H7" s="113"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 s="382">
        <f>F8*1.2</f>
        <v>12016.8</v>
      </c>
      <c r="E8" s="383">
        <f>F8*1.1</f>
        <v>11015.400000000001</v>
      </c>
      <c r="F8" s="383">
        <v>10014</v>
      </c>
      <c r="G8" s="383">
        <f>F8*0.75</f>
        <v>7510.5</v>
      </c>
      <c r="H8" s="384">
        <f>F8*0.5</f>
        <v>5007</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 s="457">
        <f>F13*1.2</f>
        <v>13932</v>
      </c>
      <c r="E13" s="383">
        <f>F13*1.1</f>
        <v>12771.000000000002</v>
      </c>
      <c r="F13" s="383">
        <v>11610</v>
      </c>
      <c r="G13" s="383">
        <f>F13*0.75</f>
        <v>8707.5</v>
      </c>
      <c r="H13" s="384">
        <f>F13*0.5</f>
        <v>5805</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2190</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"2ГИС.ТОЛЬЯТТИ"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22" s="471"/>
      <c r="E22" s="472"/>
      <c r="F22" s="472"/>
      <c r="G22" s="472"/>
      <c r="H22" s="473"/>
    </row>
    <row r="23" spans="1:8" s="16" customFormat="1" ht="24.9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24" s="527">
        <v>180</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28" s="382">
        <f>F28*1.2</f>
        <v>16833.599999999999</v>
      </c>
      <c r="E28" s="383">
        <f>F28*1.1</f>
        <v>15430.800000000001</v>
      </c>
      <c r="F28" s="383">
        <v>14028</v>
      </c>
      <c r="G28" s="383">
        <f>F28*0.75</f>
        <v>10521</v>
      </c>
      <c r="H28" s="384">
        <f>F28*0.5</f>
        <v>7014</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3" s="457">
        <f>F33*1.2</f>
        <v>19512</v>
      </c>
      <c r="E33" s="383">
        <f>F33*1.1</f>
        <v>17886</v>
      </c>
      <c r="F33" s="383">
        <v>16260</v>
      </c>
      <c r="G33" s="383">
        <f>F33*0.75</f>
        <v>12195</v>
      </c>
      <c r="H33" s="384">
        <f>F33*0.5</f>
        <v>8130</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3120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"2ГИС.ТОЛЬЯТТИ"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"2ГИС.ТОЛЬЯТТИ"; Электронный справочник "2ГИС.ТОЛЬЯТТИ" (мобильная версия 2ГИС 4.0 и выше)</v>
      </c>
      <c r="D42" s="471"/>
      <c r="E42" s="472"/>
      <c r="F42" s="472"/>
      <c r="G42" s="472"/>
      <c r="H42" s="473"/>
    </row>
    <row r="43" spans="1:8" s="16" customFormat="1" ht="24.95" customHeight="1" thickBot="1" x14ac:dyDescent="0.25">
      <c r="A43" s="40"/>
      <c r="B43" s="41"/>
      <c r="C43" s="42"/>
      <c r="D43" s="519" t="s">
        <v>234</v>
      </c>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44" s="445">
        <v>252</v>
      </c>
      <c r="E44" s="445"/>
      <c r="F44" s="445"/>
      <c r="G44" s="445"/>
      <c r="H44" s="446"/>
    </row>
    <row r="45" spans="1:8" s="16" customFormat="1" ht="69.75" customHeight="1" x14ac:dyDescent="0.2">
      <c r="A45" s="439"/>
      <c r="B45" s="476"/>
      <c r="C45" s="478"/>
      <c r="D45" s="447"/>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6" s="447"/>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47" s="449"/>
      <c r="E47" s="449"/>
      <c r="F47" s="449"/>
      <c r="G47" s="449"/>
      <c r="H47" s="450"/>
    </row>
    <row r="48" spans="1:8" s="16" customFormat="1" ht="24.95" customHeight="1" thickBot="1" x14ac:dyDescent="0.25">
      <c r="A48" s="40"/>
      <c r="B48" s="41"/>
      <c r="C48" s="42"/>
      <c r="D48" s="435"/>
      <c r="E48" s="436"/>
      <c r="F48" s="436"/>
      <c r="G48" s="436"/>
      <c r="H48" s="437"/>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49" s="382">
        <f>F49*1.2</f>
        <v>14421.6</v>
      </c>
      <c r="E49" s="383">
        <f>F49*1.1</f>
        <v>13219.800000000001</v>
      </c>
      <c r="F49" s="383">
        <v>12018</v>
      </c>
      <c r="G49" s="383">
        <f>F49*0.75</f>
        <v>9013.5</v>
      </c>
      <c r="H49" s="384">
        <f>F49*0.5</f>
        <v>6009</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3" s="374"/>
      <c r="E53" s="375"/>
      <c r="F53" s="375"/>
      <c r="G53" s="375"/>
      <c r="H53" s="376"/>
    </row>
    <row r="54" spans="1:8" s="16" customFormat="1" ht="24.95" customHeight="1" thickBot="1" x14ac:dyDescent="0.25">
      <c r="A54" s="28"/>
      <c r="B54" s="29"/>
      <c r="C54" s="30"/>
      <c r="D54" s="458"/>
      <c r="E54" s="459"/>
      <c r="F54" s="459"/>
      <c r="G54" s="459"/>
      <c r="H54" s="460"/>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5" s="457">
        <f>F55*1.2</f>
        <v>16718.399999999998</v>
      </c>
      <c r="E55" s="383">
        <f>F55*1.1</f>
        <v>15325.2</v>
      </c>
      <c r="F55" s="383">
        <v>13932</v>
      </c>
      <c r="G55" s="383">
        <f>F55*0.75</f>
        <v>10449</v>
      </c>
      <c r="H55" s="384">
        <f>F55*0.5</f>
        <v>6966</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59" s="482"/>
      <c r="E59" s="375"/>
      <c r="F59" s="375"/>
      <c r="G59" s="375"/>
      <c r="H59" s="376"/>
    </row>
    <row r="60" spans="1:8" s="16" customFormat="1" ht="24.95" customHeight="1" thickBot="1" x14ac:dyDescent="0.25">
      <c r="A60" s="40"/>
      <c r="B60" s="41"/>
      <c r="C60" s="42"/>
      <c r="D60" s="486"/>
      <c r="E60" s="487"/>
      <c r="F60" s="487"/>
      <c r="G60" s="487"/>
      <c r="H60" s="488"/>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61" s="527">
        <v>180</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63" s="531"/>
      <c r="E63" s="532"/>
      <c r="F63" s="532"/>
      <c r="G63" s="532"/>
      <c r="H63" s="533"/>
    </row>
    <row r="64" spans="1:8" s="16" customFormat="1" ht="24.95" customHeight="1" thickBot="1" x14ac:dyDescent="0.25">
      <c r="A64" s="40"/>
      <c r="B64" s="59"/>
      <c r="C64" s="60"/>
      <c r="D64" s="519" t="s">
        <v>234</v>
      </c>
      <c r="E64" s="519"/>
      <c r="F64" s="519"/>
      <c r="G64" s="519"/>
      <c r="H64" s="645"/>
    </row>
    <row r="65" spans="1:8" s="16" customFormat="1" ht="50.1" customHeight="1" thickBot="1" x14ac:dyDescent="0.25">
      <c r="A65" s="411" t="s">
        <v>38</v>
      </c>
      <c r="B65" s="412"/>
      <c r="C65" s="412"/>
      <c r="D65" s="421" t="str">
        <f>"от "&amp;MIN(D66:D85)&amp;" до "&amp;MAX(D66:D85)</f>
        <v>от 1500 до 30000</v>
      </c>
      <c r="E65" s="422"/>
      <c r="F65" s="422"/>
      <c r="G65" s="422"/>
      <c r="H65" s="423"/>
    </row>
    <row r="66" spans="1:8" s="16" customFormat="1" ht="37.5" customHeight="1" outlineLevel="1" x14ac:dyDescent="0.2">
      <c r="A66" s="429" t="s">
        <v>39</v>
      </c>
      <c r="B66" s="430"/>
      <c r="C66" s="431"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66" s="432">
        <v>1500</v>
      </c>
      <c r="E66" s="433"/>
      <c r="F66" s="433"/>
      <c r="G66" s="433"/>
      <c r="H66" s="434"/>
    </row>
    <row r="67" spans="1:8" s="16" customFormat="1" ht="37.5" customHeight="1" outlineLevel="1" x14ac:dyDescent="0.2">
      <c r="A67" s="419" t="s">
        <v>40</v>
      </c>
      <c r="B67" s="420"/>
      <c r="C67" s="431"/>
      <c r="D67" s="354">
        <v>3000</v>
      </c>
      <c r="E67" s="355"/>
      <c r="F67" s="355"/>
      <c r="G67" s="355"/>
      <c r="H67" s="356"/>
    </row>
    <row r="68" spans="1:8" s="16" customFormat="1" ht="37.5" customHeight="1" outlineLevel="1" x14ac:dyDescent="0.2">
      <c r="A68" s="419" t="s">
        <v>41</v>
      </c>
      <c r="B68" s="420"/>
      <c r="C68" s="431"/>
      <c r="D68" s="354">
        <v>4500</v>
      </c>
      <c r="E68" s="355"/>
      <c r="F68" s="355"/>
      <c r="G68" s="355"/>
      <c r="H68" s="356"/>
    </row>
    <row r="69" spans="1:8" s="16" customFormat="1" ht="37.5" customHeight="1" outlineLevel="1" x14ac:dyDescent="0.2">
      <c r="A69" s="419" t="s">
        <v>42</v>
      </c>
      <c r="B69" s="420"/>
      <c r="C69" s="431"/>
      <c r="D69" s="354">
        <v>6000</v>
      </c>
      <c r="E69" s="355"/>
      <c r="F69" s="355"/>
      <c r="G69" s="355"/>
      <c r="H69" s="356"/>
    </row>
    <row r="70" spans="1:8" s="16" customFormat="1" ht="37.5" customHeight="1" outlineLevel="1" x14ac:dyDescent="0.2">
      <c r="A70" s="419" t="s">
        <v>43</v>
      </c>
      <c r="B70" s="420"/>
      <c r="C70" s="431"/>
      <c r="D70" s="354">
        <v>7500</v>
      </c>
      <c r="E70" s="355"/>
      <c r="F70" s="355"/>
      <c r="G70" s="355"/>
      <c r="H70" s="356"/>
    </row>
    <row r="71" spans="1:8" s="16" customFormat="1" ht="37.5" customHeight="1" outlineLevel="1" x14ac:dyDescent="0.2">
      <c r="A71" s="419" t="s">
        <v>44</v>
      </c>
      <c r="B71" s="420"/>
      <c r="C71" s="431"/>
      <c r="D71" s="354">
        <v>9000</v>
      </c>
      <c r="E71" s="355"/>
      <c r="F71" s="355"/>
      <c r="G71" s="355"/>
      <c r="H71" s="356"/>
    </row>
    <row r="72" spans="1:8" s="16" customFormat="1" ht="37.5" customHeight="1" outlineLevel="1" x14ac:dyDescent="0.2">
      <c r="A72" s="419" t="s">
        <v>45</v>
      </c>
      <c r="B72" s="420"/>
      <c r="C72" s="431"/>
      <c r="D72" s="354">
        <v>10500</v>
      </c>
      <c r="E72" s="355"/>
      <c r="F72" s="355"/>
      <c r="G72" s="355"/>
      <c r="H72" s="356"/>
    </row>
    <row r="73" spans="1:8" s="16" customFormat="1" ht="37.5" customHeight="1" outlineLevel="1" x14ac:dyDescent="0.2">
      <c r="A73" s="419" t="s">
        <v>46</v>
      </c>
      <c r="B73" s="420"/>
      <c r="C73" s="431"/>
      <c r="D73" s="354">
        <v>12000</v>
      </c>
      <c r="E73" s="355"/>
      <c r="F73" s="355"/>
      <c r="G73" s="355"/>
      <c r="H73" s="356"/>
    </row>
    <row r="74" spans="1:8" s="16" customFormat="1" ht="37.5" customHeight="1" outlineLevel="1" x14ac:dyDescent="0.2">
      <c r="A74" s="419" t="s">
        <v>47</v>
      </c>
      <c r="B74" s="420"/>
      <c r="C74" s="431"/>
      <c r="D74" s="354">
        <v>13500</v>
      </c>
      <c r="E74" s="355"/>
      <c r="F74" s="355"/>
      <c r="G74" s="355"/>
      <c r="H74" s="356"/>
    </row>
    <row r="75" spans="1:8" s="16" customFormat="1" ht="37.5" customHeight="1" outlineLevel="1" x14ac:dyDescent="0.2">
      <c r="A75" s="419" t="s">
        <v>48</v>
      </c>
      <c r="B75" s="420"/>
      <c r="C75" s="431"/>
      <c r="D75" s="354">
        <v>15000</v>
      </c>
      <c r="E75" s="355"/>
      <c r="F75" s="355"/>
      <c r="G75" s="355"/>
      <c r="H75" s="356"/>
    </row>
    <row r="76" spans="1:8" s="16" customFormat="1" ht="37.5" customHeight="1" outlineLevel="1" x14ac:dyDescent="0.2">
      <c r="A76" s="419" t="s">
        <v>49</v>
      </c>
      <c r="B76" s="420"/>
      <c r="C76" s="431"/>
      <c r="D76" s="354">
        <v>16500</v>
      </c>
      <c r="E76" s="355"/>
      <c r="F76" s="355"/>
      <c r="G76" s="355"/>
      <c r="H76" s="356"/>
    </row>
    <row r="77" spans="1:8" s="16" customFormat="1" ht="37.5" customHeight="1" outlineLevel="1" x14ac:dyDescent="0.2">
      <c r="A77" s="419" t="s">
        <v>50</v>
      </c>
      <c r="B77" s="420"/>
      <c r="C77" s="431"/>
      <c r="D77" s="354">
        <v>18000</v>
      </c>
      <c r="E77" s="355"/>
      <c r="F77" s="355"/>
      <c r="G77" s="355"/>
      <c r="H77" s="356"/>
    </row>
    <row r="78" spans="1:8" s="16" customFormat="1" ht="37.5" customHeight="1" outlineLevel="1" x14ac:dyDescent="0.2">
      <c r="A78" s="419" t="s">
        <v>51</v>
      </c>
      <c r="B78" s="420"/>
      <c r="C78" s="431"/>
      <c r="D78" s="354">
        <v>19500</v>
      </c>
      <c r="E78" s="355"/>
      <c r="F78" s="355"/>
      <c r="G78" s="355"/>
      <c r="H78" s="356"/>
    </row>
    <row r="79" spans="1:8" s="16" customFormat="1" ht="37.5" customHeight="1" outlineLevel="1" x14ac:dyDescent="0.2">
      <c r="A79" s="419" t="s">
        <v>52</v>
      </c>
      <c r="B79" s="420"/>
      <c r="C79" s="431"/>
      <c r="D79" s="354">
        <v>21000</v>
      </c>
      <c r="E79" s="355"/>
      <c r="F79" s="355"/>
      <c r="G79" s="355"/>
      <c r="H79" s="356"/>
    </row>
    <row r="80" spans="1:8" s="16" customFormat="1" ht="37.5" customHeight="1" outlineLevel="1" x14ac:dyDescent="0.2">
      <c r="A80" s="419" t="s">
        <v>53</v>
      </c>
      <c r="B80" s="420"/>
      <c r="C80" s="431"/>
      <c r="D80" s="354">
        <v>22500</v>
      </c>
      <c r="E80" s="355"/>
      <c r="F80" s="355"/>
      <c r="G80" s="355"/>
      <c r="H80" s="356"/>
    </row>
    <row r="81" spans="1:8" s="16" customFormat="1" ht="37.5" customHeight="1" outlineLevel="1" x14ac:dyDescent="0.2">
      <c r="A81" s="419" t="s">
        <v>54</v>
      </c>
      <c r="B81" s="420"/>
      <c r="C81" s="431"/>
      <c r="D81" s="354">
        <v>24000</v>
      </c>
      <c r="E81" s="355"/>
      <c r="F81" s="355"/>
      <c r="G81" s="355"/>
      <c r="H81" s="356"/>
    </row>
    <row r="82" spans="1:8" s="16" customFormat="1" ht="37.5" customHeight="1" outlineLevel="1" x14ac:dyDescent="0.2">
      <c r="A82" s="419" t="s">
        <v>55</v>
      </c>
      <c r="B82" s="420"/>
      <c r="C82" s="431"/>
      <c r="D82" s="354">
        <v>25500</v>
      </c>
      <c r="E82" s="355"/>
      <c r="F82" s="355"/>
      <c r="G82" s="355"/>
      <c r="H82" s="356"/>
    </row>
    <row r="83" spans="1:8" s="16" customFormat="1" ht="37.5" customHeight="1" outlineLevel="1" x14ac:dyDescent="0.2">
      <c r="A83" s="419" t="s">
        <v>56</v>
      </c>
      <c r="B83" s="420"/>
      <c r="C83" s="431"/>
      <c r="D83" s="354">
        <v>27000</v>
      </c>
      <c r="E83" s="355"/>
      <c r="F83" s="355"/>
      <c r="G83" s="355"/>
      <c r="H83" s="356"/>
    </row>
    <row r="84" spans="1:8" s="16" customFormat="1" ht="37.5" customHeight="1" outlineLevel="1" x14ac:dyDescent="0.2">
      <c r="A84" s="419" t="s">
        <v>57</v>
      </c>
      <c r="B84" s="420"/>
      <c r="C84" s="431"/>
      <c r="D84" s="354">
        <v>28500</v>
      </c>
      <c r="E84" s="355"/>
      <c r="F84" s="355"/>
      <c r="G84" s="355"/>
      <c r="H84" s="356"/>
    </row>
    <row r="85" spans="1:8" s="16" customFormat="1" ht="37.5" customHeight="1" outlineLevel="1" thickBot="1" x14ac:dyDescent="0.25">
      <c r="A85" s="419" t="s">
        <v>58</v>
      </c>
      <c r="B85" s="420"/>
      <c r="C85" s="431"/>
      <c r="D85" s="354">
        <v>30000</v>
      </c>
      <c r="E85" s="355"/>
      <c r="F85" s="355"/>
      <c r="G85" s="355"/>
      <c r="H85" s="356"/>
    </row>
    <row r="86" spans="1:8" s="16" customFormat="1" ht="24.95" customHeight="1" thickBot="1" x14ac:dyDescent="0.25">
      <c r="A86" s="40"/>
      <c r="B86" s="170"/>
      <c r="C86" s="60"/>
      <c r="D86" s="591" t="s">
        <v>240</v>
      </c>
      <c r="E86" s="591"/>
      <c r="F86" s="591"/>
      <c r="G86" s="591"/>
      <c r="H86" s="614"/>
    </row>
    <row r="87" spans="1:8" s="16" customFormat="1" ht="24.95" customHeight="1" thickBot="1" x14ac:dyDescent="0.25">
      <c r="A87" s="171"/>
      <c r="B87" s="55"/>
      <c r="C87" s="56"/>
      <c r="D87" s="172" t="s">
        <v>171</v>
      </c>
      <c r="E87" s="173" t="s">
        <v>172</v>
      </c>
      <c r="F87" s="174" t="s">
        <v>173</v>
      </c>
      <c r="G87" s="173" t="s">
        <v>174</v>
      </c>
      <c r="H87" s="175" t="s">
        <v>175</v>
      </c>
    </row>
    <row r="88" spans="1:8" s="16" customFormat="1" ht="48" customHeight="1" x14ac:dyDescent="0.2">
      <c r="A88" s="461" t="s">
        <v>241</v>
      </c>
      <c r="B88" s="455" t="s">
        <v>27</v>
      </c>
      <c r="C8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88" s="382">
        <f>F88*1.2</f>
        <v>12016.8</v>
      </c>
      <c r="E88" s="383">
        <f>F88*1.1</f>
        <v>11015.400000000001</v>
      </c>
      <c r="F88" s="383">
        <v>10014</v>
      </c>
      <c r="G88" s="383">
        <f>F88*0.75</f>
        <v>7510.5</v>
      </c>
      <c r="H88" s="384">
        <f>F88*0.5</f>
        <v>5007</v>
      </c>
    </row>
    <row r="89" spans="1:8" s="16" customFormat="1" ht="132" customHeight="1" x14ac:dyDescent="0.2">
      <c r="A89" s="462"/>
      <c r="B89" s="456"/>
      <c r="C89" s="456"/>
      <c r="D89" s="354"/>
      <c r="E89" s="355"/>
      <c r="F89" s="355"/>
      <c r="G89" s="355"/>
      <c r="H89" s="356"/>
    </row>
    <row r="90" spans="1:8" s="16" customFormat="1" ht="97.5" customHeight="1" x14ac:dyDescent="0.2">
      <c r="A90" s="462"/>
      <c r="B90" s="24" t="s">
        <v>12</v>
      </c>
      <c r="C9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0" s="354"/>
      <c r="E90" s="355"/>
      <c r="F90" s="355"/>
      <c r="G90" s="355"/>
      <c r="H90" s="356"/>
    </row>
    <row r="91" spans="1:8" s="16" customFormat="1" ht="166.5" customHeight="1" thickBot="1" x14ac:dyDescent="0.25">
      <c r="A91" s="464"/>
      <c r="B91" s="26" t="s">
        <v>13</v>
      </c>
      <c r="C9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1" s="374"/>
      <c r="E91" s="375"/>
      <c r="F91" s="375"/>
      <c r="G91" s="375"/>
      <c r="H91" s="376"/>
    </row>
    <row r="92" spans="1:8" s="16" customFormat="1" ht="24.95" customHeight="1" thickBot="1" x14ac:dyDescent="0.25">
      <c r="A92" s="28"/>
      <c r="B92" s="29"/>
      <c r="C92" s="30"/>
      <c r="D92" s="519"/>
      <c r="E92" s="519"/>
      <c r="F92" s="519"/>
      <c r="G92" s="519"/>
      <c r="H92" s="645"/>
    </row>
    <row r="93" spans="1:8" s="16" customFormat="1" ht="48" customHeight="1" x14ac:dyDescent="0.2">
      <c r="A93" s="451" t="s">
        <v>242</v>
      </c>
      <c r="B93" s="455" t="s">
        <v>27</v>
      </c>
      <c r="C9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3" s="457">
        <f>F93*1.2</f>
        <v>13932</v>
      </c>
      <c r="E93" s="383">
        <f>F93*1.1</f>
        <v>12771.000000000002</v>
      </c>
      <c r="F93" s="383">
        <v>11610</v>
      </c>
      <c r="G93" s="383">
        <f>F93*0.75</f>
        <v>8707.5</v>
      </c>
      <c r="H93" s="384">
        <f>F93*0.5</f>
        <v>5805</v>
      </c>
    </row>
    <row r="94" spans="1:8" s="16" customFormat="1" ht="132" customHeight="1" x14ac:dyDescent="0.2">
      <c r="A94" s="452"/>
      <c r="B94" s="456"/>
      <c r="C94" s="456"/>
      <c r="D94" s="361"/>
      <c r="E94" s="355"/>
      <c r="F94" s="355"/>
      <c r="G94" s="355"/>
      <c r="H94" s="356"/>
    </row>
    <row r="95" spans="1:8" s="16" customFormat="1" ht="97.5" customHeight="1" x14ac:dyDescent="0.2">
      <c r="A95" s="452"/>
      <c r="B95" s="24" t="s">
        <v>12</v>
      </c>
      <c r="C9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95" s="361"/>
      <c r="E95" s="355"/>
      <c r="F95" s="355"/>
      <c r="G95" s="355"/>
      <c r="H95" s="356"/>
    </row>
    <row r="96" spans="1:8" s="16" customFormat="1" ht="166.5" customHeight="1" x14ac:dyDescent="0.2">
      <c r="A96" s="452"/>
      <c r="B96" s="31" t="s">
        <v>13</v>
      </c>
      <c r="C9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6" s="361"/>
      <c r="E96" s="355"/>
      <c r="F96" s="355"/>
      <c r="G96" s="355"/>
      <c r="H96" s="356"/>
    </row>
    <row r="97" spans="1:8" s="16" customFormat="1" ht="92.25" customHeight="1" thickBot="1" x14ac:dyDescent="0.25">
      <c r="A97" s="489"/>
      <c r="B97" s="26" t="s">
        <v>16</v>
      </c>
      <c r="C9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97" s="482"/>
      <c r="E97" s="375"/>
      <c r="F97" s="375"/>
      <c r="G97" s="375"/>
      <c r="H97" s="376"/>
    </row>
    <row r="98" spans="1:8" s="16" customFormat="1" ht="24.95" customHeight="1" thickBot="1" x14ac:dyDescent="0.25">
      <c r="A98" s="40"/>
      <c r="B98" s="41"/>
      <c r="C98" s="42"/>
      <c r="D98" s="519"/>
      <c r="E98" s="519"/>
      <c r="F98" s="519"/>
      <c r="G98" s="519"/>
      <c r="H98" s="645"/>
    </row>
    <row r="99" spans="1:8" s="16" customFormat="1" ht="50.1" customHeight="1" x14ac:dyDescent="0.2">
      <c r="A99" s="438" t="s">
        <v>243</v>
      </c>
      <c r="B99" s="37" t="s">
        <v>180</v>
      </c>
      <c r="C99" s="315"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99" s="527">
        <v>180</v>
      </c>
      <c r="E99" s="528"/>
      <c r="F99" s="528"/>
      <c r="G99" s="528"/>
      <c r="H99" s="529"/>
    </row>
    <row r="100" spans="1:8" s="16" customFormat="1" ht="94.5" customHeight="1" x14ac:dyDescent="0.2">
      <c r="A100" s="439"/>
      <c r="B100" s="39" t="s">
        <v>23</v>
      </c>
      <c r="C100" s="53"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00" s="480"/>
      <c r="E100" s="447"/>
      <c r="F100" s="447"/>
      <c r="G100" s="447"/>
      <c r="H100" s="530"/>
    </row>
    <row r="101" spans="1:8" s="16" customFormat="1" ht="163.5" customHeight="1" thickBot="1" x14ac:dyDescent="0.25">
      <c r="A101" s="440"/>
      <c r="B101" s="43" t="s">
        <v>13</v>
      </c>
      <c r="C10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01" s="531"/>
      <c r="E101" s="532"/>
      <c r="F101" s="532"/>
      <c r="G101" s="532"/>
      <c r="H101" s="533"/>
    </row>
    <row r="102" spans="1:8" s="16" customFormat="1" ht="24.95" customHeight="1" thickBot="1" x14ac:dyDescent="0.25">
      <c r="A102" s="40"/>
      <c r="B102" s="59"/>
      <c r="C102" s="60"/>
      <c r="D102" s="591" t="s">
        <v>240</v>
      </c>
      <c r="E102" s="591"/>
      <c r="F102" s="591"/>
      <c r="G102" s="591"/>
      <c r="H102" s="614"/>
    </row>
    <row r="103" spans="1:8" s="16" customFormat="1" ht="50.1" customHeight="1" thickBot="1" x14ac:dyDescent="0.25">
      <c r="A103" s="411" t="s">
        <v>38</v>
      </c>
      <c r="B103" s="412"/>
      <c r="C103" s="412"/>
      <c r="D103" s="642" t="str">
        <f>"от "&amp;MIN(D104:D122)&amp;" до "&amp;MAX(D104:D122)</f>
        <v>от 1500 до 28500</v>
      </c>
      <c r="E103" s="643"/>
      <c r="F103" s="643"/>
      <c r="G103" s="643"/>
      <c r="H103" s="644"/>
    </row>
    <row r="104" spans="1:8" s="16" customFormat="1" ht="37.5" customHeight="1" outlineLevel="1" x14ac:dyDescent="0.2">
      <c r="A104" s="429" t="s">
        <v>244</v>
      </c>
      <c r="B104" s="598"/>
      <c r="C104" s="455"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04" s="601">
        <v>1500</v>
      </c>
      <c r="E104" s="433"/>
      <c r="F104" s="433"/>
      <c r="G104" s="433"/>
      <c r="H104" s="434"/>
    </row>
    <row r="105" spans="1:8" s="16" customFormat="1" ht="37.5" customHeight="1" outlineLevel="1" x14ac:dyDescent="0.2">
      <c r="A105" s="688" t="s">
        <v>245</v>
      </c>
      <c r="B105" s="693"/>
      <c r="C105" s="599"/>
      <c r="D105" s="601">
        <v>3000</v>
      </c>
      <c r="E105" s="433"/>
      <c r="F105" s="433"/>
      <c r="G105" s="433"/>
      <c r="H105" s="434"/>
    </row>
    <row r="106" spans="1:8" s="16" customFormat="1" ht="37.5" customHeight="1" outlineLevel="1" x14ac:dyDescent="0.2">
      <c r="A106" s="688" t="s">
        <v>246</v>
      </c>
      <c r="B106" s="693"/>
      <c r="C106" s="599"/>
      <c r="D106" s="601">
        <v>4500</v>
      </c>
      <c r="E106" s="433"/>
      <c r="F106" s="433"/>
      <c r="G106" s="433"/>
      <c r="H106" s="434"/>
    </row>
    <row r="107" spans="1:8" s="16" customFormat="1" ht="37.5" customHeight="1" outlineLevel="1" x14ac:dyDescent="0.2">
      <c r="A107" s="688" t="s">
        <v>247</v>
      </c>
      <c r="B107" s="693"/>
      <c r="C107" s="599"/>
      <c r="D107" s="601">
        <v>6000</v>
      </c>
      <c r="E107" s="433"/>
      <c r="F107" s="433"/>
      <c r="G107" s="433"/>
      <c r="H107" s="434"/>
    </row>
    <row r="108" spans="1:8" s="16" customFormat="1" ht="37.5" customHeight="1" outlineLevel="1" x14ac:dyDescent="0.2">
      <c r="A108" s="688" t="s">
        <v>248</v>
      </c>
      <c r="B108" s="693"/>
      <c r="C108" s="599"/>
      <c r="D108" s="601">
        <v>7500</v>
      </c>
      <c r="E108" s="433"/>
      <c r="F108" s="433"/>
      <c r="G108" s="433"/>
      <c r="H108" s="434"/>
    </row>
    <row r="109" spans="1:8" s="16" customFormat="1" ht="37.5" customHeight="1" outlineLevel="1" x14ac:dyDescent="0.2">
      <c r="A109" s="688" t="s">
        <v>249</v>
      </c>
      <c r="B109" s="693"/>
      <c r="C109" s="599"/>
      <c r="D109" s="601">
        <v>9000</v>
      </c>
      <c r="E109" s="433"/>
      <c r="F109" s="433"/>
      <c r="G109" s="433"/>
      <c r="H109" s="434"/>
    </row>
    <row r="110" spans="1:8" s="16" customFormat="1" ht="37.5" customHeight="1" outlineLevel="1" x14ac:dyDescent="0.2">
      <c r="A110" s="688" t="s">
        <v>250</v>
      </c>
      <c r="B110" s="693"/>
      <c r="C110" s="599"/>
      <c r="D110" s="601">
        <v>10500</v>
      </c>
      <c r="E110" s="433"/>
      <c r="F110" s="433"/>
      <c r="G110" s="433"/>
      <c r="H110" s="434"/>
    </row>
    <row r="111" spans="1:8" s="16" customFormat="1" ht="37.5" customHeight="1" outlineLevel="1" x14ac:dyDescent="0.2">
      <c r="A111" s="688" t="s">
        <v>251</v>
      </c>
      <c r="B111" s="693"/>
      <c r="C111" s="599"/>
      <c r="D111" s="601">
        <v>12000</v>
      </c>
      <c r="E111" s="433"/>
      <c r="F111" s="433"/>
      <c r="G111" s="433"/>
      <c r="H111" s="434"/>
    </row>
    <row r="112" spans="1:8" s="16" customFormat="1" ht="37.5" customHeight="1" outlineLevel="1" x14ac:dyDescent="0.2">
      <c r="A112" s="688" t="s">
        <v>252</v>
      </c>
      <c r="B112" s="693"/>
      <c r="C112" s="599"/>
      <c r="D112" s="601">
        <v>13500</v>
      </c>
      <c r="E112" s="433"/>
      <c r="F112" s="433"/>
      <c r="G112" s="433"/>
      <c r="H112" s="434"/>
    </row>
    <row r="113" spans="1:8" s="16" customFormat="1" ht="37.5" customHeight="1" outlineLevel="1" x14ac:dyDescent="0.2">
      <c r="A113" s="688" t="s">
        <v>253</v>
      </c>
      <c r="B113" s="693"/>
      <c r="C113" s="599"/>
      <c r="D113" s="601">
        <v>15000</v>
      </c>
      <c r="E113" s="433"/>
      <c r="F113" s="433"/>
      <c r="G113" s="433"/>
      <c r="H113" s="434"/>
    </row>
    <row r="114" spans="1:8" s="16" customFormat="1" ht="37.5" customHeight="1" outlineLevel="1" x14ac:dyDescent="0.2">
      <c r="A114" s="688" t="s">
        <v>254</v>
      </c>
      <c r="B114" s="693"/>
      <c r="C114" s="599"/>
      <c r="D114" s="601">
        <v>16500</v>
      </c>
      <c r="E114" s="433"/>
      <c r="F114" s="433"/>
      <c r="G114" s="433"/>
      <c r="H114" s="434"/>
    </row>
    <row r="115" spans="1:8" s="16" customFormat="1" ht="37.5" customHeight="1" outlineLevel="1" x14ac:dyDescent="0.2">
      <c r="A115" s="688" t="s">
        <v>255</v>
      </c>
      <c r="B115" s="693"/>
      <c r="C115" s="599"/>
      <c r="D115" s="601">
        <v>18000</v>
      </c>
      <c r="E115" s="433"/>
      <c r="F115" s="433"/>
      <c r="G115" s="433"/>
      <c r="H115" s="434"/>
    </row>
    <row r="116" spans="1:8" s="16" customFormat="1" ht="37.5" customHeight="1" outlineLevel="1" x14ac:dyDescent="0.2">
      <c r="A116" s="688" t="s">
        <v>256</v>
      </c>
      <c r="B116" s="693"/>
      <c r="C116" s="599"/>
      <c r="D116" s="601">
        <v>19500</v>
      </c>
      <c r="E116" s="433"/>
      <c r="F116" s="433"/>
      <c r="G116" s="433"/>
      <c r="H116" s="434"/>
    </row>
    <row r="117" spans="1:8" s="16" customFormat="1" ht="37.5" customHeight="1" outlineLevel="1" x14ac:dyDescent="0.2">
      <c r="A117" s="688" t="s">
        <v>257</v>
      </c>
      <c r="B117" s="693"/>
      <c r="C117" s="599"/>
      <c r="D117" s="601">
        <v>21000</v>
      </c>
      <c r="E117" s="433"/>
      <c r="F117" s="433"/>
      <c r="G117" s="433"/>
      <c r="H117" s="434"/>
    </row>
    <row r="118" spans="1:8" s="16" customFormat="1" ht="37.5" customHeight="1" outlineLevel="1" x14ac:dyDescent="0.2">
      <c r="A118" s="688" t="s">
        <v>258</v>
      </c>
      <c r="B118" s="693"/>
      <c r="C118" s="599"/>
      <c r="D118" s="601">
        <v>22500</v>
      </c>
      <c r="E118" s="433"/>
      <c r="F118" s="433"/>
      <c r="G118" s="433"/>
      <c r="H118" s="434"/>
    </row>
    <row r="119" spans="1:8" s="16" customFormat="1" ht="37.5" customHeight="1" outlineLevel="1" x14ac:dyDescent="0.2">
      <c r="A119" s="688" t="s">
        <v>259</v>
      </c>
      <c r="B119" s="693"/>
      <c r="C119" s="599"/>
      <c r="D119" s="601">
        <v>24000</v>
      </c>
      <c r="E119" s="433"/>
      <c r="F119" s="433"/>
      <c r="G119" s="433"/>
      <c r="H119" s="434"/>
    </row>
    <row r="120" spans="1:8" s="16" customFormat="1" ht="37.5" customHeight="1" outlineLevel="1" x14ac:dyDescent="0.2">
      <c r="A120" s="688" t="s">
        <v>260</v>
      </c>
      <c r="B120" s="693"/>
      <c r="C120" s="599"/>
      <c r="D120" s="601">
        <v>25500</v>
      </c>
      <c r="E120" s="433"/>
      <c r="F120" s="433"/>
      <c r="G120" s="433"/>
      <c r="H120" s="434"/>
    </row>
    <row r="121" spans="1:8" s="16" customFormat="1" ht="37.5" customHeight="1" outlineLevel="1" x14ac:dyDescent="0.2">
      <c r="A121" s="688" t="s">
        <v>261</v>
      </c>
      <c r="B121" s="693"/>
      <c r="C121" s="599"/>
      <c r="D121" s="601">
        <v>27000</v>
      </c>
      <c r="E121" s="433"/>
      <c r="F121" s="433"/>
      <c r="G121" s="433"/>
      <c r="H121" s="434"/>
    </row>
    <row r="122" spans="1:8" s="16" customFormat="1" ht="37.5" customHeight="1" outlineLevel="1" x14ac:dyDescent="0.2">
      <c r="A122" s="688" t="s">
        <v>262</v>
      </c>
      <c r="B122" s="693"/>
      <c r="C122" s="599"/>
      <c r="D122" s="601">
        <v>28500</v>
      </c>
      <c r="E122" s="433"/>
      <c r="F122" s="433"/>
      <c r="G122" s="433"/>
      <c r="H122" s="434"/>
    </row>
    <row r="123" spans="1:8" s="16" customFormat="1" ht="37.5" customHeight="1" outlineLevel="1" thickBot="1" x14ac:dyDescent="0.25">
      <c r="A123" s="419" t="s">
        <v>263</v>
      </c>
      <c r="B123" s="586"/>
      <c r="C123" s="600"/>
      <c r="D123" s="601">
        <v>30000</v>
      </c>
      <c r="E123" s="433"/>
      <c r="F123" s="433"/>
      <c r="G123" s="433"/>
      <c r="H123" s="434"/>
    </row>
    <row r="124" spans="1:8" s="16" customFormat="1" ht="50.1" customHeight="1" thickBot="1" x14ac:dyDescent="0.25">
      <c r="A124" s="411" t="s">
        <v>59</v>
      </c>
      <c r="B124" s="412"/>
      <c r="C124" s="412"/>
      <c r="D124" s="421" t="str">
        <f>"от "&amp;MIN(D125:D134)&amp;" до "&amp;MAX(D125:D134)</f>
        <v>от 390 до 9390</v>
      </c>
      <c r="E124" s="422"/>
      <c r="F124" s="422"/>
      <c r="G124" s="422"/>
      <c r="H124" s="423"/>
    </row>
    <row r="125" spans="1:8" s="16" customFormat="1" ht="154.5" customHeight="1" x14ac:dyDescent="0.2">
      <c r="A125" s="114" t="s">
        <v>342</v>
      </c>
      <c r="B125" s="66" t="s">
        <v>197</v>
      </c>
      <c r="C125"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v>
      </c>
      <c r="D125" s="512">
        <v>1380</v>
      </c>
      <c r="E125" s="512"/>
      <c r="F125" s="512"/>
      <c r="G125" s="512"/>
      <c r="H125" s="457"/>
    </row>
    <row r="126" spans="1:8" s="16" customFormat="1" ht="37.5" customHeight="1" x14ac:dyDescent="0.2">
      <c r="A126" s="352" t="s">
        <v>61</v>
      </c>
      <c r="B126" s="353"/>
      <c r="C126" s="426"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26" s="517">
        <v>840</v>
      </c>
      <c r="E126" s="398"/>
      <c r="F126" s="398"/>
      <c r="G126" s="398"/>
      <c r="H126" s="399"/>
    </row>
    <row r="127" spans="1:8" s="16" customFormat="1" ht="37.5" customHeight="1" x14ac:dyDescent="0.2">
      <c r="A127" s="352" t="s">
        <v>62</v>
      </c>
      <c r="B127" s="353"/>
      <c r="C127" s="427"/>
      <c r="D127" s="517">
        <v>9390</v>
      </c>
      <c r="E127" s="398"/>
      <c r="F127" s="398"/>
      <c r="G127" s="398"/>
      <c r="H127" s="399"/>
    </row>
    <row r="128" spans="1:8" s="16" customFormat="1" ht="37.5" customHeight="1" x14ac:dyDescent="0.2">
      <c r="A128" s="352" t="s">
        <v>63</v>
      </c>
      <c r="B128" s="353"/>
      <c r="C128" s="427"/>
      <c r="D128" s="517">
        <v>2190</v>
      </c>
      <c r="E128" s="398"/>
      <c r="F128" s="398"/>
      <c r="G128" s="398"/>
      <c r="H128" s="399"/>
    </row>
    <row r="129" spans="1:8" s="16" customFormat="1" ht="37.5" customHeight="1" x14ac:dyDescent="0.2">
      <c r="A129" s="802" t="s">
        <v>64</v>
      </c>
      <c r="B129" s="803"/>
      <c r="C129" s="427"/>
      <c r="D129" s="517">
        <v>5790</v>
      </c>
      <c r="E129" s="398"/>
      <c r="F129" s="398"/>
      <c r="G129" s="398"/>
      <c r="H129" s="399"/>
    </row>
    <row r="130" spans="1:8" s="16" customFormat="1" ht="37.5" customHeight="1" x14ac:dyDescent="0.2">
      <c r="A130" s="352" t="s">
        <v>65</v>
      </c>
      <c r="B130" s="353"/>
      <c r="C130" s="427"/>
      <c r="D130" s="361">
        <v>390</v>
      </c>
      <c r="E130" s="355"/>
      <c r="F130" s="355"/>
      <c r="G130" s="355"/>
      <c r="H130" s="356"/>
    </row>
    <row r="131" spans="1:8" s="16" customFormat="1" ht="37.5" customHeight="1" x14ac:dyDescent="0.2">
      <c r="A131" s="352" t="s">
        <v>66</v>
      </c>
      <c r="B131" s="353"/>
      <c r="C131" s="427"/>
      <c r="D131" s="361">
        <v>390</v>
      </c>
      <c r="E131" s="355"/>
      <c r="F131" s="355"/>
      <c r="G131" s="355"/>
      <c r="H131" s="356"/>
    </row>
    <row r="132" spans="1:8" s="16" customFormat="1" ht="37.5" customHeight="1" x14ac:dyDescent="0.2">
      <c r="A132" s="352" t="s">
        <v>67</v>
      </c>
      <c r="B132" s="353"/>
      <c r="C132" s="427"/>
      <c r="D132" s="361">
        <v>780</v>
      </c>
      <c r="E132" s="355"/>
      <c r="F132" s="355"/>
      <c r="G132" s="355"/>
      <c r="H132" s="356"/>
    </row>
    <row r="133" spans="1:8" s="16" customFormat="1" ht="37.5" customHeight="1" x14ac:dyDescent="0.2">
      <c r="A133" s="352" t="s">
        <v>68</v>
      </c>
      <c r="B133" s="353"/>
      <c r="C133" s="427"/>
      <c r="D133" s="361">
        <v>1170</v>
      </c>
      <c r="E133" s="355"/>
      <c r="F133" s="355"/>
      <c r="G133" s="355"/>
      <c r="H133" s="356"/>
    </row>
    <row r="134" spans="1:8" s="16" customFormat="1" ht="37.5" customHeight="1" thickBot="1" x14ac:dyDescent="0.25">
      <c r="A134" s="369" t="s">
        <v>69</v>
      </c>
      <c r="B134" s="370"/>
      <c r="C134" s="428"/>
      <c r="D134" s="361">
        <v>6990</v>
      </c>
      <c r="E134" s="355"/>
      <c r="F134" s="355"/>
      <c r="G134" s="355"/>
      <c r="H134" s="356"/>
    </row>
    <row r="135" spans="1:8" s="16" customFormat="1" ht="117.75" customHeight="1" thickBot="1" x14ac:dyDescent="0.25">
      <c r="A135" s="524" t="s">
        <v>71</v>
      </c>
      <c r="B135" s="525"/>
      <c r="C13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35" s="375">
        <v>30</v>
      </c>
      <c r="E135" s="375"/>
      <c r="F135" s="375"/>
      <c r="G135" s="375"/>
      <c r="H135" s="376"/>
    </row>
    <row r="136" spans="1:8" s="23" customFormat="1" ht="50.1" customHeight="1" thickBot="1" x14ac:dyDescent="0.25">
      <c r="A136" s="362" t="s">
        <v>72</v>
      </c>
      <c r="B136" s="363"/>
      <c r="C136" s="21"/>
      <c r="D136" s="364" t="str">
        <f>"от "&amp;MIN(D138,D158:D172)&amp;" до "&amp;MAX(D138,D158:D172)</f>
        <v>от 540 до 22290</v>
      </c>
      <c r="E136" s="364"/>
      <c r="F136" s="364"/>
      <c r="G136" s="364"/>
      <c r="H136" s="365"/>
    </row>
    <row r="137" spans="1:8" s="16" customFormat="1" ht="24.95" customHeight="1" thickBot="1" x14ac:dyDescent="0.25">
      <c r="A137" s="518"/>
      <c r="B137" s="519"/>
      <c r="C137" s="60"/>
      <c r="D137" s="520"/>
      <c r="E137" s="520"/>
      <c r="F137" s="520"/>
      <c r="G137" s="520"/>
      <c r="H137" s="521"/>
    </row>
    <row r="138" spans="1:8" s="16" customFormat="1" ht="68.25" customHeight="1" thickBot="1" x14ac:dyDescent="0.25">
      <c r="A138" s="389" t="s">
        <v>73</v>
      </c>
      <c r="B138" s="390"/>
      <c r="C13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"2ГИС.ТОЛЬЯТТИ" (версия для ПК); Интернет-площадка 2gis.kz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http://api.2gis.kz/</v>
      </c>
      <c r="D138" s="391">
        <v>12600</v>
      </c>
      <c r="E138" s="391"/>
      <c r="F138" s="391"/>
      <c r="G138" s="391"/>
      <c r="H138" s="392"/>
    </row>
    <row r="139" spans="1:8" s="16" customFormat="1" ht="68.25" customHeight="1" thickBot="1" x14ac:dyDescent="0.25">
      <c r="A139" s="393" t="s">
        <v>74</v>
      </c>
      <c r="B139" s="394"/>
      <c r="C139" s="405"/>
      <c r="D139" s="395" t="s">
        <v>75</v>
      </c>
      <c r="E139" s="396"/>
      <c r="F139" s="396"/>
      <c r="G139" s="396"/>
      <c r="H139" s="397"/>
    </row>
    <row r="140" spans="1:8" s="16" customFormat="1" ht="68.25" customHeight="1" x14ac:dyDescent="0.2">
      <c r="A140" s="385" t="s">
        <v>76</v>
      </c>
      <c r="B140" s="386"/>
      <c r="C140" s="405"/>
      <c r="D140" s="398">
        <f>D138/4</f>
        <v>3150</v>
      </c>
      <c r="E140" s="398"/>
      <c r="F140" s="398"/>
      <c r="G140" s="398"/>
      <c r="H140" s="399"/>
    </row>
    <row r="141" spans="1:8" s="16" customFormat="1" ht="68.25" customHeight="1" x14ac:dyDescent="0.2">
      <c r="A141" s="385" t="s">
        <v>77</v>
      </c>
      <c r="B141" s="386"/>
      <c r="C141" s="405"/>
      <c r="D141" s="398">
        <f>D138/5</f>
        <v>2520</v>
      </c>
      <c r="E141" s="398"/>
      <c r="F141" s="398"/>
      <c r="G141" s="398"/>
      <c r="H141" s="399"/>
    </row>
    <row r="142" spans="1:8" s="16" customFormat="1" ht="68.25" customHeight="1" x14ac:dyDescent="0.2">
      <c r="A142" s="385" t="s">
        <v>78</v>
      </c>
      <c r="B142" s="386"/>
      <c r="C142" s="405"/>
      <c r="D142" s="398">
        <f>D138/6</f>
        <v>2100</v>
      </c>
      <c r="E142" s="398"/>
      <c r="F142" s="398"/>
      <c r="G142" s="398"/>
      <c r="H142" s="399"/>
    </row>
    <row r="143" spans="1:8" s="16" customFormat="1" ht="68.25" customHeight="1" x14ac:dyDescent="0.2">
      <c r="A143" s="385" t="s">
        <v>79</v>
      </c>
      <c r="B143" s="386"/>
      <c r="C143" s="405"/>
      <c r="D143" s="398">
        <f>D138/7</f>
        <v>1800</v>
      </c>
      <c r="E143" s="398"/>
      <c r="F143" s="398"/>
      <c r="G143" s="398"/>
      <c r="H143" s="399"/>
    </row>
    <row r="144" spans="1:8" s="16" customFormat="1" ht="68.25" customHeight="1" x14ac:dyDescent="0.2">
      <c r="A144" s="385" t="s">
        <v>80</v>
      </c>
      <c r="B144" s="386"/>
      <c r="C144" s="405"/>
      <c r="D144" s="398">
        <f>D138/8</f>
        <v>1575</v>
      </c>
      <c r="E144" s="398"/>
      <c r="F144" s="398"/>
      <c r="G144" s="398"/>
      <c r="H144" s="399"/>
    </row>
    <row r="145" spans="1:8" s="16" customFormat="1" ht="68.25" customHeight="1" x14ac:dyDescent="0.2">
      <c r="A145" s="385" t="s">
        <v>81</v>
      </c>
      <c r="B145" s="386"/>
      <c r="C145" s="405"/>
      <c r="D145" s="398">
        <f>D138/9</f>
        <v>1400</v>
      </c>
      <c r="E145" s="398"/>
      <c r="F145" s="398"/>
      <c r="G145" s="398"/>
      <c r="H145" s="399"/>
    </row>
    <row r="146" spans="1:8" s="16" customFormat="1" ht="68.25" customHeight="1" x14ac:dyDescent="0.2">
      <c r="A146" s="385" t="s">
        <v>82</v>
      </c>
      <c r="B146" s="386"/>
      <c r="C146" s="405"/>
      <c r="D146" s="398">
        <f>D138/10</f>
        <v>1260</v>
      </c>
      <c r="E146" s="398"/>
      <c r="F146" s="398"/>
      <c r="G146" s="398"/>
      <c r="H146" s="399"/>
    </row>
    <row r="147" spans="1:8" s="16" customFormat="1" ht="68.25" customHeight="1" thickBot="1" x14ac:dyDescent="0.25">
      <c r="A147" s="389" t="s">
        <v>83</v>
      </c>
      <c r="B147" s="390"/>
      <c r="C147" s="405"/>
      <c r="D147" s="391">
        <v>18888</v>
      </c>
      <c r="E147" s="391"/>
      <c r="F147" s="391"/>
      <c r="G147" s="391"/>
      <c r="H147" s="392"/>
    </row>
    <row r="148" spans="1:8" s="16" customFormat="1" ht="68.25" customHeight="1" thickBot="1" x14ac:dyDescent="0.25">
      <c r="A148" s="393" t="s">
        <v>74</v>
      </c>
      <c r="B148" s="394"/>
      <c r="C148" s="405"/>
      <c r="D148" s="395" t="s">
        <v>75</v>
      </c>
      <c r="E148" s="396"/>
      <c r="F148" s="396"/>
      <c r="G148" s="396"/>
      <c r="H148" s="397"/>
    </row>
    <row r="149" spans="1:8" s="16" customFormat="1" ht="68.25" customHeight="1" x14ac:dyDescent="0.2">
      <c r="A149" s="385" t="s">
        <v>76</v>
      </c>
      <c r="B149" s="386"/>
      <c r="C149" s="405"/>
      <c r="D149" s="398">
        <v>4722</v>
      </c>
      <c r="E149" s="398"/>
      <c r="F149" s="398"/>
      <c r="G149" s="398"/>
      <c r="H149" s="399"/>
    </row>
    <row r="150" spans="1:8" s="16" customFormat="1" ht="68.25" customHeight="1" x14ac:dyDescent="0.2">
      <c r="A150" s="385" t="s">
        <v>77</v>
      </c>
      <c r="B150" s="386"/>
      <c r="C150" s="405"/>
      <c r="D150" s="398">
        <v>3777.6</v>
      </c>
      <c r="E150" s="398"/>
      <c r="F150" s="398"/>
      <c r="G150" s="398"/>
      <c r="H150" s="399"/>
    </row>
    <row r="151" spans="1:8" s="16" customFormat="1" ht="68.25" customHeight="1" x14ac:dyDescent="0.2">
      <c r="A151" s="385" t="s">
        <v>78</v>
      </c>
      <c r="B151" s="386"/>
      <c r="C151" s="405"/>
      <c r="D151" s="398">
        <v>3148</v>
      </c>
      <c r="E151" s="398"/>
      <c r="F151" s="398"/>
      <c r="G151" s="398"/>
      <c r="H151" s="399"/>
    </row>
    <row r="152" spans="1:8" s="16" customFormat="1" ht="68.25" customHeight="1" x14ac:dyDescent="0.2">
      <c r="A152" s="385" t="s">
        <v>79</v>
      </c>
      <c r="B152" s="386"/>
      <c r="C152" s="405"/>
      <c r="D152" s="398">
        <v>2698.2857142857142</v>
      </c>
      <c r="E152" s="398"/>
      <c r="F152" s="398"/>
      <c r="G152" s="398"/>
      <c r="H152" s="399"/>
    </row>
    <row r="153" spans="1:8" s="16" customFormat="1" ht="68.25" customHeight="1" x14ac:dyDescent="0.2">
      <c r="A153" s="385" t="s">
        <v>80</v>
      </c>
      <c r="B153" s="386"/>
      <c r="C153" s="405"/>
      <c r="D153" s="398">
        <v>2361</v>
      </c>
      <c r="E153" s="398"/>
      <c r="F153" s="398"/>
      <c r="G153" s="398"/>
      <c r="H153" s="399"/>
    </row>
    <row r="154" spans="1:8" s="16" customFormat="1" ht="68.25" customHeight="1" x14ac:dyDescent="0.2">
      <c r="A154" s="385" t="s">
        <v>81</v>
      </c>
      <c r="B154" s="386"/>
      <c r="C154" s="405"/>
      <c r="D154" s="398">
        <v>2098.6666666666665</v>
      </c>
      <c r="E154" s="398"/>
      <c r="F154" s="398"/>
      <c r="G154" s="398"/>
      <c r="H154" s="399"/>
    </row>
    <row r="155" spans="1:8" s="16" customFormat="1" ht="68.25" customHeight="1" thickBot="1" x14ac:dyDescent="0.25">
      <c r="A155" s="385" t="s">
        <v>82</v>
      </c>
      <c r="B155" s="386"/>
      <c r="C155" s="406"/>
      <c r="D155" s="398">
        <v>1888.8</v>
      </c>
      <c r="E155" s="398"/>
      <c r="F155" s="398"/>
      <c r="G155" s="398"/>
      <c r="H155" s="399"/>
    </row>
    <row r="156" spans="1:8" s="16" customFormat="1" ht="62.45" customHeight="1" thickBot="1" x14ac:dyDescent="0.25">
      <c r="A156" s="380" t="s">
        <v>84</v>
      </c>
      <c r="B156" s="381"/>
      <c r="C15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56" s="374">
        <v>10008</v>
      </c>
      <c r="E156" s="375"/>
      <c r="F156" s="375"/>
      <c r="G156" s="375"/>
      <c r="H156" s="376"/>
    </row>
    <row r="157" spans="1:8" s="16" customFormat="1" ht="24.95" customHeight="1" thickBot="1" x14ac:dyDescent="0.25">
      <c r="A157" s="518"/>
      <c r="B157" s="519"/>
      <c r="C157" s="56"/>
      <c r="D157" s="520"/>
      <c r="E157" s="520"/>
      <c r="F157" s="520"/>
      <c r="G157" s="520"/>
      <c r="H157" s="521"/>
    </row>
    <row r="158" spans="1:8" s="16" customFormat="1" ht="50.1" customHeight="1" x14ac:dyDescent="0.2">
      <c r="A158" s="377" t="s">
        <v>85</v>
      </c>
      <c r="B158" s="378"/>
      <c r="C158" s="118" t="str">
        <f>"Интернет-площадка 2gis.ru на основе Cправочника организаций "&amp;$C$2&amp;""</f>
        <v>Интернет-площадка 2gis.ru на основе Cправочника организаций "2ГИС.ТОЛЬЯТТИ"</v>
      </c>
      <c r="D158" s="517">
        <v>5490</v>
      </c>
      <c r="E158" s="398"/>
      <c r="F158" s="398"/>
      <c r="G158" s="398"/>
      <c r="H158" s="399"/>
    </row>
    <row r="159" spans="1:8" s="16" customFormat="1" ht="50.1" customHeight="1" x14ac:dyDescent="0.2">
      <c r="A159" s="352" t="s">
        <v>86</v>
      </c>
      <c r="B159" s="353"/>
      <c r="C159" s="74"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59" s="361">
        <v>6090</v>
      </c>
      <c r="E159" s="355"/>
      <c r="F159" s="355"/>
      <c r="G159" s="355"/>
      <c r="H159" s="356"/>
    </row>
    <row r="160" spans="1:8" s="16" customFormat="1" ht="50.1" customHeight="1" x14ac:dyDescent="0.2">
      <c r="A160" s="352" t="s">
        <v>87</v>
      </c>
      <c r="B160" s="353"/>
      <c r="C160" s="74"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0" s="361">
        <v>21990</v>
      </c>
      <c r="E160" s="355"/>
      <c r="F160" s="355"/>
      <c r="G160" s="355"/>
      <c r="H160" s="356"/>
    </row>
    <row r="161" spans="1:8" s="16" customFormat="1" ht="50.1" customHeight="1" x14ac:dyDescent="0.2">
      <c r="A161" s="352" t="s">
        <v>88</v>
      </c>
      <c r="B161" s="353"/>
      <c r="C161" s="74" t="str">
        <f>"Интернет-площадка 2gis.ru на основе Cправочника организаций "&amp;$C$2&amp;""</f>
        <v>Интернет-площадка 2gis.ru на основе Cправочника организаций "2ГИС.ТОЛЬЯТТИ"</v>
      </c>
      <c r="D161" s="361">
        <v>5790</v>
      </c>
      <c r="E161" s="355"/>
      <c r="F161" s="355"/>
      <c r="G161" s="355"/>
      <c r="H161" s="356"/>
    </row>
    <row r="162" spans="1:8" s="16" customFormat="1" ht="50.1" customHeight="1" x14ac:dyDescent="0.2">
      <c r="A162" s="352" t="s">
        <v>89</v>
      </c>
      <c r="B162" s="353"/>
      <c r="C162" s="74" t="str">
        <f>"Интернет-площадка 2gis.ru на основе Cправочника организаций "&amp;$C$2&amp;""</f>
        <v>Интернет-площадка 2gis.ru на основе Cправочника организаций "2ГИС.ТОЛЬЯТТИ"</v>
      </c>
      <c r="D162" s="361">
        <v>6948</v>
      </c>
      <c r="E162" s="355"/>
      <c r="F162" s="355"/>
      <c r="G162" s="355"/>
      <c r="H162" s="356"/>
    </row>
    <row r="163" spans="1:8" s="16" customFormat="1" ht="50.1" customHeight="1" x14ac:dyDescent="0.2">
      <c r="A163" s="352" t="s">
        <v>90</v>
      </c>
      <c r="B163" s="353"/>
      <c r="C163" s="74"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3" s="361">
        <v>8490</v>
      </c>
      <c r="E163" s="355"/>
      <c r="F163" s="355"/>
      <c r="G163" s="355"/>
      <c r="H163" s="356"/>
    </row>
    <row r="164" spans="1:8" s="16" customFormat="1" ht="50.1" customHeight="1" x14ac:dyDescent="0.2">
      <c r="A164" s="352" t="s">
        <v>91</v>
      </c>
      <c r="B164" s="353"/>
      <c r="C164" s="74"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4" s="361">
        <v>12390</v>
      </c>
      <c r="E164" s="355"/>
      <c r="F164" s="355"/>
      <c r="G164" s="355"/>
      <c r="H164" s="356"/>
    </row>
    <row r="165" spans="1:8" s="16" customFormat="1" ht="50.1" customHeight="1" x14ac:dyDescent="0.2">
      <c r="A165" s="352" t="s">
        <v>92</v>
      </c>
      <c r="B165" s="353"/>
      <c r="C165" s="74"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65" s="361">
        <v>22290</v>
      </c>
      <c r="E165" s="355"/>
      <c r="F165" s="355"/>
      <c r="G165" s="355"/>
      <c r="H165" s="356"/>
    </row>
    <row r="166" spans="1:8" s="16" customFormat="1" ht="50.1" customHeight="1" x14ac:dyDescent="0.2">
      <c r="A166" s="352" t="s">
        <v>93</v>
      </c>
      <c r="B166" s="353"/>
      <c r="C166" s="74" t="str">
        <f>C197</f>
        <v>электронный справочник на основе Справочника организаций "2ГИС.ТОЛЬЯТТИ" (мобильная версия 2ГИС 4.0 и выше)</v>
      </c>
      <c r="D166" s="361">
        <v>12000</v>
      </c>
      <c r="E166" s="355"/>
      <c r="F166" s="355"/>
      <c r="G166" s="355"/>
      <c r="H166" s="356"/>
    </row>
    <row r="167" spans="1:8" s="16" customFormat="1" ht="50.1" customHeight="1" x14ac:dyDescent="0.2">
      <c r="A167" s="352" t="s">
        <v>94</v>
      </c>
      <c r="B167" s="353"/>
      <c r="C167" s="74" t="s">
        <v>704</v>
      </c>
      <c r="D167" s="361">
        <v>540</v>
      </c>
      <c r="E167" s="355"/>
      <c r="F167" s="355"/>
      <c r="G167" s="355"/>
      <c r="H167" s="356"/>
    </row>
    <row r="168" spans="1:8" s="16" customFormat="1" ht="83.25" customHeight="1" x14ac:dyDescent="0.2">
      <c r="A168" s="352" t="s">
        <v>96</v>
      </c>
      <c r="B168" s="353"/>
      <c r="C16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68" s="361">
        <v>4590</v>
      </c>
      <c r="E168" s="355"/>
      <c r="F168" s="355"/>
      <c r="G168" s="355"/>
      <c r="H168" s="356"/>
    </row>
    <row r="169" spans="1:8" s="16" customFormat="1" ht="83.25" customHeight="1" x14ac:dyDescent="0.2">
      <c r="A169" s="352" t="s">
        <v>97</v>
      </c>
      <c r="B169" s="353"/>
      <c r="C169" s="74" t="str">
        <f t="shared" ref="C169:C17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69" s="361">
        <v>3672</v>
      </c>
      <c r="E169" s="355"/>
      <c r="F169" s="355"/>
      <c r="G169" s="355"/>
      <c r="H169" s="356"/>
    </row>
    <row r="170" spans="1:8" s="16" customFormat="1" ht="83.25" customHeight="1" x14ac:dyDescent="0.2">
      <c r="A170" s="352" t="s">
        <v>98</v>
      </c>
      <c r="B170" s="353"/>
      <c r="C170" s="74"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0" s="361">
        <v>3750</v>
      </c>
      <c r="E170" s="355"/>
      <c r="F170" s="355"/>
      <c r="G170" s="355"/>
      <c r="H170" s="356"/>
    </row>
    <row r="171" spans="1:8" s="16" customFormat="1" ht="83.25" customHeight="1" x14ac:dyDescent="0.2">
      <c r="A171" s="352" t="s">
        <v>99</v>
      </c>
      <c r="B171" s="353"/>
      <c r="C171" s="74" t="str">
        <f t="shared" si="0"/>
        <v>электронный справочник на основе Справочника организаций "2ГИС.ТОЛЬЯТТИ" (мобильная версия 2ГИС 4.0 и выше); Интернет-площадка 2gis.ru на основе Cправочника организаций "2ГИС.ТОЛЬЯТТИ"</v>
      </c>
      <c r="D171" s="361">
        <v>1836</v>
      </c>
      <c r="E171" s="355"/>
      <c r="F171" s="355"/>
      <c r="G171" s="355"/>
      <c r="H171" s="356"/>
    </row>
    <row r="172" spans="1:8" s="16" customFormat="1" ht="50.1" customHeight="1" thickBot="1" x14ac:dyDescent="0.25">
      <c r="A172" s="352" t="s">
        <v>102</v>
      </c>
      <c r="B172" s="353"/>
      <c r="C172" s="74" t="str">
        <f>"Электронный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72" s="361">
        <v>6990</v>
      </c>
      <c r="E172" s="355"/>
      <c r="F172" s="355"/>
      <c r="G172" s="355"/>
      <c r="H172" s="356"/>
    </row>
    <row r="173" spans="1:8" s="16" customFormat="1" ht="102" customHeight="1" thickBot="1" x14ac:dyDescent="0.25">
      <c r="A173" s="352" t="s">
        <v>16</v>
      </c>
      <c r="B173" s="353"/>
      <c r="C17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3" s="361">
        <v>1380</v>
      </c>
      <c r="E173" s="355"/>
      <c r="F173" s="355"/>
      <c r="G173" s="355"/>
      <c r="H173" s="356"/>
    </row>
    <row r="174" spans="1:8" s="16" customFormat="1" ht="102" customHeight="1" thickBot="1" x14ac:dyDescent="0.25">
      <c r="A174" s="352" t="s">
        <v>103</v>
      </c>
      <c r="B174" s="353"/>
      <c r="C17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174" s="361">
        <v>100002</v>
      </c>
      <c r="E174" s="355"/>
      <c r="F174" s="355"/>
      <c r="G174" s="355"/>
      <c r="H174" s="356"/>
    </row>
    <row r="175" spans="1:8" s="16" customFormat="1" ht="126" customHeight="1" x14ac:dyDescent="0.2">
      <c r="A175" s="352" t="s">
        <v>104</v>
      </c>
      <c r="B175" s="353"/>
      <c r="C17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75" s="361">
        <v>14100</v>
      </c>
      <c r="E175" s="355"/>
      <c r="F175" s="355"/>
      <c r="G175" s="355"/>
      <c r="H175" s="356"/>
    </row>
    <row r="176" spans="1:8" s="16" customFormat="1" ht="96" customHeight="1" x14ac:dyDescent="0.2">
      <c r="A176" s="377" t="s">
        <v>105</v>
      </c>
      <c r="B176" s="378"/>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Интернет-площадки и Веб-приложения на основе Cправочника организаций "2ГИС.ТОЛЬЯТТИ", http://api.2gis.ru/</v>
      </c>
      <c r="D176" s="361">
        <v>5010</v>
      </c>
      <c r="E176" s="355"/>
      <c r="F176" s="355"/>
      <c r="G176" s="355"/>
      <c r="H176" s="356"/>
    </row>
    <row r="177" spans="1:8" s="16" customFormat="1" ht="96" customHeight="1" x14ac:dyDescent="0.2">
      <c r="A177" s="377" t="s">
        <v>106</v>
      </c>
      <c r="B177" s="378"/>
      <c r="C17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77" s="361">
        <v>5010</v>
      </c>
      <c r="E177" s="355"/>
      <c r="F177" s="355"/>
      <c r="G177" s="355"/>
      <c r="H177" s="356"/>
    </row>
    <row r="178" spans="1:8" s="16" customFormat="1" ht="78" customHeight="1" x14ac:dyDescent="0.2">
      <c r="A178" s="352" t="s">
        <v>100</v>
      </c>
      <c r="B178" s="353" t="s">
        <v>100</v>
      </c>
      <c r="C17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78" s="361">
        <v>10008</v>
      </c>
      <c r="E178" s="355"/>
      <c r="F178" s="355"/>
      <c r="G178" s="355"/>
      <c r="H178" s="356"/>
    </row>
    <row r="179" spans="1:8" s="16" customFormat="1" ht="78" customHeight="1" x14ac:dyDescent="0.2">
      <c r="A179" s="352" t="s">
        <v>101</v>
      </c>
      <c r="B179" s="353" t="s">
        <v>101</v>
      </c>
      <c r="C17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79" s="361">
        <v>7500</v>
      </c>
      <c r="E179" s="355"/>
      <c r="F179" s="355"/>
      <c r="G179" s="355"/>
      <c r="H179" s="356"/>
    </row>
    <row r="180" spans="1:8" s="16" customFormat="1" ht="50.1" customHeight="1" x14ac:dyDescent="0.2">
      <c r="A180" s="352" t="s">
        <v>107</v>
      </c>
      <c r="B180" s="353"/>
      <c r="C180" s="74" t="str">
        <f>"Интернет-площадка 2gis.ru на основе Cправочника организаций "&amp;$C$2&amp;""</f>
        <v>Интернет-площадка 2gis.ru на основе Cправочника организаций "2ГИС.ТОЛЬЯТТИ"</v>
      </c>
      <c r="D180" s="361">
        <v>7800</v>
      </c>
      <c r="E180" s="355"/>
      <c r="F180" s="355"/>
      <c r="G180" s="355"/>
      <c r="H180" s="356"/>
    </row>
    <row r="181" spans="1:8" s="16" customFormat="1" ht="50.1" customHeight="1" x14ac:dyDescent="0.2">
      <c r="A181" s="352" t="s">
        <v>108</v>
      </c>
      <c r="B181" s="353"/>
      <c r="C181" s="74" t="str">
        <f t="shared" ref="C181:C189" si="1">"Электронный справочник на основе Справочника организаций "&amp;$C$2&amp;" (версия для ПК)"</f>
        <v>Электронный справочник на основе Справочника организаций "2ГИС.ТОЛЬЯТТИ" (версия для ПК)</v>
      </c>
      <c r="D181" s="361">
        <v>8640</v>
      </c>
      <c r="E181" s="355"/>
      <c r="F181" s="355"/>
      <c r="G181" s="355"/>
      <c r="H181" s="356"/>
    </row>
    <row r="182" spans="1:8" s="16" customFormat="1" ht="50.1" customHeight="1" x14ac:dyDescent="0.2">
      <c r="A182" s="352" t="s">
        <v>109</v>
      </c>
      <c r="B182" s="353"/>
      <c r="C182" s="74" t="str">
        <f t="shared" si="1"/>
        <v>Электронный справочник на основе Справочника организаций "2ГИС.ТОЛЬЯТТИ" (версия для ПК)</v>
      </c>
      <c r="D182" s="361">
        <v>30840</v>
      </c>
      <c r="E182" s="355"/>
      <c r="F182" s="355"/>
      <c r="G182" s="355"/>
      <c r="H182" s="356"/>
    </row>
    <row r="183" spans="1:8" s="16" customFormat="1" ht="50.1" customHeight="1" x14ac:dyDescent="0.2">
      <c r="A183" s="352" t="s">
        <v>110</v>
      </c>
      <c r="B183" s="353"/>
      <c r="C183" s="74" t="str">
        <f>"Интернет-площадка 2gis.ru на основе Cправочника организаций "&amp;$C$2&amp;""</f>
        <v>Интернет-площадка 2gis.ru на основе Cправочника организаций "2ГИС.ТОЛЬЯТТИ"</v>
      </c>
      <c r="D183" s="361">
        <v>8160</v>
      </c>
      <c r="E183" s="355"/>
      <c r="F183" s="355"/>
      <c r="G183" s="355"/>
      <c r="H183" s="356"/>
    </row>
    <row r="184" spans="1:8" s="16" customFormat="1" ht="50.1" customHeight="1" x14ac:dyDescent="0.2">
      <c r="A184" s="352" t="s">
        <v>111</v>
      </c>
      <c r="B184" s="353"/>
      <c r="C184" s="74" t="str">
        <f>"Интернет-площадка 2gis.ru на основе Cправочника организаций "&amp;$C$2&amp;""</f>
        <v>Интернет-площадка 2gis.ru на основе Cправочника организаций "2ГИС.ТОЛЬЯТТИ"</v>
      </c>
      <c r="D184" s="361">
        <v>9792</v>
      </c>
      <c r="E184" s="355"/>
      <c r="F184" s="355"/>
      <c r="G184" s="355"/>
      <c r="H184" s="356"/>
    </row>
    <row r="185" spans="1:8" s="16" customFormat="1" ht="50.1" customHeight="1" x14ac:dyDescent="0.2">
      <c r="A185" s="352" t="s">
        <v>112</v>
      </c>
      <c r="B185" s="353"/>
      <c r="C185" s="74" t="str">
        <f t="shared" si="1"/>
        <v>Электронный справочник на основе Справочника организаций "2ГИС.ТОЛЬЯТТИ" (версия для ПК)</v>
      </c>
      <c r="D185" s="361">
        <v>12000</v>
      </c>
      <c r="E185" s="355"/>
      <c r="F185" s="355"/>
      <c r="G185" s="355"/>
      <c r="H185" s="356"/>
    </row>
    <row r="186" spans="1:8" s="16" customFormat="1" ht="50.1" customHeight="1" x14ac:dyDescent="0.2">
      <c r="A186" s="352" t="s">
        <v>113</v>
      </c>
      <c r="B186" s="353"/>
      <c r="C186" s="74" t="str">
        <f t="shared" si="1"/>
        <v>Электронный справочник на основе Справочника организаций "2ГИС.ТОЛЬЯТТИ" (версия для ПК)</v>
      </c>
      <c r="D186" s="361">
        <v>17400</v>
      </c>
      <c r="E186" s="355"/>
      <c r="F186" s="355"/>
      <c r="G186" s="355"/>
      <c r="H186" s="356"/>
    </row>
    <row r="187" spans="1:8" s="16" customFormat="1" ht="50.1" customHeight="1" x14ac:dyDescent="0.2">
      <c r="A187" s="352" t="s">
        <v>114</v>
      </c>
      <c r="B187" s="353"/>
      <c r="C187" s="74" t="str">
        <f t="shared" si="1"/>
        <v>Электронный справочник на основе Справочника организаций "2ГИС.ТОЛЬЯТТИ" (версия для ПК)</v>
      </c>
      <c r="D187" s="361">
        <v>31320</v>
      </c>
      <c r="E187" s="355"/>
      <c r="F187" s="355"/>
      <c r="G187" s="355"/>
      <c r="H187" s="356"/>
    </row>
    <row r="188" spans="1:8" s="16" customFormat="1" ht="50.1" customHeight="1" x14ac:dyDescent="0.2">
      <c r="A188" s="352" t="s">
        <v>115</v>
      </c>
      <c r="B188" s="353"/>
      <c r="C188" s="74" t="s">
        <v>704</v>
      </c>
      <c r="D188" s="361">
        <v>840</v>
      </c>
      <c r="E188" s="355"/>
      <c r="F188" s="355"/>
      <c r="G188" s="355"/>
      <c r="H188" s="356"/>
    </row>
    <row r="189" spans="1:8" s="16" customFormat="1" ht="50.1" customHeight="1" thickBot="1" x14ac:dyDescent="0.25">
      <c r="A189" s="352" t="s">
        <v>117</v>
      </c>
      <c r="B189" s="353"/>
      <c r="C189" s="74" t="str">
        <f t="shared" si="1"/>
        <v>Электронный справочник на основе Справочника организаций "2ГИС.ТОЛЬЯТТИ" (версия для ПК)</v>
      </c>
      <c r="D189" s="361">
        <v>9840</v>
      </c>
      <c r="E189" s="355"/>
      <c r="F189" s="355"/>
      <c r="G189" s="355"/>
      <c r="H189" s="356"/>
    </row>
    <row r="190" spans="1:8" s="23" customFormat="1" ht="50.1" customHeight="1" thickBot="1" x14ac:dyDescent="0.25">
      <c r="A190" s="362" t="s">
        <v>118</v>
      </c>
      <c r="B190" s="363"/>
      <c r="C190" s="21"/>
      <c r="D190" s="364"/>
      <c r="E190" s="364"/>
      <c r="F190" s="364"/>
      <c r="G190" s="364"/>
      <c r="H190" s="365"/>
    </row>
    <row r="191" spans="1:8" s="16" customFormat="1" ht="50.1" customHeight="1" x14ac:dyDescent="0.2">
      <c r="A191" s="352" t="s">
        <v>119</v>
      </c>
      <c r="B191" s="353"/>
      <c r="C191" s="366" t="str">
        <f>"Электронный справочник на основе Справочника организаций "&amp;$C$2&amp;" (мобильная версия)"</f>
        <v>Электронный справочник на основе Справочника организаций "2ГИС.ТОЛЬЯТТИ" (мобильная версия)</v>
      </c>
      <c r="D191" s="382">
        <v>5004</v>
      </c>
      <c r="E191" s="383"/>
      <c r="F191" s="383"/>
      <c r="G191" s="383"/>
      <c r="H191" s="384"/>
    </row>
    <row r="192" spans="1:8" s="16" customFormat="1" ht="50.1" customHeight="1" x14ac:dyDescent="0.2">
      <c r="A192" s="352" t="s">
        <v>120</v>
      </c>
      <c r="B192" s="353"/>
      <c r="C192" s="367"/>
      <c r="D192" s="354">
        <v>5004</v>
      </c>
      <c r="E192" s="355"/>
      <c r="F192" s="355"/>
      <c r="G192" s="355"/>
      <c r="H192" s="356"/>
    </row>
    <row r="193" spans="1:8" s="16" customFormat="1" ht="50.1" customHeight="1" x14ac:dyDescent="0.2">
      <c r="A193" s="369" t="s">
        <v>121</v>
      </c>
      <c r="B193" s="370"/>
      <c r="C193" s="367"/>
      <c r="D193" s="517">
        <v>3000</v>
      </c>
      <c r="E193" s="398"/>
      <c r="F193" s="398"/>
      <c r="G193" s="398"/>
      <c r="H193" s="399"/>
    </row>
    <row r="194" spans="1:8" s="16" customFormat="1" ht="50.1" customHeight="1" x14ac:dyDescent="0.2">
      <c r="A194" s="369" t="s">
        <v>122</v>
      </c>
      <c r="B194" s="370"/>
      <c r="C194" s="367"/>
      <c r="D194" s="517">
        <v>300</v>
      </c>
      <c r="E194" s="398"/>
      <c r="F194" s="398"/>
      <c r="G194" s="398"/>
      <c r="H194" s="399"/>
    </row>
    <row r="195" spans="1:8" s="16" customFormat="1" ht="50.1" customHeight="1" thickBot="1" x14ac:dyDescent="0.25">
      <c r="A195" s="369" t="s">
        <v>123</v>
      </c>
      <c r="B195" s="370"/>
      <c r="C195" s="368"/>
      <c r="D195" s="471">
        <v>1050</v>
      </c>
      <c r="E195" s="472"/>
      <c r="F195" s="472"/>
      <c r="G195" s="472"/>
      <c r="H195" s="473"/>
    </row>
    <row r="196" spans="1:8" s="16" customFormat="1" ht="50.1" customHeight="1" thickBot="1" x14ac:dyDescent="0.25">
      <c r="A196" s="362" t="s">
        <v>124</v>
      </c>
      <c r="B196" s="363"/>
      <c r="C196" s="21"/>
      <c r="D196" s="364"/>
      <c r="E196" s="364"/>
      <c r="F196" s="364"/>
      <c r="G196" s="364"/>
      <c r="H196" s="365"/>
    </row>
    <row r="197" spans="1:8" s="16" customFormat="1" ht="50.1" customHeight="1" x14ac:dyDescent="0.2">
      <c r="A197" s="352" t="s">
        <v>214</v>
      </c>
      <c r="B197" s="353"/>
      <c r="C19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97" s="361">
        <v>8490</v>
      </c>
      <c r="E197" s="355"/>
      <c r="F197" s="355"/>
      <c r="G197" s="355"/>
      <c r="H197" s="356"/>
    </row>
    <row r="198" spans="1:8" s="16" customFormat="1" ht="50.1" customHeight="1" x14ac:dyDescent="0.2">
      <c r="A198" s="377" t="s">
        <v>126</v>
      </c>
      <c r="B198" s="378" t="s">
        <v>479</v>
      </c>
      <c r="C19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198" s="361">
        <v>8190</v>
      </c>
      <c r="E198" s="355"/>
      <c r="F198" s="355"/>
      <c r="G198" s="355"/>
      <c r="H198" s="356"/>
    </row>
    <row r="199" spans="1:8" s="16" customFormat="1" ht="50.1" customHeight="1" x14ac:dyDescent="0.2">
      <c r="A199" s="352" t="s">
        <v>215</v>
      </c>
      <c r="B199" s="353"/>
      <c r="C19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"2ГИС.ТОЛЬЯТТИ" (мобильная версия 2ГИС 4.0 и выше)</v>
      </c>
      <c r="D199" s="517">
        <v>12000</v>
      </c>
      <c r="E199" s="398"/>
      <c r="F199" s="398"/>
      <c r="G199" s="398"/>
      <c r="H199" s="399"/>
    </row>
    <row r="200" spans="1:8" s="16" customFormat="1" ht="67.5" customHeight="1" x14ac:dyDescent="0.2">
      <c r="A200" s="377" t="s">
        <v>199</v>
      </c>
      <c r="B200" s="378" t="s">
        <v>479</v>
      </c>
      <c r="C20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"2ГИС.ТОЛЬЯТТИ" (версия для ПК); Интернет-площадка 2gis.ru на основе Cправочника организаций "2ГИС.ТОЛЬЯТТИ"</v>
      </c>
      <c r="D200" s="517">
        <v>11520</v>
      </c>
      <c r="E200" s="398"/>
      <c r="F200" s="398"/>
      <c r="G200" s="398"/>
      <c r="H200" s="399"/>
    </row>
    <row r="201" spans="1:8" s="16" customFormat="1" ht="126" customHeight="1" x14ac:dyDescent="0.2">
      <c r="A201" s="352" t="s">
        <v>131</v>
      </c>
      <c r="B201" s="353"/>
      <c r="C201" s="121" t="str">
        <f>C197</f>
        <v>электронный справочник на основе Справочника организаций "2ГИС.ТОЛЬЯТТИ" (мобильная версия 2ГИС 4.0 и выше)</v>
      </c>
      <c r="D201" s="517">
        <v>12348</v>
      </c>
      <c r="E201" s="398"/>
      <c r="F201" s="398"/>
      <c r="G201" s="398"/>
      <c r="H201" s="399"/>
    </row>
    <row r="202" spans="1:8" s="16" customFormat="1" ht="126" customHeight="1" thickBot="1" x14ac:dyDescent="0.25">
      <c r="A202" s="352" t="s">
        <v>132</v>
      </c>
      <c r="B202" s="353"/>
      <c r="C20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"2ГИС.ТОЛЬЯТТИ"; электронный справочник на основе Справочника организаций "2ГИС.ТОЛЬЯТТИ" (мобильная версия 2ГИС 4.0 и выше)</v>
      </c>
      <c r="D202" s="517">
        <v>9270</v>
      </c>
      <c r="E202" s="398"/>
      <c r="F202" s="398"/>
      <c r="G202" s="398"/>
      <c r="H202" s="399"/>
    </row>
    <row r="203" spans="1:8" s="23" customFormat="1" ht="50.1" customHeight="1" thickBot="1" x14ac:dyDescent="0.25">
      <c r="A203" s="518"/>
      <c r="B203" s="519"/>
      <c r="C203" s="60"/>
      <c r="D203" s="520"/>
      <c r="E203" s="520"/>
      <c r="F203" s="520"/>
      <c r="G203" s="520"/>
      <c r="H203" s="521"/>
    </row>
    <row r="204" spans="1:8" s="16" customFormat="1" ht="21" x14ac:dyDescent="0.2">
      <c r="A204" s="81"/>
      <c r="B204" s="82"/>
      <c r="C204" s="83"/>
      <c r="D204" s="82"/>
      <c r="E204" s="82"/>
      <c r="F204" s="82"/>
      <c r="G204" s="82"/>
      <c r="H204" s="84"/>
    </row>
    <row r="205" spans="1:8" s="16" customFormat="1" ht="21" x14ac:dyDescent="0.2">
      <c r="A205" s="85"/>
      <c r="B205" s="86" t="s">
        <v>133</v>
      </c>
      <c r="C205" s="349" t="s">
        <v>220</v>
      </c>
      <c r="D205" s="349"/>
      <c r="E205" s="87"/>
      <c r="F205" s="87"/>
      <c r="G205" s="87"/>
      <c r="H205" s="87"/>
    </row>
    <row r="206" spans="1:8" s="16" customFormat="1" ht="21" x14ac:dyDescent="0.2">
      <c r="A206" s="85"/>
      <c r="B206" s="87"/>
      <c r="C206" s="348" t="s">
        <v>221</v>
      </c>
      <c r="D206" s="348"/>
      <c r="E206" s="87"/>
      <c r="F206" s="87"/>
      <c r="G206" s="87"/>
      <c r="H206" s="87"/>
    </row>
    <row r="207" spans="1:8" s="16" customFormat="1" ht="21" x14ac:dyDescent="0.2">
      <c r="A207" s="85"/>
      <c r="B207" s="87"/>
      <c r="C207" s="349" t="s">
        <v>222</v>
      </c>
      <c r="D207" s="348"/>
      <c r="E207" s="87"/>
      <c r="F207" s="87"/>
      <c r="G207" s="87"/>
      <c r="H207" s="87"/>
    </row>
    <row r="208" spans="1:8" s="23" customFormat="1" ht="26.25" x14ac:dyDescent="0.2">
      <c r="A208" s="93"/>
      <c r="B208" s="93"/>
      <c r="C208" s="348"/>
      <c r="D208" s="348"/>
      <c r="E208" s="95"/>
      <c r="F208" s="96"/>
      <c r="G208" s="97"/>
      <c r="H208" s="97"/>
    </row>
    <row r="209" spans="1:8" s="20" customFormat="1" ht="26.25" x14ac:dyDescent="0.2">
      <c r="A209" s="347" t="str">
        <f>Абакан_юр!A174</f>
        <v>По соглашению сторон в качестве валюты платежа могут выступать украинские гривны, в этом случае курс следующий: 1 руб. = 0,4395 гривен</v>
      </c>
      <c r="B209" s="347"/>
      <c r="C209" s="347"/>
      <c r="D209" s="89"/>
      <c r="E209" s="89"/>
      <c r="F209" s="90"/>
      <c r="G209" s="351"/>
      <c r="H209" s="351"/>
    </row>
    <row r="210" spans="1:8" s="16" customFormat="1" ht="26.25" x14ac:dyDescent="0.2">
      <c r="A210" s="347" t="str">
        <f>Абакан_юр!A175</f>
        <v>По соглашению сторон в качестве валюты платежа могут выступать дирхамы ОАЭ, в этом случае курс следующий: 1 руб. = 0,0414 дирхам</v>
      </c>
      <c r="B210" s="347"/>
      <c r="C210" s="347"/>
      <c r="D210" s="89"/>
      <c r="E210" s="89"/>
      <c r="F210" s="90"/>
      <c r="G210" s="92"/>
      <c r="H210" s="92"/>
    </row>
    <row r="211" spans="1:8" ht="12.6" customHeight="1" x14ac:dyDescent="0.2">
      <c r="A211" s="347" t="str">
        <f>Абакан_юр!A176</f>
        <v>По соглашению сторон в качестве валюты платежа могут выступать доллары США, в этом случае курс следующий: 1 руб. = 0,0113 доллара</v>
      </c>
      <c r="B211" s="347"/>
      <c r="C211" s="347"/>
      <c r="D211" s="89"/>
      <c r="E211" s="89"/>
      <c r="F211" s="90"/>
      <c r="G211" s="92"/>
      <c r="H211" s="92"/>
    </row>
    <row r="212" spans="1:8" s="87" customFormat="1" ht="24.95" customHeight="1" x14ac:dyDescent="0.2">
      <c r="A212" s="347" t="str">
        <f>Абакан_юр!A177</f>
        <v>По соглашению сторон в качестве валюты платежа могут выступать евро, в этом случае курс следующий: 1 руб. = 0,0104 евро</v>
      </c>
      <c r="B212" s="347"/>
      <c r="C212" s="347"/>
      <c r="D212" s="89"/>
      <c r="E212" s="90"/>
      <c r="F212" s="90"/>
      <c r="G212" s="92"/>
      <c r="H212" s="92"/>
    </row>
    <row r="213" spans="1:8" s="87" customFormat="1" ht="24.95" customHeight="1" x14ac:dyDescent="0.2">
      <c r="A213" s="347" t="str">
        <f>Абакан_юр!A178</f>
        <v>По соглашению сторон в качестве валюты платежа могут выступать чешские кроны, в этом случае курс следующий: 1 руб. = 0,2610 крона</v>
      </c>
      <c r="B213" s="347"/>
      <c r="C213" s="347"/>
      <c r="D213" s="89"/>
      <c r="E213" s="90"/>
      <c r="F213" s="90"/>
      <c r="G213" s="92"/>
      <c r="H213" s="92"/>
    </row>
    <row r="214" spans="1:8" s="87" customFormat="1" ht="24.95" customHeight="1" x14ac:dyDescent="0.2">
      <c r="A214" s="347" t="str">
        <f>Абакан_юр!A179</f>
        <v>По соглашению сторон в качестве валюты платежа могут выступать киргизские сомы, в этом случае курс следующий: 1 руб. = 1,0094 сом</v>
      </c>
      <c r="B214" s="347"/>
      <c r="C214" s="347"/>
      <c r="D214" s="89"/>
      <c r="E214" s="89"/>
      <c r="F214" s="90"/>
      <c r="G214" s="92"/>
      <c r="H214" s="92"/>
    </row>
    <row r="215" spans="1:8" s="98" customFormat="1" ht="12" customHeight="1" x14ac:dyDescent="0.2">
      <c r="A215" s="347" t="str">
        <f>Абакан_юр!A180</f>
        <v>По соглашению сторон в качестве валюты платежа могут выступать казахстанские тенге, в этом случае курс следующий: 1 руб. = 5,0667 тенге</v>
      </c>
      <c r="B215" s="347"/>
      <c r="C215" s="347"/>
      <c r="D215" s="89"/>
      <c r="E215" s="89"/>
      <c r="F215" s="90"/>
      <c r="G215" s="92"/>
      <c r="H215" s="92"/>
    </row>
    <row r="216" spans="1:8" s="91" customFormat="1" ht="24.95" customHeight="1" x14ac:dyDescent="0.2">
      <c r="A216" s="93"/>
      <c r="B216" s="93"/>
      <c r="C216" s="94"/>
      <c r="D216" s="95"/>
      <c r="E216" s="95"/>
      <c r="F216" s="96"/>
      <c r="G216" s="97"/>
      <c r="H216" s="97"/>
    </row>
    <row r="217" spans="1:8" s="91" customFormat="1" ht="24.95" customHeight="1" x14ac:dyDescent="0.2">
      <c r="A217" s="339" t="s">
        <v>144</v>
      </c>
      <c r="B217" s="339"/>
      <c r="C217" s="339"/>
      <c r="D217" s="339"/>
      <c r="E217" s="339"/>
      <c r="F217" s="339"/>
      <c r="G217" s="339"/>
      <c r="H217" s="339"/>
    </row>
    <row r="218" spans="1:8" s="91" customFormat="1" ht="24.95" customHeight="1" x14ac:dyDescent="0.2">
      <c r="A218" s="339" t="s">
        <v>145</v>
      </c>
      <c r="B218" s="339"/>
      <c r="C218" s="339"/>
      <c r="D218" s="339"/>
      <c r="E218" s="339"/>
      <c r="F218" s="339"/>
      <c r="G218" s="339"/>
      <c r="H218" s="339"/>
    </row>
    <row r="219" spans="1:8" s="91" customFormat="1" ht="74.25" customHeight="1" x14ac:dyDescent="0.2">
      <c r="A219" s="347" t="s">
        <v>482</v>
      </c>
      <c r="B219" s="347"/>
      <c r="C219" s="347"/>
      <c r="D219" s="347"/>
      <c r="E219" s="347"/>
      <c r="F219" s="347"/>
      <c r="G219" s="347"/>
      <c r="H219" s="347"/>
    </row>
    <row r="220" spans="1:8" s="91" customFormat="1" ht="24.95" customHeight="1" thickBot="1" x14ac:dyDescent="0.25">
      <c r="A220" s="340" t="s">
        <v>146</v>
      </c>
      <c r="B220" s="340"/>
      <c r="C220" s="340"/>
      <c r="D220" s="340"/>
      <c r="E220" s="340"/>
      <c r="F220" s="99"/>
      <c r="H220" s="100"/>
    </row>
    <row r="221" spans="1:8" s="91" customFormat="1" ht="24.95" customHeight="1" thickBot="1" x14ac:dyDescent="0.25">
      <c r="A221" s="341" t="s">
        <v>147</v>
      </c>
      <c r="B221" s="342"/>
      <c r="C221" s="342"/>
      <c r="D221" s="342"/>
      <c r="E221" s="343"/>
      <c r="F221" s="101"/>
      <c r="G221" s="82"/>
      <c r="H221" s="102"/>
    </row>
    <row r="222" spans="1:8" s="91" customFormat="1" ht="24.95" customHeight="1" thickBot="1" x14ac:dyDescent="0.25">
      <c r="A222" s="538" t="s">
        <v>148</v>
      </c>
      <c r="B222" s="539"/>
      <c r="C222" s="103" t="s">
        <v>149</v>
      </c>
      <c r="D222" s="621" t="s">
        <v>150</v>
      </c>
      <c r="E222" s="622"/>
      <c r="F222" s="104"/>
      <c r="G222" s="104"/>
      <c r="H222" s="104"/>
    </row>
    <row r="223" spans="1:8" s="98" customFormat="1" ht="12" customHeight="1" x14ac:dyDescent="0.2">
      <c r="A223" s="338" t="s">
        <v>207</v>
      </c>
      <c r="B223" s="338"/>
      <c r="C223" s="331" t="s">
        <v>208</v>
      </c>
      <c r="D223" s="640">
        <v>2190</v>
      </c>
      <c r="E223" s="331"/>
      <c r="F223" s="104"/>
      <c r="G223" s="104"/>
      <c r="H223" s="104"/>
    </row>
    <row r="224" spans="1:8" ht="24.95" customHeight="1" x14ac:dyDescent="0.2">
      <c r="A224" s="338" t="s">
        <v>209</v>
      </c>
      <c r="B224" s="338"/>
      <c r="C224" s="331"/>
      <c r="D224" s="640">
        <v>1590</v>
      </c>
      <c r="E224" s="331"/>
      <c r="F224" s="104"/>
      <c r="G224" s="104"/>
      <c r="H224" s="104"/>
    </row>
    <row r="225" spans="1:8" ht="24.95" customHeight="1" x14ac:dyDescent="0.2">
      <c r="A225" s="338" t="s">
        <v>210</v>
      </c>
      <c r="B225" s="338"/>
      <c r="C225" s="331"/>
      <c r="D225" s="640">
        <v>1440</v>
      </c>
      <c r="E225" s="331"/>
      <c r="F225" s="104"/>
      <c r="G225" s="104"/>
      <c r="H225" s="104"/>
    </row>
    <row r="226" spans="1:8" s="82" customFormat="1" ht="38.25" customHeight="1" x14ac:dyDescent="0.2">
      <c r="A226" s="338" t="s">
        <v>211</v>
      </c>
      <c r="B226" s="338"/>
      <c r="C226" s="331"/>
      <c r="D226" s="640">
        <v>1290</v>
      </c>
      <c r="E226" s="331"/>
      <c r="F226" s="104"/>
      <c r="G226" s="104"/>
      <c r="H226" s="104"/>
    </row>
    <row r="227" spans="1:8" s="100" customFormat="1" ht="50.1" customHeight="1" x14ac:dyDescent="0.2">
      <c r="A227" s="338" t="s">
        <v>151</v>
      </c>
      <c r="B227" s="338"/>
      <c r="C227" s="106" t="s">
        <v>152</v>
      </c>
      <c r="D227" s="331" t="s">
        <v>153</v>
      </c>
      <c r="E227" s="331"/>
      <c r="F227" s="104"/>
      <c r="G227" s="104"/>
      <c r="H227" s="104"/>
    </row>
    <row r="228" spans="1:8" s="102" customFormat="1" ht="50.1" customHeight="1" x14ac:dyDescent="0.2">
      <c r="A228" s="338" t="s">
        <v>154</v>
      </c>
      <c r="B228" s="338"/>
      <c r="C228" s="106" t="s">
        <v>155</v>
      </c>
      <c r="D228" s="331" t="s">
        <v>156</v>
      </c>
      <c r="E228" s="331"/>
      <c r="F228" s="104"/>
      <c r="G228" s="104"/>
      <c r="H228" s="104"/>
    </row>
    <row r="229" spans="1:8" ht="93" customHeight="1" x14ac:dyDescent="0.2">
      <c r="A229" s="338" t="s">
        <v>157</v>
      </c>
      <c r="B229" s="338"/>
      <c r="C229" s="106" t="s">
        <v>158</v>
      </c>
      <c r="D229" s="331" t="s">
        <v>156</v>
      </c>
      <c r="E229" s="331"/>
      <c r="F229" s="104"/>
      <c r="G229" s="104"/>
      <c r="H229" s="104"/>
    </row>
    <row r="230" spans="1:8" ht="50.1" customHeight="1" thickBot="1" x14ac:dyDescent="0.25">
      <c r="A230" s="495" t="s">
        <v>160</v>
      </c>
      <c r="B230" s="496"/>
      <c r="C230" s="247" t="s">
        <v>161</v>
      </c>
      <c r="D230" s="496" t="s">
        <v>156</v>
      </c>
      <c r="E230" s="707"/>
      <c r="F230" s="101"/>
      <c r="G230" s="101"/>
      <c r="H230" s="101"/>
    </row>
    <row r="231" spans="1:8" ht="50.1" customHeight="1" thickBot="1" x14ac:dyDescent="0.25">
      <c r="A231" s="495" t="s">
        <v>162</v>
      </c>
      <c r="B231" s="496"/>
      <c r="C231" s="125" t="s">
        <v>163</v>
      </c>
      <c r="D231" s="497" t="s">
        <v>156</v>
      </c>
      <c r="E231" s="498"/>
      <c r="F231" s="96"/>
      <c r="G231" s="97"/>
      <c r="H231" s="97"/>
    </row>
    <row r="232" spans="1:8" ht="50.1" customHeight="1" x14ac:dyDescent="0.2">
      <c r="A232" s="329" t="s">
        <v>164</v>
      </c>
      <c r="B232" s="329"/>
      <c r="C232" s="329"/>
      <c r="D232" s="329"/>
      <c r="E232" s="329"/>
      <c r="F232" s="329"/>
      <c r="G232" s="329"/>
      <c r="H232" s="329"/>
    </row>
    <row r="233" spans="1:8" ht="50.1" customHeight="1" x14ac:dyDescent="0.2">
      <c r="A233" s="329" t="s">
        <v>165</v>
      </c>
      <c r="B233" s="329"/>
      <c r="C233" s="329"/>
      <c r="D233" s="329"/>
      <c r="E233" s="329"/>
      <c r="F233" s="329"/>
      <c r="G233" s="329"/>
      <c r="H233" s="329"/>
    </row>
    <row r="234" spans="1:8" ht="99.95" customHeight="1" x14ac:dyDescent="0.2">
      <c r="A234"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4" s="493"/>
      <c r="C234" s="493"/>
      <c r="D234" s="493"/>
      <c r="E234" s="493"/>
      <c r="F234" s="493"/>
      <c r="G234" s="493"/>
      <c r="H234" s="493"/>
    </row>
    <row r="235" spans="1:8" ht="75" customHeight="1" x14ac:dyDescent="0.2">
      <c r="A235" s="339" t="s">
        <v>167</v>
      </c>
      <c r="B235" s="339"/>
      <c r="C235" s="339"/>
      <c r="D235" s="339"/>
      <c r="E235" s="339"/>
      <c r="F235" s="339"/>
      <c r="G235" s="339"/>
      <c r="H235" s="339"/>
    </row>
    <row r="236" spans="1:8" ht="131.25" customHeight="1" x14ac:dyDescent="0.2">
      <c r="A236" s="329" t="s">
        <v>168</v>
      </c>
      <c r="B236" s="329"/>
      <c r="C236" s="329"/>
      <c r="D236" s="329"/>
      <c r="E236" s="329"/>
      <c r="F236" s="329"/>
      <c r="G236" s="329"/>
      <c r="H236" s="329"/>
    </row>
    <row r="237" spans="1:8" s="82" customFormat="1" ht="125.25" customHeight="1" x14ac:dyDescent="0.2">
      <c r="A237" s="639" t="s">
        <v>287</v>
      </c>
      <c r="B237" s="639"/>
      <c r="C237" s="639"/>
      <c r="D237" s="639"/>
      <c r="E237" s="639"/>
      <c r="F237" s="639"/>
      <c r="G237" s="639"/>
      <c r="H237" s="639"/>
    </row>
    <row r="238" spans="1:8" ht="25.5" x14ac:dyDescent="0.35">
      <c r="A238" s="637" t="s">
        <v>288</v>
      </c>
      <c r="B238" s="638"/>
      <c r="C238" s="176" t="s">
        <v>289</v>
      </c>
    </row>
    <row r="239" spans="1:8" ht="25.5" x14ac:dyDescent="0.35">
      <c r="A239" s="635" t="s">
        <v>290</v>
      </c>
      <c r="B239" s="636"/>
      <c r="C239" s="177">
        <v>1</v>
      </c>
    </row>
    <row r="240" spans="1:8" ht="25.5" x14ac:dyDescent="0.35">
      <c r="A240" s="635">
        <v>2</v>
      </c>
      <c r="B240" s="636"/>
      <c r="C240" s="177">
        <v>1.1000000000000001</v>
      </c>
    </row>
    <row r="241" spans="1:8" ht="25.5" x14ac:dyDescent="0.35">
      <c r="A241" s="635">
        <v>3</v>
      </c>
      <c r="B241" s="636"/>
      <c r="C241" s="177">
        <v>1.2</v>
      </c>
    </row>
    <row r="242" spans="1:8" ht="25.5" x14ac:dyDescent="0.35">
      <c r="A242" s="635" t="s">
        <v>291</v>
      </c>
      <c r="B242" s="636"/>
      <c r="C242" s="177">
        <v>1.25</v>
      </c>
    </row>
    <row r="243" spans="1:8" ht="25.5" x14ac:dyDescent="0.35">
      <c r="A243" s="635" t="s">
        <v>292</v>
      </c>
      <c r="B243" s="636"/>
      <c r="C243" s="177">
        <v>1.3</v>
      </c>
    </row>
    <row r="244" spans="1:8" ht="25.5" x14ac:dyDescent="0.35">
      <c r="A244" s="635" t="s">
        <v>293</v>
      </c>
      <c r="B244" s="636"/>
      <c r="C244" s="177">
        <v>1.35</v>
      </c>
    </row>
    <row r="245" spans="1:8" ht="25.5" x14ac:dyDescent="0.35">
      <c r="A245" s="635" t="s">
        <v>294</v>
      </c>
      <c r="B245" s="636"/>
      <c r="C245" s="177">
        <v>1.4</v>
      </c>
    </row>
    <row r="246" spans="1:8" ht="25.5" x14ac:dyDescent="0.35">
      <c r="A246" s="635" t="s">
        <v>295</v>
      </c>
      <c r="B246" s="636"/>
      <c r="C246" s="177">
        <v>1.45</v>
      </c>
    </row>
    <row r="247" spans="1:8" ht="25.5" x14ac:dyDescent="0.35">
      <c r="A247" s="635" t="s">
        <v>296</v>
      </c>
      <c r="B247" s="636"/>
      <c r="C247" s="177">
        <v>1.5</v>
      </c>
    </row>
    <row r="248" spans="1:8" ht="25.5" x14ac:dyDescent="0.35">
      <c r="A248" s="635" t="s">
        <v>297</v>
      </c>
      <c r="B248" s="636"/>
      <c r="C248" s="177">
        <v>2</v>
      </c>
    </row>
    <row r="249" spans="1:8" ht="23.25" x14ac:dyDescent="0.2">
      <c r="A249" s="329" t="s">
        <v>298</v>
      </c>
      <c r="B249" s="329"/>
      <c r="C249" s="329"/>
      <c r="D249" s="329"/>
      <c r="E249" s="329"/>
      <c r="F249" s="329"/>
      <c r="G249" s="329"/>
      <c r="H249" s="329"/>
    </row>
    <row r="252" spans="1:8" s="109" customFormat="1" ht="114.75" customHeight="1" x14ac:dyDescent="0.2">
      <c r="A252" s="339" t="s">
        <v>483</v>
      </c>
      <c r="B252" s="339"/>
      <c r="C252" s="339"/>
      <c r="D252" s="339"/>
      <c r="E252" s="339"/>
      <c r="F252" s="339"/>
      <c r="G252" s="339"/>
      <c r="H252" s="339"/>
    </row>
    <row r="258" spans="1:8" s="109" customFormat="1" ht="114.75" customHeight="1" x14ac:dyDescent="0.2">
      <c r="A258" s="81"/>
      <c r="B258" s="82"/>
      <c r="C258" s="83"/>
      <c r="D258" s="82"/>
      <c r="E258" s="82"/>
      <c r="F258" s="82"/>
      <c r="G258" s="82"/>
      <c r="H258" s="84"/>
    </row>
  </sheetData>
  <sheetProtection selectLockedCells="1" selectUnlockedCells="1"/>
  <mergeCells count="408">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69:B69"/>
    <mergeCell ref="D69:H69"/>
    <mergeCell ref="A70:B70"/>
    <mergeCell ref="D70:H70"/>
    <mergeCell ref="A71:B71"/>
    <mergeCell ref="D71:H71"/>
    <mergeCell ref="D64:H64"/>
    <mergeCell ref="A65:C65"/>
    <mergeCell ref="D65:H65"/>
    <mergeCell ref="A66:B66"/>
    <mergeCell ref="C66:C85"/>
    <mergeCell ref="D66:H66"/>
    <mergeCell ref="A67:B67"/>
    <mergeCell ref="D67:H67"/>
    <mergeCell ref="A68:B68"/>
    <mergeCell ref="D68:H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4:B84"/>
    <mergeCell ref="D84:H84"/>
    <mergeCell ref="A85:B85"/>
    <mergeCell ref="D85:H85"/>
    <mergeCell ref="D86:H86"/>
    <mergeCell ref="A88:A91"/>
    <mergeCell ref="B88:B89"/>
    <mergeCell ref="C88:C89"/>
    <mergeCell ref="D88:D91"/>
    <mergeCell ref="E88:E91"/>
    <mergeCell ref="G93:G97"/>
    <mergeCell ref="H93:H97"/>
    <mergeCell ref="D98:H98"/>
    <mergeCell ref="A99:A101"/>
    <mergeCell ref="D99:H101"/>
    <mergeCell ref="D102:H102"/>
    <mergeCell ref="F88:F91"/>
    <mergeCell ref="G88:G91"/>
    <mergeCell ref="H88:H91"/>
    <mergeCell ref="D92:H92"/>
    <mergeCell ref="A93:A97"/>
    <mergeCell ref="B93:B94"/>
    <mergeCell ref="C93:C94"/>
    <mergeCell ref="D93:D97"/>
    <mergeCell ref="E93:E97"/>
    <mergeCell ref="F93:F97"/>
    <mergeCell ref="D107:H107"/>
    <mergeCell ref="A108:B108"/>
    <mergeCell ref="D108:H108"/>
    <mergeCell ref="A109:B109"/>
    <mergeCell ref="D109:H109"/>
    <mergeCell ref="A110:B110"/>
    <mergeCell ref="D110:H110"/>
    <mergeCell ref="A103:C103"/>
    <mergeCell ref="D103:H103"/>
    <mergeCell ref="A104:B104"/>
    <mergeCell ref="C104:C123"/>
    <mergeCell ref="D104:H104"/>
    <mergeCell ref="A105:B105"/>
    <mergeCell ref="D105:H105"/>
    <mergeCell ref="A106:B106"/>
    <mergeCell ref="D106:H106"/>
    <mergeCell ref="A107:B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B122"/>
    <mergeCell ref="D122:H122"/>
    <mergeCell ref="A117:B117"/>
    <mergeCell ref="D117:H117"/>
    <mergeCell ref="A118:B118"/>
    <mergeCell ref="D118:H118"/>
    <mergeCell ref="A119:B119"/>
    <mergeCell ref="D119:H119"/>
    <mergeCell ref="A128:B128"/>
    <mergeCell ref="D128:H128"/>
    <mergeCell ref="A129:B129"/>
    <mergeCell ref="D129:H129"/>
    <mergeCell ref="A130:B130"/>
    <mergeCell ref="D130:H130"/>
    <mergeCell ref="A123:B123"/>
    <mergeCell ref="D123:H123"/>
    <mergeCell ref="A124:C124"/>
    <mergeCell ref="D124:H124"/>
    <mergeCell ref="D125:H125"/>
    <mergeCell ref="A126:B126"/>
    <mergeCell ref="C126:C134"/>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37:B137"/>
    <mergeCell ref="D137:H137"/>
    <mergeCell ref="A138:B138"/>
    <mergeCell ref="C138:C155"/>
    <mergeCell ref="D138:H138"/>
    <mergeCell ref="A139:B139"/>
    <mergeCell ref="D139:H139"/>
    <mergeCell ref="A140:B140"/>
    <mergeCell ref="D140:H140"/>
    <mergeCell ref="A141:B141"/>
    <mergeCell ref="A145:B145"/>
    <mergeCell ref="D145:H145"/>
    <mergeCell ref="A146:B146"/>
    <mergeCell ref="D146:H146"/>
    <mergeCell ref="A147:B147"/>
    <mergeCell ref="D147:H147"/>
    <mergeCell ref="D141:H141"/>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A190:B190"/>
    <mergeCell ref="D190:H190"/>
    <mergeCell ref="A191:B191"/>
    <mergeCell ref="C191:C195"/>
    <mergeCell ref="D191:H191"/>
    <mergeCell ref="A192:B192"/>
    <mergeCell ref="D192:H192"/>
    <mergeCell ref="A193:B193"/>
    <mergeCell ref="D193:H193"/>
    <mergeCell ref="A194:B194"/>
    <mergeCell ref="A198:B198"/>
    <mergeCell ref="D198:H198"/>
    <mergeCell ref="A199:B199"/>
    <mergeCell ref="D199:H199"/>
    <mergeCell ref="A200:B200"/>
    <mergeCell ref="D200:H200"/>
    <mergeCell ref="D194:H194"/>
    <mergeCell ref="A195:B195"/>
    <mergeCell ref="D195:H195"/>
    <mergeCell ref="A196:B196"/>
    <mergeCell ref="D196:H196"/>
    <mergeCell ref="A197:B197"/>
    <mergeCell ref="D197:H197"/>
    <mergeCell ref="C205:D205"/>
    <mergeCell ref="C206:D206"/>
    <mergeCell ref="C207:D207"/>
    <mergeCell ref="C208:D208"/>
    <mergeCell ref="A209:C209"/>
    <mergeCell ref="G209:H209"/>
    <mergeCell ref="A201:B201"/>
    <mergeCell ref="D201:H201"/>
    <mergeCell ref="A202:B202"/>
    <mergeCell ref="D202:H202"/>
    <mergeCell ref="A203:B203"/>
    <mergeCell ref="D203:H203"/>
    <mergeCell ref="A217:H217"/>
    <mergeCell ref="A218:H218"/>
    <mergeCell ref="A219:H219"/>
    <mergeCell ref="A220:E220"/>
    <mergeCell ref="A221:E221"/>
    <mergeCell ref="A222:B222"/>
    <mergeCell ref="D222:E222"/>
    <mergeCell ref="A210:C210"/>
    <mergeCell ref="A211:C211"/>
    <mergeCell ref="A212:C212"/>
    <mergeCell ref="A213:C213"/>
    <mergeCell ref="A214:C214"/>
    <mergeCell ref="A215:C215"/>
    <mergeCell ref="A227:B227"/>
    <mergeCell ref="D227:E227"/>
    <mergeCell ref="A228:B228"/>
    <mergeCell ref="D228:E228"/>
    <mergeCell ref="A229:B229"/>
    <mergeCell ref="D229:E229"/>
    <mergeCell ref="A223:B223"/>
    <mergeCell ref="C223:C226"/>
    <mergeCell ref="D223:E223"/>
    <mergeCell ref="A224:B224"/>
    <mergeCell ref="D224:E224"/>
    <mergeCell ref="A225:B225"/>
    <mergeCell ref="D225:E225"/>
    <mergeCell ref="A226:B226"/>
    <mergeCell ref="D226:E226"/>
    <mergeCell ref="A234:H234"/>
    <mergeCell ref="A235:H235"/>
    <mergeCell ref="A236:H236"/>
    <mergeCell ref="A237:H237"/>
    <mergeCell ref="A238:B238"/>
    <mergeCell ref="A239:B239"/>
    <mergeCell ref="A230:B230"/>
    <mergeCell ref="D230:E230"/>
    <mergeCell ref="A231:B231"/>
    <mergeCell ref="D231:E231"/>
    <mergeCell ref="A232:H232"/>
    <mergeCell ref="A233:H233"/>
    <mergeCell ref="A246:B246"/>
    <mergeCell ref="A247:B247"/>
    <mergeCell ref="A248:B248"/>
    <mergeCell ref="A249:H249"/>
    <mergeCell ref="A252:E252"/>
    <mergeCell ref="F252:H252"/>
    <mergeCell ref="A240:B240"/>
    <mergeCell ref="A241:B241"/>
    <mergeCell ref="A242:B242"/>
    <mergeCell ref="A243:B243"/>
    <mergeCell ref="A244:B244"/>
    <mergeCell ref="A245:B24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83"/>
  <sheetViews>
    <sheetView zoomScale="40" zoomScaleNormal="40" zoomScaleSheetLayoutView="40" workbookViewId="0">
      <pane ySplit="4" topLeftCell="A5"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4" width="31.28515625" style="82" customWidth="1"/>
    <col min="5" max="5" width="26.7109375" style="84" customWidth="1"/>
    <col min="6" max="6" width="30.28515625" style="84" customWidth="1"/>
    <col min="7" max="7" width="18.85546875" style="84" customWidth="1"/>
    <col min="8" max="8" width="28.140625" style="84" customWidth="1"/>
    <col min="9" max="16384" width="9.140625" style="84"/>
  </cols>
  <sheetData>
    <row r="1" spans="1:8" s="4" customFormat="1" ht="50.1" customHeight="1" x14ac:dyDescent="0.2">
      <c r="A1" s="1"/>
      <c r="B1" s="2"/>
      <c r="C1" s="3" t="s">
        <v>0</v>
      </c>
      <c r="D1" s="96"/>
    </row>
    <row r="2" spans="1:8" s="10" customFormat="1" ht="50.1" customHeight="1" x14ac:dyDescent="0.2">
      <c r="A2" s="5" t="str">
        <f>Абакан_юр!A2</f>
        <v>Введен в действие с "01" апреля 2024 г.</v>
      </c>
      <c r="B2" s="6" t="s">
        <v>2</v>
      </c>
      <c r="C2" s="7" t="s">
        <v>705</v>
      </c>
      <c r="D2" s="186"/>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8" s="20" customFormat="1" ht="50.1" customHeight="1" thickBot="1" x14ac:dyDescent="0.25">
      <c r="A4" s="17" t="s">
        <v>5</v>
      </c>
      <c r="B4" s="18" t="s">
        <v>6</v>
      </c>
      <c r="C4" s="19" t="s">
        <v>7</v>
      </c>
      <c r="D4" s="654" t="s">
        <v>8</v>
      </c>
      <c r="E4" s="577"/>
      <c r="F4" s="577"/>
      <c r="G4" s="577"/>
      <c r="H4" s="578"/>
    </row>
    <row r="5" spans="1:8" s="23" customFormat="1" ht="50.1" customHeight="1" thickBot="1" x14ac:dyDescent="0.25">
      <c r="A5" s="362" t="s">
        <v>9</v>
      </c>
      <c r="B5" s="363"/>
      <c r="C5" s="21"/>
      <c r="D5" s="21"/>
      <c r="E5" s="21"/>
      <c r="F5" s="21"/>
      <c r="G5" s="21"/>
      <c r="H5" s="22"/>
    </row>
    <row r="6" spans="1:8" s="16" customFormat="1" ht="21.75" thickBot="1" x14ac:dyDescent="0.25">
      <c r="A6" s="40"/>
      <c r="B6" s="59"/>
      <c r="C6" s="60"/>
      <c r="D6" s="519" t="s">
        <v>234</v>
      </c>
      <c r="E6" s="519"/>
      <c r="F6" s="519"/>
      <c r="G6" s="519"/>
      <c r="H6" s="645"/>
    </row>
    <row r="7" spans="1:8" ht="24" thickBot="1" x14ac:dyDescent="0.25">
      <c r="A7" s="160"/>
      <c r="B7" s="161"/>
      <c r="C7" s="162"/>
      <c r="D7" s="110" t="s">
        <v>171</v>
      </c>
      <c r="E7" s="111" t="s">
        <v>172</v>
      </c>
      <c r="F7" s="112" t="s">
        <v>173</v>
      </c>
      <c r="G7" s="111" t="s">
        <v>174</v>
      </c>
      <c r="H7" s="113" t="s">
        <v>175</v>
      </c>
    </row>
    <row r="8" spans="1:8" s="16" customFormat="1" ht="48" customHeight="1" x14ac:dyDescent="0.2">
      <c r="A8" s="817"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 s="382">
        <f>F8*1.2</f>
        <v>10368</v>
      </c>
      <c r="E8" s="383">
        <f>F8*1.1</f>
        <v>9504</v>
      </c>
      <c r="F8" s="383">
        <v>8640</v>
      </c>
      <c r="G8" s="383">
        <f>F8*0.75</f>
        <v>6480</v>
      </c>
      <c r="H8" s="384">
        <f>F8*0.5</f>
        <v>4320</v>
      </c>
    </row>
    <row r="9" spans="1:8" s="16" customFormat="1" ht="132" customHeight="1" x14ac:dyDescent="0.2">
      <c r="A9" s="452"/>
      <c r="B9" s="456"/>
      <c r="C9" s="456"/>
      <c r="D9" s="354"/>
      <c r="E9" s="355"/>
      <c r="F9" s="355"/>
      <c r="G9" s="355"/>
      <c r="H9" s="356"/>
    </row>
    <row r="10" spans="1:8" s="16" customFormat="1" ht="97.5" customHeight="1" x14ac:dyDescent="0.2">
      <c r="A10" s="45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0" s="354"/>
      <c r="E10" s="355"/>
      <c r="F10" s="355"/>
      <c r="G10" s="355"/>
      <c r="H10" s="356"/>
    </row>
    <row r="11" spans="1:8" s="16" customFormat="1" ht="166.5" customHeight="1" thickBot="1" x14ac:dyDescent="0.25">
      <c r="A11" s="489"/>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1" s="374"/>
      <c r="E11" s="375"/>
      <c r="F11" s="375"/>
      <c r="G11" s="375"/>
      <c r="H11" s="376"/>
    </row>
    <row r="12" spans="1:8" s="16" customFormat="1" ht="21.75" thickBot="1" x14ac:dyDescent="0.25">
      <c r="A12" s="40"/>
      <c r="B12" s="59"/>
      <c r="C12" s="60"/>
      <c r="D12" s="519" t="s">
        <v>234</v>
      </c>
      <c r="E12" s="519"/>
      <c r="F12" s="519"/>
      <c r="G12" s="519"/>
      <c r="H12" s="645"/>
    </row>
    <row r="13" spans="1:8" s="16" customFormat="1" ht="48" customHeight="1" x14ac:dyDescent="0.2">
      <c r="A13" s="452" t="s">
        <v>14</v>
      </c>
      <c r="B13" s="599" t="s">
        <v>27</v>
      </c>
      <c r="C13" s="81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3" s="382">
        <f>F13*1.2</f>
        <v>13464</v>
      </c>
      <c r="E13" s="383">
        <f>F13*1.1</f>
        <v>12342.000000000002</v>
      </c>
      <c r="F13" s="602">
        <v>11220</v>
      </c>
      <c r="G13" s="383">
        <f>F13*0.75</f>
        <v>8415</v>
      </c>
      <c r="H13" s="384">
        <f>F13*0.5</f>
        <v>5610</v>
      </c>
    </row>
    <row r="14" spans="1:8" s="16" customFormat="1" ht="132" customHeight="1" x14ac:dyDescent="0.2">
      <c r="A14" s="452"/>
      <c r="B14" s="456"/>
      <c r="C14" s="816"/>
      <c r="D14" s="354"/>
      <c r="E14" s="355"/>
      <c r="F14" s="603"/>
      <c r="G14" s="355"/>
      <c r="H14" s="356"/>
    </row>
    <row r="15" spans="1:8" s="16" customFormat="1" ht="97.5" customHeight="1" x14ac:dyDescent="0.2">
      <c r="A15" s="452"/>
      <c r="B15" s="24" t="s">
        <v>12</v>
      </c>
      <c r="C15" s="14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5" s="354"/>
      <c r="E15" s="355"/>
      <c r="F15" s="603"/>
      <c r="G15" s="355"/>
      <c r="H15" s="356"/>
    </row>
    <row r="16" spans="1:8" s="16" customFormat="1" ht="166.5" customHeight="1" x14ac:dyDescent="0.2">
      <c r="A16" s="452"/>
      <c r="B16" s="31" t="s">
        <v>13</v>
      </c>
      <c r="C16" s="316"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6" s="354"/>
      <c r="E16" s="355"/>
      <c r="F16" s="603"/>
      <c r="G16" s="355"/>
      <c r="H16" s="356"/>
    </row>
    <row r="17" spans="1:8" s="16" customFormat="1" ht="92.25" customHeight="1" thickBot="1" x14ac:dyDescent="0.25">
      <c r="A17" s="489"/>
      <c r="B17" s="26" t="s">
        <v>16</v>
      </c>
      <c r="C17" s="31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7" s="374"/>
      <c r="E17" s="375"/>
      <c r="F17" s="604"/>
      <c r="G17" s="375"/>
      <c r="H17" s="376"/>
    </row>
    <row r="18" spans="1:8" s="16" customFormat="1" ht="24.95" customHeight="1" thickBot="1" x14ac:dyDescent="0.25">
      <c r="A18" s="40"/>
      <c r="B18" s="170"/>
      <c r="C18" s="60"/>
      <c r="D18" s="359"/>
      <c r="E18" s="359"/>
      <c r="F18" s="359"/>
      <c r="G18" s="359"/>
      <c r="H18" s="360"/>
    </row>
    <row r="19" spans="1:8" s="16" customFormat="1" ht="112.5" customHeight="1" x14ac:dyDescent="0.2">
      <c r="A19" s="452" t="s">
        <v>17</v>
      </c>
      <c r="B19" s="138" t="s">
        <v>18</v>
      </c>
      <c r="C19" s="120"/>
      <c r="D19" s="465">
        <v>1302</v>
      </c>
      <c r="E19" s="466"/>
      <c r="F19" s="466"/>
      <c r="G19" s="466"/>
      <c r="H19" s="467"/>
    </row>
    <row r="20" spans="1:8" s="16" customFormat="1" ht="50.1" customHeight="1" x14ac:dyDescent="0.2">
      <c r="A20" s="452"/>
      <c r="B20" s="39" t="s">
        <v>19</v>
      </c>
      <c r="C20" s="474" t="str">
        <f>"Электронный справочник "&amp;$C$2&amp;" (версия для ПК)"</f>
        <v>Электронный справочник "2ГИС.ТОМСК" (версия для ПК)</v>
      </c>
      <c r="D20" s="468"/>
      <c r="E20" s="469"/>
      <c r="F20" s="469"/>
      <c r="G20" s="469"/>
      <c r="H20" s="470"/>
    </row>
    <row r="21" spans="1:8" s="16" customFormat="1" ht="40.5" customHeight="1" x14ac:dyDescent="0.2">
      <c r="A21" s="452"/>
      <c r="B21" s="39" t="s">
        <v>20</v>
      </c>
      <c r="C21" s="456"/>
      <c r="D21" s="468"/>
      <c r="E21" s="469"/>
      <c r="F21" s="469"/>
      <c r="G21" s="469"/>
      <c r="H21" s="470"/>
    </row>
    <row r="22" spans="1:8" s="16" customFormat="1" ht="75" customHeight="1" thickBot="1" x14ac:dyDescent="0.25">
      <c r="A22" s="489"/>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22" s="471"/>
      <c r="E22" s="472"/>
      <c r="F22" s="472"/>
      <c r="G22" s="472"/>
      <c r="H22" s="473"/>
    </row>
    <row r="23" spans="1:8" s="16" customFormat="1" ht="24.95" customHeight="1" thickBot="1" x14ac:dyDescent="0.25">
      <c r="A23" s="40"/>
      <c r="B23" s="170"/>
      <c r="C23" s="60"/>
      <c r="D23" s="519" t="s">
        <v>234</v>
      </c>
      <c r="E23" s="519"/>
      <c r="F23" s="519"/>
      <c r="G23" s="519"/>
      <c r="H23" s="645"/>
    </row>
    <row r="24" spans="1:8" s="16" customFormat="1" ht="50.1" customHeight="1" x14ac:dyDescent="0.2">
      <c r="A24" s="451"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4" s="465">
        <v>300</v>
      </c>
      <c r="E24" s="466"/>
      <c r="F24" s="466"/>
      <c r="G24" s="466"/>
      <c r="H24" s="467"/>
    </row>
    <row r="25" spans="1:8" s="16" customFormat="1" ht="94.5" customHeight="1" x14ac:dyDescent="0.2">
      <c r="A25" s="452"/>
      <c r="B25" s="476"/>
      <c r="C25" s="478"/>
      <c r="D25" s="468"/>
      <c r="E25" s="469"/>
      <c r="F25" s="469"/>
      <c r="G25" s="469"/>
      <c r="H25" s="470"/>
    </row>
    <row r="26" spans="1:8" s="16" customFormat="1" ht="163.5" customHeight="1" thickBot="1" x14ac:dyDescent="0.25">
      <c r="A26" s="489"/>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6" s="471"/>
      <c r="E26" s="472"/>
      <c r="F26" s="472"/>
      <c r="G26" s="472"/>
      <c r="H26" s="473"/>
    </row>
    <row r="27" spans="1:8" s="16" customFormat="1" ht="24.95" customHeight="1" thickBot="1" x14ac:dyDescent="0.25">
      <c r="A27" s="40"/>
      <c r="B27" s="170"/>
      <c r="C27" s="60"/>
      <c r="D27" s="519" t="s">
        <v>234</v>
      </c>
      <c r="E27" s="519"/>
      <c r="F27" s="519"/>
      <c r="G27" s="519"/>
      <c r="H27" s="645"/>
    </row>
    <row r="28" spans="1:8" s="16" customFormat="1" ht="50.1" customHeight="1" x14ac:dyDescent="0.2">
      <c r="A28" s="451"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28" s="382">
        <f>F28*1.2</f>
        <v>15552</v>
      </c>
      <c r="E28" s="383">
        <f>F28*1.1</f>
        <v>14256.000000000002</v>
      </c>
      <c r="F28" s="383">
        <v>12960</v>
      </c>
      <c r="G28" s="383">
        <f>F28*0.75</f>
        <v>9720</v>
      </c>
      <c r="H28" s="384">
        <f>F28*0.5</f>
        <v>6480</v>
      </c>
    </row>
    <row r="29" spans="1:8" s="16" customFormat="1" ht="99.95" customHeight="1" x14ac:dyDescent="0.2">
      <c r="A29" s="452"/>
      <c r="B29" s="456"/>
      <c r="C29" s="456"/>
      <c r="D29" s="354"/>
      <c r="E29" s="355"/>
      <c r="F29" s="355"/>
      <c r="G29" s="355"/>
      <c r="H29" s="356"/>
    </row>
    <row r="30" spans="1:8" s="16" customFormat="1" ht="99.95" customHeight="1" x14ac:dyDescent="0.2">
      <c r="A30" s="452"/>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0" s="354"/>
      <c r="E30" s="355"/>
      <c r="F30" s="355"/>
      <c r="G30" s="355"/>
      <c r="H30" s="356"/>
    </row>
    <row r="31" spans="1:8" s="16" customFormat="1" ht="156.75" customHeight="1" thickBot="1" x14ac:dyDescent="0.25">
      <c r="A31" s="489"/>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1" s="374"/>
      <c r="E31" s="375"/>
      <c r="F31" s="375"/>
      <c r="G31" s="375"/>
      <c r="H31" s="376"/>
    </row>
    <row r="32" spans="1:8" s="16" customFormat="1" ht="24.95" customHeight="1" thickBot="1" x14ac:dyDescent="0.25">
      <c r="A32" s="40"/>
      <c r="B32" s="170"/>
      <c r="C32" s="60"/>
      <c r="D32" s="519" t="s">
        <v>234</v>
      </c>
      <c r="E32" s="519"/>
      <c r="F32" s="519"/>
      <c r="G32" s="519"/>
      <c r="H32" s="645"/>
    </row>
    <row r="33" spans="1:8" s="16" customFormat="1" ht="50.1" customHeight="1" x14ac:dyDescent="0.2">
      <c r="A33" s="451"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3" s="457">
        <f>F33*1.2</f>
        <v>20203.2</v>
      </c>
      <c r="E33" s="383">
        <f>F33*1.1</f>
        <v>18519.600000000002</v>
      </c>
      <c r="F33" s="602">
        <v>16836</v>
      </c>
      <c r="G33" s="383">
        <f>F33*0.75</f>
        <v>12627</v>
      </c>
      <c r="H33" s="384">
        <f>F33*0.5</f>
        <v>8418</v>
      </c>
    </row>
    <row r="34" spans="1:8" s="16" customFormat="1" ht="99.95" customHeight="1" x14ac:dyDescent="0.2">
      <c r="A34" s="452"/>
      <c r="B34" s="456"/>
      <c r="C34" s="456"/>
      <c r="D34" s="361"/>
      <c r="E34" s="355"/>
      <c r="F34" s="603"/>
      <c r="G34" s="355"/>
      <c r="H34" s="356"/>
    </row>
    <row r="35" spans="1:8" s="16" customFormat="1" ht="99.95" customHeight="1" x14ac:dyDescent="0.2">
      <c r="A35" s="452"/>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35" s="361"/>
      <c r="E35" s="355"/>
      <c r="F35" s="603"/>
      <c r="G35" s="355"/>
      <c r="H35" s="356"/>
    </row>
    <row r="36" spans="1:8" s="16" customFormat="1" ht="156.75" customHeight="1" x14ac:dyDescent="0.2">
      <c r="A36" s="452"/>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6" s="361"/>
      <c r="E36" s="355"/>
      <c r="F36" s="603"/>
      <c r="G36" s="355"/>
      <c r="H36" s="356"/>
    </row>
    <row r="37" spans="1:8" s="16" customFormat="1" ht="92.25" customHeight="1" thickBot="1" x14ac:dyDescent="0.25">
      <c r="A37" s="489"/>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37" s="482"/>
      <c r="E37" s="375"/>
      <c r="F37" s="604"/>
      <c r="G37" s="375"/>
      <c r="H37" s="376"/>
    </row>
    <row r="38" spans="1:8" s="16" customFormat="1" ht="24.95" customHeight="1" thickBot="1" x14ac:dyDescent="0.25">
      <c r="A38" s="40"/>
      <c r="B38" s="170"/>
      <c r="C38" s="60"/>
      <c r="D38" s="520"/>
      <c r="E38" s="520"/>
      <c r="F38" s="520"/>
      <c r="G38" s="520"/>
      <c r="H38" s="521"/>
    </row>
    <row r="39" spans="1:8" s="16" customFormat="1" ht="125.1" customHeight="1" x14ac:dyDescent="0.2">
      <c r="A39" s="451" t="s">
        <v>28</v>
      </c>
      <c r="B39" s="37" t="s">
        <v>29</v>
      </c>
      <c r="C39" s="38"/>
      <c r="D39" s="465">
        <v>2040</v>
      </c>
      <c r="E39" s="466"/>
      <c r="F39" s="466"/>
      <c r="G39" s="466"/>
      <c r="H39" s="467"/>
    </row>
    <row r="40" spans="1:8" s="16" customFormat="1" ht="50.1" customHeight="1" x14ac:dyDescent="0.2">
      <c r="A40" s="452"/>
      <c r="B40" s="39" t="s">
        <v>19</v>
      </c>
      <c r="C40" s="474" t="str">
        <f>"Электронный справочник "&amp;$C$2&amp;" (версия для ПК)"</f>
        <v>Электронный справочник "2ГИС.ТОМСК" (версия для ПК)</v>
      </c>
      <c r="D40" s="468"/>
      <c r="E40" s="469"/>
      <c r="F40" s="469"/>
      <c r="G40" s="469"/>
      <c r="H40" s="470"/>
    </row>
    <row r="41" spans="1:8" s="16" customFormat="1" ht="50.1" customHeight="1" x14ac:dyDescent="0.2">
      <c r="A41" s="452"/>
      <c r="B41" s="39" t="s">
        <v>20</v>
      </c>
      <c r="C41" s="456"/>
      <c r="D41" s="468"/>
      <c r="E41" s="469"/>
      <c r="F41" s="469"/>
      <c r="G41" s="469"/>
      <c r="H41" s="470"/>
    </row>
    <row r="42" spans="1:8" s="16" customFormat="1" ht="75" customHeight="1" thickBot="1" x14ac:dyDescent="0.25">
      <c r="A42" s="489"/>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"2ГИС.ТОМСК"; Электронный справочник "2ГИС.ТОМСК" (мобильная версия 2ГИС 4.0 и выше)</v>
      </c>
      <c r="D42" s="471"/>
      <c r="E42" s="472"/>
      <c r="F42" s="472"/>
      <c r="G42" s="472"/>
      <c r="H42" s="473"/>
    </row>
    <row r="43" spans="1:8" s="16" customFormat="1" ht="24.95" customHeight="1" thickBot="1" x14ac:dyDescent="0.25">
      <c r="A43" s="40"/>
      <c r="B43" s="170"/>
      <c r="C43" s="60"/>
      <c r="D43" s="519" t="s">
        <v>234</v>
      </c>
      <c r="E43" s="519"/>
      <c r="F43" s="519"/>
      <c r="G43" s="519"/>
      <c r="H43" s="645"/>
    </row>
    <row r="44" spans="1:8" s="16" customFormat="1" ht="50.1" customHeight="1" x14ac:dyDescent="0.2">
      <c r="A44" s="451"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44" s="465">
        <v>456</v>
      </c>
      <c r="E44" s="466"/>
      <c r="F44" s="466"/>
      <c r="G44" s="466"/>
      <c r="H44" s="467"/>
    </row>
    <row r="45" spans="1:8" s="16" customFormat="1" ht="69.75" customHeight="1" x14ac:dyDescent="0.2">
      <c r="A45" s="452"/>
      <c r="B45" s="476"/>
      <c r="C45" s="478"/>
      <c r="D45" s="468"/>
      <c r="E45" s="469"/>
      <c r="F45" s="469"/>
      <c r="G45" s="469"/>
      <c r="H45" s="470"/>
    </row>
    <row r="46" spans="1:8" s="16" customFormat="1" ht="155.25" customHeight="1" x14ac:dyDescent="0.2">
      <c r="A46" s="452"/>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6" s="468"/>
      <c r="E46" s="469"/>
      <c r="F46" s="469"/>
      <c r="G46" s="469"/>
      <c r="H46" s="470"/>
    </row>
    <row r="47" spans="1:8" s="16" customFormat="1" ht="168.75" customHeight="1" thickBot="1" x14ac:dyDescent="0.25">
      <c r="A47" s="489"/>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47" s="471"/>
      <c r="E47" s="472"/>
      <c r="F47" s="472"/>
      <c r="G47" s="472"/>
      <c r="H47" s="473"/>
    </row>
    <row r="48" spans="1:8" s="16" customFormat="1" ht="24.95" customHeight="1" thickBot="1" x14ac:dyDescent="0.25">
      <c r="A48" s="40"/>
      <c r="B48" s="170"/>
      <c r="C48" s="60"/>
      <c r="D48" s="520"/>
      <c r="E48" s="520"/>
      <c r="F48" s="520"/>
      <c r="G48" s="520"/>
      <c r="H48" s="521"/>
    </row>
    <row r="49" spans="1:8" ht="37.5" customHeight="1" x14ac:dyDescent="0.2">
      <c r="A49" s="451" t="s">
        <v>176</v>
      </c>
      <c r="B49" s="37" t="s">
        <v>177</v>
      </c>
      <c r="C49" s="3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49" s="465">
        <v>4080</v>
      </c>
      <c r="E49" s="466"/>
      <c r="F49" s="466"/>
      <c r="G49" s="466"/>
      <c r="H49" s="467"/>
    </row>
    <row r="50" spans="1:8" ht="72.75" customHeight="1" x14ac:dyDescent="0.2">
      <c r="A50" s="452"/>
      <c r="B50" s="39" t="s">
        <v>178</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0" s="468"/>
      <c r="E50" s="469"/>
      <c r="F50" s="469"/>
      <c r="G50" s="469"/>
      <c r="H50" s="470"/>
    </row>
    <row r="51" spans="1:8" ht="109.5" customHeight="1" thickBot="1" x14ac:dyDescent="0.25">
      <c r="A51" s="489"/>
      <c r="B51" s="39" t="s">
        <v>12</v>
      </c>
      <c r="C51"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1" s="471"/>
      <c r="E51" s="472"/>
      <c r="F51" s="472"/>
      <c r="G51" s="472"/>
      <c r="H51" s="473"/>
    </row>
    <row r="52" spans="1:8" s="16" customFormat="1" ht="24.95" customHeight="1" thickBot="1" x14ac:dyDescent="0.25">
      <c r="A52" s="40"/>
      <c r="B52" s="170"/>
      <c r="C52" s="60"/>
      <c r="D52" s="520"/>
      <c r="E52" s="520"/>
      <c r="F52" s="520"/>
      <c r="G52" s="520"/>
      <c r="H52" s="521"/>
    </row>
    <row r="53" spans="1:8" ht="45" customHeight="1" x14ac:dyDescent="0.2">
      <c r="A53" s="451" t="s">
        <v>179</v>
      </c>
      <c r="B53" s="37" t="s">
        <v>180</v>
      </c>
      <c r="C53" s="38"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53" s="465">
        <v>126</v>
      </c>
      <c r="E53" s="466"/>
      <c r="F53" s="466"/>
      <c r="G53" s="466"/>
      <c r="H53" s="467"/>
    </row>
    <row r="54" spans="1:8" ht="64.5" customHeight="1" thickBot="1" x14ac:dyDescent="0.25">
      <c r="A54" s="489"/>
      <c r="B54" s="39" t="s">
        <v>23</v>
      </c>
      <c r="C54"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v>
      </c>
      <c r="D54" s="471"/>
      <c r="E54" s="472"/>
      <c r="F54" s="472"/>
      <c r="G54" s="472"/>
      <c r="H54" s="473"/>
    </row>
    <row r="55" spans="1:8" s="16" customFormat="1" ht="24.95" customHeight="1" thickBot="1" x14ac:dyDescent="0.25">
      <c r="A55" s="40"/>
      <c r="B55" s="41"/>
      <c r="C55" s="42"/>
      <c r="D55" s="519" t="s">
        <v>234</v>
      </c>
      <c r="E55" s="519"/>
      <c r="F55" s="519"/>
      <c r="G55" s="519"/>
      <c r="H55" s="645"/>
    </row>
    <row r="56" spans="1:8" s="16" customFormat="1" ht="48" customHeight="1" x14ac:dyDescent="0.2">
      <c r="A56" s="461" t="s">
        <v>31</v>
      </c>
      <c r="B56" s="455" t="s">
        <v>27</v>
      </c>
      <c r="C56"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6" s="382">
        <f>F56*1.2</f>
        <v>12441.6</v>
      </c>
      <c r="E56" s="383">
        <f>F56*1.1</f>
        <v>11404.800000000001</v>
      </c>
      <c r="F56" s="383">
        <v>10368</v>
      </c>
      <c r="G56" s="383">
        <f>F56*0.75</f>
        <v>7776</v>
      </c>
      <c r="H56" s="384">
        <f>F56*0.5</f>
        <v>5184</v>
      </c>
    </row>
    <row r="57" spans="1:8" s="16" customFormat="1" ht="132" customHeight="1" x14ac:dyDescent="0.2">
      <c r="A57" s="462"/>
      <c r="B57" s="456"/>
      <c r="C57" s="456"/>
      <c r="D57" s="354"/>
      <c r="E57" s="355"/>
      <c r="F57" s="355"/>
      <c r="G57" s="355"/>
      <c r="H57" s="356"/>
    </row>
    <row r="58" spans="1:8" s="16" customFormat="1" ht="127.5" customHeight="1" x14ac:dyDescent="0.2">
      <c r="A58" s="462"/>
      <c r="B58" s="24" t="s">
        <v>12</v>
      </c>
      <c r="C5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58" s="354"/>
      <c r="E58" s="355"/>
      <c r="F58" s="355"/>
      <c r="G58" s="355"/>
      <c r="H58" s="356"/>
    </row>
    <row r="59" spans="1:8" s="16" customFormat="1" ht="127.5" customHeight="1" thickBot="1" x14ac:dyDescent="0.25">
      <c r="A59" s="463"/>
      <c r="B59" s="54" t="s">
        <v>33</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59" s="379"/>
      <c r="E59" s="372"/>
      <c r="F59" s="372"/>
      <c r="G59" s="372"/>
      <c r="H59" s="373"/>
    </row>
    <row r="60" spans="1:8" s="16" customFormat="1" ht="166.5" customHeight="1" thickBot="1" x14ac:dyDescent="0.25">
      <c r="A60" s="464"/>
      <c r="B60" s="26" t="s">
        <v>13</v>
      </c>
      <c r="C6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0" s="374"/>
      <c r="E60" s="375"/>
      <c r="F60" s="375"/>
      <c r="G60" s="375"/>
      <c r="H60" s="376"/>
    </row>
    <row r="61" spans="1:8" s="16" customFormat="1" ht="24.95" customHeight="1" thickBot="1" x14ac:dyDescent="0.25">
      <c r="A61" s="28"/>
      <c r="B61" s="29"/>
      <c r="C61" s="30"/>
      <c r="D61" s="519" t="s">
        <v>234</v>
      </c>
      <c r="E61" s="519"/>
      <c r="F61" s="519"/>
      <c r="G61" s="519"/>
      <c r="H61" s="645"/>
    </row>
    <row r="62" spans="1:8" s="16" customFormat="1" ht="48" customHeight="1" x14ac:dyDescent="0.2">
      <c r="A62" s="451" t="s">
        <v>35</v>
      </c>
      <c r="B62" s="455" t="s">
        <v>27</v>
      </c>
      <c r="C6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2" s="457">
        <f>F62*1.2</f>
        <v>13996.8</v>
      </c>
      <c r="E62" s="383">
        <f>F62*1.1</f>
        <v>12830.400000000001</v>
      </c>
      <c r="F62" s="383">
        <v>11664</v>
      </c>
      <c r="G62" s="383">
        <f>F62*0.75</f>
        <v>8748</v>
      </c>
      <c r="H62" s="384">
        <f>F62*0.5</f>
        <v>5832</v>
      </c>
    </row>
    <row r="63" spans="1:8" s="16" customFormat="1" ht="132" customHeight="1" x14ac:dyDescent="0.2">
      <c r="A63" s="452"/>
      <c r="B63" s="456"/>
      <c r="C63" s="456"/>
      <c r="D63" s="361"/>
      <c r="E63" s="355"/>
      <c r="F63" s="355"/>
      <c r="G63" s="355"/>
      <c r="H63" s="356"/>
    </row>
    <row r="64" spans="1:8" s="16" customFormat="1" ht="138.94999999999999" customHeight="1" x14ac:dyDescent="0.2">
      <c r="A64" s="452"/>
      <c r="B64" s="24" t="s">
        <v>12</v>
      </c>
      <c r="C6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4" s="361"/>
      <c r="E64" s="355"/>
      <c r="F64" s="355"/>
      <c r="G64" s="355"/>
      <c r="H64" s="356"/>
    </row>
    <row r="65" spans="1:8" s="16" customFormat="1" ht="166.5" customHeight="1" x14ac:dyDescent="0.2">
      <c r="A65" s="452"/>
      <c r="B65" s="31" t="s">
        <v>13</v>
      </c>
      <c r="C6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5" s="361"/>
      <c r="E65" s="355"/>
      <c r="F65" s="355"/>
      <c r="G65" s="355"/>
      <c r="H65" s="356"/>
    </row>
    <row r="66" spans="1:8" s="16" customFormat="1" ht="92.25" customHeight="1" thickBot="1" x14ac:dyDescent="0.25">
      <c r="A66" s="489"/>
      <c r="B66" s="26" t="s">
        <v>36</v>
      </c>
      <c r="C6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66" s="482"/>
      <c r="E66" s="375"/>
      <c r="F66" s="375"/>
      <c r="G66" s="375"/>
      <c r="H66" s="376"/>
    </row>
    <row r="67" spans="1:8" s="16" customFormat="1" ht="24.95" customHeight="1" thickBot="1" x14ac:dyDescent="0.25">
      <c r="A67" s="40"/>
      <c r="B67" s="41"/>
      <c r="C67" s="42"/>
      <c r="D67" s="519" t="s">
        <v>234</v>
      </c>
      <c r="E67" s="519"/>
      <c r="F67" s="519"/>
      <c r="G67" s="519"/>
      <c r="H67" s="645"/>
    </row>
    <row r="68" spans="1:8" s="16" customFormat="1" ht="50.1" customHeight="1" x14ac:dyDescent="0.2">
      <c r="A68" s="438" t="s">
        <v>37</v>
      </c>
      <c r="B68" s="475" t="s">
        <v>23</v>
      </c>
      <c r="C68"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68" s="527">
        <v>300</v>
      </c>
      <c r="E68" s="528"/>
      <c r="F68" s="528"/>
      <c r="G68" s="528"/>
      <c r="H68" s="529"/>
    </row>
    <row r="69" spans="1:8" s="16" customFormat="1" ht="94.5" customHeight="1" x14ac:dyDescent="0.2">
      <c r="A69" s="439"/>
      <c r="B69" s="476"/>
      <c r="C69" s="478"/>
      <c r="D69" s="480"/>
      <c r="E69" s="447"/>
      <c r="F69" s="447"/>
      <c r="G69" s="447"/>
      <c r="H69" s="530"/>
    </row>
    <row r="70" spans="1:8" s="16" customFormat="1" ht="163.5" customHeight="1" thickBot="1" x14ac:dyDescent="0.25">
      <c r="A70" s="440"/>
      <c r="B70" s="43" t="s">
        <v>13</v>
      </c>
      <c r="C70"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0" s="531"/>
      <c r="E70" s="532"/>
      <c r="F70" s="532"/>
      <c r="G70" s="532"/>
      <c r="H70" s="533"/>
    </row>
    <row r="71" spans="1:8" s="16" customFormat="1" ht="24.95" customHeight="1" thickBot="1" x14ac:dyDescent="0.25">
      <c r="A71" s="40"/>
      <c r="B71" s="170"/>
      <c r="C71" s="60"/>
      <c r="D71" s="591" t="s">
        <v>240</v>
      </c>
      <c r="E71" s="591"/>
      <c r="F71" s="591"/>
      <c r="G71" s="591"/>
      <c r="H71" s="614"/>
    </row>
    <row r="72" spans="1:8" s="16" customFormat="1" ht="24.95" customHeight="1" thickBot="1" x14ac:dyDescent="0.25">
      <c r="A72" s="171"/>
      <c r="B72" s="55"/>
      <c r="C72" s="56"/>
      <c r="D72" s="172" t="s">
        <v>171</v>
      </c>
      <c r="E72" s="173" t="s">
        <v>172</v>
      </c>
      <c r="F72" s="174" t="s">
        <v>173</v>
      </c>
      <c r="G72" s="173" t="s">
        <v>174</v>
      </c>
      <c r="H72" s="175" t="s">
        <v>175</v>
      </c>
    </row>
    <row r="73" spans="1:8" s="16" customFormat="1" ht="48" customHeight="1" x14ac:dyDescent="0.2">
      <c r="A73" s="461" t="s">
        <v>241</v>
      </c>
      <c r="B73" s="455" t="s">
        <v>27</v>
      </c>
      <c r="C7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3" s="382">
        <f>F73*1.2</f>
        <v>10368</v>
      </c>
      <c r="E73" s="383">
        <f>F73*1.1</f>
        <v>9504</v>
      </c>
      <c r="F73" s="383">
        <v>8640</v>
      </c>
      <c r="G73" s="383">
        <f>F73*0.75</f>
        <v>6480</v>
      </c>
      <c r="H73" s="384">
        <f>F73*0.5</f>
        <v>4320</v>
      </c>
    </row>
    <row r="74" spans="1:8" s="16" customFormat="1" ht="132" customHeight="1" x14ac:dyDescent="0.2">
      <c r="A74" s="462"/>
      <c r="B74" s="456"/>
      <c r="C74" s="456"/>
      <c r="D74" s="354"/>
      <c r="E74" s="355"/>
      <c r="F74" s="355"/>
      <c r="G74" s="355"/>
      <c r="H74" s="356"/>
    </row>
    <row r="75" spans="1:8" s="16" customFormat="1" ht="97.5" customHeight="1" x14ac:dyDescent="0.2">
      <c r="A75" s="462"/>
      <c r="B75" s="24" t="s">
        <v>12</v>
      </c>
      <c r="C7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5" s="354"/>
      <c r="E75" s="355"/>
      <c r="F75" s="355"/>
      <c r="G75" s="355"/>
      <c r="H75" s="356"/>
    </row>
    <row r="76" spans="1:8" s="16" customFormat="1" ht="166.5" customHeight="1" thickBot="1" x14ac:dyDescent="0.25">
      <c r="A76" s="464"/>
      <c r="B76" s="26" t="s">
        <v>13</v>
      </c>
      <c r="C7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76" s="374"/>
      <c r="E76" s="375"/>
      <c r="F76" s="375"/>
      <c r="G76" s="375"/>
      <c r="H76" s="376"/>
    </row>
    <row r="77" spans="1:8" s="16" customFormat="1" ht="24.95" customHeight="1" thickBot="1" x14ac:dyDescent="0.25">
      <c r="A77" s="28"/>
      <c r="B77" s="29"/>
      <c r="C77" s="30"/>
      <c r="D77" s="519"/>
      <c r="E77" s="519"/>
      <c r="F77" s="519"/>
      <c r="G77" s="519"/>
      <c r="H77" s="645"/>
    </row>
    <row r="78" spans="1:8" s="16" customFormat="1" ht="48" customHeight="1" x14ac:dyDescent="0.2">
      <c r="A78" s="451" t="s">
        <v>242</v>
      </c>
      <c r="B78" s="455" t="s">
        <v>27</v>
      </c>
      <c r="C7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78" s="457">
        <f>F78*1.2</f>
        <v>13464</v>
      </c>
      <c r="E78" s="383">
        <f>F78*1.1</f>
        <v>12342.000000000002</v>
      </c>
      <c r="F78" s="383">
        <v>11220</v>
      </c>
      <c r="G78" s="383">
        <f>F78*0.75</f>
        <v>8415</v>
      </c>
      <c r="H78" s="384">
        <f>F78*0.5</f>
        <v>5610</v>
      </c>
    </row>
    <row r="79" spans="1:8" s="16" customFormat="1" ht="132" customHeight="1" x14ac:dyDescent="0.2">
      <c r="A79" s="452"/>
      <c r="B79" s="456"/>
      <c r="C79" s="456"/>
      <c r="D79" s="361"/>
      <c r="E79" s="355"/>
      <c r="F79" s="355"/>
      <c r="G79" s="355"/>
      <c r="H79" s="356"/>
    </row>
    <row r="80" spans="1:8" s="16" customFormat="1" ht="97.5" customHeight="1" x14ac:dyDescent="0.2">
      <c r="A80" s="452"/>
      <c r="B80" s="24" t="s">
        <v>12</v>
      </c>
      <c r="C8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0" s="361"/>
      <c r="E80" s="355"/>
      <c r="F80" s="355"/>
      <c r="G80" s="355"/>
      <c r="H80" s="356"/>
    </row>
    <row r="81" spans="1:8" s="16" customFormat="1" ht="166.5" customHeight="1" x14ac:dyDescent="0.2">
      <c r="A81" s="452"/>
      <c r="B81" s="31" t="s">
        <v>13</v>
      </c>
      <c r="C81"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1" s="361"/>
      <c r="E81" s="355"/>
      <c r="F81" s="355"/>
      <c r="G81" s="355"/>
      <c r="H81" s="356"/>
    </row>
    <row r="82" spans="1:8" s="16" customFormat="1" ht="92.25" customHeight="1" thickBot="1" x14ac:dyDescent="0.25">
      <c r="A82" s="489"/>
      <c r="B82" s="26" t="s">
        <v>16</v>
      </c>
      <c r="C8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2" s="482"/>
      <c r="E82" s="375"/>
      <c r="F82" s="375"/>
      <c r="G82" s="375"/>
      <c r="H82" s="376"/>
    </row>
    <row r="83" spans="1:8" s="16" customFormat="1" ht="24.95" customHeight="1" thickBot="1" x14ac:dyDescent="0.25">
      <c r="A83" s="40"/>
      <c r="B83" s="41"/>
      <c r="C83" s="42"/>
      <c r="D83" s="519"/>
      <c r="E83" s="519"/>
      <c r="F83" s="519"/>
      <c r="G83" s="519"/>
      <c r="H83" s="645"/>
    </row>
    <row r="84" spans="1:8" s="16" customFormat="1" ht="50.1" customHeight="1" x14ac:dyDescent="0.2">
      <c r="A84" s="438" t="s">
        <v>243</v>
      </c>
      <c r="B84" s="37" t="s">
        <v>180</v>
      </c>
      <c r="C84" s="315"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4" s="527">
        <v>300</v>
      </c>
      <c r="E84" s="528"/>
      <c r="F84" s="528"/>
      <c r="G84" s="528"/>
      <c r="H84" s="529"/>
    </row>
    <row r="85" spans="1:8" s="16" customFormat="1" ht="94.5" customHeight="1" x14ac:dyDescent="0.2">
      <c r="A85" s="439"/>
      <c r="B85" s="39" t="s">
        <v>23</v>
      </c>
      <c r="C85" s="53"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85" s="480"/>
      <c r="E85" s="447"/>
      <c r="F85" s="447"/>
      <c r="G85" s="447"/>
      <c r="H85" s="530"/>
    </row>
    <row r="86" spans="1:8" s="16" customFormat="1" ht="163.5" customHeight="1" thickBot="1" x14ac:dyDescent="0.25">
      <c r="A86" s="440"/>
      <c r="B86" s="43" t="s">
        <v>13</v>
      </c>
      <c r="C8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86" s="531"/>
      <c r="E86" s="532"/>
      <c r="F86" s="532"/>
      <c r="G86" s="532"/>
      <c r="H86" s="533"/>
    </row>
    <row r="87" spans="1:8" s="16" customFormat="1" ht="24.95" customHeight="1" thickBot="1" x14ac:dyDescent="0.25">
      <c r="A87" s="40"/>
      <c r="B87" s="59"/>
      <c r="C87" s="60"/>
      <c r="D87" s="591" t="s">
        <v>240</v>
      </c>
      <c r="E87" s="591"/>
      <c r="F87" s="591"/>
      <c r="G87" s="591"/>
      <c r="H87" s="614"/>
    </row>
    <row r="88" spans="1:8" s="16" customFormat="1" ht="50.1" customHeight="1" thickBot="1" x14ac:dyDescent="0.25">
      <c r="A88" s="411" t="s">
        <v>38</v>
      </c>
      <c r="B88" s="412"/>
      <c r="C88" s="412"/>
      <c r="D88" s="642" t="str">
        <f>"от "&amp;MIN(D89:D107)&amp;" до "&amp;MAX(D89:D107)</f>
        <v>от 2340 до 44460</v>
      </c>
      <c r="E88" s="643"/>
      <c r="F88" s="643"/>
      <c r="G88" s="643"/>
      <c r="H88" s="644"/>
    </row>
    <row r="89" spans="1:8" s="16" customFormat="1" ht="43.5" customHeight="1" x14ac:dyDescent="0.2">
      <c r="A89" s="813" t="s">
        <v>244</v>
      </c>
      <c r="B89" s="814"/>
      <c r="C89" s="455"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89" s="361">
        <v>2340</v>
      </c>
      <c r="E89" s="355"/>
      <c r="F89" s="355"/>
      <c r="G89" s="355"/>
      <c r="H89" s="356"/>
    </row>
    <row r="90" spans="1:8" s="16" customFormat="1" ht="60.75" customHeight="1" x14ac:dyDescent="0.2">
      <c r="A90" s="688" t="s">
        <v>245</v>
      </c>
      <c r="B90" s="693"/>
      <c r="C90" s="599"/>
      <c r="D90" s="361">
        <v>4680</v>
      </c>
      <c r="E90" s="355"/>
      <c r="F90" s="355"/>
      <c r="G90" s="355"/>
      <c r="H90" s="356"/>
    </row>
    <row r="91" spans="1:8" s="16" customFormat="1" ht="45.75" customHeight="1" x14ac:dyDescent="0.2">
      <c r="A91" s="688" t="s">
        <v>246</v>
      </c>
      <c r="B91" s="693"/>
      <c r="C91" s="599"/>
      <c r="D91" s="361">
        <v>7020</v>
      </c>
      <c r="E91" s="355"/>
      <c r="F91" s="355"/>
      <c r="G91" s="355"/>
      <c r="H91" s="356"/>
    </row>
    <row r="92" spans="1:8" s="16" customFormat="1" ht="47.25" customHeight="1" x14ac:dyDescent="0.2">
      <c r="A92" s="688" t="s">
        <v>247</v>
      </c>
      <c r="B92" s="693"/>
      <c r="C92" s="599"/>
      <c r="D92" s="361">
        <v>9360</v>
      </c>
      <c r="E92" s="355"/>
      <c r="F92" s="355"/>
      <c r="G92" s="355"/>
      <c r="H92" s="356"/>
    </row>
    <row r="93" spans="1:8" s="16" customFormat="1" ht="49.5" customHeight="1" x14ac:dyDescent="0.2">
      <c r="A93" s="688" t="s">
        <v>248</v>
      </c>
      <c r="B93" s="693"/>
      <c r="C93" s="599"/>
      <c r="D93" s="361">
        <v>11700</v>
      </c>
      <c r="E93" s="355"/>
      <c r="F93" s="355"/>
      <c r="G93" s="355"/>
      <c r="H93" s="356"/>
    </row>
    <row r="94" spans="1:8" s="16" customFormat="1" ht="49.5" customHeight="1" x14ac:dyDescent="0.2">
      <c r="A94" s="688" t="s">
        <v>249</v>
      </c>
      <c r="B94" s="693"/>
      <c r="C94" s="599"/>
      <c r="D94" s="361">
        <v>14040</v>
      </c>
      <c r="E94" s="355"/>
      <c r="F94" s="355"/>
      <c r="G94" s="355"/>
      <c r="H94" s="356"/>
    </row>
    <row r="95" spans="1:8" s="16" customFormat="1" ht="49.5" customHeight="1" x14ac:dyDescent="0.2">
      <c r="A95" s="688" t="s">
        <v>250</v>
      </c>
      <c r="B95" s="693"/>
      <c r="C95" s="599"/>
      <c r="D95" s="361">
        <v>16380</v>
      </c>
      <c r="E95" s="355"/>
      <c r="F95" s="355"/>
      <c r="G95" s="355"/>
      <c r="H95" s="356"/>
    </row>
    <row r="96" spans="1:8" s="16" customFormat="1" ht="49.5" customHeight="1" x14ac:dyDescent="0.2">
      <c r="A96" s="688" t="s">
        <v>251</v>
      </c>
      <c r="B96" s="693"/>
      <c r="C96" s="599"/>
      <c r="D96" s="361">
        <v>18720</v>
      </c>
      <c r="E96" s="355"/>
      <c r="F96" s="355"/>
      <c r="G96" s="355"/>
      <c r="H96" s="356"/>
    </row>
    <row r="97" spans="1:8" s="16" customFormat="1" ht="49.5" customHeight="1" x14ac:dyDescent="0.2">
      <c r="A97" s="688" t="s">
        <v>252</v>
      </c>
      <c r="B97" s="693"/>
      <c r="C97" s="599"/>
      <c r="D97" s="361">
        <v>21060</v>
      </c>
      <c r="E97" s="355"/>
      <c r="F97" s="355"/>
      <c r="G97" s="355"/>
      <c r="H97" s="356"/>
    </row>
    <row r="98" spans="1:8" s="16" customFormat="1" ht="49.5" customHeight="1" x14ac:dyDescent="0.2">
      <c r="A98" s="688" t="s">
        <v>253</v>
      </c>
      <c r="B98" s="693"/>
      <c r="C98" s="599"/>
      <c r="D98" s="361">
        <v>23400</v>
      </c>
      <c r="E98" s="355"/>
      <c r="F98" s="355"/>
      <c r="G98" s="355"/>
      <c r="H98" s="356"/>
    </row>
    <row r="99" spans="1:8" s="16" customFormat="1" ht="49.5" customHeight="1" x14ac:dyDescent="0.2">
      <c r="A99" s="688" t="s">
        <v>254</v>
      </c>
      <c r="B99" s="693"/>
      <c r="C99" s="599"/>
      <c r="D99" s="361">
        <v>25740</v>
      </c>
      <c r="E99" s="355"/>
      <c r="F99" s="355"/>
      <c r="G99" s="355"/>
      <c r="H99" s="356"/>
    </row>
    <row r="100" spans="1:8" s="16" customFormat="1" ht="49.5" customHeight="1" x14ac:dyDescent="0.2">
      <c r="A100" s="688" t="s">
        <v>255</v>
      </c>
      <c r="B100" s="693"/>
      <c r="C100" s="599"/>
      <c r="D100" s="361">
        <v>28080</v>
      </c>
      <c r="E100" s="355"/>
      <c r="F100" s="355"/>
      <c r="G100" s="355"/>
      <c r="H100" s="356"/>
    </row>
    <row r="101" spans="1:8" s="16" customFormat="1" ht="49.5" customHeight="1" x14ac:dyDescent="0.2">
      <c r="A101" s="688" t="s">
        <v>256</v>
      </c>
      <c r="B101" s="693"/>
      <c r="C101" s="599"/>
      <c r="D101" s="361">
        <v>30420</v>
      </c>
      <c r="E101" s="355"/>
      <c r="F101" s="355"/>
      <c r="G101" s="355"/>
      <c r="H101" s="356"/>
    </row>
    <row r="102" spans="1:8" s="16" customFormat="1" ht="49.5" customHeight="1" x14ac:dyDescent="0.2">
      <c r="A102" s="688" t="s">
        <v>257</v>
      </c>
      <c r="B102" s="693"/>
      <c r="C102" s="599"/>
      <c r="D102" s="361">
        <v>32760</v>
      </c>
      <c r="E102" s="355"/>
      <c r="F102" s="355"/>
      <c r="G102" s="355"/>
      <c r="H102" s="356"/>
    </row>
    <row r="103" spans="1:8" s="16" customFormat="1" ht="49.5" customHeight="1" x14ac:dyDescent="0.2">
      <c r="A103" s="688" t="s">
        <v>258</v>
      </c>
      <c r="B103" s="693"/>
      <c r="C103" s="599"/>
      <c r="D103" s="361">
        <v>35100</v>
      </c>
      <c r="E103" s="355"/>
      <c r="F103" s="355"/>
      <c r="G103" s="355"/>
      <c r="H103" s="356"/>
    </row>
    <row r="104" spans="1:8" s="16" customFormat="1" ht="49.5" customHeight="1" x14ac:dyDescent="0.2">
      <c r="A104" s="688" t="s">
        <v>259</v>
      </c>
      <c r="B104" s="693"/>
      <c r="C104" s="599"/>
      <c r="D104" s="361">
        <v>37440</v>
      </c>
      <c r="E104" s="355"/>
      <c r="F104" s="355"/>
      <c r="G104" s="355"/>
      <c r="H104" s="356"/>
    </row>
    <row r="105" spans="1:8" s="16" customFormat="1" ht="49.5" customHeight="1" x14ac:dyDescent="0.2">
      <c r="A105" s="688" t="s">
        <v>260</v>
      </c>
      <c r="B105" s="693"/>
      <c r="C105" s="599"/>
      <c r="D105" s="361">
        <v>39780</v>
      </c>
      <c r="E105" s="355"/>
      <c r="F105" s="355"/>
      <c r="G105" s="355"/>
      <c r="H105" s="356"/>
    </row>
    <row r="106" spans="1:8" s="16" customFormat="1" ht="49.5" customHeight="1" x14ac:dyDescent="0.2">
      <c r="A106" s="688" t="s">
        <v>261</v>
      </c>
      <c r="B106" s="693"/>
      <c r="C106" s="599"/>
      <c r="D106" s="361">
        <v>42120</v>
      </c>
      <c r="E106" s="355"/>
      <c r="F106" s="355"/>
      <c r="G106" s="355"/>
      <c r="H106" s="356"/>
    </row>
    <row r="107" spans="1:8" s="16" customFormat="1" ht="49.5" customHeight="1" x14ac:dyDescent="0.2">
      <c r="A107" s="688" t="s">
        <v>262</v>
      </c>
      <c r="B107" s="693"/>
      <c r="C107" s="599"/>
      <c r="D107" s="361">
        <v>44460</v>
      </c>
      <c r="E107" s="355"/>
      <c r="F107" s="355"/>
      <c r="G107" s="355"/>
      <c r="H107" s="356"/>
    </row>
    <row r="108" spans="1:8" s="16" customFormat="1" ht="49.5" customHeight="1" x14ac:dyDescent="0.2">
      <c r="A108" s="419" t="s">
        <v>263</v>
      </c>
      <c r="B108" s="420"/>
      <c r="C108" s="599"/>
      <c r="D108" s="361">
        <v>46800</v>
      </c>
      <c r="E108" s="355"/>
      <c r="F108" s="355"/>
      <c r="G108" s="355"/>
      <c r="H108" s="356"/>
    </row>
    <row r="109" spans="1:8" s="16" customFormat="1" ht="49.5" customHeight="1" x14ac:dyDescent="0.2">
      <c r="A109" s="419" t="s">
        <v>264</v>
      </c>
      <c r="B109" s="420"/>
      <c r="C109" s="599"/>
      <c r="D109" s="361">
        <v>49140</v>
      </c>
      <c r="E109" s="355"/>
      <c r="F109" s="355"/>
      <c r="G109" s="355"/>
      <c r="H109" s="356"/>
    </row>
    <row r="110" spans="1:8" s="16" customFormat="1" ht="49.5" customHeight="1" x14ac:dyDescent="0.2">
      <c r="A110" s="419" t="s">
        <v>265</v>
      </c>
      <c r="B110" s="420"/>
      <c r="C110" s="599"/>
      <c r="D110" s="361">
        <v>51480</v>
      </c>
      <c r="E110" s="355"/>
      <c r="F110" s="355"/>
      <c r="G110" s="355"/>
      <c r="H110" s="356"/>
    </row>
    <row r="111" spans="1:8" s="16" customFormat="1" ht="49.5" customHeight="1" x14ac:dyDescent="0.2">
      <c r="A111" s="419" t="s">
        <v>266</v>
      </c>
      <c r="B111" s="420"/>
      <c r="C111" s="599"/>
      <c r="D111" s="361">
        <v>53820</v>
      </c>
      <c r="E111" s="355"/>
      <c r="F111" s="355"/>
      <c r="G111" s="355"/>
      <c r="H111" s="356"/>
    </row>
    <row r="112" spans="1:8" s="16" customFormat="1" ht="49.5" customHeight="1" x14ac:dyDescent="0.2">
      <c r="A112" s="419" t="s">
        <v>267</v>
      </c>
      <c r="B112" s="420"/>
      <c r="C112" s="599"/>
      <c r="D112" s="361">
        <v>56160</v>
      </c>
      <c r="E112" s="355"/>
      <c r="F112" s="355"/>
      <c r="G112" s="355"/>
      <c r="H112" s="356"/>
    </row>
    <row r="113" spans="1:8" s="16" customFormat="1" ht="49.5" customHeight="1" x14ac:dyDescent="0.2">
      <c r="A113" s="419" t="s">
        <v>268</v>
      </c>
      <c r="B113" s="420"/>
      <c r="C113" s="599"/>
      <c r="D113" s="361">
        <v>58500</v>
      </c>
      <c r="E113" s="355"/>
      <c r="F113" s="355"/>
      <c r="G113" s="355"/>
      <c r="H113" s="356"/>
    </row>
    <row r="114" spans="1:8" s="16" customFormat="1" ht="49.5" customHeight="1" x14ac:dyDescent="0.2">
      <c r="A114" s="419" t="s">
        <v>269</v>
      </c>
      <c r="B114" s="420"/>
      <c r="C114" s="599"/>
      <c r="D114" s="361">
        <v>60840</v>
      </c>
      <c r="E114" s="355"/>
      <c r="F114" s="355"/>
      <c r="G114" s="355"/>
      <c r="H114" s="356"/>
    </row>
    <row r="115" spans="1:8" s="16" customFormat="1" ht="49.5" customHeight="1" x14ac:dyDescent="0.2">
      <c r="A115" s="419" t="s">
        <v>270</v>
      </c>
      <c r="B115" s="420"/>
      <c r="C115" s="599"/>
      <c r="D115" s="361">
        <v>63180</v>
      </c>
      <c r="E115" s="355"/>
      <c r="F115" s="355"/>
      <c r="G115" s="355"/>
      <c r="H115" s="356"/>
    </row>
    <row r="116" spans="1:8" s="16" customFormat="1" ht="49.5" customHeight="1" x14ac:dyDescent="0.2">
      <c r="A116" s="419" t="s">
        <v>271</v>
      </c>
      <c r="B116" s="420"/>
      <c r="C116" s="599"/>
      <c r="D116" s="361">
        <v>65520</v>
      </c>
      <c r="E116" s="355"/>
      <c r="F116" s="355"/>
      <c r="G116" s="355"/>
      <c r="H116" s="356"/>
    </row>
    <row r="117" spans="1:8" s="16" customFormat="1" ht="49.5" customHeight="1" x14ac:dyDescent="0.2">
      <c r="A117" s="419" t="s">
        <v>272</v>
      </c>
      <c r="B117" s="420"/>
      <c r="C117" s="599"/>
      <c r="D117" s="361">
        <v>67860</v>
      </c>
      <c r="E117" s="355"/>
      <c r="F117" s="355"/>
      <c r="G117" s="355"/>
      <c r="H117" s="356"/>
    </row>
    <row r="118" spans="1:8" s="16" customFormat="1" ht="49.5" customHeight="1" thickBot="1" x14ac:dyDescent="0.25">
      <c r="A118" s="419" t="s">
        <v>273</v>
      </c>
      <c r="B118" s="420"/>
      <c r="C118" s="600"/>
      <c r="D118" s="361">
        <v>70200</v>
      </c>
      <c r="E118" s="355"/>
      <c r="F118" s="355"/>
      <c r="G118" s="355"/>
      <c r="H118" s="356"/>
    </row>
    <row r="119" spans="1:8" s="16" customFormat="1" ht="24.95" customHeight="1" thickBot="1" x14ac:dyDescent="0.25">
      <c r="A119" s="40"/>
      <c r="B119" s="170"/>
      <c r="C119" s="60"/>
      <c r="D119" s="519" t="s">
        <v>234</v>
      </c>
      <c r="E119" s="519"/>
      <c r="F119" s="519"/>
      <c r="G119" s="519"/>
      <c r="H119" s="645"/>
    </row>
    <row r="120" spans="1:8" ht="50.1" customHeight="1" thickBot="1" x14ac:dyDescent="0.25">
      <c r="A120" s="411" t="s">
        <v>38</v>
      </c>
      <c r="B120" s="729"/>
      <c r="C120" s="729"/>
      <c r="D120" s="596" t="str">
        <f>"от "&amp;MIN(D121:D140)&amp;" до "&amp;MAX(D121:D140)</f>
        <v>от 2340 до 46800</v>
      </c>
      <c r="E120" s="596"/>
      <c r="F120" s="596"/>
      <c r="G120" s="596"/>
      <c r="H120" s="597"/>
    </row>
    <row r="121" spans="1:8" ht="37.5" customHeight="1" x14ac:dyDescent="0.2">
      <c r="A121" s="813" t="s">
        <v>39</v>
      </c>
      <c r="B121" s="814"/>
      <c r="C121" s="455"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21" s="361">
        <v>2340</v>
      </c>
      <c r="E121" s="355"/>
      <c r="F121" s="355"/>
      <c r="G121" s="355"/>
      <c r="H121" s="356"/>
    </row>
    <row r="122" spans="1:8" ht="37.5" customHeight="1" x14ac:dyDescent="0.2">
      <c r="A122" s="688" t="s">
        <v>40</v>
      </c>
      <c r="B122" s="693"/>
      <c r="C122" s="599"/>
      <c r="D122" s="361">
        <v>4680</v>
      </c>
      <c r="E122" s="355"/>
      <c r="F122" s="355"/>
      <c r="G122" s="355"/>
      <c r="H122" s="356"/>
    </row>
    <row r="123" spans="1:8" ht="37.5" customHeight="1" x14ac:dyDescent="0.2">
      <c r="A123" s="688" t="s">
        <v>41</v>
      </c>
      <c r="B123" s="693"/>
      <c r="C123" s="599"/>
      <c r="D123" s="361">
        <v>7020</v>
      </c>
      <c r="E123" s="355"/>
      <c r="F123" s="355"/>
      <c r="G123" s="355"/>
      <c r="H123" s="356"/>
    </row>
    <row r="124" spans="1:8" ht="37.5" customHeight="1" x14ac:dyDescent="0.2">
      <c r="A124" s="688" t="s">
        <v>42</v>
      </c>
      <c r="B124" s="693"/>
      <c r="C124" s="599"/>
      <c r="D124" s="361">
        <v>9360</v>
      </c>
      <c r="E124" s="355"/>
      <c r="F124" s="355"/>
      <c r="G124" s="355"/>
      <c r="H124" s="356"/>
    </row>
    <row r="125" spans="1:8" ht="37.5" customHeight="1" x14ac:dyDescent="0.2">
      <c r="A125" s="688" t="s">
        <v>43</v>
      </c>
      <c r="B125" s="693"/>
      <c r="C125" s="599"/>
      <c r="D125" s="361">
        <v>11700</v>
      </c>
      <c r="E125" s="355"/>
      <c r="F125" s="355"/>
      <c r="G125" s="355"/>
      <c r="H125" s="356"/>
    </row>
    <row r="126" spans="1:8" ht="37.5" customHeight="1" x14ac:dyDescent="0.2">
      <c r="A126" s="688" t="s">
        <v>44</v>
      </c>
      <c r="B126" s="693"/>
      <c r="C126" s="599"/>
      <c r="D126" s="361">
        <v>14040</v>
      </c>
      <c r="E126" s="355"/>
      <c r="F126" s="355"/>
      <c r="G126" s="355"/>
      <c r="H126" s="356"/>
    </row>
    <row r="127" spans="1:8" ht="37.5" customHeight="1" x14ac:dyDescent="0.2">
      <c r="A127" s="688" t="s">
        <v>45</v>
      </c>
      <c r="B127" s="693"/>
      <c r="C127" s="599"/>
      <c r="D127" s="361">
        <v>16380</v>
      </c>
      <c r="E127" s="355"/>
      <c r="F127" s="355"/>
      <c r="G127" s="355"/>
      <c r="H127" s="356"/>
    </row>
    <row r="128" spans="1:8" ht="37.5" customHeight="1" x14ac:dyDescent="0.2">
      <c r="A128" s="688" t="s">
        <v>46</v>
      </c>
      <c r="B128" s="693"/>
      <c r="C128" s="599"/>
      <c r="D128" s="361">
        <v>18720</v>
      </c>
      <c r="E128" s="355"/>
      <c r="F128" s="355"/>
      <c r="G128" s="355"/>
      <c r="H128" s="356"/>
    </row>
    <row r="129" spans="1:8" ht="37.5" customHeight="1" x14ac:dyDescent="0.2">
      <c r="A129" s="688" t="s">
        <v>47</v>
      </c>
      <c r="B129" s="693"/>
      <c r="C129" s="599"/>
      <c r="D129" s="361">
        <v>21060</v>
      </c>
      <c r="E129" s="355"/>
      <c r="F129" s="355"/>
      <c r="G129" s="355"/>
      <c r="H129" s="356"/>
    </row>
    <row r="130" spans="1:8" ht="37.5" customHeight="1" x14ac:dyDescent="0.2">
      <c r="A130" s="688" t="s">
        <v>48</v>
      </c>
      <c r="B130" s="693"/>
      <c r="C130" s="599"/>
      <c r="D130" s="361">
        <v>23400</v>
      </c>
      <c r="E130" s="355"/>
      <c r="F130" s="355"/>
      <c r="G130" s="355"/>
      <c r="H130" s="356"/>
    </row>
    <row r="131" spans="1:8" ht="37.5" customHeight="1" x14ac:dyDescent="0.2">
      <c r="A131" s="688" t="s">
        <v>49</v>
      </c>
      <c r="B131" s="693"/>
      <c r="C131" s="599"/>
      <c r="D131" s="361">
        <v>25740</v>
      </c>
      <c r="E131" s="355"/>
      <c r="F131" s="355"/>
      <c r="G131" s="355"/>
      <c r="H131" s="356"/>
    </row>
    <row r="132" spans="1:8" ht="37.5" customHeight="1" x14ac:dyDescent="0.2">
      <c r="A132" s="688" t="s">
        <v>50</v>
      </c>
      <c r="B132" s="693"/>
      <c r="C132" s="599"/>
      <c r="D132" s="361">
        <v>28080</v>
      </c>
      <c r="E132" s="355"/>
      <c r="F132" s="355"/>
      <c r="G132" s="355"/>
      <c r="H132" s="356"/>
    </row>
    <row r="133" spans="1:8" ht="37.5" customHeight="1" x14ac:dyDescent="0.2">
      <c r="A133" s="688" t="s">
        <v>51</v>
      </c>
      <c r="B133" s="693"/>
      <c r="C133" s="599"/>
      <c r="D133" s="361">
        <v>30420</v>
      </c>
      <c r="E133" s="355"/>
      <c r="F133" s="355"/>
      <c r="G133" s="355"/>
      <c r="H133" s="356"/>
    </row>
    <row r="134" spans="1:8" ht="37.5" customHeight="1" x14ac:dyDescent="0.2">
      <c r="A134" s="688" t="s">
        <v>52</v>
      </c>
      <c r="B134" s="693"/>
      <c r="C134" s="599"/>
      <c r="D134" s="361">
        <v>32760</v>
      </c>
      <c r="E134" s="355"/>
      <c r="F134" s="355"/>
      <c r="G134" s="355"/>
      <c r="H134" s="356"/>
    </row>
    <row r="135" spans="1:8" ht="37.5" customHeight="1" x14ac:dyDescent="0.2">
      <c r="A135" s="688" t="s">
        <v>53</v>
      </c>
      <c r="B135" s="693"/>
      <c r="C135" s="599"/>
      <c r="D135" s="361">
        <v>35100</v>
      </c>
      <c r="E135" s="355"/>
      <c r="F135" s="355"/>
      <c r="G135" s="355"/>
      <c r="H135" s="356"/>
    </row>
    <row r="136" spans="1:8" ht="37.5" customHeight="1" x14ac:dyDescent="0.2">
      <c r="A136" s="688" t="s">
        <v>54</v>
      </c>
      <c r="B136" s="693"/>
      <c r="C136" s="599"/>
      <c r="D136" s="361">
        <v>37440</v>
      </c>
      <c r="E136" s="355"/>
      <c r="F136" s="355"/>
      <c r="G136" s="355"/>
      <c r="H136" s="356"/>
    </row>
    <row r="137" spans="1:8" ht="37.5" customHeight="1" x14ac:dyDescent="0.2">
      <c r="A137" s="688" t="s">
        <v>55</v>
      </c>
      <c r="B137" s="693"/>
      <c r="C137" s="599"/>
      <c r="D137" s="361">
        <v>39780</v>
      </c>
      <c r="E137" s="355"/>
      <c r="F137" s="355"/>
      <c r="G137" s="355"/>
      <c r="H137" s="356"/>
    </row>
    <row r="138" spans="1:8" ht="37.5" customHeight="1" x14ac:dyDescent="0.2">
      <c r="A138" s="688" t="s">
        <v>56</v>
      </c>
      <c r="B138" s="693"/>
      <c r="C138" s="599"/>
      <c r="D138" s="361">
        <v>42120</v>
      </c>
      <c r="E138" s="355"/>
      <c r="F138" s="355"/>
      <c r="G138" s="355"/>
      <c r="H138" s="356"/>
    </row>
    <row r="139" spans="1:8" ht="37.5" customHeight="1" x14ac:dyDescent="0.2">
      <c r="A139" s="688" t="s">
        <v>57</v>
      </c>
      <c r="B139" s="693"/>
      <c r="C139" s="599"/>
      <c r="D139" s="361">
        <v>44460</v>
      </c>
      <c r="E139" s="355"/>
      <c r="F139" s="355"/>
      <c r="G139" s="355"/>
      <c r="H139" s="356"/>
    </row>
    <row r="140" spans="1:8" ht="37.5" customHeight="1" x14ac:dyDescent="0.2">
      <c r="A140" s="419" t="s">
        <v>58</v>
      </c>
      <c r="B140" s="420"/>
      <c r="C140" s="599"/>
      <c r="D140" s="361">
        <v>46800</v>
      </c>
      <c r="E140" s="355"/>
      <c r="F140" s="355"/>
      <c r="G140" s="355"/>
      <c r="H140" s="356"/>
    </row>
    <row r="141" spans="1:8" ht="37.5" customHeight="1" x14ac:dyDescent="0.2">
      <c r="A141" s="419" t="s">
        <v>181</v>
      </c>
      <c r="B141" s="420"/>
      <c r="C141" s="599"/>
      <c r="D141" s="361">
        <v>49140</v>
      </c>
      <c r="E141" s="355"/>
      <c r="F141" s="355"/>
      <c r="G141" s="355"/>
      <c r="H141" s="356"/>
    </row>
    <row r="142" spans="1:8" ht="37.5" customHeight="1" x14ac:dyDescent="0.2">
      <c r="A142" s="419" t="s">
        <v>182</v>
      </c>
      <c r="B142" s="420"/>
      <c r="C142" s="599"/>
      <c r="D142" s="361">
        <v>51480</v>
      </c>
      <c r="E142" s="355"/>
      <c r="F142" s="355"/>
      <c r="G142" s="355"/>
      <c r="H142" s="356"/>
    </row>
    <row r="143" spans="1:8" ht="37.5" customHeight="1" x14ac:dyDescent="0.2">
      <c r="A143" s="419" t="s">
        <v>183</v>
      </c>
      <c r="B143" s="420"/>
      <c r="C143" s="599"/>
      <c r="D143" s="361">
        <v>53820</v>
      </c>
      <c r="E143" s="355"/>
      <c r="F143" s="355"/>
      <c r="G143" s="355"/>
      <c r="H143" s="356"/>
    </row>
    <row r="144" spans="1:8" ht="37.5" customHeight="1" x14ac:dyDescent="0.2">
      <c r="A144" s="419" t="s">
        <v>184</v>
      </c>
      <c r="B144" s="420"/>
      <c r="C144" s="599"/>
      <c r="D144" s="361">
        <v>56160</v>
      </c>
      <c r="E144" s="355"/>
      <c r="F144" s="355"/>
      <c r="G144" s="355"/>
      <c r="H144" s="356"/>
    </row>
    <row r="145" spans="1:8" ht="37.5" customHeight="1" x14ac:dyDescent="0.2">
      <c r="A145" s="419" t="s">
        <v>185</v>
      </c>
      <c r="B145" s="420"/>
      <c r="C145" s="599"/>
      <c r="D145" s="361">
        <v>58500</v>
      </c>
      <c r="E145" s="355"/>
      <c r="F145" s="355"/>
      <c r="G145" s="355"/>
      <c r="H145" s="356"/>
    </row>
    <row r="146" spans="1:8" ht="37.5" customHeight="1" x14ac:dyDescent="0.2">
      <c r="A146" s="419" t="s">
        <v>186</v>
      </c>
      <c r="B146" s="420"/>
      <c r="C146" s="599"/>
      <c r="D146" s="361">
        <v>60840</v>
      </c>
      <c r="E146" s="355"/>
      <c r="F146" s="355"/>
      <c r="G146" s="355"/>
      <c r="H146" s="356"/>
    </row>
    <row r="147" spans="1:8" ht="37.5" customHeight="1" x14ac:dyDescent="0.2">
      <c r="A147" s="419" t="s">
        <v>187</v>
      </c>
      <c r="B147" s="420"/>
      <c r="C147" s="599"/>
      <c r="D147" s="361">
        <v>63180</v>
      </c>
      <c r="E147" s="355"/>
      <c r="F147" s="355"/>
      <c r="G147" s="355"/>
      <c r="H147" s="356"/>
    </row>
    <row r="148" spans="1:8" ht="37.5" customHeight="1" x14ac:dyDescent="0.2">
      <c r="A148" s="419" t="s">
        <v>188</v>
      </c>
      <c r="B148" s="420"/>
      <c r="C148" s="599"/>
      <c r="D148" s="361">
        <v>65520</v>
      </c>
      <c r="E148" s="355"/>
      <c r="F148" s="355"/>
      <c r="G148" s="355"/>
      <c r="H148" s="356"/>
    </row>
    <row r="149" spans="1:8" ht="37.5" customHeight="1" x14ac:dyDescent="0.2">
      <c r="A149" s="419" t="s">
        <v>189</v>
      </c>
      <c r="B149" s="420"/>
      <c r="C149" s="599"/>
      <c r="D149" s="361">
        <v>67860</v>
      </c>
      <c r="E149" s="355"/>
      <c r="F149" s="355"/>
      <c r="G149" s="355"/>
      <c r="H149" s="356"/>
    </row>
    <row r="150" spans="1:8" ht="37.5" customHeight="1" thickBot="1" x14ac:dyDescent="0.25">
      <c r="A150" s="419" t="s">
        <v>190</v>
      </c>
      <c r="B150" s="420"/>
      <c r="C150" s="600"/>
      <c r="D150" s="361">
        <v>70200</v>
      </c>
      <c r="E150" s="355"/>
      <c r="F150" s="355"/>
      <c r="G150" s="355"/>
      <c r="H150" s="356"/>
    </row>
    <row r="151" spans="1:8" ht="50.1" customHeight="1" thickBot="1" x14ac:dyDescent="0.25">
      <c r="A151" s="411" t="s">
        <v>59</v>
      </c>
      <c r="B151" s="729"/>
      <c r="C151" s="729"/>
      <c r="D151" s="596" t="str">
        <f>"от "&amp;MIN(D152:D161)&amp;" до "&amp;MAX(D152:D161)</f>
        <v>от 240 до 5076</v>
      </c>
      <c r="E151" s="596"/>
      <c r="F151" s="596"/>
      <c r="G151" s="596"/>
      <c r="H151" s="597"/>
    </row>
    <row r="152" spans="1:8" ht="151.5" x14ac:dyDescent="0.2">
      <c r="A152" s="164" t="s">
        <v>60</v>
      </c>
      <c r="B152" s="165" t="s">
        <v>13</v>
      </c>
      <c r="C152" s="168"/>
      <c r="D152" s="354">
        <v>810</v>
      </c>
      <c r="E152" s="355"/>
      <c r="F152" s="355"/>
      <c r="G152" s="355"/>
      <c r="H152" s="356"/>
    </row>
    <row r="153" spans="1:8" ht="37.5" customHeight="1" x14ac:dyDescent="0.2">
      <c r="A153" s="573" t="s">
        <v>61</v>
      </c>
      <c r="B153" s="807"/>
      <c r="C153" s="810"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53" s="354">
        <v>474</v>
      </c>
      <c r="E153" s="355"/>
      <c r="F153" s="355"/>
      <c r="G153" s="355"/>
      <c r="H153" s="356"/>
    </row>
    <row r="154" spans="1:8" ht="37.5" customHeight="1" x14ac:dyDescent="0.2">
      <c r="A154" s="573" t="s">
        <v>62</v>
      </c>
      <c r="B154" s="807"/>
      <c r="C154" s="811"/>
      <c r="D154" s="354">
        <v>5016</v>
      </c>
      <c r="E154" s="355"/>
      <c r="F154" s="355"/>
      <c r="G154" s="355"/>
      <c r="H154" s="356"/>
    </row>
    <row r="155" spans="1:8" ht="37.5" customHeight="1" x14ac:dyDescent="0.2">
      <c r="A155" s="573" t="s">
        <v>63</v>
      </c>
      <c r="B155" s="807"/>
      <c r="C155" s="811"/>
      <c r="D155" s="354">
        <v>1476</v>
      </c>
      <c r="E155" s="355"/>
      <c r="F155" s="355"/>
      <c r="G155" s="355"/>
      <c r="H155" s="356"/>
    </row>
    <row r="156" spans="1:8" ht="37.5" customHeight="1" x14ac:dyDescent="0.2">
      <c r="A156" s="573" t="s">
        <v>64</v>
      </c>
      <c r="B156" s="807"/>
      <c r="C156" s="811"/>
      <c r="D156" s="354">
        <v>4308</v>
      </c>
      <c r="E156" s="355"/>
      <c r="F156" s="355"/>
      <c r="G156" s="355"/>
      <c r="H156" s="356"/>
    </row>
    <row r="157" spans="1:8" ht="37.5" customHeight="1" x14ac:dyDescent="0.2">
      <c r="A157" s="573" t="s">
        <v>65</v>
      </c>
      <c r="B157" s="807"/>
      <c r="C157" s="811"/>
      <c r="D157" s="354">
        <v>240</v>
      </c>
      <c r="E157" s="355"/>
      <c r="F157" s="355"/>
      <c r="G157" s="355"/>
      <c r="H157" s="356"/>
    </row>
    <row r="158" spans="1:8" ht="37.5" customHeight="1" x14ac:dyDescent="0.2">
      <c r="A158" s="573" t="s">
        <v>66</v>
      </c>
      <c r="B158" s="807"/>
      <c r="C158" s="811"/>
      <c r="D158" s="354">
        <v>240</v>
      </c>
      <c r="E158" s="355"/>
      <c r="F158" s="355"/>
      <c r="G158" s="355"/>
      <c r="H158" s="356"/>
    </row>
    <row r="159" spans="1:8" ht="37.5" customHeight="1" x14ac:dyDescent="0.2">
      <c r="A159" s="573" t="s">
        <v>67</v>
      </c>
      <c r="B159" s="807"/>
      <c r="C159" s="811"/>
      <c r="D159" s="354">
        <v>480</v>
      </c>
      <c r="E159" s="355"/>
      <c r="F159" s="355"/>
      <c r="G159" s="355"/>
      <c r="H159" s="356"/>
    </row>
    <row r="160" spans="1:8" ht="37.5" customHeight="1" x14ac:dyDescent="0.2">
      <c r="A160" s="573" t="s">
        <v>68</v>
      </c>
      <c r="B160" s="807"/>
      <c r="C160" s="811"/>
      <c r="D160" s="354">
        <v>720</v>
      </c>
      <c r="E160" s="355"/>
      <c r="F160" s="355"/>
      <c r="G160" s="355"/>
      <c r="H160" s="356"/>
    </row>
    <row r="161" spans="1:8" ht="37.5" customHeight="1" x14ac:dyDescent="0.2">
      <c r="A161" s="573" t="s">
        <v>69</v>
      </c>
      <c r="B161" s="807"/>
      <c r="C161" s="812"/>
      <c r="D161" s="354">
        <v>5076</v>
      </c>
      <c r="E161" s="355"/>
      <c r="F161" s="355"/>
      <c r="G161" s="355"/>
      <c r="H161" s="356"/>
    </row>
    <row r="162" spans="1:8" s="16" customFormat="1" ht="117.75" customHeight="1" thickBot="1" x14ac:dyDescent="0.25">
      <c r="A162" s="808" t="s">
        <v>71</v>
      </c>
      <c r="B162" s="809"/>
      <c r="C162" s="318"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162" s="354">
        <v>30</v>
      </c>
      <c r="E162" s="355"/>
      <c r="F162" s="355"/>
      <c r="G162" s="355"/>
      <c r="H162" s="356"/>
    </row>
    <row r="163" spans="1:8" ht="50.1" customHeight="1" thickBot="1" x14ac:dyDescent="0.25">
      <c r="A163" s="362" t="s">
        <v>72</v>
      </c>
      <c r="B163" s="363"/>
      <c r="C163" s="21"/>
      <c r="D163" s="364" t="str">
        <f>"от "&amp;MIN(D165,D185:D201)&amp;" до "&amp;MAX(D165,D185:D201)</f>
        <v>от 504 до 30000</v>
      </c>
      <c r="E163" s="364"/>
      <c r="F163" s="364"/>
      <c r="G163" s="364"/>
      <c r="H163" s="365"/>
    </row>
    <row r="164" spans="1:8" s="16" customFormat="1" ht="24.95" customHeight="1" thickBot="1" x14ac:dyDescent="0.25">
      <c r="A164" s="40"/>
      <c r="B164" s="170"/>
      <c r="C164" s="60"/>
      <c r="D164" s="520"/>
      <c r="E164" s="520"/>
      <c r="F164" s="520"/>
      <c r="G164" s="520"/>
      <c r="H164" s="521"/>
    </row>
    <row r="165" spans="1:8" ht="63" customHeight="1" thickBot="1" x14ac:dyDescent="0.25">
      <c r="A165" s="389" t="s">
        <v>73</v>
      </c>
      <c r="B165" s="390"/>
      <c r="C165"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"2ГИС.ТОМСК" (версия для ПК); Интернет-площадка 2gis.kz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http://api.2gis.kz/</v>
      </c>
      <c r="D165" s="391">
        <v>10008</v>
      </c>
      <c r="E165" s="391"/>
      <c r="F165" s="391"/>
      <c r="G165" s="391"/>
      <c r="H165" s="392"/>
    </row>
    <row r="166" spans="1:8" ht="63" customHeight="1" thickBot="1" x14ac:dyDescent="0.25">
      <c r="A166" s="393" t="s">
        <v>74</v>
      </c>
      <c r="B166" s="394"/>
      <c r="C166" s="405"/>
      <c r="D166" s="395" t="s">
        <v>75</v>
      </c>
      <c r="E166" s="396"/>
      <c r="F166" s="396"/>
      <c r="G166" s="396"/>
      <c r="H166" s="397"/>
    </row>
    <row r="167" spans="1:8" ht="63" customHeight="1" x14ac:dyDescent="0.2">
      <c r="A167" s="385" t="s">
        <v>76</v>
      </c>
      <c r="B167" s="386"/>
      <c r="C167" s="405"/>
      <c r="D167" s="398">
        <f>D165/4</f>
        <v>2502</v>
      </c>
      <c r="E167" s="398"/>
      <c r="F167" s="398"/>
      <c r="G167" s="398"/>
      <c r="H167" s="399"/>
    </row>
    <row r="168" spans="1:8" ht="63" customHeight="1" x14ac:dyDescent="0.2">
      <c r="A168" s="385" t="s">
        <v>77</v>
      </c>
      <c r="B168" s="386"/>
      <c r="C168" s="405"/>
      <c r="D168" s="398">
        <f>D165/5</f>
        <v>2001.6</v>
      </c>
      <c r="E168" s="398"/>
      <c r="F168" s="398"/>
      <c r="G168" s="398"/>
      <c r="H168" s="399"/>
    </row>
    <row r="169" spans="1:8" ht="63" customHeight="1" x14ac:dyDescent="0.2">
      <c r="A169" s="385" t="s">
        <v>78</v>
      </c>
      <c r="B169" s="386"/>
      <c r="C169" s="405"/>
      <c r="D169" s="398">
        <f>D165/6</f>
        <v>1668</v>
      </c>
      <c r="E169" s="398"/>
      <c r="F169" s="398"/>
      <c r="G169" s="398"/>
      <c r="H169" s="399"/>
    </row>
    <row r="170" spans="1:8" ht="63" customHeight="1" x14ac:dyDescent="0.2">
      <c r="A170" s="385" t="s">
        <v>79</v>
      </c>
      <c r="B170" s="386"/>
      <c r="C170" s="405"/>
      <c r="D170" s="398">
        <f>D165/7</f>
        <v>1429.7142857142858</v>
      </c>
      <c r="E170" s="398"/>
      <c r="F170" s="398"/>
      <c r="G170" s="398"/>
      <c r="H170" s="399"/>
    </row>
    <row r="171" spans="1:8" ht="63" customHeight="1" x14ac:dyDescent="0.2">
      <c r="A171" s="385" t="s">
        <v>80</v>
      </c>
      <c r="B171" s="386"/>
      <c r="C171" s="405"/>
      <c r="D171" s="398">
        <f>D165/8</f>
        <v>1251</v>
      </c>
      <c r="E171" s="398"/>
      <c r="F171" s="398"/>
      <c r="G171" s="398"/>
      <c r="H171" s="399"/>
    </row>
    <row r="172" spans="1:8" ht="63" customHeight="1" x14ac:dyDescent="0.2">
      <c r="A172" s="385" t="s">
        <v>81</v>
      </c>
      <c r="B172" s="386"/>
      <c r="C172" s="405"/>
      <c r="D172" s="398">
        <f>D165/9</f>
        <v>1112</v>
      </c>
      <c r="E172" s="398"/>
      <c r="F172" s="398"/>
      <c r="G172" s="398"/>
      <c r="H172" s="399"/>
    </row>
    <row r="173" spans="1:8" ht="63" customHeight="1" x14ac:dyDescent="0.2">
      <c r="A173" s="385" t="s">
        <v>82</v>
      </c>
      <c r="B173" s="386"/>
      <c r="C173" s="405"/>
      <c r="D173" s="398">
        <f>D165/10</f>
        <v>1000.8</v>
      </c>
      <c r="E173" s="398"/>
      <c r="F173" s="398"/>
      <c r="G173" s="398"/>
      <c r="H173" s="399"/>
    </row>
    <row r="174" spans="1:8" ht="63" customHeight="1" thickBot="1" x14ac:dyDescent="0.25">
      <c r="A174" s="389" t="s">
        <v>83</v>
      </c>
      <c r="B174" s="390"/>
      <c r="C174" s="405"/>
      <c r="D174" s="391">
        <v>13944</v>
      </c>
      <c r="E174" s="391"/>
      <c r="F174" s="391"/>
      <c r="G174" s="391"/>
      <c r="H174" s="392"/>
    </row>
    <row r="175" spans="1:8" ht="63" customHeight="1" thickBot="1" x14ac:dyDescent="0.25">
      <c r="A175" s="393" t="s">
        <v>74</v>
      </c>
      <c r="B175" s="394"/>
      <c r="C175" s="405"/>
      <c r="D175" s="395" t="s">
        <v>75</v>
      </c>
      <c r="E175" s="396"/>
      <c r="F175" s="396"/>
      <c r="G175" s="396"/>
      <c r="H175" s="397"/>
    </row>
    <row r="176" spans="1:8" ht="63" customHeight="1" x14ac:dyDescent="0.2">
      <c r="A176" s="385" t="s">
        <v>76</v>
      </c>
      <c r="B176" s="386"/>
      <c r="C176" s="405"/>
      <c r="D176" s="398">
        <v>3486</v>
      </c>
      <c r="E176" s="398"/>
      <c r="F176" s="398"/>
      <c r="G176" s="398"/>
      <c r="H176" s="399"/>
    </row>
    <row r="177" spans="1:8" ht="63" customHeight="1" x14ac:dyDescent="0.2">
      <c r="A177" s="385" t="s">
        <v>77</v>
      </c>
      <c r="B177" s="386"/>
      <c r="C177" s="405"/>
      <c r="D177" s="398">
        <v>2788.7999999999997</v>
      </c>
      <c r="E177" s="398"/>
      <c r="F177" s="398"/>
      <c r="G177" s="398"/>
      <c r="H177" s="399"/>
    </row>
    <row r="178" spans="1:8" ht="63" customHeight="1" x14ac:dyDescent="0.2">
      <c r="A178" s="385" t="s">
        <v>78</v>
      </c>
      <c r="B178" s="386"/>
      <c r="C178" s="405"/>
      <c r="D178" s="398">
        <v>2324</v>
      </c>
      <c r="E178" s="398"/>
      <c r="F178" s="398"/>
      <c r="G178" s="398"/>
      <c r="H178" s="399"/>
    </row>
    <row r="179" spans="1:8" ht="63" customHeight="1" x14ac:dyDescent="0.2">
      <c r="A179" s="385" t="s">
        <v>79</v>
      </c>
      <c r="B179" s="386"/>
      <c r="C179" s="405"/>
      <c r="D179" s="398">
        <v>1992</v>
      </c>
      <c r="E179" s="398"/>
      <c r="F179" s="398"/>
      <c r="G179" s="398"/>
      <c r="H179" s="399"/>
    </row>
    <row r="180" spans="1:8" ht="63" customHeight="1" x14ac:dyDescent="0.2">
      <c r="A180" s="385" t="s">
        <v>80</v>
      </c>
      <c r="B180" s="386"/>
      <c r="C180" s="405"/>
      <c r="D180" s="398">
        <v>1743</v>
      </c>
      <c r="E180" s="398"/>
      <c r="F180" s="398"/>
      <c r="G180" s="398"/>
      <c r="H180" s="399"/>
    </row>
    <row r="181" spans="1:8" ht="63" customHeight="1" x14ac:dyDescent="0.2">
      <c r="A181" s="385" t="s">
        <v>81</v>
      </c>
      <c r="B181" s="386"/>
      <c r="C181" s="405"/>
      <c r="D181" s="398">
        <v>1549.3333333333333</v>
      </c>
      <c r="E181" s="398"/>
      <c r="F181" s="398"/>
      <c r="G181" s="398"/>
      <c r="H181" s="399"/>
    </row>
    <row r="182" spans="1:8" ht="63" customHeight="1" thickBot="1" x14ac:dyDescent="0.25">
      <c r="A182" s="385" t="s">
        <v>82</v>
      </c>
      <c r="B182" s="386"/>
      <c r="C182" s="406"/>
      <c r="D182" s="398">
        <v>1394.3999999999999</v>
      </c>
      <c r="E182" s="398"/>
      <c r="F182" s="398"/>
      <c r="G182" s="398"/>
      <c r="H182" s="399"/>
    </row>
    <row r="183" spans="1:8" s="16" customFormat="1" ht="62.45" customHeight="1" thickBot="1" x14ac:dyDescent="0.25">
      <c r="A183" s="380" t="s">
        <v>84</v>
      </c>
      <c r="B183" s="381"/>
      <c r="C18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183" s="354">
        <v>15000</v>
      </c>
      <c r="E183" s="355"/>
      <c r="F183" s="355"/>
      <c r="G183" s="355"/>
      <c r="H183" s="356"/>
    </row>
    <row r="184" spans="1:8" s="16" customFormat="1" ht="24.95" customHeight="1" thickBot="1" x14ac:dyDescent="0.25">
      <c r="A184" s="40"/>
      <c r="B184" s="170"/>
      <c r="C184" s="60"/>
      <c r="D184" s="520"/>
      <c r="E184" s="520"/>
      <c r="F184" s="520"/>
      <c r="G184" s="520"/>
      <c r="H184" s="521"/>
    </row>
    <row r="185" spans="1:8" ht="50.1" customHeight="1" x14ac:dyDescent="0.2">
      <c r="A185" s="685" t="s">
        <v>85</v>
      </c>
      <c r="B185" s="686"/>
      <c r="C185" s="118" t="str">
        <f>"Интернет-площадка 2gis.ru на основе Cправочника организаций "&amp;$C$2&amp;""</f>
        <v>Интернет-площадка 2gis.ru на основе Cправочника организаций "2ГИС.ТОМСК"</v>
      </c>
      <c r="D185" s="354">
        <v>6300</v>
      </c>
      <c r="E185" s="355"/>
      <c r="F185" s="355"/>
      <c r="G185" s="355"/>
      <c r="H185" s="356"/>
    </row>
    <row r="186" spans="1:8" ht="50.1" customHeight="1" x14ac:dyDescent="0.2">
      <c r="A186" s="377" t="s">
        <v>86</v>
      </c>
      <c r="B186" s="378"/>
      <c r="C186" s="74"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6" s="354">
        <v>3780</v>
      </c>
      <c r="E186" s="355"/>
      <c r="F186" s="355"/>
      <c r="G186" s="355"/>
      <c r="H186" s="356"/>
    </row>
    <row r="187" spans="1:8" ht="50.1" customHeight="1" x14ac:dyDescent="0.2">
      <c r="A187" s="377" t="s">
        <v>87</v>
      </c>
      <c r="B187" s="378"/>
      <c r="C187" s="74"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87" s="354">
        <v>18528</v>
      </c>
      <c r="E187" s="355"/>
      <c r="F187" s="355"/>
      <c r="G187" s="355"/>
      <c r="H187" s="356"/>
    </row>
    <row r="188" spans="1:8" ht="50.1" customHeight="1" x14ac:dyDescent="0.2">
      <c r="A188" s="377" t="s">
        <v>88</v>
      </c>
      <c r="B188" s="378"/>
      <c r="C188" s="74" t="str">
        <f>"Интернет-площадка 2gis.ru на основе Cправочника организаций "&amp;$C$2&amp;""</f>
        <v>Интернет-площадка 2gis.ru на основе Cправочника организаций "2ГИС.ТОМСК"</v>
      </c>
      <c r="D188" s="354">
        <v>10050</v>
      </c>
      <c r="E188" s="355"/>
      <c r="F188" s="355"/>
      <c r="G188" s="355"/>
      <c r="H188" s="356"/>
    </row>
    <row r="189" spans="1:8" ht="50.1" customHeight="1" x14ac:dyDescent="0.2">
      <c r="A189" s="377" t="s">
        <v>89</v>
      </c>
      <c r="B189" s="378"/>
      <c r="C189" s="74" t="str">
        <f>"Интернет-площадка 2gis.ru на основе Cправочника организаций "&amp;$C$2&amp;""</f>
        <v>Интернет-площадка 2gis.ru на основе Cправочника организаций "2ГИС.ТОМСК"</v>
      </c>
      <c r="D189" s="354">
        <v>12060</v>
      </c>
      <c r="E189" s="355"/>
      <c r="F189" s="355"/>
      <c r="G189" s="355"/>
      <c r="H189" s="356"/>
    </row>
    <row r="190" spans="1:8" ht="50.1" customHeight="1" x14ac:dyDescent="0.2">
      <c r="A190" s="377" t="s">
        <v>90</v>
      </c>
      <c r="B190" s="378"/>
      <c r="C190" s="74"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0" s="354">
        <v>8736</v>
      </c>
      <c r="E190" s="355"/>
      <c r="F190" s="355"/>
      <c r="G190" s="355"/>
      <c r="H190" s="356"/>
    </row>
    <row r="191" spans="1:8" ht="50.1" customHeight="1" x14ac:dyDescent="0.2">
      <c r="A191" s="377" t="s">
        <v>91</v>
      </c>
      <c r="B191" s="378"/>
      <c r="C191" s="74"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1" s="354">
        <v>7494</v>
      </c>
      <c r="E191" s="355"/>
      <c r="F191" s="355"/>
      <c r="G191" s="355"/>
      <c r="H191" s="356"/>
    </row>
    <row r="192" spans="1:8" ht="50.1" customHeight="1" x14ac:dyDescent="0.2">
      <c r="A192" s="377" t="s">
        <v>92</v>
      </c>
      <c r="B192" s="378"/>
      <c r="C192" s="74"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192" s="354">
        <v>18528</v>
      </c>
      <c r="E192" s="355"/>
      <c r="F192" s="355"/>
      <c r="G192" s="355"/>
      <c r="H192" s="356"/>
    </row>
    <row r="193" spans="1:8" ht="50.1" customHeight="1" x14ac:dyDescent="0.2">
      <c r="A193" s="377" t="s">
        <v>93</v>
      </c>
      <c r="B193" s="378"/>
      <c r="C193" s="74" t="str">
        <f>C225</f>
        <v>электронный справочник на основе Справочника организаций "2ГИС.ТОМСК" (мобильная версия 2ГИС 4.0 и выше)</v>
      </c>
      <c r="D193" s="354">
        <v>15000</v>
      </c>
      <c r="E193" s="355"/>
      <c r="F193" s="355"/>
      <c r="G193" s="355"/>
      <c r="H193" s="356"/>
    </row>
    <row r="194" spans="1:8" ht="50.1" customHeight="1" x14ac:dyDescent="0.2">
      <c r="A194" s="377" t="s">
        <v>94</v>
      </c>
      <c r="B194" s="378"/>
      <c r="C194" s="74" t="s">
        <v>95</v>
      </c>
      <c r="D194" s="354">
        <v>504</v>
      </c>
      <c r="E194" s="355"/>
      <c r="F194" s="355"/>
      <c r="G194" s="355"/>
      <c r="H194" s="356"/>
    </row>
    <row r="195" spans="1:8" ht="64.5" customHeight="1" x14ac:dyDescent="0.2">
      <c r="A195" s="352" t="s">
        <v>96</v>
      </c>
      <c r="B195" s="353"/>
      <c r="C195"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5" s="354">
        <v>4590</v>
      </c>
      <c r="E195" s="355"/>
      <c r="F195" s="355"/>
      <c r="G195" s="355"/>
      <c r="H195" s="356"/>
    </row>
    <row r="196" spans="1:8" ht="64.5" customHeight="1" x14ac:dyDescent="0.2">
      <c r="A196" s="352" t="s">
        <v>97</v>
      </c>
      <c r="B196" s="353"/>
      <c r="C196" s="74" t="str">
        <f t="shared" ref="C196:C198"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6" s="354">
        <v>3672</v>
      </c>
      <c r="E196" s="355"/>
      <c r="F196" s="355"/>
      <c r="G196" s="355"/>
      <c r="H196" s="356"/>
    </row>
    <row r="197" spans="1:8" ht="64.5" customHeight="1" x14ac:dyDescent="0.2">
      <c r="A197" s="352" t="s">
        <v>98</v>
      </c>
      <c r="B197" s="353"/>
      <c r="C197" s="74"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7" s="354">
        <v>3870</v>
      </c>
      <c r="E197" s="355"/>
      <c r="F197" s="355"/>
      <c r="G197" s="355"/>
      <c r="H197" s="356"/>
    </row>
    <row r="198" spans="1:8" ht="64.5" customHeight="1" x14ac:dyDescent="0.2">
      <c r="A198" s="352" t="s">
        <v>99</v>
      </c>
      <c r="B198" s="353"/>
      <c r="C198" s="74" t="str">
        <f t="shared" si="0"/>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8" s="354">
        <v>1836</v>
      </c>
      <c r="E198" s="355"/>
      <c r="F198" s="355"/>
      <c r="G198" s="355"/>
      <c r="H198" s="356"/>
    </row>
    <row r="199" spans="1:8" ht="64.5" customHeight="1" x14ac:dyDescent="0.2">
      <c r="A199" s="352" t="s">
        <v>100</v>
      </c>
      <c r="B199" s="353" t="s">
        <v>100</v>
      </c>
      <c r="C19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199" s="354">
        <v>30000</v>
      </c>
      <c r="E199" s="355"/>
      <c r="F199" s="355"/>
      <c r="G199" s="355"/>
      <c r="H199" s="356"/>
    </row>
    <row r="200" spans="1:8" ht="64.5" customHeight="1" x14ac:dyDescent="0.2">
      <c r="A200" s="352" t="s">
        <v>101</v>
      </c>
      <c r="B200" s="353" t="s">
        <v>101</v>
      </c>
      <c r="C20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200" s="354">
        <v>10008</v>
      </c>
      <c r="E200" s="355"/>
      <c r="F200" s="355"/>
      <c r="G200" s="355"/>
      <c r="H200" s="356"/>
    </row>
    <row r="201" spans="1:8" ht="50.1" customHeight="1" thickBot="1" x14ac:dyDescent="0.25">
      <c r="A201" s="377" t="s">
        <v>102</v>
      </c>
      <c r="B201" s="378"/>
      <c r="C201" s="74"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01" s="354">
        <v>5016</v>
      </c>
      <c r="E201" s="355"/>
      <c r="F201" s="355"/>
      <c r="G201" s="355"/>
      <c r="H201" s="356"/>
    </row>
    <row r="202" spans="1:8" s="16" customFormat="1" ht="102" customHeight="1" thickBot="1" x14ac:dyDescent="0.25">
      <c r="A202" s="377" t="s">
        <v>16</v>
      </c>
      <c r="B202" s="378"/>
      <c r="C202"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02" s="354">
        <v>900</v>
      </c>
      <c r="E202" s="355"/>
      <c r="F202" s="355"/>
      <c r="G202" s="355"/>
      <c r="H202" s="356"/>
    </row>
    <row r="203" spans="1:8" s="16" customFormat="1" ht="102" customHeight="1" thickBot="1" x14ac:dyDescent="0.25">
      <c r="A203" s="377" t="s">
        <v>103</v>
      </c>
      <c r="B203" s="378"/>
      <c r="C20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03" s="354">
        <v>100002</v>
      </c>
      <c r="E203" s="355"/>
      <c r="F203" s="355"/>
      <c r="G203" s="355"/>
      <c r="H203" s="356"/>
    </row>
    <row r="204" spans="1:8" s="16" customFormat="1" ht="126" customHeight="1" x14ac:dyDescent="0.2">
      <c r="A204" s="377" t="s">
        <v>104</v>
      </c>
      <c r="B204" s="378"/>
      <c r="C204"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04" s="354">
        <v>15000</v>
      </c>
      <c r="E204" s="355"/>
      <c r="F204" s="355"/>
      <c r="G204" s="355"/>
      <c r="H204" s="356"/>
    </row>
    <row r="205" spans="1:8" s="16" customFormat="1" ht="96" customHeight="1" x14ac:dyDescent="0.2">
      <c r="A205" s="377" t="s">
        <v>105</v>
      </c>
      <c r="B205" s="378"/>
      <c r="C20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Интернет-площадки и Веб-приложения на основе Cправочника организаций "2ГИС.ТОМСК", http://api.2gis.ru/</v>
      </c>
      <c r="D205" s="354">
        <v>10050</v>
      </c>
      <c r="E205" s="355"/>
      <c r="F205" s="355"/>
      <c r="G205" s="355"/>
      <c r="H205" s="356"/>
    </row>
    <row r="206" spans="1:8" s="16" customFormat="1" ht="96" customHeight="1" x14ac:dyDescent="0.2">
      <c r="A206" s="377" t="s">
        <v>106</v>
      </c>
      <c r="B206" s="378"/>
      <c r="C20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206" s="354">
        <v>15000</v>
      </c>
      <c r="E206" s="355"/>
      <c r="F206" s="355"/>
      <c r="G206" s="355"/>
      <c r="H206" s="356"/>
    </row>
    <row r="207" spans="1:8" ht="50.1" customHeight="1" x14ac:dyDescent="0.2">
      <c r="A207" s="377" t="s">
        <v>107</v>
      </c>
      <c r="B207" s="378"/>
      <c r="C207" s="74" t="str">
        <f>"Интернет-площадка 2gis.ru на основе Cправочника организаций "&amp;$C$2&amp;""</f>
        <v>Интернет-площадка 2gis.ru на основе Cправочника организаций "2ГИС.ТОМСК"</v>
      </c>
      <c r="D207" s="354">
        <v>9480</v>
      </c>
      <c r="E207" s="355"/>
      <c r="F207" s="355"/>
      <c r="G207" s="355"/>
      <c r="H207" s="356"/>
    </row>
    <row r="208" spans="1:8" ht="50.1" customHeight="1" x14ac:dyDescent="0.2">
      <c r="A208" s="377" t="s">
        <v>108</v>
      </c>
      <c r="B208" s="378"/>
      <c r="C208" s="74" t="str">
        <f t="shared" ref="C208:C217" si="1">"Электронный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08" s="354">
        <v>5760</v>
      </c>
      <c r="E208" s="355"/>
      <c r="F208" s="355"/>
      <c r="G208" s="355"/>
      <c r="H208" s="356"/>
    </row>
    <row r="209" spans="1:8" ht="50.1" customHeight="1" x14ac:dyDescent="0.2">
      <c r="A209" s="377" t="s">
        <v>109</v>
      </c>
      <c r="B209" s="378"/>
      <c r="C209" s="74" t="str">
        <f t="shared" si="1"/>
        <v>Электронный справочник на основе Справочника организаций "2ГИС.ТОМСК" (версия для ПК)</v>
      </c>
      <c r="D209" s="354">
        <v>27840</v>
      </c>
      <c r="E209" s="355"/>
      <c r="F209" s="355"/>
      <c r="G209" s="355"/>
      <c r="H209" s="356"/>
    </row>
    <row r="210" spans="1:8" ht="50.1" customHeight="1" x14ac:dyDescent="0.2">
      <c r="A210" s="377" t="s">
        <v>110</v>
      </c>
      <c r="B210" s="378"/>
      <c r="C210" s="74" t="str">
        <f>"Интернет-площадка 2gis.ru на основе Cправочника организаций "&amp;$C$2&amp;""</f>
        <v>Интернет-площадка 2gis.ru на основе Cправочника организаций "2ГИС.ТОМСК"</v>
      </c>
      <c r="D210" s="354">
        <v>15120</v>
      </c>
      <c r="E210" s="355"/>
      <c r="F210" s="355"/>
      <c r="G210" s="355"/>
      <c r="H210" s="356"/>
    </row>
    <row r="211" spans="1:8" ht="50.1" customHeight="1" x14ac:dyDescent="0.2">
      <c r="A211" s="377" t="s">
        <v>111</v>
      </c>
      <c r="B211" s="378"/>
      <c r="C211" s="74" t="str">
        <f>"Интернет-площадка 2gis.ru на основе Cправочника организаций "&amp;$C$2&amp;""</f>
        <v>Интернет-площадка 2gis.ru на основе Cправочника организаций "2ГИС.ТОМСК"</v>
      </c>
      <c r="D211" s="354">
        <v>18144</v>
      </c>
      <c r="E211" s="355"/>
      <c r="F211" s="355"/>
      <c r="G211" s="355"/>
      <c r="H211" s="356"/>
    </row>
    <row r="212" spans="1:8" ht="50.1" customHeight="1" x14ac:dyDescent="0.2">
      <c r="A212" s="377" t="s">
        <v>112</v>
      </c>
      <c r="B212" s="378"/>
      <c r="C212" s="74" t="str">
        <f t="shared" si="1"/>
        <v>Электронный справочник на основе Справочника организаций "2ГИС.ТОМСК" (версия для ПК)</v>
      </c>
      <c r="D212" s="354">
        <v>13200</v>
      </c>
      <c r="E212" s="355"/>
      <c r="F212" s="355"/>
      <c r="G212" s="355"/>
      <c r="H212" s="356"/>
    </row>
    <row r="213" spans="1:8" ht="50.1" customHeight="1" x14ac:dyDescent="0.2">
      <c r="A213" s="377" t="s">
        <v>113</v>
      </c>
      <c r="B213" s="378"/>
      <c r="C213" s="74" t="str">
        <f t="shared" si="1"/>
        <v>Электронный справочник на основе Справочника организаций "2ГИС.ТОМСК" (версия для ПК)</v>
      </c>
      <c r="D213" s="354">
        <v>11280</v>
      </c>
      <c r="E213" s="355"/>
      <c r="F213" s="355"/>
      <c r="G213" s="355"/>
      <c r="H213" s="356"/>
    </row>
    <row r="214" spans="1:8" ht="50.1" customHeight="1" x14ac:dyDescent="0.2">
      <c r="A214" s="377" t="s">
        <v>114</v>
      </c>
      <c r="B214" s="378"/>
      <c r="C214" s="74" t="str">
        <f t="shared" si="1"/>
        <v>Электронный справочник на основе Справочника организаций "2ГИС.ТОМСК" (версия для ПК)</v>
      </c>
      <c r="D214" s="354">
        <v>27840</v>
      </c>
      <c r="E214" s="355"/>
      <c r="F214" s="355"/>
      <c r="G214" s="355"/>
      <c r="H214" s="356"/>
    </row>
    <row r="215" spans="1:8" ht="50.1" customHeight="1" x14ac:dyDescent="0.2">
      <c r="A215" s="377" t="s">
        <v>115</v>
      </c>
      <c r="B215" s="378"/>
      <c r="C215" s="74" t="s">
        <v>95</v>
      </c>
      <c r="D215" s="354">
        <v>840</v>
      </c>
      <c r="E215" s="355"/>
      <c r="F215" s="355"/>
      <c r="G215" s="355"/>
      <c r="H215" s="356"/>
    </row>
    <row r="216" spans="1:8" ht="63" customHeight="1" x14ac:dyDescent="0.2">
      <c r="A216" s="377" t="s">
        <v>116</v>
      </c>
      <c r="B216" s="378"/>
      <c r="C21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"2ГИС.ТОМСК" (мобильная версия 2ГИС 4.0 и выше); Интернет-площадка 2gis.ru на основе Cправочника организаций "2ГИС.ТОМСК"</v>
      </c>
      <c r="D216" s="354">
        <v>45000</v>
      </c>
      <c r="E216" s="355"/>
      <c r="F216" s="355"/>
      <c r="G216" s="355"/>
      <c r="H216" s="356"/>
    </row>
    <row r="217" spans="1:8" ht="50.1" customHeight="1" thickBot="1" x14ac:dyDescent="0.25">
      <c r="A217" s="407" t="s">
        <v>117</v>
      </c>
      <c r="B217" s="719"/>
      <c r="C217" s="74" t="str">
        <f t="shared" si="1"/>
        <v>Электронный справочник на основе Справочника организаций "2ГИС.ТОМСК" (версия для ПК)</v>
      </c>
      <c r="D217" s="354">
        <v>7560</v>
      </c>
      <c r="E217" s="355"/>
      <c r="F217" s="355"/>
      <c r="G217" s="355"/>
      <c r="H217" s="356"/>
    </row>
    <row r="218" spans="1:8" ht="50.1" customHeight="1" thickBot="1" x14ac:dyDescent="0.25">
      <c r="A218" s="362" t="s">
        <v>118</v>
      </c>
      <c r="B218" s="363"/>
      <c r="C218" s="21"/>
      <c r="D218" s="546"/>
      <c r="E218" s="546"/>
      <c r="F218" s="546"/>
      <c r="G218" s="546"/>
      <c r="H218" s="547"/>
    </row>
    <row r="219" spans="1:8" s="16" customFormat="1" ht="50.1" customHeight="1" x14ac:dyDescent="0.2">
      <c r="A219" s="352" t="s">
        <v>119</v>
      </c>
      <c r="B219" s="353"/>
      <c r="C219" s="548" t="str">
        <f>"Электронный справочник на основе Справочника организаций "&amp;$C$2&amp;" (мобильная версия)"</f>
        <v>Электронный справочник на основе Справочника организаций "2ГИС.ТОМСК" (мобильная версия)</v>
      </c>
      <c r="D219" s="382">
        <v>10050</v>
      </c>
      <c r="E219" s="383"/>
      <c r="F219" s="383"/>
      <c r="G219" s="383"/>
      <c r="H219" s="384"/>
    </row>
    <row r="220" spans="1:8" s="16" customFormat="1" ht="50.1" customHeight="1" x14ac:dyDescent="0.2">
      <c r="A220" s="352" t="s">
        <v>120</v>
      </c>
      <c r="B220" s="353"/>
      <c r="C220" s="549"/>
      <c r="D220" s="354">
        <v>12000</v>
      </c>
      <c r="E220" s="355"/>
      <c r="F220" s="355"/>
      <c r="G220" s="355"/>
      <c r="H220" s="356"/>
    </row>
    <row r="221" spans="1:8" s="16" customFormat="1" ht="50.1" customHeight="1" x14ac:dyDescent="0.2">
      <c r="A221" s="369" t="s">
        <v>121</v>
      </c>
      <c r="B221" s="370"/>
      <c r="C221" s="549"/>
      <c r="D221" s="354">
        <v>3000</v>
      </c>
      <c r="E221" s="355"/>
      <c r="F221" s="355"/>
      <c r="G221" s="355"/>
      <c r="H221" s="356"/>
    </row>
    <row r="222" spans="1:8" s="16" customFormat="1" ht="50.1" customHeight="1" x14ac:dyDescent="0.2">
      <c r="A222" s="369" t="s">
        <v>122</v>
      </c>
      <c r="B222" s="370"/>
      <c r="C222" s="549"/>
      <c r="D222" s="354">
        <v>300</v>
      </c>
      <c r="E222" s="355"/>
      <c r="F222" s="355"/>
      <c r="G222" s="355"/>
      <c r="H222" s="356"/>
    </row>
    <row r="223" spans="1:8" s="16" customFormat="1" ht="50.1" customHeight="1" thickBot="1" x14ac:dyDescent="0.25">
      <c r="A223" s="369" t="s">
        <v>123</v>
      </c>
      <c r="B223" s="370"/>
      <c r="C223" s="550"/>
      <c r="D223" s="374">
        <v>1050</v>
      </c>
      <c r="E223" s="375"/>
      <c r="F223" s="375"/>
      <c r="G223" s="375"/>
      <c r="H223" s="376"/>
    </row>
    <row r="224" spans="1:8" ht="50.1" customHeight="1" thickBot="1" x14ac:dyDescent="0.25">
      <c r="A224" s="362" t="s">
        <v>124</v>
      </c>
      <c r="B224" s="363"/>
      <c r="C224" s="21"/>
      <c r="D224" s="544"/>
      <c r="E224" s="544"/>
      <c r="F224" s="544"/>
      <c r="G224" s="544"/>
      <c r="H224" s="545"/>
    </row>
    <row r="225" spans="1:8" ht="50.1" customHeight="1" x14ac:dyDescent="0.2">
      <c r="A225" s="685" t="s">
        <v>214</v>
      </c>
      <c r="B225" s="686"/>
      <c r="C225"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225" s="195">
        <f>F225*1.2</f>
        <v>7848</v>
      </c>
      <c r="E225" s="196">
        <f>F225*1.1</f>
        <v>7194.0000000000009</v>
      </c>
      <c r="F225" s="196">
        <v>6540</v>
      </c>
      <c r="G225" s="196">
        <f>F225*0.75</f>
        <v>4905</v>
      </c>
      <c r="H225" s="197">
        <f>F225*0.5</f>
        <v>3270</v>
      </c>
    </row>
    <row r="226" spans="1:8" ht="50.1" customHeight="1" x14ac:dyDescent="0.2">
      <c r="A226" s="377" t="s">
        <v>126</v>
      </c>
      <c r="B226" s="378"/>
      <c r="C226" s="73" t="str">
        <f>"Интернет-площадка 2gis.ru на основе Cправочника организаций "&amp;$C$2&amp;""</f>
        <v>Интернет-площадка 2gis.ru на основе Cправочника организаций "2ГИС.ТОМСК"</v>
      </c>
      <c r="D226" s="354">
        <v>2250</v>
      </c>
      <c r="E226" s="355"/>
      <c r="F226" s="355"/>
      <c r="G226" s="355"/>
      <c r="H226" s="356"/>
    </row>
    <row r="227" spans="1:8" ht="50.1" customHeight="1" x14ac:dyDescent="0.2">
      <c r="A227" s="377" t="s">
        <v>127</v>
      </c>
      <c r="B227" s="378"/>
      <c r="C227" s="7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27" s="354">
        <v>4308</v>
      </c>
      <c r="E227" s="355"/>
      <c r="F227" s="355"/>
      <c r="G227" s="355"/>
      <c r="H227" s="356"/>
    </row>
    <row r="228" spans="1:8" ht="50.1" customHeight="1" x14ac:dyDescent="0.2">
      <c r="A228" s="377" t="s">
        <v>215</v>
      </c>
      <c r="B228" s="378"/>
      <c r="C228"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(мобильная версия 2ГИС 4.0 и выше)</v>
      </c>
      <c r="D228" s="77">
        <f>F228*1.2</f>
        <v>11808</v>
      </c>
      <c r="E228" s="78">
        <f>F228*1.1</f>
        <v>10824</v>
      </c>
      <c r="F228" s="78">
        <v>9840</v>
      </c>
      <c r="G228" s="78">
        <f>F228*0.75</f>
        <v>7380</v>
      </c>
      <c r="H228" s="79">
        <f>F228*0.5</f>
        <v>4920</v>
      </c>
    </row>
    <row r="229" spans="1:8" ht="50.1" customHeight="1" x14ac:dyDescent="0.2">
      <c r="A229" s="377" t="s">
        <v>199</v>
      </c>
      <c r="B229" s="378"/>
      <c r="C229" s="149" t="str">
        <f>"Интернет-площадка 2gis.ru на основе Cправочника организаций "&amp;$C$2&amp;""</f>
        <v>Интернет-площадка 2gis.ru на основе Cправочника организаций "2ГИС.ТОМСК"</v>
      </c>
      <c r="D229" s="354">
        <v>3480</v>
      </c>
      <c r="E229" s="355"/>
      <c r="F229" s="355"/>
      <c r="G229" s="355"/>
      <c r="H229" s="356"/>
    </row>
    <row r="230" spans="1:8" ht="50.1" customHeight="1" x14ac:dyDescent="0.2">
      <c r="A230" s="377" t="s">
        <v>130</v>
      </c>
      <c r="B230" s="378"/>
      <c r="C230" s="73" t="str">
        <f>"Электронный справочник на основе Справочника организаций "&amp;$C$2&amp;" (версия для ПК)"</f>
        <v>Электронный справочник на основе Справочника организаций "2ГИС.ТОМСК" (версия для ПК)</v>
      </c>
      <c r="D230" s="354">
        <v>6480</v>
      </c>
      <c r="E230" s="355"/>
      <c r="F230" s="355"/>
      <c r="G230" s="355"/>
      <c r="H230" s="356"/>
    </row>
    <row r="231" spans="1:8" s="16" customFormat="1" ht="126" customHeight="1" thickBot="1" x14ac:dyDescent="0.25">
      <c r="A231" s="407" t="s">
        <v>131</v>
      </c>
      <c r="B231" s="719"/>
      <c r="C231" s="80" t="str">
        <f>C226</f>
        <v>Интернет-площадка 2gis.ru на основе Cправочника организаций "2ГИС.ТОМСК"</v>
      </c>
      <c r="D231" s="77">
        <f>F231*1.2</f>
        <v>48024</v>
      </c>
      <c r="E231" s="78">
        <f>F231*1.1</f>
        <v>44022</v>
      </c>
      <c r="F231" s="78">
        <v>40020</v>
      </c>
      <c r="G231" s="78">
        <f>F231*0.75</f>
        <v>30015</v>
      </c>
      <c r="H231" s="79">
        <f>F231*0.5</f>
        <v>20010</v>
      </c>
    </row>
    <row r="232" spans="1:8" s="16" customFormat="1" ht="126" customHeight="1" thickBot="1" x14ac:dyDescent="0.25">
      <c r="A232" s="352" t="s">
        <v>132</v>
      </c>
      <c r="B232" s="353"/>
      <c r="C232" s="1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32" s="374">
        <v>6570</v>
      </c>
      <c r="E232" s="375"/>
      <c r="F232" s="375"/>
      <c r="G232" s="375"/>
      <c r="H232" s="376"/>
    </row>
    <row r="233" spans="1:8" ht="50.1" customHeight="1" thickBot="1" x14ac:dyDescent="0.25">
      <c r="A233" s="362" t="s">
        <v>200</v>
      </c>
      <c r="B233" s="363"/>
      <c r="C233" s="21"/>
      <c r="D233" s="627"/>
      <c r="E233" s="627"/>
      <c r="F233" s="627"/>
      <c r="G233" s="627"/>
      <c r="H233" s="628"/>
    </row>
    <row r="234" spans="1:8" s="20" customFormat="1" ht="30" customHeight="1" thickBot="1" x14ac:dyDescent="0.25">
      <c r="A234" s="507"/>
      <c r="B234" s="507"/>
      <c r="C234" s="623"/>
      <c r="D234" s="507"/>
      <c r="E234" s="507"/>
      <c r="F234" s="507"/>
      <c r="G234" s="507"/>
      <c r="H234" s="508"/>
    </row>
    <row r="235" spans="1:8" s="16" customFormat="1" ht="83.25" customHeight="1" x14ac:dyDescent="0.2">
      <c r="A235" s="352" t="s">
        <v>201</v>
      </c>
      <c r="B235" s="353"/>
      <c r="C23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"2ГИС.ТОМСК" (версия для ПК); Интернет-площадка 2gis.ru на основе Cправочника организаций "2ГИС.ТОМСК"; Электронный справочник на основе Справочника организаций "2ГИС.ТОМСК" (мобильная версия 2ГИС 4.0 и выше)</v>
      </c>
      <c r="D235" s="354">
        <v>17700</v>
      </c>
      <c r="E235" s="355"/>
      <c r="F235" s="355"/>
      <c r="G235" s="355"/>
      <c r="H235" s="356"/>
    </row>
    <row r="236" spans="1:8" s="16" customFormat="1" ht="83.25" customHeight="1" thickBot="1" x14ac:dyDescent="0.25">
      <c r="A236" s="352" t="s">
        <v>202</v>
      </c>
      <c r="B236" s="353"/>
      <c r="C236" s="367"/>
      <c r="D236" s="354">
        <v>17700</v>
      </c>
      <c r="E236" s="355"/>
      <c r="F236" s="355"/>
      <c r="G236" s="355"/>
      <c r="H236" s="356"/>
    </row>
    <row r="237" spans="1:8" ht="50.1" customHeight="1" thickBot="1" x14ac:dyDescent="0.25">
      <c r="A237" s="518"/>
      <c r="B237" s="519"/>
      <c r="C237" s="519"/>
      <c r="D237" s="519"/>
      <c r="E237" s="519"/>
      <c r="F237" s="519"/>
      <c r="G237" s="519"/>
      <c r="H237" s="645"/>
    </row>
    <row r="238" spans="1:8" s="20" customFormat="1" ht="26.25" x14ac:dyDescent="0.2">
      <c r="A238" s="81"/>
      <c r="B238" s="82"/>
      <c r="C238" s="83"/>
      <c r="D238" s="82"/>
      <c r="E238" s="84"/>
      <c r="F238" s="84"/>
      <c r="G238" s="84"/>
      <c r="H238" s="84"/>
    </row>
    <row r="239" spans="1:8" s="16" customFormat="1" ht="21" x14ac:dyDescent="0.2">
      <c r="A239" s="85"/>
      <c r="B239" s="86" t="s">
        <v>133</v>
      </c>
      <c r="C239" s="349" t="s">
        <v>706</v>
      </c>
      <c r="D239" s="349"/>
      <c r="E239" s="84"/>
      <c r="F239" s="84"/>
      <c r="G239" s="84"/>
      <c r="H239" s="84"/>
    </row>
    <row r="240" spans="1:8" s="16" customFormat="1" ht="21" x14ac:dyDescent="0.2">
      <c r="A240" s="85"/>
      <c r="B240" s="87"/>
      <c r="C240" s="541" t="s">
        <v>707</v>
      </c>
      <c r="D240" s="541"/>
      <c r="E240" s="84"/>
      <c r="F240" s="84"/>
      <c r="G240" s="84"/>
      <c r="H240" s="84"/>
    </row>
    <row r="241" spans="1:8" s="16" customFormat="1" ht="21" x14ac:dyDescent="0.2">
      <c r="A241" s="85"/>
      <c r="B241" s="87"/>
      <c r="C241" s="541" t="s">
        <v>708</v>
      </c>
      <c r="D241" s="541"/>
      <c r="E241" s="84"/>
      <c r="F241" s="84"/>
      <c r="G241" s="84"/>
      <c r="H241" s="84"/>
    </row>
    <row r="242" spans="1:8" s="16" customFormat="1" ht="21" x14ac:dyDescent="0.2">
      <c r="A242" s="81"/>
      <c r="B242" s="82"/>
      <c r="C242" s="348"/>
      <c r="D242" s="348"/>
      <c r="E242" s="84"/>
      <c r="F242" s="84"/>
      <c r="G242" s="84"/>
      <c r="H242" s="84"/>
    </row>
    <row r="243" spans="1:8" s="16" customFormat="1" ht="23.25" x14ac:dyDescent="0.2">
      <c r="A243" s="347" t="str">
        <f>Абакан_юр!A174</f>
        <v>По соглашению сторон в качестве валюты платежа могут выступать украинские гривны, в этом случае курс следующий: 1 руб. = 0,4395 гривен</v>
      </c>
      <c r="B243" s="347"/>
      <c r="C243" s="347"/>
      <c r="D243" s="89"/>
      <c r="E243" s="84"/>
      <c r="F243" s="84"/>
      <c r="G243" s="84"/>
      <c r="H243" s="84"/>
    </row>
    <row r="244" spans="1:8" ht="23.25" x14ac:dyDescent="0.2">
      <c r="A244" s="347" t="str">
        <f>Абакан_юр!A175</f>
        <v>По соглашению сторон в качестве валюты платежа могут выступать дирхамы ОАЭ, в этом случае курс следующий: 1 руб. = 0,0414 дирхам</v>
      </c>
      <c r="B244" s="347"/>
      <c r="C244" s="347"/>
      <c r="D244" s="89"/>
    </row>
    <row r="245" spans="1:8" ht="23.25" x14ac:dyDescent="0.2">
      <c r="A245" s="347" t="str">
        <f>Абакан_юр!A176</f>
        <v>По соглашению сторон в качестве валюты платежа могут выступать доллары США, в этом случае курс следующий: 1 руб. = 0,0113 доллара</v>
      </c>
      <c r="B245" s="347"/>
      <c r="C245" s="347"/>
      <c r="D245" s="89"/>
    </row>
    <row r="246" spans="1:8" ht="23.25" x14ac:dyDescent="0.2">
      <c r="A246" s="347" t="str">
        <f>Абакан_юр!A177</f>
        <v>По соглашению сторон в качестве валюты платежа могут выступать евро, в этом случае курс следующий: 1 руб. = 0,0104 евро</v>
      </c>
      <c r="B246" s="347"/>
      <c r="C246" s="347"/>
      <c r="D246" s="89"/>
    </row>
    <row r="247" spans="1:8" ht="23.25" x14ac:dyDescent="0.2">
      <c r="A247" s="347" t="str">
        <f>Абакан_юр!A178</f>
        <v>По соглашению сторон в качестве валюты платежа могут выступать чешские кроны, в этом случае курс следующий: 1 руб. = 0,2610 крона</v>
      </c>
      <c r="B247" s="347"/>
      <c r="C247" s="347"/>
      <c r="D247" s="89"/>
    </row>
    <row r="248" spans="1:8" ht="23.25" x14ac:dyDescent="0.2">
      <c r="A248" s="347" t="str">
        <f>Абакан_юр!A179</f>
        <v>По соглашению сторон в качестве валюты платежа могут выступать киргизские сомы, в этом случае курс следующий: 1 руб. = 1,0094 сом</v>
      </c>
      <c r="B248" s="347"/>
      <c r="C248" s="347"/>
      <c r="D248" s="89"/>
    </row>
    <row r="249" spans="1:8" ht="23.25" x14ac:dyDescent="0.2">
      <c r="A249" s="347" t="str">
        <f>Абакан_юр!A180</f>
        <v>По соглашению сторон в качестве валюты платежа могут выступать казахстанские тенге, в этом случае курс следующий: 1 руб. = 5,0667 тенге</v>
      </c>
      <c r="B249" s="347"/>
      <c r="C249" s="347"/>
      <c r="D249" s="89"/>
    </row>
    <row r="250" spans="1:8" ht="23.25" customHeight="1" x14ac:dyDescent="0.2">
      <c r="A250" s="93"/>
      <c r="B250" s="93"/>
      <c r="C250" s="94"/>
      <c r="D250" s="95"/>
    </row>
    <row r="251" spans="1:8" ht="23.25" customHeight="1" x14ac:dyDescent="0.2">
      <c r="A251" s="339" t="s">
        <v>145</v>
      </c>
      <c r="B251" s="339"/>
      <c r="C251" s="339"/>
      <c r="D251" s="339"/>
    </row>
    <row r="252" spans="1:8" ht="23.25" customHeight="1" x14ac:dyDescent="0.2">
      <c r="A252" s="93"/>
      <c r="B252" s="93"/>
      <c r="C252" s="94"/>
      <c r="D252" s="95"/>
    </row>
    <row r="253" spans="1:8" ht="23.25" customHeight="1" thickBot="1" x14ac:dyDescent="0.25">
      <c r="A253" s="340" t="s">
        <v>146</v>
      </c>
      <c r="B253" s="340"/>
      <c r="C253" s="340"/>
      <c r="D253" s="340"/>
    </row>
    <row r="254" spans="1:8" ht="23.25" customHeight="1" thickBot="1" x14ac:dyDescent="0.25">
      <c r="A254" s="499" t="s">
        <v>147</v>
      </c>
      <c r="B254" s="500"/>
      <c r="C254" s="500"/>
      <c r="D254" s="501"/>
    </row>
    <row r="255" spans="1:8" ht="135.75" customHeight="1" thickBot="1" x14ac:dyDescent="0.25">
      <c r="A255" s="538" t="s">
        <v>148</v>
      </c>
      <c r="B255" s="539"/>
      <c r="C255" s="103" t="s">
        <v>149</v>
      </c>
      <c r="D255" s="199" t="s">
        <v>150</v>
      </c>
    </row>
    <row r="256" spans="1:8" ht="23.25" customHeight="1" x14ac:dyDescent="0.2">
      <c r="A256" s="333" t="s">
        <v>207</v>
      </c>
      <c r="B256" s="334"/>
      <c r="C256" s="335" t="s">
        <v>208</v>
      </c>
      <c r="D256" s="319">
        <v>2190</v>
      </c>
      <c r="F256" s="104"/>
      <c r="G256" s="104"/>
      <c r="H256" s="104"/>
    </row>
    <row r="257" spans="1:8" ht="21" x14ac:dyDescent="0.2">
      <c r="A257" s="337" t="s">
        <v>209</v>
      </c>
      <c r="B257" s="338"/>
      <c r="C257" s="331"/>
      <c r="D257" s="319">
        <v>1590</v>
      </c>
      <c r="F257" s="104"/>
      <c r="G257" s="104"/>
      <c r="H257" s="104"/>
    </row>
    <row r="258" spans="1:8" ht="21" customHeight="1" x14ac:dyDescent="0.2">
      <c r="A258" s="337" t="s">
        <v>210</v>
      </c>
      <c r="B258" s="338"/>
      <c r="C258" s="331"/>
      <c r="D258" s="319">
        <v>1440</v>
      </c>
      <c r="F258" s="104"/>
      <c r="G258" s="104"/>
      <c r="H258" s="104"/>
    </row>
    <row r="259" spans="1:8" ht="21.75" thickBot="1" x14ac:dyDescent="0.25">
      <c r="A259" s="337" t="s">
        <v>211</v>
      </c>
      <c r="B259" s="338"/>
      <c r="C259" s="331"/>
      <c r="D259" s="319">
        <v>1290</v>
      </c>
      <c r="F259" s="104"/>
      <c r="G259" s="104"/>
      <c r="H259" s="104"/>
    </row>
    <row r="260" spans="1:8" ht="147" x14ac:dyDescent="0.2">
      <c r="A260" s="789" t="s">
        <v>151</v>
      </c>
      <c r="B260" s="790"/>
      <c r="C260" s="105" t="s">
        <v>152</v>
      </c>
      <c r="D260" s="319" t="s">
        <v>153</v>
      </c>
    </row>
    <row r="261" spans="1:8" ht="147" x14ac:dyDescent="0.2">
      <c r="A261" s="646" t="s">
        <v>154</v>
      </c>
      <c r="B261" s="647"/>
      <c r="C261" s="106" t="s">
        <v>155</v>
      </c>
      <c r="D261" s="158" t="s">
        <v>156</v>
      </c>
    </row>
    <row r="262" spans="1:8" ht="154.5" customHeight="1" x14ac:dyDescent="0.2">
      <c r="A262" s="793" t="s">
        <v>157</v>
      </c>
      <c r="B262" s="647"/>
      <c r="C262" s="106" t="s">
        <v>158</v>
      </c>
      <c r="D262" s="320" t="s">
        <v>156</v>
      </c>
    </row>
    <row r="263" spans="1:8" ht="147.75" thickBot="1" x14ac:dyDescent="0.25">
      <c r="A263" s="617" t="s">
        <v>160</v>
      </c>
      <c r="B263" s="618"/>
      <c r="C263" s="247" t="s">
        <v>161</v>
      </c>
      <c r="D263" s="106" t="s">
        <v>156</v>
      </c>
      <c r="E263" s="82"/>
      <c r="F263" s="82"/>
      <c r="G263" s="82"/>
      <c r="H263" s="82"/>
    </row>
    <row r="264" spans="1:8" ht="231.75" thickBot="1" x14ac:dyDescent="0.25">
      <c r="A264" s="804" t="s">
        <v>162</v>
      </c>
      <c r="B264" s="805"/>
      <c r="C264" s="125" t="s">
        <v>163</v>
      </c>
      <c r="D264" s="125" t="s">
        <v>156</v>
      </c>
      <c r="E264" s="98"/>
      <c r="F264" s="98"/>
      <c r="G264" s="98"/>
      <c r="H264" s="98"/>
    </row>
    <row r="265" spans="1:8" ht="50.1" customHeight="1" x14ac:dyDescent="0.2">
      <c r="A265" s="806" t="s">
        <v>164</v>
      </c>
      <c r="B265" s="806"/>
      <c r="C265" s="806"/>
      <c r="D265" s="806"/>
    </row>
    <row r="266" spans="1:8" ht="50.1" customHeight="1" x14ac:dyDescent="0.2">
      <c r="A266" s="329" t="s">
        <v>165</v>
      </c>
      <c r="B266" s="329"/>
      <c r="C266" s="329"/>
      <c r="D266" s="329"/>
    </row>
    <row r="267" spans="1:8" ht="138" customHeight="1" x14ac:dyDescent="0.2">
      <c r="A267"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67" s="493"/>
      <c r="C267" s="493"/>
      <c r="D267" s="493"/>
    </row>
    <row r="268" spans="1:8" ht="91.5" customHeight="1" x14ac:dyDescent="0.2">
      <c r="A268" s="339" t="s">
        <v>167</v>
      </c>
      <c r="B268" s="339"/>
      <c r="C268" s="339"/>
      <c r="D268" s="339"/>
    </row>
    <row r="269" spans="1:8" ht="108" customHeight="1" x14ac:dyDescent="0.2">
      <c r="A269" s="329" t="s">
        <v>168</v>
      </c>
      <c r="B269" s="329"/>
      <c r="C269" s="329"/>
      <c r="D269" s="329"/>
    </row>
    <row r="270" spans="1:8" s="82" customFormat="1" ht="102.75" customHeight="1" x14ac:dyDescent="0.2">
      <c r="A270" s="339" t="s">
        <v>169</v>
      </c>
      <c r="B270" s="339"/>
      <c r="C270" s="339"/>
      <c r="D270" s="339"/>
      <c r="E270" s="109"/>
      <c r="F270" s="109"/>
      <c r="G270" s="109"/>
      <c r="H270" s="109"/>
    </row>
    <row r="271" spans="1:8" s="82" customFormat="1" ht="125.25" customHeight="1" x14ac:dyDescent="0.2">
      <c r="A271" s="639" t="s">
        <v>287</v>
      </c>
      <c r="B271" s="639"/>
      <c r="C271" s="639"/>
      <c r="D271" s="639"/>
      <c r="E271" s="639"/>
      <c r="F271" s="639"/>
      <c r="G271" s="639"/>
      <c r="H271" s="639"/>
    </row>
    <row r="272" spans="1:8" ht="25.5" x14ac:dyDescent="0.35">
      <c r="A272" s="637" t="s">
        <v>288</v>
      </c>
      <c r="B272" s="638"/>
      <c r="C272" s="176" t="s">
        <v>289</v>
      </c>
      <c r="E272" s="82"/>
      <c r="F272" s="82"/>
      <c r="G272" s="82"/>
    </row>
    <row r="273" spans="1:8" ht="25.5" x14ac:dyDescent="0.35">
      <c r="A273" s="635" t="s">
        <v>290</v>
      </c>
      <c r="B273" s="636"/>
      <c r="C273" s="177">
        <v>1</v>
      </c>
      <c r="E273" s="82"/>
      <c r="F273" s="82"/>
      <c r="G273" s="82"/>
    </row>
    <row r="274" spans="1:8" ht="25.5" x14ac:dyDescent="0.35">
      <c r="A274" s="635">
        <v>2</v>
      </c>
      <c r="B274" s="636"/>
      <c r="C274" s="177">
        <v>1.1000000000000001</v>
      </c>
      <c r="E274" s="82"/>
      <c r="F274" s="82"/>
      <c r="G274" s="82"/>
    </row>
    <row r="275" spans="1:8" ht="25.5" x14ac:dyDescent="0.35">
      <c r="A275" s="635">
        <v>3</v>
      </c>
      <c r="B275" s="636"/>
      <c r="C275" s="177">
        <v>1.2</v>
      </c>
      <c r="E275" s="82"/>
      <c r="F275" s="82"/>
      <c r="G275" s="82"/>
    </row>
    <row r="276" spans="1:8" ht="25.5" x14ac:dyDescent="0.35">
      <c r="A276" s="635" t="s">
        <v>291</v>
      </c>
      <c r="B276" s="636"/>
      <c r="C276" s="177">
        <v>1.25</v>
      </c>
      <c r="E276" s="82"/>
      <c r="F276" s="82"/>
      <c r="G276" s="82"/>
    </row>
    <row r="277" spans="1:8" ht="25.5" x14ac:dyDescent="0.35">
      <c r="A277" s="635" t="s">
        <v>292</v>
      </c>
      <c r="B277" s="636"/>
      <c r="C277" s="177">
        <v>1.3</v>
      </c>
      <c r="E277" s="82"/>
      <c r="F277" s="82"/>
      <c r="G277" s="82"/>
    </row>
    <row r="278" spans="1:8" ht="25.5" x14ac:dyDescent="0.35">
      <c r="A278" s="635" t="s">
        <v>293</v>
      </c>
      <c r="B278" s="636"/>
      <c r="C278" s="177">
        <v>1.35</v>
      </c>
      <c r="E278" s="82"/>
      <c r="F278" s="82"/>
      <c r="G278" s="82"/>
    </row>
    <row r="279" spans="1:8" ht="25.5" x14ac:dyDescent="0.35">
      <c r="A279" s="635" t="s">
        <v>294</v>
      </c>
      <c r="B279" s="636"/>
      <c r="C279" s="177">
        <v>1.4</v>
      </c>
      <c r="E279" s="82"/>
      <c r="F279" s="82"/>
      <c r="G279" s="82"/>
    </row>
    <row r="280" spans="1:8" ht="25.5" x14ac:dyDescent="0.35">
      <c r="A280" s="635" t="s">
        <v>295</v>
      </c>
      <c r="B280" s="636"/>
      <c r="C280" s="177">
        <v>1.45</v>
      </c>
      <c r="E280" s="82"/>
      <c r="F280" s="82"/>
      <c r="G280" s="82"/>
    </row>
    <row r="281" spans="1:8" ht="25.5" x14ac:dyDescent="0.35">
      <c r="A281" s="635" t="s">
        <v>296</v>
      </c>
      <c r="B281" s="636"/>
      <c r="C281" s="177">
        <v>1.5</v>
      </c>
      <c r="E281" s="82"/>
      <c r="F281" s="82"/>
      <c r="G281" s="82"/>
    </row>
    <row r="282" spans="1:8" ht="25.5" x14ac:dyDescent="0.35">
      <c r="A282" s="635" t="s">
        <v>297</v>
      </c>
      <c r="B282" s="636"/>
      <c r="C282" s="177">
        <v>2</v>
      </c>
      <c r="E282" s="82"/>
      <c r="F282" s="82"/>
      <c r="G282" s="82"/>
    </row>
    <row r="283" spans="1:8" ht="23.25" x14ac:dyDescent="0.2">
      <c r="A283" s="329" t="s">
        <v>298</v>
      </c>
      <c r="B283" s="329"/>
      <c r="C283" s="329"/>
      <c r="D283" s="329"/>
      <c r="E283" s="329"/>
      <c r="F283" s="329"/>
      <c r="G283" s="329"/>
      <c r="H283" s="329"/>
    </row>
  </sheetData>
  <sheetProtection selectLockedCells="1" selectUnlockedCells="1"/>
  <mergeCells count="449">
    <mergeCell ref="D4:H4"/>
    <mergeCell ref="A5:B5"/>
    <mergeCell ref="D6:H6"/>
    <mergeCell ref="A8:A11"/>
    <mergeCell ref="B8:B9"/>
    <mergeCell ref="C8:C9"/>
    <mergeCell ref="D8:D11"/>
    <mergeCell ref="E8:E11"/>
    <mergeCell ref="F8:F11"/>
    <mergeCell ref="G8:G11"/>
    <mergeCell ref="H8:H11"/>
    <mergeCell ref="D12:H12"/>
    <mergeCell ref="A13:A17"/>
    <mergeCell ref="B13:B14"/>
    <mergeCell ref="C13:C14"/>
    <mergeCell ref="D13:D17"/>
    <mergeCell ref="E13:E17"/>
    <mergeCell ref="F13:F17"/>
    <mergeCell ref="G13:G17"/>
    <mergeCell ref="H13:H17"/>
    <mergeCell ref="D18:H18"/>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D32:H32"/>
    <mergeCell ref="A33:A37"/>
    <mergeCell ref="B33:B34"/>
    <mergeCell ref="C33:C34"/>
    <mergeCell ref="D33:D37"/>
    <mergeCell ref="E33:E37"/>
    <mergeCell ref="F33:F37"/>
    <mergeCell ref="G33:G37"/>
    <mergeCell ref="H33:H37"/>
    <mergeCell ref="D48:H48"/>
    <mergeCell ref="A49:A51"/>
    <mergeCell ref="D49:H51"/>
    <mergeCell ref="D52:H52"/>
    <mergeCell ref="A53:A54"/>
    <mergeCell ref="D53:H54"/>
    <mergeCell ref="D38:H38"/>
    <mergeCell ref="A39:A42"/>
    <mergeCell ref="D39:H42"/>
    <mergeCell ref="C40:C41"/>
    <mergeCell ref="D43:H43"/>
    <mergeCell ref="A44:A47"/>
    <mergeCell ref="B44:B45"/>
    <mergeCell ref="C44:C45"/>
    <mergeCell ref="D44:H47"/>
    <mergeCell ref="D55:H55"/>
    <mergeCell ref="A56:A60"/>
    <mergeCell ref="B56:B57"/>
    <mergeCell ref="C56:C57"/>
    <mergeCell ref="D56:D60"/>
    <mergeCell ref="E56:E60"/>
    <mergeCell ref="F56:F60"/>
    <mergeCell ref="G56:G60"/>
    <mergeCell ref="H56:H60"/>
    <mergeCell ref="D67:H67"/>
    <mergeCell ref="A68:A70"/>
    <mergeCell ref="B68:B69"/>
    <mergeCell ref="C68:C69"/>
    <mergeCell ref="D68:H70"/>
    <mergeCell ref="D71:H71"/>
    <mergeCell ref="D61:H61"/>
    <mergeCell ref="A62:A66"/>
    <mergeCell ref="B62:B63"/>
    <mergeCell ref="C62:C63"/>
    <mergeCell ref="D62:D66"/>
    <mergeCell ref="E62:E66"/>
    <mergeCell ref="F62:F66"/>
    <mergeCell ref="G62:G66"/>
    <mergeCell ref="H62:H66"/>
    <mergeCell ref="H78:H82"/>
    <mergeCell ref="D83:H83"/>
    <mergeCell ref="A84:A86"/>
    <mergeCell ref="D84:H86"/>
    <mergeCell ref="D87:H87"/>
    <mergeCell ref="A88:C88"/>
    <mergeCell ref="D88:H88"/>
    <mergeCell ref="G73:G76"/>
    <mergeCell ref="H73:H76"/>
    <mergeCell ref="D77:H77"/>
    <mergeCell ref="A78:A82"/>
    <mergeCell ref="B78:B79"/>
    <mergeCell ref="C78:C79"/>
    <mergeCell ref="D78:D82"/>
    <mergeCell ref="E78:E82"/>
    <mergeCell ref="F78:F82"/>
    <mergeCell ref="G78:G82"/>
    <mergeCell ref="A73:A76"/>
    <mergeCell ref="B73:B74"/>
    <mergeCell ref="C73:C74"/>
    <mergeCell ref="D73:D76"/>
    <mergeCell ref="E73:E76"/>
    <mergeCell ref="F73:F76"/>
    <mergeCell ref="A89:B89"/>
    <mergeCell ref="C89:C118"/>
    <mergeCell ref="D89:H89"/>
    <mergeCell ref="A90:B90"/>
    <mergeCell ref="D90:H90"/>
    <mergeCell ref="A91:B91"/>
    <mergeCell ref="D91:H91"/>
    <mergeCell ref="A92:B92"/>
    <mergeCell ref="D92:H92"/>
    <mergeCell ref="A93:B93"/>
    <mergeCell ref="A97:B97"/>
    <mergeCell ref="D97:H97"/>
    <mergeCell ref="A98:B98"/>
    <mergeCell ref="D98:H98"/>
    <mergeCell ref="A99:B99"/>
    <mergeCell ref="D99:H99"/>
    <mergeCell ref="D93:H93"/>
    <mergeCell ref="A94:B94"/>
    <mergeCell ref="D94:H94"/>
    <mergeCell ref="A95:B95"/>
    <mergeCell ref="D95:H95"/>
    <mergeCell ref="A96:B96"/>
    <mergeCell ref="D96:H96"/>
    <mergeCell ref="A103:B103"/>
    <mergeCell ref="D103:H103"/>
    <mergeCell ref="A104:B104"/>
    <mergeCell ref="D104:H104"/>
    <mergeCell ref="A105:B105"/>
    <mergeCell ref="D105:H105"/>
    <mergeCell ref="A100:B100"/>
    <mergeCell ref="D100:H100"/>
    <mergeCell ref="A101:B101"/>
    <mergeCell ref="D101:H101"/>
    <mergeCell ref="A102:B102"/>
    <mergeCell ref="D102:H102"/>
    <mergeCell ref="A109:B109"/>
    <mergeCell ref="D109:H109"/>
    <mergeCell ref="A110:B110"/>
    <mergeCell ref="D110:H110"/>
    <mergeCell ref="A111:B111"/>
    <mergeCell ref="D111:H111"/>
    <mergeCell ref="A106:B106"/>
    <mergeCell ref="D106:H106"/>
    <mergeCell ref="A107:B107"/>
    <mergeCell ref="D107:H107"/>
    <mergeCell ref="A108:B108"/>
    <mergeCell ref="D108:H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3:B123"/>
    <mergeCell ref="D123:H123"/>
    <mergeCell ref="A124:B124"/>
    <mergeCell ref="D124:H124"/>
    <mergeCell ref="A125:B125"/>
    <mergeCell ref="D125:H125"/>
    <mergeCell ref="A118:B118"/>
    <mergeCell ref="D118:H118"/>
    <mergeCell ref="D119:H119"/>
    <mergeCell ref="A120:C120"/>
    <mergeCell ref="D120:H120"/>
    <mergeCell ref="A121:B121"/>
    <mergeCell ref="C121:C150"/>
    <mergeCell ref="D121:H121"/>
    <mergeCell ref="A122:B122"/>
    <mergeCell ref="D122:H122"/>
    <mergeCell ref="A129:B129"/>
    <mergeCell ref="D129:H129"/>
    <mergeCell ref="A130:B130"/>
    <mergeCell ref="D130:H130"/>
    <mergeCell ref="A131:B131"/>
    <mergeCell ref="D131:H131"/>
    <mergeCell ref="A126:B126"/>
    <mergeCell ref="D126:H126"/>
    <mergeCell ref="A127:B127"/>
    <mergeCell ref="D127:H127"/>
    <mergeCell ref="A128:B128"/>
    <mergeCell ref="D128:H128"/>
    <mergeCell ref="A135:B135"/>
    <mergeCell ref="D135:H135"/>
    <mergeCell ref="A136:B136"/>
    <mergeCell ref="D136:H136"/>
    <mergeCell ref="A137:B137"/>
    <mergeCell ref="D137:H137"/>
    <mergeCell ref="A132:B132"/>
    <mergeCell ref="D132:H132"/>
    <mergeCell ref="A133:B133"/>
    <mergeCell ref="D133:H133"/>
    <mergeCell ref="A134:B134"/>
    <mergeCell ref="D134:H134"/>
    <mergeCell ref="A141:B141"/>
    <mergeCell ref="D141:H141"/>
    <mergeCell ref="A142:B142"/>
    <mergeCell ref="D142:H142"/>
    <mergeCell ref="A143:B143"/>
    <mergeCell ref="D143:H143"/>
    <mergeCell ref="A138:B138"/>
    <mergeCell ref="D138:H138"/>
    <mergeCell ref="A139:B139"/>
    <mergeCell ref="D139:H139"/>
    <mergeCell ref="A140:B140"/>
    <mergeCell ref="D140:H140"/>
    <mergeCell ref="A147:B147"/>
    <mergeCell ref="D147:H147"/>
    <mergeCell ref="A148:B148"/>
    <mergeCell ref="D148:H148"/>
    <mergeCell ref="A149:B149"/>
    <mergeCell ref="D149:H149"/>
    <mergeCell ref="A144:B144"/>
    <mergeCell ref="D144:H144"/>
    <mergeCell ref="A145:B145"/>
    <mergeCell ref="D145:H145"/>
    <mergeCell ref="A146:B146"/>
    <mergeCell ref="D146:H146"/>
    <mergeCell ref="A155:B155"/>
    <mergeCell ref="D155:H155"/>
    <mergeCell ref="A156:B156"/>
    <mergeCell ref="D156:H156"/>
    <mergeCell ref="A157:B157"/>
    <mergeCell ref="D157:H157"/>
    <mergeCell ref="A150:B150"/>
    <mergeCell ref="D150:H150"/>
    <mergeCell ref="A151:C151"/>
    <mergeCell ref="D151:H151"/>
    <mergeCell ref="D152:H152"/>
    <mergeCell ref="A153:B153"/>
    <mergeCell ref="C153:C161"/>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D164:H164"/>
    <mergeCell ref="A165:B165"/>
    <mergeCell ref="C165:C182"/>
    <mergeCell ref="D165:H165"/>
    <mergeCell ref="A166:B166"/>
    <mergeCell ref="D166:H166"/>
    <mergeCell ref="A167:B167"/>
    <mergeCell ref="D167:H167"/>
    <mergeCell ref="A168:B168"/>
    <mergeCell ref="D168:H168"/>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8:B178"/>
    <mergeCell ref="D178:H178"/>
    <mergeCell ref="A179:B179"/>
    <mergeCell ref="D179:H179"/>
    <mergeCell ref="A180:B180"/>
    <mergeCell ref="D180:H180"/>
    <mergeCell ref="A175:B175"/>
    <mergeCell ref="D175:H175"/>
    <mergeCell ref="A176:B176"/>
    <mergeCell ref="D176:H176"/>
    <mergeCell ref="A177:B177"/>
    <mergeCell ref="D177:H177"/>
    <mergeCell ref="D184:H184"/>
    <mergeCell ref="A185:B185"/>
    <mergeCell ref="D185:H185"/>
    <mergeCell ref="A186:B186"/>
    <mergeCell ref="D186:H186"/>
    <mergeCell ref="A187:B187"/>
    <mergeCell ref="D187:H187"/>
    <mergeCell ref="A181:B181"/>
    <mergeCell ref="D181:H181"/>
    <mergeCell ref="A182:B182"/>
    <mergeCell ref="D182:H182"/>
    <mergeCell ref="A183:B183"/>
    <mergeCell ref="D183:H183"/>
    <mergeCell ref="A191:B191"/>
    <mergeCell ref="D191:H191"/>
    <mergeCell ref="A192:B192"/>
    <mergeCell ref="D192:H192"/>
    <mergeCell ref="A193:B193"/>
    <mergeCell ref="D193:H193"/>
    <mergeCell ref="A188:B188"/>
    <mergeCell ref="D188:H188"/>
    <mergeCell ref="A189:B189"/>
    <mergeCell ref="D189:H189"/>
    <mergeCell ref="A190:B190"/>
    <mergeCell ref="D190:H190"/>
    <mergeCell ref="A197:B197"/>
    <mergeCell ref="D197:H197"/>
    <mergeCell ref="A198:B198"/>
    <mergeCell ref="D198:H198"/>
    <mergeCell ref="A199:B199"/>
    <mergeCell ref="D199:H199"/>
    <mergeCell ref="A194:B194"/>
    <mergeCell ref="D194:H194"/>
    <mergeCell ref="A195:B195"/>
    <mergeCell ref="D195:H195"/>
    <mergeCell ref="A196:B196"/>
    <mergeCell ref="D196:H196"/>
    <mergeCell ref="A203:B203"/>
    <mergeCell ref="D203:H203"/>
    <mergeCell ref="A204:B204"/>
    <mergeCell ref="D204:H204"/>
    <mergeCell ref="A205:B205"/>
    <mergeCell ref="D205:H205"/>
    <mergeCell ref="A200:B200"/>
    <mergeCell ref="D200:H200"/>
    <mergeCell ref="A201:B201"/>
    <mergeCell ref="D201:H201"/>
    <mergeCell ref="A202:B202"/>
    <mergeCell ref="D202:H202"/>
    <mergeCell ref="A209:B209"/>
    <mergeCell ref="D209:H209"/>
    <mergeCell ref="A210:B210"/>
    <mergeCell ref="D210:H210"/>
    <mergeCell ref="A211:B211"/>
    <mergeCell ref="D211:H211"/>
    <mergeCell ref="A206:B206"/>
    <mergeCell ref="D206:H206"/>
    <mergeCell ref="A207:B207"/>
    <mergeCell ref="D207:H207"/>
    <mergeCell ref="A208:B208"/>
    <mergeCell ref="D208:H208"/>
    <mergeCell ref="A215:B215"/>
    <mergeCell ref="D215:H215"/>
    <mergeCell ref="A216:B216"/>
    <mergeCell ref="D216:H216"/>
    <mergeCell ref="A217:B217"/>
    <mergeCell ref="D217:H217"/>
    <mergeCell ref="A212:B212"/>
    <mergeCell ref="D212:H212"/>
    <mergeCell ref="A213:B213"/>
    <mergeCell ref="D213:H213"/>
    <mergeCell ref="A214:B214"/>
    <mergeCell ref="D214:H214"/>
    <mergeCell ref="A218:B218"/>
    <mergeCell ref="D218:H218"/>
    <mergeCell ref="A219:B219"/>
    <mergeCell ref="C219:C223"/>
    <mergeCell ref="D219:H219"/>
    <mergeCell ref="A220:B220"/>
    <mergeCell ref="D220:H220"/>
    <mergeCell ref="A221:B221"/>
    <mergeCell ref="D221:H221"/>
    <mergeCell ref="A222:B222"/>
    <mergeCell ref="A226:B226"/>
    <mergeCell ref="D226:H226"/>
    <mergeCell ref="A227:B227"/>
    <mergeCell ref="D227:H227"/>
    <mergeCell ref="A228:B228"/>
    <mergeCell ref="A229:B229"/>
    <mergeCell ref="D229:H229"/>
    <mergeCell ref="D222:H222"/>
    <mergeCell ref="A223:B223"/>
    <mergeCell ref="D223:H223"/>
    <mergeCell ref="A224:B224"/>
    <mergeCell ref="D224:H224"/>
    <mergeCell ref="A225:B225"/>
    <mergeCell ref="A234:C234"/>
    <mergeCell ref="D234:H234"/>
    <mergeCell ref="A235:B235"/>
    <mergeCell ref="C235:C236"/>
    <mergeCell ref="D235:H235"/>
    <mergeCell ref="A236:B236"/>
    <mergeCell ref="D236:H236"/>
    <mergeCell ref="A230:B230"/>
    <mergeCell ref="D230:H230"/>
    <mergeCell ref="A231:B231"/>
    <mergeCell ref="A232:B232"/>
    <mergeCell ref="D232:H232"/>
    <mergeCell ref="A233:B233"/>
    <mergeCell ref="D233:H233"/>
    <mergeCell ref="A244:C244"/>
    <mergeCell ref="A245:C245"/>
    <mergeCell ref="A246:C246"/>
    <mergeCell ref="A247:C247"/>
    <mergeCell ref="A248:C248"/>
    <mergeCell ref="A249:C249"/>
    <mergeCell ref="A237:H237"/>
    <mergeCell ref="C239:D239"/>
    <mergeCell ref="C240:D240"/>
    <mergeCell ref="C241:D241"/>
    <mergeCell ref="C242:D242"/>
    <mergeCell ref="A243:C243"/>
    <mergeCell ref="A251:D251"/>
    <mergeCell ref="A253:D253"/>
    <mergeCell ref="A254:D254"/>
    <mergeCell ref="A255:B255"/>
    <mergeCell ref="A256:B256"/>
    <mergeCell ref="C256:C259"/>
    <mergeCell ref="A257:B257"/>
    <mergeCell ref="A258:B258"/>
    <mergeCell ref="A259:B259"/>
    <mergeCell ref="A266:D266"/>
    <mergeCell ref="A267:D267"/>
    <mergeCell ref="A268:D268"/>
    <mergeCell ref="A269:D269"/>
    <mergeCell ref="A270:D270"/>
    <mergeCell ref="A271:H271"/>
    <mergeCell ref="A260:B260"/>
    <mergeCell ref="A261:B261"/>
    <mergeCell ref="A262:B262"/>
    <mergeCell ref="A263:B263"/>
    <mergeCell ref="A264:B264"/>
    <mergeCell ref="A265:D265"/>
    <mergeCell ref="A278:B278"/>
    <mergeCell ref="A279:B279"/>
    <mergeCell ref="A280:B280"/>
    <mergeCell ref="A281:B281"/>
    <mergeCell ref="A282:B282"/>
    <mergeCell ref="A283:H283"/>
    <mergeCell ref="A272:B272"/>
    <mergeCell ref="A273:B273"/>
    <mergeCell ref="A274:B274"/>
    <mergeCell ref="A275:B275"/>
    <mergeCell ref="A276:B276"/>
    <mergeCell ref="A277:B277"/>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8"/>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709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7" s="382">
        <f>F7*1.2</f>
        <v>9000</v>
      </c>
      <c r="E7" s="383">
        <f>F7*1.1</f>
        <v>8250</v>
      </c>
      <c r="F7" s="383">
        <v>7500</v>
      </c>
      <c r="G7" s="383">
        <f>F7*0.75</f>
        <v>5625</v>
      </c>
      <c r="H7" s="384">
        <f>F7*0.5</f>
        <v>3750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 s="457">
        <f>F12*1.2</f>
        <v>9540</v>
      </c>
      <c r="E12" s="383">
        <f>F12*1.1</f>
        <v>8745</v>
      </c>
      <c r="F12" s="383">
        <v>7950</v>
      </c>
      <c r="G12" s="383">
        <f>F12*0.75</f>
        <v>5962.5</v>
      </c>
      <c r="H12" s="384">
        <f>F12*0.5</f>
        <v>3975</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1188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"2ГИС.ТУЛА"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23" s="527">
        <v>300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7" s="382">
        <f>F27*1.2</f>
        <v>12600</v>
      </c>
      <c r="E27" s="383">
        <f>F27*1.1</f>
        <v>11550.000000000002</v>
      </c>
      <c r="F27" s="383">
        <v>10500</v>
      </c>
      <c r="G27" s="383">
        <f>F27*0.75</f>
        <v>7875</v>
      </c>
      <c r="H27" s="384">
        <f>F27*0.5</f>
        <v>5250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2" s="457">
        <f>F32*1.2</f>
        <v>13363.199999999999</v>
      </c>
      <c r="E32" s="383">
        <f>F32*1.1</f>
        <v>12249.6</v>
      </c>
      <c r="F32" s="383">
        <v>11136</v>
      </c>
      <c r="G32" s="383">
        <f>F32*0.75</f>
        <v>8352</v>
      </c>
      <c r="H32" s="384">
        <f>F32*0.5</f>
        <v>5568</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1680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"2ГИС.ТУЛА"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"2ГИС.ТУЛА"; Электронный справочник "2ГИС.ТУЛА"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3" s="445">
        <v>420</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48" s="536">
        <f>F48*1.2</f>
        <v>4464</v>
      </c>
      <c r="E48" s="536">
        <f>F48*1.1</f>
        <v>4092.0000000000005</v>
      </c>
      <c r="F48" s="536">
        <v>3720</v>
      </c>
      <c r="G48" s="536">
        <f>F48*0.75</f>
        <v>2790</v>
      </c>
      <c r="H48" s="536">
        <f>F48*0.5</f>
        <v>1860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"2ГИС.ТУЛА" (версия для ПК)</v>
      </c>
      <c r="D52" s="479">
        <v>180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"2ГИС.ТУЛА"; Электронный справочник на основе Справочника организаций "2ГИС.ТУЛА"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5" s="382">
        <f>F55*1.2</f>
        <v>10080</v>
      </c>
      <c r="E55" s="383">
        <f>F55*1.1</f>
        <v>9240</v>
      </c>
      <c r="F55" s="383">
        <v>8400</v>
      </c>
      <c r="G55" s="383">
        <f>F55*0.75</f>
        <v>6300</v>
      </c>
      <c r="H55" s="384">
        <f>F55*0.5</f>
        <v>4200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1" s="457">
        <f>F61*1.2</f>
        <v>10598.4</v>
      </c>
      <c r="E61" s="383">
        <f>F61*1.1</f>
        <v>9715.2000000000007</v>
      </c>
      <c r="F61" s="383">
        <v>8832</v>
      </c>
      <c r="G61" s="383">
        <f>F61*0.75</f>
        <v>6624</v>
      </c>
      <c r="H61" s="384">
        <f>F61*0.5</f>
        <v>4416</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67" s="527">
        <v>198</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1050 до 21000</v>
      </c>
      <c r="E71" s="422"/>
      <c r="F71" s="422"/>
      <c r="G71" s="422"/>
      <c r="H71" s="423"/>
    </row>
    <row r="72" spans="1:8" ht="37.5" customHeight="1" x14ac:dyDescent="0.2">
      <c r="A72" s="429" t="s">
        <v>39</v>
      </c>
      <c r="B72" s="598"/>
      <c r="C72" s="455"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72" s="601">
        <v>1050</v>
      </c>
      <c r="E72" s="433"/>
      <c r="F72" s="433"/>
      <c r="G72" s="433"/>
      <c r="H72" s="434"/>
    </row>
    <row r="73" spans="1:8" ht="37.5" customHeight="1" x14ac:dyDescent="0.2">
      <c r="A73" s="419" t="s">
        <v>40</v>
      </c>
      <c r="B73" s="586"/>
      <c r="C73" s="599"/>
      <c r="D73" s="361">
        <v>2100</v>
      </c>
      <c r="E73" s="355"/>
      <c r="F73" s="355"/>
      <c r="G73" s="355"/>
      <c r="H73" s="356"/>
    </row>
    <row r="74" spans="1:8" ht="37.5" customHeight="1" x14ac:dyDescent="0.2">
      <c r="A74" s="419" t="s">
        <v>41</v>
      </c>
      <c r="B74" s="586"/>
      <c r="C74" s="599"/>
      <c r="D74" s="361">
        <v>3150</v>
      </c>
      <c r="E74" s="355"/>
      <c r="F74" s="355"/>
      <c r="G74" s="355"/>
      <c r="H74" s="356"/>
    </row>
    <row r="75" spans="1:8" ht="37.5" customHeight="1" x14ac:dyDescent="0.2">
      <c r="A75" s="419" t="s">
        <v>42</v>
      </c>
      <c r="B75" s="586"/>
      <c r="C75" s="599"/>
      <c r="D75" s="361">
        <v>4200</v>
      </c>
      <c r="E75" s="355"/>
      <c r="F75" s="355"/>
      <c r="G75" s="355"/>
      <c r="H75" s="356"/>
    </row>
    <row r="76" spans="1:8" ht="37.5" customHeight="1" x14ac:dyDescent="0.2">
      <c r="A76" s="419" t="s">
        <v>43</v>
      </c>
      <c r="B76" s="586"/>
      <c r="C76" s="599"/>
      <c r="D76" s="361">
        <v>5250</v>
      </c>
      <c r="E76" s="355"/>
      <c r="F76" s="355"/>
      <c r="G76" s="355"/>
      <c r="H76" s="356"/>
    </row>
    <row r="77" spans="1:8" ht="37.5" customHeight="1" x14ac:dyDescent="0.2">
      <c r="A77" s="419" t="s">
        <v>44</v>
      </c>
      <c r="B77" s="586"/>
      <c r="C77" s="599"/>
      <c r="D77" s="361">
        <v>6300</v>
      </c>
      <c r="E77" s="355"/>
      <c r="F77" s="355"/>
      <c r="G77" s="355"/>
      <c r="H77" s="356"/>
    </row>
    <row r="78" spans="1:8" ht="37.5" customHeight="1" x14ac:dyDescent="0.2">
      <c r="A78" s="419" t="s">
        <v>45</v>
      </c>
      <c r="B78" s="586"/>
      <c r="C78" s="599"/>
      <c r="D78" s="361">
        <v>7350</v>
      </c>
      <c r="E78" s="355"/>
      <c r="F78" s="355"/>
      <c r="G78" s="355"/>
      <c r="H78" s="356"/>
    </row>
    <row r="79" spans="1:8" ht="37.5" customHeight="1" x14ac:dyDescent="0.2">
      <c r="A79" s="419" t="s">
        <v>46</v>
      </c>
      <c r="B79" s="586"/>
      <c r="C79" s="599"/>
      <c r="D79" s="361">
        <v>8400</v>
      </c>
      <c r="E79" s="355"/>
      <c r="F79" s="355"/>
      <c r="G79" s="355"/>
      <c r="H79" s="356"/>
    </row>
    <row r="80" spans="1:8" ht="37.5" customHeight="1" x14ac:dyDescent="0.2">
      <c r="A80" s="419" t="s">
        <v>47</v>
      </c>
      <c r="B80" s="586"/>
      <c r="C80" s="599"/>
      <c r="D80" s="361">
        <v>9450</v>
      </c>
      <c r="E80" s="355"/>
      <c r="F80" s="355"/>
      <c r="G80" s="355"/>
      <c r="H80" s="356"/>
    </row>
    <row r="81" spans="1:8" ht="37.5" customHeight="1" x14ac:dyDescent="0.2">
      <c r="A81" s="419" t="s">
        <v>48</v>
      </c>
      <c r="B81" s="586"/>
      <c r="C81" s="599"/>
      <c r="D81" s="361">
        <v>10500</v>
      </c>
      <c r="E81" s="355"/>
      <c r="F81" s="355"/>
      <c r="G81" s="355"/>
      <c r="H81" s="356"/>
    </row>
    <row r="82" spans="1:8" ht="37.5" customHeight="1" x14ac:dyDescent="0.2">
      <c r="A82" s="419" t="s">
        <v>49</v>
      </c>
      <c r="B82" s="586"/>
      <c r="C82" s="599"/>
      <c r="D82" s="361">
        <v>11550</v>
      </c>
      <c r="E82" s="355"/>
      <c r="F82" s="355"/>
      <c r="G82" s="355"/>
      <c r="H82" s="356"/>
    </row>
    <row r="83" spans="1:8" ht="37.5" customHeight="1" x14ac:dyDescent="0.2">
      <c r="A83" s="419" t="s">
        <v>50</v>
      </c>
      <c r="B83" s="586"/>
      <c r="C83" s="599"/>
      <c r="D83" s="361">
        <v>12600</v>
      </c>
      <c r="E83" s="355"/>
      <c r="F83" s="355"/>
      <c r="G83" s="355"/>
      <c r="H83" s="356"/>
    </row>
    <row r="84" spans="1:8" ht="37.5" customHeight="1" x14ac:dyDescent="0.2">
      <c r="A84" s="419" t="s">
        <v>51</v>
      </c>
      <c r="B84" s="586"/>
      <c r="C84" s="599"/>
      <c r="D84" s="361">
        <v>13650</v>
      </c>
      <c r="E84" s="355"/>
      <c r="F84" s="355"/>
      <c r="G84" s="355"/>
      <c r="H84" s="356"/>
    </row>
    <row r="85" spans="1:8" ht="37.5" customHeight="1" x14ac:dyDescent="0.2">
      <c r="A85" s="419" t="s">
        <v>52</v>
      </c>
      <c r="B85" s="586"/>
      <c r="C85" s="599"/>
      <c r="D85" s="361">
        <v>14700</v>
      </c>
      <c r="E85" s="355"/>
      <c r="F85" s="355"/>
      <c r="G85" s="355"/>
      <c r="H85" s="356"/>
    </row>
    <row r="86" spans="1:8" ht="37.5" customHeight="1" x14ac:dyDescent="0.2">
      <c r="A86" s="419" t="s">
        <v>53</v>
      </c>
      <c r="B86" s="586"/>
      <c r="C86" s="599"/>
      <c r="D86" s="361">
        <v>15750</v>
      </c>
      <c r="E86" s="355"/>
      <c r="F86" s="355"/>
      <c r="G86" s="355"/>
      <c r="H86" s="356"/>
    </row>
    <row r="87" spans="1:8" ht="37.5" customHeight="1" x14ac:dyDescent="0.2">
      <c r="A87" s="419" t="s">
        <v>54</v>
      </c>
      <c r="B87" s="586"/>
      <c r="C87" s="599"/>
      <c r="D87" s="361">
        <v>16800</v>
      </c>
      <c r="E87" s="355"/>
      <c r="F87" s="355"/>
      <c r="G87" s="355"/>
      <c r="H87" s="356"/>
    </row>
    <row r="88" spans="1:8" ht="37.5" customHeight="1" x14ac:dyDescent="0.2">
      <c r="A88" s="419" t="s">
        <v>55</v>
      </c>
      <c r="B88" s="586"/>
      <c r="C88" s="599"/>
      <c r="D88" s="361">
        <v>17850</v>
      </c>
      <c r="E88" s="355"/>
      <c r="F88" s="355"/>
      <c r="G88" s="355"/>
      <c r="H88" s="356"/>
    </row>
    <row r="89" spans="1:8" ht="37.5" customHeight="1" x14ac:dyDescent="0.2">
      <c r="A89" s="419" t="s">
        <v>56</v>
      </c>
      <c r="B89" s="586"/>
      <c r="C89" s="599"/>
      <c r="D89" s="361">
        <v>18900</v>
      </c>
      <c r="E89" s="355"/>
      <c r="F89" s="355"/>
      <c r="G89" s="355"/>
      <c r="H89" s="356"/>
    </row>
    <row r="90" spans="1:8" ht="37.5" customHeight="1" x14ac:dyDescent="0.2">
      <c r="A90" s="419" t="s">
        <v>57</v>
      </c>
      <c r="B90" s="586"/>
      <c r="C90" s="599"/>
      <c r="D90" s="361">
        <v>19950</v>
      </c>
      <c r="E90" s="355"/>
      <c r="F90" s="355"/>
      <c r="G90" s="355"/>
      <c r="H90" s="356"/>
    </row>
    <row r="91" spans="1:8" ht="37.5" customHeight="1" x14ac:dyDescent="0.2">
      <c r="A91" s="419" t="s">
        <v>58</v>
      </c>
      <c r="B91" s="586"/>
      <c r="C91" s="599"/>
      <c r="D91" s="361">
        <v>21000</v>
      </c>
      <c r="E91" s="355"/>
      <c r="F91" s="355"/>
      <c r="G91" s="355"/>
      <c r="H91" s="356"/>
    </row>
    <row r="92" spans="1:8" ht="37.5" customHeight="1" x14ac:dyDescent="0.2">
      <c r="A92" s="419" t="s">
        <v>181</v>
      </c>
      <c r="B92" s="420"/>
      <c r="C92" s="599"/>
      <c r="D92" s="361">
        <v>22050</v>
      </c>
      <c r="E92" s="355"/>
      <c r="F92" s="355"/>
      <c r="G92" s="355"/>
      <c r="H92" s="356"/>
    </row>
    <row r="93" spans="1:8" ht="37.5" customHeight="1" x14ac:dyDescent="0.2">
      <c r="A93" s="419" t="s">
        <v>182</v>
      </c>
      <c r="B93" s="420"/>
      <c r="C93" s="599"/>
      <c r="D93" s="361">
        <v>23100</v>
      </c>
      <c r="E93" s="355"/>
      <c r="F93" s="355"/>
      <c r="G93" s="355"/>
      <c r="H93" s="356"/>
    </row>
    <row r="94" spans="1:8" ht="37.5" customHeight="1" x14ac:dyDescent="0.2">
      <c r="A94" s="419" t="s">
        <v>183</v>
      </c>
      <c r="B94" s="420"/>
      <c r="C94" s="599"/>
      <c r="D94" s="361">
        <v>24150</v>
      </c>
      <c r="E94" s="355"/>
      <c r="F94" s="355"/>
      <c r="G94" s="355"/>
      <c r="H94" s="356"/>
    </row>
    <row r="95" spans="1:8" ht="37.5" customHeight="1" x14ac:dyDescent="0.2">
      <c r="A95" s="419" t="s">
        <v>184</v>
      </c>
      <c r="B95" s="420"/>
      <c r="C95" s="599"/>
      <c r="D95" s="361">
        <v>25200</v>
      </c>
      <c r="E95" s="355"/>
      <c r="F95" s="355"/>
      <c r="G95" s="355"/>
      <c r="H95" s="356"/>
    </row>
    <row r="96" spans="1:8" ht="37.5" customHeight="1" x14ac:dyDescent="0.2">
      <c r="A96" s="419" t="s">
        <v>185</v>
      </c>
      <c r="B96" s="420"/>
      <c r="C96" s="599"/>
      <c r="D96" s="361">
        <v>26250</v>
      </c>
      <c r="E96" s="355"/>
      <c r="F96" s="355"/>
      <c r="G96" s="355"/>
      <c r="H96" s="356"/>
    </row>
    <row r="97" spans="1:8" ht="37.5" customHeight="1" x14ac:dyDescent="0.2">
      <c r="A97" s="419" t="s">
        <v>186</v>
      </c>
      <c r="B97" s="420"/>
      <c r="C97" s="599"/>
      <c r="D97" s="361">
        <v>27300</v>
      </c>
      <c r="E97" s="355"/>
      <c r="F97" s="355"/>
      <c r="G97" s="355"/>
      <c r="H97" s="356"/>
    </row>
    <row r="98" spans="1:8" ht="37.5" customHeight="1" x14ac:dyDescent="0.2">
      <c r="A98" s="419" t="s">
        <v>187</v>
      </c>
      <c r="B98" s="420"/>
      <c r="C98" s="599"/>
      <c r="D98" s="361">
        <v>28350</v>
      </c>
      <c r="E98" s="355"/>
      <c r="F98" s="355"/>
      <c r="G98" s="355"/>
      <c r="H98" s="356"/>
    </row>
    <row r="99" spans="1:8" ht="37.5" customHeight="1" x14ac:dyDescent="0.2">
      <c r="A99" s="419" t="s">
        <v>188</v>
      </c>
      <c r="B99" s="420"/>
      <c r="C99" s="599"/>
      <c r="D99" s="361">
        <v>29400</v>
      </c>
      <c r="E99" s="355"/>
      <c r="F99" s="355"/>
      <c r="G99" s="355"/>
      <c r="H99" s="356"/>
    </row>
    <row r="100" spans="1:8" ht="37.5" customHeight="1" x14ac:dyDescent="0.2">
      <c r="A100" s="419" t="s">
        <v>189</v>
      </c>
      <c r="B100" s="420"/>
      <c r="C100" s="599"/>
      <c r="D100" s="361">
        <v>30450</v>
      </c>
      <c r="E100" s="355"/>
      <c r="F100" s="355"/>
      <c r="G100" s="355"/>
      <c r="H100" s="356"/>
    </row>
    <row r="101" spans="1:8" ht="37.5" customHeight="1" x14ac:dyDescent="0.2">
      <c r="A101" s="419" t="s">
        <v>190</v>
      </c>
      <c r="B101" s="420"/>
      <c r="C101" s="599"/>
      <c r="D101" s="361">
        <v>31500</v>
      </c>
      <c r="E101" s="355"/>
      <c r="F101" s="355"/>
      <c r="G101" s="355"/>
      <c r="H101" s="356"/>
    </row>
    <row r="102" spans="1:8" ht="37.5" customHeight="1" x14ac:dyDescent="0.2">
      <c r="A102" s="419" t="s">
        <v>191</v>
      </c>
      <c r="B102" s="420"/>
      <c r="C102" s="599"/>
      <c r="D102" s="361">
        <v>32550</v>
      </c>
      <c r="E102" s="355"/>
      <c r="F102" s="355"/>
      <c r="G102" s="355"/>
      <c r="H102" s="356"/>
    </row>
    <row r="103" spans="1:8" ht="37.5" customHeight="1" x14ac:dyDescent="0.2">
      <c r="A103" s="419" t="s">
        <v>192</v>
      </c>
      <c r="B103" s="420"/>
      <c r="C103" s="599"/>
      <c r="D103" s="361">
        <v>33600</v>
      </c>
      <c r="E103" s="355"/>
      <c r="F103" s="355"/>
      <c r="G103" s="355"/>
      <c r="H103" s="356"/>
    </row>
    <row r="104" spans="1:8" ht="37.5" customHeight="1" x14ac:dyDescent="0.2">
      <c r="A104" s="419" t="s">
        <v>193</v>
      </c>
      <c r="B104" s="420"/>
      <c r="C104" s="599"/>
      <c r="D104" s="361">
        <v>34650</v>
      </c>
      <c r="E104" s="355"/>
      <c r="F104" s="355"/>
      <c r="G104" s="355"/>
      <c r="H104" s="356"/>
    </row>
    <row r="105" spans="1:8" ht="37.5" customHeight="1" x14ac:dyDescent="0.2">
      <c r="A105" s="419" t="s">
        <v>194</v>
      </c>
      <c r="B105" s="420"/>
      <c r="C105" s="599"/>
      <c r="D105" s="361">
        <v>35700</v>
      </c>
      <c r="E105" s="355"/>
      <c r="F105" s="355"/>
      <c r="G105" s="355"/>
      <c r="H105" s="356"/>
    </row>
    <row r="106" spans="1:8" ht="37.5" customHeight="1" x14ac:dyDescent="0.2">
      <c r="A106" s="419" t="s">
        <v>195</v>
      </c>
      <c r="B106" s="420"/>
      <c r="C106" s="599"/>
      <c r="D106" s="361">
        <v>36750</v>
      </c>
      <c r="E106" s="355"/>
      <c r="F106" s="355"/>
      <c r="G106" s="355"/>
      <c r="H106" s="356"/>
    </row>
    <row r="107" spans="1:8" ht="37.5" customHeight="1" x14ac:dyDescent="0.2">
      <c r="A107" s="419" t="s">
        <v>235</v>
      </c>
      <c r="B107" s="420"/>
      <c r="C107" s="599"/>
      <c r="D107" s="361">
        <v>37800</v>
      </c>
      <c r="E107" s="355"/>
      <c r="F107" s="355"/>
      <c r="G107" s="355"/>
      <c r="H107" s="356"/>
    </row>
    <row r="108" spans="1:8" ht="37.5" customHeight="1" x14ac:dyDescent="0.2">
      <c r="A108" s="419" t="s">
        <v>236</v>
      </c>
      <c r="B108" s="420"/>
      <c r="C108" s="599"/>
      <c r="D108" s="361">
        <v>38850</v>
      </c>
      <c r="E108" s="355"/>
      <c r="F108" s="355"/>
      <c r="G108" s="355"/>
      <c r="H108" s="356"/>
    </row>
    <row r="109" spans="1:8" ht="37.5" customHeight="1" x14ac:dyDescent="0.2">
      <c r="A109" s="419" t="s">
        <v>237</v>
      </c>
      <c r="B109" s="420"/>
      <c r="C109" s="599"/>
      <c r="D109" s="361">
        <v>39900</v>
      </c>
      <c r="E109" s="355"/>
      <c r="F109" s="355"/>
      <c r="G109" s="355"/>
      <c r="H109" s="356"/>
    </row>
    <row r="110" spans="1:8" ht="37.5" customHeight="1" x14ac:dyDescent="0.2">
      <c r="A110" s="419" t="s">
        <v>238</v>
      </c>
      <c r="B110" s="420"/>
      <c r="C110" s="599"/>
      <c r="D110" s="361">
        <v>40950</v>
      </c>
      <c r="E110" s="355"/>
      <c r="F110" s="355"/>
      <c r="G110" s="355"/>
      <c r="H110" s="356"/>
    </row>
    <row r="111" spans="1:8" ht="37.5" customHeight="1" thickBot="1" x14ac:dyDescent="0.25">
      <c r="A111" s="419" t="s">
        <v>239</v>
      </c>
      <c r="B111" s="420"/>
      <c r="C111" s="600"/>
      <c r="D111" s="361">
        <v>42000</v>
      </c>
      <c r="E111" s="355"/>
      <c r="F111" s="355"/>
      <c r="G111" s="355"/>
      <c r="H111" s="356"/>
    </row>
    <row r="112" spans="1:8" ht="50.1" customHeight="1" thickBot="1" x14ac:dyDescent="0.25">
      <c r="A112" s="411" t="s">
        <v>59</v>
      </c>
      <c r="B112" s="412"/>
      <c r="C112" s="412"/>
      <c r="D112" s="421" t="str">
        <f>"от "&amp;MIN(D113:D122)&amp;" до "&amp;MAX(D113:D122)</f>
        <v>от 132 до 4356</v>
      </c>
      <c r="E112" s="422"/>
      <c r="F112" s="422"/>
      <c r="G112" s="422"/>
      <c r="H112" s="423"/>
    </row>
    <row r="113" spans="1:8" ht="151.5" x14ac:dyDescent="0.2">
      <c r="A113" s="65" t="s">
        <v>60</v>
      </c>
      <c r="B113" s="66" t="s">
        <v>13</v>
      </c>
      <c r="C113" s="120"/>
      <c r="D113" s="432">
        <v>1350</v>
      </c>
      <c r="E113" s="433"/>
      <c r="F113" s="433"/>
      <c r="G113" s="433"/>
      <c r="H113" s="434"/>
    </row>
    <row r="114" spans="1:8" ht="37.5" customHeight="1" x14ac:dyDescent="0.2">
      <c r="A114" s="352" t="s">
        <v>61</v>
      </c>
      <c r="B114" s="353"/>
      <c r="C114" s="426"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14" s="354">
        <v>198</v>
      </c>
      <c r="E114" s="355"/>
      <c r="F114" s="355"/>
      <c r="G114" s="355"/>
      <c r="H114" s="356"/>
    </row>
    <row r="115" spans="1:8" ht="37.5" customHeight="1" x14ac:dyDescent="0.2">
      <c r="A115" s="352" t="s">
        <v>62</v>
      </c>
      <c r="B115" s="353"/>
      <c r="C115" s="427"/>
      <c r="D115" s="354">
        <v>2244</v>
      </c>
      <c r="E115" s="355"/>
      <c r="F115" s="355"/>
      <c r="G115" s="355"/>
      <c r="H115" s="356"/>
    </row>
    <row r="116" spans="1:8" ht="37.5" customHeight="1" x14ac:dyDescent="0.2">
      <c r="A116" s="352" t="s">
        <v>63</v>
      </c>
      <c r="B116" s="353"/>
      <c r="C116" s="427"/>
      <c r="D116" s="517">
        <v>858.00000000000011</v>
      </c>
      <c r="E116" s="398"/>
      <c r="F116" s="398"/>
      <c r="G116" s="398"/>
      <c r="H116" s="399"/>
    </row>
    <row r="117" spans="1:8" ht="37.5" customHeight="1" x14ac:dyDescent="0.2">
      <c r="A117" s="352" t="s">
        <v>64</v>
      </c>
      <c r="B117" s="353"/>
      <c r="C117" s="427"/>
      <c r="D117" s="517">
        <v>1716.0000000000002</v>
      </c>
      <c r="E117" s="398"/>
      <c r="F117" s="398"/>
      <c r="G117" s="398"/>
      <c r="H117" s="399"/>
    </row>
    <row r="118" spans="1:8" ht="37.5" customHeight="1" x14ac:dyDescent="0.2">
      <c r="A118" s="352" t="s">
        <v>65</v>
      </c>
      <c r="B118" s="522"/>
      <c r="C118" s="427"/>
      <c r="D118" s="517">
        <v>132</v>
      </c>
      <c r="E118" s="398"/>
      <c r="F118" s="398"/>
      <c r="G118" s="398"/>
      <c r="H118" s="399"/>
    </row>
    <row r="119" spans="1:8" ht="37.5" customHeight="1" x14ac:dyDescent="0.2">
      <c r="A119" s="352" t="s">
        <v>66</v>
      </c>
      <c r="B119" s="522"/>
      <c r="C119" s="427"/>
      <c r="D119" s="354">
        <v>132</v>
      </c>
      <c r="E119" s="355"/>
      <c r="F119" s="355"/>
      <c r="G119" s="355"/>
      <c r="H119" s="356"/>
    </row>
    <row r="120" spans="1:8" ht="37.5" customHeight="1" x14ac:dyDescent="0.2">
      <c r="A120" s="352" t="s">
        <v>67</v>
      </c>
      <c r="B120" s="522"/>
      <c r="C120" s="427"/>
      <c r="D120" s="354">
        <v>264</v>
      </c>
      <c r="E120" s="355"/>
      <c r="F120" s="355"/>
      <c r="G120" s="355"/>
      <c r="H120" s="356"/>
    </row>
    <row r="121" spans="1:8" ht="37.5" customHeight="1" x14ac:dyDescent="0.2">
      <c r="A121" s="352" t="s">
        <v>68</v>
      </c>
      <c r="B121" s="522"/>
      <c r="C121" s="427"/>
      <c r="D121" s="354">
        <v>396</v>
      </c>
      <c r="E121" s="355"/>
      <c r="F121" s="355"/>
      <c r="G121" s="355"/>
      <c r="H121" s="356"/>
    </row>
    <row r="122" spans="1:8" ht="37.5" customHeight="1" thickBot="1" x14ac:dyDescent="0.25">
      <c r="A122" s="369" t="s">
        <v>69</v>
      </c>
      <c r="B122" s="523"/>
      <c r="C122" s="428"/>
      <c r="D122" s="354">
        <v>4356</v>
      </c>
      <c r="E122" s="355"/>
      <c r="F122" s="355"/>
      <c r="G122" s="355"/>
      <c r="H122" s="356"/>
    </row>
    <row r="123" spans="1:8" s="16" customFormat="1" ht="117.75" customHeight="1" thickBot="1" x14ac:dyDescent="0.25">
      <c r="A123" s="524" t="s">
        <v>71</v>
      </c>
      <c r="B123" s="525"/>
      <c r="C12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23" s="375">
        <v>33</v>
      </c>
      <c r="E123" s="375"/>
      <c r="F123" s="375"/>
      <c r="G123" s="375"/>
      <c r="H123" s="376"/>
    </row>
    <row r="124" spans="1:8" ht="50.1" customHeight="1" thickBot="1" x14ac:dyDescent="0.25">
      <c r="A124" s="362" t="s">
        <v>72</v>
      </c>
      <c r="B124" s="363"/>
      <c r="C124" s="21"/>
      <c r="D124" s="364" t="str">
        <f>"от "&amp;MIN(D126,D146:H147,F186,D148:H162)&amp;" до "&amp;MAX(D126,D146:H147,F186,D148:H162)</f>
        <v>от 561 до 16500</v>
      </c>
      <c r="E124" s="364"/>
      <c r="F124" s="364"/>
      <c r="G124" s="364"/>
      <c r="H124" s="365"/>
    </row>
    <row r="125" spans="1:8" ht="21.75" thickBot="1" x14ac:dyDescent="0.25">
      <c r="A125" s="518"/>
      <c r="B125" s="519"/>
      <c r="C125" s="60"/>
      <c r="D125" s="520"/>
      <c r="E125" s="520"/>
      <c r="F125" s="520"/>
      <c r="G125" s="520"/>
      <c r="H125" s="521"/>
    </row>
    <row r="126" spans="1:8" ht="59.25" customHeight="1" thickBot="1" x14ac:dyDescent="0.25">
      <c r="A126" s="389" t="s">
        <v>73</v>
      </c>
      <c r="B126" s="390"/>
      <c r="C12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"2ГИС.ТУЛА" (версия для ПК); Интернет-площадка 2gis.kz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http://api.2gis.kz/</v>
      </c>
      <c r="D126" s="391">
        <v>4200</v>
      </c>
      <c r="E126" s="391"/>
      <c r="F126" s="391"/>
      <c r="G126" s="391"/>
      <c r="H126" s="392"/>
    </row>
    <row r="127" spans="1:8" ht="59.25" customHeight="1" thickBot="1" x14ac:dyDescent="0.25">
      <c r="A127" s="393" t="s">
        <v>74</v>
      </c>
      <c r="B127" s="394"/>
      <c r="C127" s="405"/>
      <c r="D127" s="395" t="s">
        <v>75</v>
      </c>
      <c r="E127" s="396"/>
      <c r="F127" s="396"/>
      <c r="G127" s="396"/>
      <c r="H127" s="397"/>
    </row>
    <row r="128" spans="1:8" ht="59.25" customHeight="1" x14ac:dyDescent="0.2">
      <c r="A128" s="385" t="s">
        <v>76</v>
      </c>
      <c r="B128" s="386"/>
      <c r="C128" s="405"/>
      <c r="D128" s="398">
        <f>D126/4</f>
        <v>1050</v>
      </c>
      <c r="E128" s="398"/>
      <c r="F128" s="398"/>
      <c r="G128" s="398"/>
      <c r="H128" s="399"/>
    </row>
    <row r="129" spans="1:8" ht="59.25" customHeight="1" x14ac:dyDescent="0.2">
      <c r="A129" s="385" t="s">
        <v>77</v>
      </c>
      <c r="B129" s="386"/>
      <c r="C129" s="405"/>
      <c r="D129" s="398">
        <f>D126/5</f>
        <v>840</v>
      </c>
      <c r="E129" s="398"/>
      <c r="F129" s="398"/>
      <c r="G129" s="398"/>
      <c r="H129" s="399"/>
    </row>
    <row r="130" spans="1:8" ht="59.25" customHeight="1" x14ac:dyDescent="0.2">
      <c r="A130" s="385" t="s">
        <v>78</v>
      </c>
      <c r="B130" s="386"/>
      <c r="C130" s="405"/>
      <c r="D130" s="398">
        <f>D126/6</f>
        <v>700</v>
      </c>
      <c r="E130" s="398"/>
      <c r="F130" s="398"/>
      <c r="G130" s="398"/>
      <c r="H130" s="399"/>
    </row>
    <row r="131" spans="1:8" ht="59.25" customHeight="1" x14ac:dyDescent="0.2">
      <c r="A131" s="385" t="s">
        <v>79</v>
      </c>
      <c r="B131" s="386"/>
      <c r="C131" s="405"/>
      <c r="D131" s="398">
        <f>D126/7</f>
        <v>600</v>
      </c>
      <c r="E131" s="398"/>
      <c r="F131" s="398"/>
      <c r="G131" s="398"/>
      <c r="H131" s="399"/>
    </row>
    <row r="132" spans="1:8" ht="59.25" customHeight="1" x14ac:dyDescent="0.2">
      <c r="A132" s="385" t="s">
        <v>80</v>
      </c>
      <c r="B132" s="386"/>
      <c r="C132" s="405"/>
      <c r="D132" s="398">
        <f>D126/8</f>
        <v>525</v>
      </c>
      <c r="E132" s="398"/>
      <c r="F132" s="398"/>
      <c r="G132" s="398"/>
      <c r="H132" s="399"/>
    </row>
    <row r="133" spans="1:8" ht="59.25" customHeight="1" x14ac:dyDescent="0.2">
      <c r="A133" s="385" t="s">
        <v>81</v>
      </c>
      <c r="B133" s="386"/>
      <c r="C133" s="405"/>
      <c r="D133" s="398">
        <f>D126/9</f>
        <v>466.66666666666669</v>
      </c>
      <c r="E133" s="398"/>
      <c r="F133" s="398"/>
      <c r="G133" s="398"/>
      <c r="H133" s="399"/>
    </row>
    <row r="134" spans="1:8" ht="59.25" customHeight="1" x14ac:dyDescent="0.2">
      <c r="A134" s="385" t="s">
        <v>82</v>
      </c>
      <c r="B134" s="386"/>
      <c r="C134" s="405"/>
      <c r="D134" s="398">
        <f>D126/10</f>
        <v>420</v>
      </c>
      <c r="E134" s="398"/>
      <c r="F134" s="398"/>
      <c r="G134" s="398"/>
      <c r="H134" s="399"/>
    </row>
    <row r="135" spans="1:8" ht="59.25" customHeight="1" thickBot="1" x14ac:dyDescent="0.25">
      <c r="A135" s="389" t="s">
        <v>83</v>
      </c>
      <c r="B135" s="390"/>
      <c r="C135" s="405"/>
      <c r="D135" s="391">
        <v>5400</v>
      </c>
      <c r="E135" s="391"/>
      <c r="F135" s="391"/>
      <c r="G135" s="391"/>
      <c r="H135" s="392"/>
    </row>
    <row r="136" spans="1:8" ht="59.25" customHeight="1" thickBot="1" x14ac:dyDescent="0.25">
      <c r="A136" s="393" t="s">
        <v>74</v>
      </c>
      <c r="B136" s="394"/>
      <c r="C136" s="405"/>
      <c r="D136" s="395" t="s">
        <v>75</v>
      </c>
      <c r="E136" s="396"/>
      <c r="F136" s="396"/>
      <c r="G136" s="396"/>
      <c r="H136" s="397"/>
    </row>
    <row r="137" spans="1:8" ht="59.25" customHeight="1" x14ac:dyDescent="0.2">
      <c r="A137" s="385" t="s">
        <v>76</v>
      </c>
      <c r="B137" s="386"/>
      <c r="C137" s="405"/>
      <c r="D137" s="398">
        <v>1350</v>
      </c>
      <c r="E137" s="398"/>
      <c r="F137" s="398"/>
      <c r="G137" s="398"/>
      <c r="H137" s="399"/>
    </row>
    <row r="138" spans="1:8" ht="59.25" customHeight="1" x14ac:dyDescent="0.2">
      <c r="A138" s="385" t="s">
        <v>77</v>
      </c>
      <c r="B138" s="386"/>
      <c r="C138" s="405"/>
      <c r="D138" s="398">
        <v>1080</v>
      </c>
      <c r="E138" s="398"/>
      <c r="F138" s="398"/>
      <c r="G138" s="398"/>
      <c r="H138" s="399"/>
    </row>
    <row r="139" spans="1:8" ht="59.25" customHeight="1" x14ac:dyDescent="0.2">
      <c r="A139" s="385" t="s">
        <v>78</v>
      </c>
      <c r="B139" s="386"/>
      <c r="C139" s="405"/>
      <c r="D139" s="398">
        <v>900</v>
      </c>
      <c r="E139" s="398"/>
      <c r="F139" s="398"/>
      <c r="G139" s="398"/>
      <c r="H139" s="399"/>
    </row>
    <row r="140" spans="1:8" ht="59.25" customHeight="1" x14ac:dyDescent="0.2">
      <c r="A140" s="385" t="s">
        <v>79</v>
      </c>
      <c r="B140" s="386"/>
      <c r="C140" s="405"/>
      <c r="D140" s="398">
        <v>771.42857142857144</v>
      </c>
      <c r="E140" s="398"/>
      <c r="F140" s="398"/>
      <c r="G140" s="398"/>
      <c r="H140" s="399"/>
    </row>
    <row r="141" spans="1:8" ht="59.25" customHeight="1" x14ac:dyDescent="0.2">
      <c r="A141" s="385" t="s">
        <v>80</v>
      </c>
      <c r="B141" s="386"/>
      <c r="C141" s="405"/>
      <c r="D141" s="398">
        <v>675</v>
      </c>
      <c r="E141" s="398"/>
      <c r="F141" s="398"/>
      <c r="G141" s="398"/>
      <c r="H141" s="399"/>
    </row>
    <row r="142" spans="1:8" ht="59.25" customHeight="1" x14ac:dyDescent="0.2">
      <c r="A142" s="385" t="s">
        <v>81</v>
      </c>
      <c r="B142" s="386"/>
      <c r="C142" s="405"/>
      <c r="D142" s="398">
        <v>600</v>
      </c>
      <c r="E142" s="398"/>
      <c r="F142" s="398"/>
      <c r="G142" s="398"/>
      <c r="H142" s="399"/>
    </row>
    <row r="143" spans="1:8" ht="59.25" customHeight="1" thickBot="1" x14ac:dyDescent="0.25">
      <c r="A143" s="385" t="s">
        <v>82</v>
      </c>
      <c r="B143" s="386"/>
      <c r="C143" s="406"/>
      <c r="D143" s="398">
        <v>540</v>
      </c>
      <c r="E143" s="398"/>
      <c r="F143" s="398"/>
      <c r="G143" s="398"/>
      <c r="H143" s="399"/>
    </row>
    <row r="144" spans="1:8" s="16" customFormat="1" ht="62.45" customHeight="1" thickBot="1" x14ac:dyDescent="0.25">
      <c r="A144" s="380" t="s">
        <v>84</v>
      </c>
      <c r="B144" s="381"/>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44" s="374">
        <v>8004</v>
      </c>
      <c r="E144" s="375"/>
      <c r="F144" s="375"/>
      <c r="G144" s="375"/>
      <c r="H144" s="376"/>
    </row>
    <row r="145" spans="1:8" ht="21.75" thickBot="1" x14ac:dyDescent="0.25">
      <c r="A145" s="518"/>
      <c r="B145" s="519"/>
      <c r="C145" s="56"/>
      <c r="D145" s="520"/>
      <c r="E145" s="520"/>
      <c r="F145" s="520"/>
      <c r="G145" s="520"/>
      <c r="H145" s="521"/>
    </row>
    <row r="146" spans="1:8" ht="50.1" customHeight="1" x14ac:dyDescent="0.2">
      <c r="A146" s="352" t="s">
        <v>85</v>
      </c>
      <c r="B146" s="353"/>
      <c r="C146" s="118" t="str">
        <f>"Интернет-площадка 2gis.ru на основе Cправочника организаций "&amp;$C$2&amp;""</f>
        <v>Интернет-площадка 2gis.ru на основе Cправочника организаций "2ГИС.ТУЛА"</v>
      </c>
      <c r="D146" s="361">
        <v>2550</v>
      </c>
      <c r="E146" s="355"/>
      <c r="F146" s="355"/>
      <c r="G146" s="355"/>
      <c r="H146" s="356"/>
    </row>
    <row r="147" spans="1:8" ht="50.1" customHeight="1" x14ac:dyDescent="0.2">
      <c r="A147" s="352" t="s">
        <v>86</v>
      </c>
      <c r="B147" s="353"/>
      <c r="C147"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7" s="361">
        <v>1716.0000000000002</v>
      </c>
      <c r="E147" s="355"/>
      <c r="F147" s="355"/>
      <c r="G147" s="355"/>
      <c r="H147" s="356"/>
    </row>
    <row r="148" spans="1:8" ht="50.1" customHeight="1" x14ac:dyDescent="0.2">
      <c r="A148" s="377" t="s">
        <v>87</v>
      </c>
      <c r="B148" s="378"/>
      <c r="C148"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48" s="361">
        <v>6600.0000000000009</v>
      </c>
      <c r="E148" s="355"/>
      <c r="F148" s="355"/>
      <c r="G148" s="355"/>
      <c r="H148" s="356"/>
    </row>
    <row r="149" spans="1:8" ht="50.1" customHeight="1" x14ac:dyDescent="0.2">
      <c r="A149" s="377" t="s">
        <v>88</v>
      </c>
      <c r="B149" s="378"/>
      <c r="C149" s="74" t="str">
        <f>"Интернет-площадка 2gis.ru на основе Cправочника организаций "&amp;$C$2&amp;""</f>
        <v>Интернет-площадка 2gis.ru на основе Cправочника организаций "2ГИС.ТУЛА"</v>
      </c>
      <c r="D149" s="361">
        <v>7656.0000000000009</v>
      </c>
      <c r="E149" s="355"/>
      <c r="F149" s="355"/>
      <c r="G149" s="355"/>
      <c r="H149" s="356"/>
    </row>
    <row r="150" spans="1:8" ht="50.1" customHeight="1" x14ac:dyDescent="0.2">
      <c r="A150" s="352" t="s">
        <v>89</v>
      </c>
      <c r="B150" s="353"/>
      <c r="C150" s="74" t="str">
        <f>"Интернет-площадка 2gis.ru на основе Cправочника организаций "&amp;$C$2&amp;""</f>
        <v>Интернет-площадка 2gis.ru на основе Cправочника организаций "2ГИС.ТУЛА"</v>
      </c>
      <c r="D150" s="361">
        <v>9187.2000000000007</v>
      </c>
      <c r="E150" s="355"/>
      <c r="F150" s="355"/>
      <c r="G150" s="355"/>
      <c r="H150" s="356"/>
    </row>
    <row r="151" spans="1:8" ht="50.1" customHeight="1" x14ac:dyDescent="0.2">
      <c r="A151" s="352" t="s">
        <v>90</v>
      </c>
      <c r="B151" s="353"/>
      <c r="C151"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1" s="361">
        <v>1716.0000000000002</v>
      </c>
      <c r="E151" s="355"/>
      <c r="F151" s="355"/>
      <c r="G151" s="355"/>
      <c r="H151" s="356"/>
    </row>
    <row r="152" spans="1:8" ht="50.1" customHeight="1" x14ac:dyDescent="0.2">
      <c r="A152" s="352" t="s">
        <v>91</v>
      </c>
      <c r="B152" s="353"/>
      <c r="C152"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2" s="361">
        <v>3366.0000000000005</v>
      </c>
      <c r="E152" s="355"/>
      <c r="F152" s="355"/>
      <c r="G152" s="355"/>
      <c r="H152" s="356"/>
    </row>
    <row r="153" spans="1:8" ht="50.1" customHeight="1" x14ac:dyDescent="0.2">
      <c r="A153" s="352" t="s">
        <v>92</v>
      </c>
      <c r="B153" s="353"/>
      <c r="C153"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53" s="361">
        <v>6600.0000000000009</v>
      </c>
      <c r="E153" s="355"/>
      <c r="F153" s="355"/>
      <c r="G153" s="355"/>
      <c r="H153" s="356"/>
    </row>
    <row r="154" spans="1:8" ht="50.1" customHeight="1" x14ac:dyDescent="0.2">
      <c r="A154" s="352" t="s">
        <v>93</v>
      </c>
      <c r="B154" s="353"/>
      <c r="C154" s="74" t="str">
        <f>C186</f>
        <v>электронный справочник на основе Справочника организаций "2ГИС.ТУЛА" (мобильная версия 2ГИС 4.0 и выше)</v>
      </c>
      <c r="D154" s="361">
        <v>16500</v>
      </c>
      <c r="E154" s="355"/>
      <c r="F154" s="355"/>
      <c r="G154" s="355"/>
      <c r="H154" s="356"/>
    </row>
    <row r="155" spans="1:8" ht="50.1" customHeight="1" x14ac:dyDescent="0.2">
      <c r="A155" s="352" t="s">
        <v>94</v>
      </c>
      <c r="B155" s="353"/>
      <c r="C155" s="74" t="s">
        <v>95</v>
      </c>
      <c r="D155" s="361">
        <v>561</v>
      </c>
      <c r="E155" s="355"/>
      <c r="F155" s="355"/>
      <c r="G155" s="355"/>
      <c r="H155" s="356"/>
    </row>
    <row r="156" spans="1:8" ht="72" customHeight="1" x14ac:dyDescent="0.2">
      <c r="A156" s="352" t="s">
        <v>96</v>
      </c>
      <c r="B156" s="353"/>
      <c r="C15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6" s="361">
        <v>1980.0000000000002</v>
      </c>
      <c r="E156" s="355"/>
      <c r="F156" s="355"/>
      <c r="G156" s="355"/>
      <c r="H156" s="356"/>
    </row>
    <row r="157" spans="1:8" ht="72" customHeight="1" x14ac:dyDescent="0.2">
      <c r="A157" s="352" t="s">
        <v>97</v>
      </c>
      <c r="B157" s="353"/>
      <c r="C157" s="74"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7" s="361">
        <v>1584</v>
      </c>
      <c r="E157" s="355"/>
      <c r="F157" s="355"/>
      <c r="G157" s="355"/>
      <c r="H157" s="356"/>
    </row>
    <row r="158" spans="1:8" ht="72" customHeight="1" x14ac:dyDescent="0.2">
      <c r="A158" s="352" t="s">
        <v>98</v>
      </c>
      <c r="B158" s="353"/>
      <c r="C158" s="74"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8" s="361">
        <v>1320</v>
      </c>
      <c r="E158" s="355"/>
      <c r="F158" s="355"/>
      <c r="G158" s="355"/>
      <c r="H158" s="356"/>
    </row>
    <row r="159" spans="1:8" ht="72" customHeight="1" x14ac:dyDescent="0.2">
      <c r="A159" s="352" t="s">
        <v>99</v>
      </c>
      <c r="B159" s="353"/>
      <c r="C159" s="74" t="str">
        <f t="shared" si="0"/>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59" s="361">
        <v>792</v>
      </c>
      <c r="E159" s="355"/>
      <c r="F159" s="355"/>
      <c r="G159" s="355"/>
      <c r="H159" s="356"/>
    </row>
    <row r="160" spans="1:8" ht="72" customHeight="1" x14ac:dyDescent="0.2">
      <c r="A160" s="352" t="s">
        <v>100</v>
      </c>
      <c r="B160" s="353" t="s">
        <v>100</v>
      </c>
      <c r="C16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0" s="361">
        <v>13200.000000000002</v>
      </c>
      <c r="E160" s="355"/>
      <c r="F160" s="355"/>
      <c r="G160" s="355"/>
      <c r="H160" s="356"/>
    </row>
    <row r="161" spans="1:8" ht="72" customHeight="1" x14ac:dyDescent="0.2">
      <c r="A161" s="352" t="s">
        <v>101</v>
      </c>
      <c r="B161" s="353" t="s">
        <v>101</v>
      </c>
      <c r="C16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61" s="361">
        <v>3000</v>
      </c>
      <c r="E161" s="355"/>
      <c r="F161" s="355"/>
      <c r="G161" s="355"/>
      <c r="H161" s="356"/>
    </row>
    <row r="162" spans="1:8" ht="50.1" customHeight="1" thickBot="1" x14ac:dyDescent="0.25">
      <c r="A162" s="352" t="s">
        <v>102</v>
      </c>
      <c r="B162" s="353"/>
      <c r="C162"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2" s="361">
        <v>3432.0000000000005</v>
      </c>
      <c r="E162" s="355"/>
      <c r="F162" s="355"/>
      <c r="G162" s="355"/>
      <c r="H162" s="356"/>
    </row>
    <row r="163" spans="1:8" s="16" customFormat="1" ht="102" customHeight="1" thickBot="1" x14ac:dyDescent="0.25">
      <c r="A163" s="352" t="s">
        <v>16</v>
      </c>
      <c r="B163" s="353"/>
      <c r="C16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3" s="361">
        <v>990.00000000000011</v>
      </c>
      <c r="E163" s="355"/>
      <c r="F163" s="355"/>
      <c r="G163" s="355"/>
      <c r="H163" s="356"/>
    </row>
    <row r="164" spans="1:8" s="16" customFormat="1" ht="102" customHeight="1" thickBot="1" x14ac:dyDescent="0.25">
      <c r="A164" s="352" t="s">
        <v>103</v>
      </c>
      <c r="B164" s="353"/>
      <c r="C16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64" s="361">
        <v>100002</v>
      </c>
      <c r="E164" s="355"/>
      <c r="F164" s="355"/>
      <c r="G164" s="355"/>
      <c r="H164" s="356"/>
    </row>
    <row r="165" spans="1:8" s="16" customFormat="1" ht="126" customHeight="1" x14ac:dyDescent="0.2">
      <c r="A165" s="352" t="s">
        <v>104</v>
      </c>
      <c r="B165" s="353"/>
      <c r="C16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5" s="361">
        <v>4950</v>
      </c>
      <c r="E165" s="355"/>
      <c r="F165" s="355"/>
      <c r="G165" s="355"/>
      <c r="H165" s="356"/>
    </row>
    <row r="166" spans="1:8" s="16" customFormat="1" ht="96" customHeight="1" x14ac:dyDescent="0.2">
      <c r="A166" s="377" t="s">
        <v>105</v>
      </c>
      <c r="B166" s="378"/>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"2ГИС.ТУЛА"; Электронный справочник на основе Справочника организаций "2ГИС.ТУЛА" (мобильная версия); Интернет-площадки и Веб-приложения на основе Cправочника организаций "2ГИС.ТУЛА", http://api.2gis.ru/</v>
      </c>
      <c r="D166" s="361">
        <v>5511</v>
      </c>
      <c r="E166" s="355"/>
      <c r="F166" s="355"/>
      <c r="G166" s="355"/>
      <c r="H166" s="356"/>
    </row>
    <row r="167" spans="1:8" s="16" customFormat="1" ht="96" customHeight="1" x14ac:dyDescent="0.2">
      <c r="A167" s="377" t="s">
        <v>106</v>
      </c>
      <c r="B167" s="378"/>
      <c r="C16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67" s="361">
        <v>5010</v>
      </c>
      <c r="E167" s="355"/>
      <c r="F167" s="355"/>
      <c r="G167" s="355"/>
      <c r="H167" s="356"/>
    </row>
    <row r="168" spans="1:8" ht="50.1" customHeight="1" x14ac:dyDescent="0.2">
      <c r="A168" s="352" t="s">
        <v>107</v>
      </c>
      <c r="B168" s="353"/>
      <c r="C168" s="74" t="str">
        <f>"Интернет-площадка 2gis.ru на основе Cправочника организаций "&amp;$C$2&amp;""</f>
        <v>Интернет-площадка 2gis.ru на основе Cправочника организаций "2ГИС.ТУЛА"</v>
      </c>
      <c r="D168" s="361">
        <v>3600</v>
      </c>
      <c r="E168" s="355"/>
      <c r="F168" s="355"/>
      <c r="G168" s="355"/>
      <c r="H168" s="356"/>
    </row>
    <row r="169" spans="1:8" ht="50.1" customHeight="1" x14ac:dyDescent="0.2">
      <c r="A169" s="352" t="s">
        <v>108</v>
      </c>
      <c r="B169" s="353"/>
      <c r="C169"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69" s="361">
        <v>2520</v>
      </c>
      <c r="E169" s="355"/>
      <c r="F169" s="355"/>
      <c r="G169" s="355"/>
      <c r="H169" s="356"/>
    </row>
    <row r="170" spans="1:8" ht="50.1" customHeight="1" x14ac:dyDescent="0.2">
      <c r="A170" s="377" t="s">
        <v>109</v>
      </c>
      <c r="B170" s="378"/>
      <c r="C170"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0" s="361">
        <v>9240</v>
      </c>
      <c r="E170" s="355"/>
      <c r="F170" s="355"/>
      <c r="G170" s="355"/>
      <c r="H170" s="356"/>
    </row>
    <row r="171" spans="1:8" ht="50.1" customHeight="1" x14ac:dyDescent="0.2">
      <c r="A171" s="377" t="s">
        <v>110</v>
      </c>
      <c r="B171" s="378"/>
      <c r="C171" s="74" t="str">
        <f>"Интернет-площадка 2gis.ru на основе Cправочника организаций "&amp;$C$2&amp;""</f>
        <v>Интернет-площадка 2gis.ru на основе Cправочника организаций "2ГИС.ТУЛА"</v>
      </c>
      <c r="D171" s="361">
        <v>10800</v>
      </c>
      <c r="E171" s="355"/>
      <c r="F171" s="355"/>
      <c r="G171" s="355"/>
      <c r="H171" s="356"/>
    </row>
    <row r="172" spans="1:8" ht="50.1" customHeight="1" x14ac:dyDescent="0.2">
      <c r="A172" s="377" t="s">
        <v>111</v>
      </c>
      <c r="B172" s="378"/>
      <c r="C172" s="74" t="str">
        <f>"Интернет-площадка 2gis.ru на основе Cправочника организаций "&amp;$C$2&amp;""</f>
        <v>Интернет-площадка 2gis.ru на основе Cправочника организаций "2ГИС.ТУЛА"</v>
      </c>
      <c r="D172" s="361">
        <v>12960</v>
      </c>
      <c r="E172" s="355"/>
      <c r="F172" s="355"/>
      <c r="G172" s="355"/>
      <c r="H172" s="356"/>
    </row>
    <row r="173" spans="1:8" ht="50.1" customHeight="1" x14ac:dyDescent="0.2">
      <c r="A173" s="377" t="s">
        <v>112</v>
      </c>
      <c r="B173" s="378"/>
      <c r="C173"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3" s="361">
        <v>2520</v>
      </c>
      <c r="E173" s="355"/>
      <c r="F173" s="355"/>
      <c r="G173" s="355"/>
      <c r="H173" s="356"/>
    </row>
    <row r="174" spans="1:8" ht="50.1" customHeight="1" x14ac:dyDescent="0.2">
      <c r="A174" s="377" t="s">
        <v>113</v>
      </c>
      <c r="B174" s="378"/>
      <c r="C174"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4" s="361">
        <v>4800</v>
      </c>
      <c r="E174" s="355"/>
      <c r="F174" s="355"/>
      <c r="G174" s="355"/>
      <c r="H174" s="356"/>
    </row>
    <row r="175" spans="1:8" ht="50.1" customHeight="1" x14ac:dyDescent="0.2">
      <c r="A175" s="352" t="s">
        <v>114</v>
      </c>
      <c r="B175" s="353"/>
      <c r="C175"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5" s="361">
        <v>9240</v>
      </c>
      <c r="E175" s="355"/>
      <c r="F175" s="355"/>
      <c r="G175" s="355"/>
      <c r="H175" s="356"/>
    </row>
    <row r="176" spans="1:8" ht="50.1" customHeight="1" x14ac:dyDescent="0.2">
      <c r="A176" s="352" t="s">
        <v>115</v>
      </c>
      <c r="B176" s="353"/>
      <c r="C176" s="74" t="s">
        <v>95</v>
      </c>
      <c r="D176" s="361">
        <v>840</v>
      </c>
      <c r="E176" s="355"/>
      <c r="F176" s="355"/>
      <c r="G176" s="355"/>
      <c r="H176" s="356"/>
    </row>
    <row r="177" spans="1:8" ht="67.5" customHeight="1" x14ac:dyDescent="0.2">
      <c r="A177" s="352" t="s">
        <v>116</v>
      </c>
      <c r="B177" s="353"/>
      <c r="C17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"2ГИС.ТУЛА" (мобильная версия 2ГИС 4.0 и выше); Интернет-площадка 2gis.ru на основе Cправочника организаций "2ГИС.ТУЛА"</v>
      </c>
      <c r="D177" s="361">
        <v>18480</v>
      </c>
      <c r="E177" s="355"/>
      <c r="F177" s="355"/>
      <c r="G177" s="355"/>
      <c r="H177" s="356"/>
    </row>
    <row r="178" spans="1:8" ht="50.1" customHeight="1" thickBot="1" x14ac:dyDescent="0.25">
      <c r="A178" s="352" t="s">
        <v>117</v>
      </c>
      <c r="B178" s="353"/>
      <c r="C178"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78" s="361">
        <v>4920</v>
      </c>
      <c r="E178" s="355"/>
      <c r="F178" s="355"/>
      <c r="G178" s="355"/>
      <c r="H178" s="356"/>
    </row>
    <row r="179" spans="1:8" s="23" customFormat="1" ht="50.1" customHeight="1" thickBot="1" x14ac:dyDescent="0.25">
      <c r="A179" s="362" t="s">
        <v>118</v>
      </c>
      <c r="B179" s="363"/>
      <c r="C179" s="21"/>
      <c r="D179" s="364"/>
      <c r="E179" s="364"/>
      <c r="F179" s="364"/>
      <c r="G179" s="364"/>
      <c r="H179" s="365"/>
    </row>
    <row r="180" spans="1:8" s="16" customFormat="1" ht="50.1" customHeight="1" x14ac:dyDescent="0.2">
      <c r="A180" s="352" t="s">
        <v>119</v>
      </c>
      <c r="B180" s="353"/>
      <c r="C180" s="366" t="str">
        <f>"Электронный справочник на основе Справочника организаций "&amp;$C$2&amp;" (мобильная версия)"</f>
        <v>Электронный справочник на основе Справочника организаций "2ГИС.ТУЛА" (мобильная версия)</v>
      </c>
      <c r="D180" s="354">
        <v>4002</v>
      </c>
      <c r="E180" s="355"/>
      <c r="F180" s="355"/>
      <c r="G180" s="355"/>
      <c r="H180" s="356"/>
    </row>
    <row r="181" spans="1:8" s="16" customFormat="1" ht="50.1" customHeight="1" x14ac:dyDescent="0.2">
      <c r="A181" s="352" t="s">
        <v>120</v>
      </c>
      <c r="B181" s="353"/>
      <c r="C181" s="367"/>
      <c r="D181" s="354">
        <v>4002</v>
      </c>
      <c r="E181" s="355"/>
      <c r="F181" s="355"/>
      <c r="G181" s="355"/>
      <c r="H181" s="356"/>
    </row>
    <row r="182" spans="1:8" s="16" customFormat="1" ht="50.1" customHeight="1" x14ac:dyDescent="0.2">
      <c r="A182" s="369" t="s">
        <v>121</v>
      </c>
      <c r="B182" s="370"/>
      <c r="C182" s="367"/>
      <c r="D182" s="517">
        <v>1800</v>
      </c>
      <c r="E182" s="398"/>
      <c r="F182" s="398"/>
      <c r="G182" s="398"/>
      <c r="H182" s="398"/>
    </row>
    <row r="183" spans="1:8" s="16" customFormat="1" ht="50.1" customHeight="1" x14ac:dyDescent="0.2">
      <c r="A183" s="369" t="s">
        <v>122</v>
      </c>
      <c r="B183" s="370"/>
      <c r="C183" s="367"/>
      <c r="D183" s="517">
        <v>180</v>
      </c>
      <c r="E183" s="398"/>
      <c r="F183" s="398"/>
      <c r="G183" s="398"/>
      <c r="H183" s="398"/>
    </row>
    <row r="184" spans="1:8" s="16" customFormat="1" ht="50.1" customHeight="1" thickBot="1" x14ac:dyDescent="0.25">
      <c r="A184" s="369" t="s">
        <v>123</v>
      </c>
      <c r="B184" s="370"/>
      <c r="C184" s="368"/>
      <c r="D184" s="471">
        <v>720</v>
      </c>
      <c r="E184" s="472"/>
      <c r="F184" s="472"/>
      <c r="G184" s="472"/>
      <c r="H184" s="472"/>
    </row>
    <row r="185" spans="1:8" s="16" customFormat="1" ht="50.1" customHeight="1" thickBot="1" x14ac:dyDescent="0.25">
      <c r="A185" s="362" t="s">
        <v>124</v>
      </c>
      <c r="B185" s="363"/>
      <c r="C185" s="21"/>
      <c r="D185" s="364"/>
      <c r="E185" s="364"/>
      <c r="F185" s="364"/>
      <c r="G185" s="364"/>
      <c r="H185" s="365"/>
    </row>
    <row r="186" spans="1:8" ht="50.1" customHeight="1" x14ac:dyDescent="0.2">
      <c r="A186" s="352" t="s">
        <v>125</v>
      </c>
      <c r="B186" s="353"/>
      <c r="C18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86" s="77">
        <f>F186*1.2</f>
        <v>4356</v>
      </c>
      <c r="E186" s="78">
        <f>F186*1.1</f>
        <v>3993.0000000000009</v>
      </c>
      <c r="F186" s="78">
        <v>3630.0000000000005</v>
      </c>
      <c r="G186" s="78">
        <f>F186*0.75</f>
        <v>2722.5000000000005</v>
      </c>
      <c r="H186" s="79">
        <f>F186*0.5</f>
        <v>1815.0000000000002</v>
      </c>
    </row>
    <row r="187" spans="1:8" ht="50.1" customHeight="1" x14ac:dyDescent="0.2">
      <c r="A187" s="352" t="s">
        <v>126</v>
      </c>
      <c r="B187" s="353"/>
      <c r="C187" s="74" t="str">
        <f>"Интернет-площадка 2gis.ru на основе Cправочника организаций "&amp;$C$2&amp;""</f>
        <v>Интернет-площадка 2gis.ru на основе Cправочника организаций "2ГИС.ТУЛА"</v>
      </c>
      <c r="D187" s="354">
        <v>1518.0000000000002</v>
      </c>
      <c r="E187" s="355"/>
      <c r="F187" s="355"/>
      <c r="G187" s="355"/>
      <c r="H187" s="356"/>
    </row>
    <row r="188" spans="1:8" ht="50.1" customHeight="1" x14ac:dyDescent="0.2">
      <c r="A188" s="352" t="s">
        <v>127</v>
      </c>
      <c r="B188" s="353"/>
      <c r="C188"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88" s="361">
        <v>1320</v>
      </c>
      <c r="E188" s="355"/>
      <c r="F188" s="355"/>
      <c r="G188" s="355"/>
      <c r="H188" s="356"/>
    </row>
    <row r="189" spans="1:8" ht="50.1" customHeight="1" x14ac:dyDescent="0.2">
      <c r="A189" s="377" t="s">
        <v>198</v>
      </c>
      <c r="B189" s="378"/>
      <c r="C18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(мобильная версия 2ГИС 4.0 и выше)</v>
      </c>
      <c r="D189" s="77">
        <f>F189*1.2</f>
        <v>6192</v>
      </c>
      <c r="E189" s="78">
        <f>F189*1.1</f>
        <v>5676.0000000000009</v>
      </c>
      <c r="F189" s="78">
        <v>5160</v>
      </c>
      <c r="G189" s="78">
        <f>F189*0.75</f>
        <v>3870</v>
      </c>
      <c r="H189" s="79">
        <f>F189*0.5</f>
        <v>2580</v>
      </c>
    </row>
    <row r="190" spans="1:8" ht="50.1" customHeight="1" x14ac:dyDescent="0.2">
      <c r="A190" s="377" t="s">
        <v>199</v>
      </c>
      <c r="B190" s="378"/>
      <c r="C190" s="74" t="str">
        <f>"Интернет-площадка 2gis.ru на основе Cправочника организаций "&amp;$C$2&amp;""</f>
        <v>Интернет-площадка 2gis.ru на основе Cправочника организаций "2ГИС.ТУЛА"</v>
      </c>
      <c r="D190" s="354">
        <v>2160</v>
      </c>
      <c r="E190" s="355"/>
      <c r="F190" s="355"/>
      <c r="G190" s="355"/>
      <c r="H190" s="356"/>
    </row>
    <row r="191" spans="1:8" ht="50.1" customHeight="1" x14ac:dyDescent="0.2">
      <c r="A191" s="377" t="s">
        <v>130</v>
      </c>
      <c r="B191" s="378"/>
      <c r="C191" s="74" t="str">
        <f>"Электронный справочник на основе Справочника организаций"&amp;$C$2&amp;" (версия для ПК)"</f>
        <v>Электронный справочник на основе Справочника организаций"2ГИС.ТУЛА" (версия для ПК)</v>
      </c>
      <c r="D191" s="354">
        <v>1920</v>
      </c>
      <c r="E191" s="355"/>
      <c r="F191" s="355"/>
      <c r="G191" s="355"/>
      <c r="H191" s="356"/>
    </row>
    <row r="192" spans="1:8" s="16" customFormat="1" ht="126" customHeight="1" thickBot="1" x14ac:dyDescent="0.25">
      <c r="A192" s="352" t="s">
        <v>131</v>
      </c>
      <c r="B192" s="353"/>
      <c r="C192" s="80" t="str">
        <f>C190</f>
        <v>Интернет-площадка 2gis.ru на основе Cправочника организаций "2ГИС.ТУЛА"</v>
      </c>
      <c r="D192" s="77">
        <f>F192*1.2</f>
        <v>3960.0000000000005</v>
      </c>
      <c r="E192" s="78">
        <f>F192*1.1</f>
        <v>3630.0000000000009</v>
      </c>
      <c r="F192" s="78">
        <v>3300.0000000000005</v>
      </c>
      <c r="G192" s="78">
        <f>F192*0.75</f>
        <v>2475.0000000000005</v>
      </c>
      <c r="H192" s="79">
        <f>F192*0.5</f>
        <v>1650.0000000000002</v>
      </c>
    </row>
    <row r="193" spans="1:8" ht="50.1" customHeight="1" thickBot="1" x14ac:dyDescent="0.25">
      <c r="A193" s="362" t="s">
        <v>200</v>
      </c>
      <c r="B193" s="363"/>
      <c r="C193" s="21"/>
      <c r="D193" s="364"/>
      <c r="E193" s="364"/>
      <c r="F193" s="364"/>
      <c r="G193" s="364"/>
      <c r="H193" s="365"/>
    </row>
    <row r="194" spans="1:8" s="20" customFormat="1" ht="30" customHeight="1" thickBot="1" x14ac:dyDescent="0.25">
      <c r="A194" s="506"/>
      <c r="B194" s="507"/>
      <c r="C194" s="623"/>
      <c r="D194" s="507"/>
      <c r="E194" s="507"/>
      <c r="F194" s="507"/>
      <c r="G194" s="507"/>
      <c r="H194" s="508"/>
    </row>
    <row r="195" spans="1:8" s="16" customFormat="1" ht="185.25" customHeight="1" x14ac:dyDescent="0.2">
      <c r="A195" s="352" t="s">
        <v>201</v>
      </c>
      <c r="B195" s="353"/>
      <c r="C19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"2ГИС.ТУЛА" (версия для ПК); Интернет-площадка 2gis.ru на основе Cправочника организаций "2ГИС.ТУЛА"; Электронный справочник на основе Справочника организаций "2ГИС.ТУЛА" (мобильная версия 2ГИС 4.0 и выше)</v>
      </c>
      <c r="D195" s="382">
        <v>7359.5999999999995</v>
      </c>
      <c r="E195" s="383"/>
      <c r="F195" s="383"/>
      <c r="G195" s="383"/>
      <c r="H195" s="384"/>
    </row>
    <row r="196" spans="1:8" s="16" customFormat="1" ht="83.25" customHeight="1" thickBot="1" x14ac:dyDescent="0.25">
      <c r="A196" s="352" t="s">
        <v>202</v>
      </c>
      <c r="B196" s="353"/>
      <c r="C196" s="367"/>
      <c r="D196" s="354">
        <v>7359.5999999999995</v>
      </c>
      <c r="E196" s="355"/>
      <c r="F196" s="355"/>
      <c r="G196" s="355"/>
      <c r="H196" s="356"/>
    </row>
    <row r="197" spans="1:8" ht="21.75" thickBot="1" x14ac:dyDescent="0.25">
      <c r="A197" s="518"/>
      <c r="B197" s="519"/>
      <c r="C197" s="56"/>
      <c r="D197" s="520"/>
      <c r="E197" s="520"/>
      <c r="F197" s="520"/>
      <c r="G197" s="520"/>
      <c r="H197" s="521"/>
    </row>
    <row r="199" spans="1:8" ht="21" x14ac:dyDescent="0.2">
      <c r="A199" s="85"/>
      <c r="B199" s="86" t="s">
        <v>133</v>
      </c>
      <c r="C199" s="349" t="s">
        <v>486</v>
      </c>
      <c r="D199" s="349"/>
      <c r="E199" s="87"/>
      <c r="F199" s="87"/>
      <c r="G199" s="87"/>
      <c r="H199" s="87"/>
    </row>
    <row r="200" spans="1:8" ht="21" x14ac:dyDescent="0.2">
      <c r="A200" s="85"/>
      <c r="B200" s="87"/>
      <c r="C200" s="348" t="s">
        <v>487</v>
      </c>
      <c r="D200" s="348"/>
      <c r="E200" s="87"/>
      <c r="F200" s="87"/>
      <c r="G200" s="87"/>
      <c r="H200" s="87"/>
    </row>
    <row r="201" spans="1:8" ht="21" x14ac:dyDescent="0.2">
      <c r="A201" s="85"/>
      <c r="B201" s="87"/>
      <c r="C201" s="348" t="s">
        <v>488</v>
      </c>
      <c r="D201" s="348"/>
      <c r="E201" s="87"/>
      <c r="F201" s="87"/>
      <c r="G201" s="87"/>
      <c r="H201" s="87"/>
    </row>
    <row r="202" spans="1:8" ht="21" x14ac:dyDescent="0.2">
      <c r="C202" s="348"/>
      <c r="D202" s="348"/>
      <c r="E202" s="87"/>
      <c r="F202" s="87"/>
      <c r="G202" s="87"/>
      <c r="H202" s="82"/>
    </row>
    <row r="203" spans="1:8" ht="26.25" x14ac:dyDescent="0.2">
      <c r="A203" s="347" t="str">
        <f>Абакан_юр!A174</f>
        <v>По соглашению сторон в качестве валюты платежа могут выступать украинские гривны, в этом случае курс следующий: 1 руб. = 0,4395 гривен</v>
      </c>
      <c r="B203" s="347"/>
      <c r="C203" s="347"/>
      <c r="D203" s="89"/>
      <c r="E203" s="89"/>
      <c r="F203" s="90"/>
      <c r="G203" s="351"/>
      <c r="H203" s="351"/>
    </row>
    <row r="204" spans="1:8" ht="26.25" x14ac:dyDescent="0.2">
      <c r="A204" s="347" t="str">
        <f>Абакан_юр!A175</f>
        <v>По соглашению сторон в качестве валюты платежа могут выступать дирхамы ОАЭ, в этом случае курс следующий: 1 руб. = 0,0414 дирхам</v>
      </c>
      <c r="B204" s="347"/>
      <c r="C204" s="347"/>
      <c r="D204" s="89"/>
      <c r="E204" s="89"/>
      <c r="F204" s="90"/>
      <c r="G204" s="92"/>
      <c r="H204" s="92"/>
    </row>
    <row r="205" spans="1:8" ht="26.25" x14ac:dyDescent="0.2">
      <c r="A205" s="347" t="str">
        <f>Абакан_юр!A176</f>
        <v>По соглашению сторон в качестве валюты платежа могут выступать доллары США, в этом случае курс следующий: 1 руб. = 0,0113 доллара</v>
      </c>
      <c r="B205" s="347"/>
      <c r="C205" s="347"/>
      <c r="D205" s="89"/>
      <c r="E205" s="89"/>
      <c r="F205" s="90"/>
      <c r="G205" s="92"/>
      <c r="H205" s="92"/>
    </row>
    <row r="206" spans="1:8" ht="26.25" x14ac:dyDescent="0.2">
      <c r="A206" s="347" t="str">
        <f>Абакан_юр!A177</f>
        <v>По соглашению сторон в качестве валюты платежа могут выступать евро, в этом случае курс следующий: 1 руб. = 0,0104 евро</v>
      </c>
      <c r="B206" s="347"/>
      <c r="C206" s="347"/>
      <c r="D206" s="89"/>
      <c r="E206" s="90"/>
      <c r="F206" s="90"/>
      <c r="G206" s="92"/>
      <c r="H206" s="92"/>
    </row>
    <row r="207" spans="1:8" ht="26.25" x14ac:dyDescent="0.2">
      <c r="A207" s="347" t="str">
        <f>Абакан_юр!A178</f>
        <v>По соглашению сторон в качестве валюты платежа могут выступать чешские кроны, в этом случае курс следующий: 1 руб. = 0,2610 крона</v>
      </c>
      <c r="B207" s="347"/>
      <c r="C207" s="347"/>
      <c r="D207" s="89"/>
      <c r="E207" s="90"/>
      <c r="F207" s="90"/>
      <c r="G207" s="92"/>
      <c r="H207" s="92"/>
    </row>
    <row r="208" spans="1:8" ht="26.25" x14ac:dyDescent="0.2">
      <c r="A208" s="347" t="str">
        <f>Абакан_юр!A179</f>
        <v>По соглашению сторон в качестве валюты платежа могут выступать киргизские сомы, в этом случае курс следующий: 1 руб. = 1,0094 сом</v>
      </c>
      <c r="B208" s="347"/>
      <c r="C208" s="347"/>
      <c r="D208" s="89"/>
      <c r="E208" s="89"/>
      <c r="F208" s="90"/>
      <c r="G208" s="92"/>
      <c r="H208" s="92"/>
    </row>
    <row r="209" spans="1:8" ht="26.25" x14ac:dyDescent="0.2">
      <c r="A209"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9" s="347"/>
      <c r="C209" s="347"/>
      <c r="D209" s="89"/>
      <c r="E209" s="89"/>
      <c r="F209" s="90"/>
      <c r="G209" s="92"/>
      <c r="H209" s="92"/>
    </row>
    <row r="210" spans="1:8" ht="26.25" x14ac:dyDescent="0.2">
      <c r="A210" s="93"/>
      <c r="B210" s="93"/>
      <c r="C210" s="94"/>
      <c r="D210" s="95"/>
      <c r="E210" s="95"/>
      <c r="F210" s="96"/>
      <c r="G210" s="97"/>
      <c r="H210" s="97"/>
    </row>
    <row r="211" spans="1:8" ht="21" x14ac:dyDescent="0.2">
      <c r="A211" s="339" t="s">
        <v>144</v>
      </c>
      <c r="B211" s="339"/>
      <c r="C211" s="339"/>
      <c r="D211" s="339"/>
      <c r="E211" s="339"/>
      <c r="F211" s="339"/>
      <c r="G211" s="339"/>
      <c r="H211" s="339"/>
    </row>
    <row r="212" spans="1:8" ht="21" x14ac:dyDescent="0.2">
      <c r="A212" s="339" t="s">
        <v>145</v>
      </c>
      <c r="B212" s="339"/>
      <c r="C212" s="339"/>
      <c r="D212" s="339"/>
      <c r="E212" s="339"/>
      <c r="F212" s="339"/>
      <c r="G212" s="339"/>
      <c r="H212" s="339"/>
    </row>
    <row r="213" spans="1:8" ht="26.25" x14ac:dyDescent="0.2">
      <c r="A213" s="93"/>
      <c r="B213" s="93"/>
      <c r="C213" s="94"/>
      <c r="D213" s="95"/>
      <c r="E213" s="95"/>
      <c r="F213" s="96"/>
      <c r="G213" s="97"/>
      <c r="H213" s="97"/>
    </row>
    <row r="214" spans="1:8" ht="50.1" customHeight="1" thickBot="1" x14ac:dyDescent="0.25">
      <c r="A214" s="340" t="s">
        <v>146</v>
      </c>
      <c r="B214" s="340"/>
      <c r="C214" s="340"/>
      <c r="D214" s="340"/>
      <c r="E214" s="340"/>
      <c r="F214" s="99"/>
      <c r="G214" s="91"/>
      <c r="H214" s="100"/>
    </row>
    <row r="215" spans="1:8" ht="50.1" customHeight="1" thickBot="1" x14ac:dyDescent="0.25">
      <c r="A215" s="499" t="s">
        <v>147</v>
      </c>
      <c r="B215" s="500"/>
      <c r="C215" s="500"/>
      <c r="D215" s="500"/>
      <c r="E215" s="501"/>
      <c r="F215" s="101"/>
      <c r="H215" s="102"/>
    </row>
    <row r="216" spans="1:8" ht="87" customHeight="1" thickBot="1" x14ac:dyDescent="0.25">
      <c r="A216" s="538" t="s">
        <v>148</v>
      </c>
      <c r="B216" s="539"/>
      <c r="C216" s="103" t="s">
        <v>149</v>
      </c>
      <c r="D216" s="621" t="s">
        <v>150</v>
      </c>
      <c r="E216" s="622"/>
      <c r="F216" s="104"/>
      <c r="G216" s="104"/>
      <c r="H216" s="104"/>
    </row>
    <row r="217" spans="1:8" ht="100.5" customHeight="1" x14ac:dyDescent="0.2">
      <c r="A217" s="337" t="s">
        <v>151</v>
      </c>
      <c r="B217" s="338"/>
      <c r="C217" s="106" t="s">
        <v>152</v>
      </c>
      <c r="D217" s="331" t="s">
        <v>153</v>
      </c>
      <c r="E217" s="332"/>
      <c r="F217" s="104"/>
      <c r="G217" s="104"/>
      <c r="H217" s="104"/>
    </row>
    <row r="218" spans="1:8" ht="82.5" customHeight="1" x14ac:dyDescent="0.2">
      <c r="A218" s="337" t="s">
        <v>154</v>
      </c>
      <c r="B218" s="338"/>
      <c r="C218" s="106" t="s">
        <v>155</v>
      </c>
      <c r="D218" s="331" t="s">
        <v>156</v>
      </c>
      <c r="E218" s="332"/>
      <c r="F218" s="104"/>
      <c r="G218" s="104"/>
      <c r="H218" s="104"/>
    </row>
    <row r="219" spans="1:8" ht="119.25" customHeight="1" thickBot="1" x14ac:dyDescent="0.25">
      <c r="A219" s="495" t="s">
        <v>157</v>
      </c>
      <c r="B219" s="496"/>
      <c r="C219" s="125" t="s">
        <v>158</v>
      </c>
      <c r="D219" s="497" t="s">
        <v>156</v>
      </c>
      <c r="E219" s="498"/>
      <c r="F219" s="104"/>
      <c r="G219" s="104"/>
      <c r="H219" s="104"/>
    </row>
    <row r="220" spans="1:8" s="82" customFormat="1" ht="102.75" customHeight="1" thickBot="1" x14ac:dyDescent="0.25">
      <c r="A220" s="495" t="s">
        <v>160</v>
      </c>
      <c r="B220" s="496"/>
      <c r="C220" s="247" t="s">
        <v>161</v>
      </c>
      <c r="D220" s="497" t="s">
        <v>156</v>
      </c>
      <c r="E220" s="498"/>
      <c r="F220" s="101"/>
      <c r="G220" s="101"/>
      <c r="H220" s="101"/>
    </row>
    <row r="221" spans="1:8" s="98" customFormat="1" ht="222.75" customHeight="1" thickBot="1" x14ac:dyDescent="0.25">
      <c r="A221" s="495" t="s">
        <v>162</v>
      </c>
      <c r="B221" s="496"/>
      <c r="C221" s="125" t="s">
        <v>163</v>
      </c>
      <c r="D221" s="497" t="s">
        <v>156</v>
      </c>
      <c r="E221" s="498"/>
      <c r="F221" s="96"/>
      <c r="G221" s="97"/>
      <c r="H221" s="97"/>
    </row>
    <row r="222" spans="1:8" ht="26.25" x14ac:dyDescent="0.2">
      <c r="A222" s="93"/>
      <c r="B222" s="93"/>
      <c r="C222" s="94"/>
      <c r="D222" s="95"/>
      <c r="E222" s="95"/>
      <c r="F222" s="96"/>
      <c r="G222" s="97"/>
      <c r="H222" s="97"/>
    </row>
    <row r="223" spans="1:8" ht="30" customHeight="1" x14ac:dyDescent="0.2">
      <c r="A223" s="329" t="s">
        <v>164</v>
      </c>
      <c r="B223" s="329"/>
      <c r="C223" s="329"/>
      <c r="D223" s="329"/>
      <c r="E223" s="329"/>
      <c r="F223" s="329"/>
      <c r="G223" s="329"/>
      <c r="H223" s="329"/>
    </row>
    <row r="224" spans="1:8" ht="30" customHeight="1" x14ac:dyDescent="0.2">
      <c r="A224" s="329" t="s">
        <v>165</v>
      </c>
      <c r="B224" s="329"/>
      <c r="C224" s="329"/>
      <c r="D224" s="329"/>
      <c r="E224" s="329"/>
      <c r="F224" s="329"/>
      <c r="G224" s="329"/>
      <c r="H224" s="329"/>
    </row>
    <row r="225" spans="1:8" ht="183.75" customHeight="1" x14ac:dyDescent="0.2">
      <c r="A225"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5" s="493"/>
      <c r="C225" s="493"/>
      <c r="D225" s="493"/>
      <c r="E225" s="493"/>
      <c r="F225" s="493"/>
      <c r="G225" s="493"/>
      <c r="H225" s="493"/>
    </row>
    <row r="226" spans="1:8" ht="82.5" customHeight="1" x14ac:dyDescent="0.2">
      <c r="A226" s="339" t="s">
        <v>167</v>
      </c>
      <c r="B226" s="339"/>
      <c r="C226" s="339"/>
      <c r="D226" s="339"/>
      <c r="E226" s="339"/>
      <c r="F226" s="339"/>
      <c r="G226" s="339"/>
      <c r="H226" s="339"/>
    </row>
    <row r="227" spans="1:8" ht="23.25" x14ac:dyDescent="0.2">
      <c r="A227" s="329" t="s">
        <v>168</v>
      </c>
      <c r="B227" s="329"/>
      <c r="C227" s="329"/>
      <c r="D227" s="329"/>
      <c r="E227" s="329"/>
      <c r="F227" s="329"/>
      <c r="G227" s="329"/>
      <c r="H227" s="329"/>
    </row>
    <row r="228" spans="1:8" s="109" customFormat="1" ht="114.75" customHeight="1" x14ac:dyDescent="0.2">
      <c r="A228" s="339" t="s">
        <v>169</v>
      </c>
      <c r="B228" s="339"/>
      <c r="C228" s="339"/>
      <c r="D228" s="339"/>
      <c r="E228" s="339"/>
      <c r="F228" s="339"/>
      <c r="G228" s="339"/>
      <c r="H228" s="339"/>
    </row>
  </sheetData>
  <sheetProtection selectLockedCells="1" selectUnlockedCells="1"/>
  <mergeCells count="37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203:C203"/>
    <mergeCell ref="G203:H203"/>
    <mergeCell ref="A204:C204"/>
    <mergeCell ref="A205:C205"/>
    <mergeCell ref="A206:C206"/>
    <mergeCell ref="A207:C207"/>
    <mergeCell ref="A197:B197"/>
    <mergeCell ref="D197:H197"/>
    <mergeCell ref="C199:D199"/>
    <mergeCell ref="C200:D200"/>
    <mergeCell ref="C201:D201"/>
    <mergeCell ref="C202:D202"/>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23:H223"/>
    <mergeCell ref="A224:H224"/>
    <mergeCell ref="A225:H225"/>
    <mergeCell ref="A226:H226"/>
    <mergeCell ref="A227:H227"/>
    <mergeCell ref="A228:E228"/>
    <mergeCell ref="F228:H228"/>
    <mergeCell ref="A219:B219"/>
    <mergeCell ref="D219:E219"/>
    <mergeCell ref="A220:B220"/>
    <mergeCell ref="D220:E220"/>
    <mergeCell ref="A221:B221"/>
    <mergeCell ref="D221:E22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49"/>
  <sheetViews>
    <sheetView view="pageBreakPreview" zoomScale="40" zoomScaleNormal="60" zoomScaleSheetLayoutView="40" workbookViewId="0">
      <pane ySplit="4" topLeftCell="A188"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710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ht="50.1" customHeight="1" thickBot="1" x14ac:dyDescent="0.25">
      <c r="A5" s="362" t="s">
        <v>9</v>
      </c>
      <c r="B5" s="363"/>
      <c r="C5" s="21"/>
      <c r="D5" s="21"/>
      <c r="E5" s="21"/>
      <c r="F5" s="21"/>
      <c r="G5" s="21"/>
      <c r="H5" s="22"/>
    </row>
    <row r="6" spans="1:8" ht="24"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7" s="382">
        <f>F7*1.2</f>
        <v>11995.199999999999</v>
      </c>
      <c r="E7" s="383">
        <f>F7*1.1</f>
        <v>10995.6</v>
      </c>
      <c r="F7" s="383">
        <v>9996</v>
      </c>
      <c r="G7" s="383">
        <f>F7*0.75</f>
        <v>7497</v>
      </c>
      <c r="H7" s="384">
        <f>F7*0.5</f>
        <v>4998</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2" s="457">
        <f>F12*1.2</f>
        <v>13197.6</v>
      </c>
      <c r="E12" s="383">
        <f>F12*1.1</f>
        <v>12097.800000000001</v>
      </c>
      <c r="F12" s="383">
        <v>10998</v>
      </c>
      <c r="G12" s="383">
        <f>F12*0.75</f>
        <v>8248.5</v>
      </c>
      <c r="H12" s="384">
        <f>F12*0.5</f>
        <v>5499</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1860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"2ГИС.ТЮМЕНЬ"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23" s="527">
        <v>300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7" s="382">
        <f>F27*1.2</f>
        <v>16804.8</v>
      </c>
      <c r="E27" s="383">
        <f>F27*1.1</f>
        <v>15404.400000000001</v>
      </c>
      <c r="F27" s="383">
        <v>14004</v>
      </c>
      <c r="G27" s="383">
        <f>F27*0.75</f>
        <v>10503</v>
      </c>
      <c r="H27" s="384">
        <f>F27*0.5</f>
        <v>7002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2" s="457">
        <f>F32*1.2</f>
        <v>18489.599999999999</v>
      </c>
      <c r="E32" s="383">
        <f>F32*1.1</f>
        <v>16948.800000000003</v>
      </c>
      <c r="F32" s="383">
        <v>15408</v>
      </c>
      <c r="G32" s="383">
        <f>F32*0.75</f>
        <v>11556</v>
      </c>
      <c r="H32" s="384">
        <f>F32*0.5</f>
        <v>7704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2640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"2ГИС.ТЮМЕНЬ"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"2ГИС.ТЮМЕНЬ"; Электронный справочник "2ГИС.ТЮМЕНЬ"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3" s="445">
        <v>420</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48" s="536">
        <f>F48*1.2</f>
        <v>6624</v>
      </c>
      <c r="E48" s="536">
        <f>F48*1.1</f>
        <v>6072.0000000000009</v>
      </c>
      <c r="F48" s="536">
        <v>5520</v>
      </c>
      <c r="G48" s="536">
        <f>F48*0.75</f>
        <v>4140</v>
      </c>
      <c r="H48" s="536">
        <f>F48*0.5</f>
        <v>2760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52" s="479">
        <v>300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5" s="382">
        <f>F55*1.2</f>
        <v>13089.6</v>
      </c>
      <c r="E55" s="383">
        <f>F55*1.1</f>
        <v>11998.800000000001</v>
      </c>
      <c r="F55" s="383">
        <v>10908</v>
      </c>
      <c r="G55" s="383">
        <f>F55*0.75</f>
        <v>8181</v>
      </c>
      <c r="H55" s="384">
        <f>F55*0.5</f>
        <v>5454</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1" s="457">
        <f>F61*1.2</f>
        <v>14817.599999999999</v>
      </c>
      <c r="E61" s="383">
        <f>F61*1.1</f>
        <v>13582.800000000001</v>
      </c>
      <c r="F61" s="383">
        <v>12348</v>
      </c>
      <c r="G61" s="383">
        <f>F61*0.75</f>
        <v>9261</v>
      </c>
      <c r="H61" s="384">
        <f>F61*0.5</f>
        <v>6174</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67" s="527">
        <v>300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"&amp;MIN(D72:D101)&amp;" до "&amp;MAX(D72:D101)</f>
        <v>от 2502 до 145116</v>
      </c>
      <c r="E71" s="422"/>
      <c r="F71" s="422"/>
      <c r="G71" s="422"/>
      <c r="H71" s="423"/>
    </row>
    <row r="72" spans="1:8" ht="37.5" customHeight="1" x14ac:dyDescent="0.2">
      <c r="A72" s="429" t="s">
        <v>39</v>
      </c>
      <c r="B72" s="598"/>
      <c r="C72" s="455"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72" s="382">
        <v>2502</v>
      </c>
      <c r="E72" s="383"/>
      <c r="F72" s="383"/>
      <c r="G72" s="383"/>
      <c r="H72" s="384"/>
    </row>
    <row r="73" spans="1:8" ht="37.5" customHeight="1" x14ac:dyDescent="0.2">
      <c r="A73" s="419" t="s">
        <v>40</v>
      </c>
      <c r="B73" s="586"/>
      <c r="C73" s="599"/>
      <c r="D73" s="354">
        <v>5004</v>
      </c>
      <c r="E73" s="355"/>
      <c r="F73" s="355"/>
      <c r="G73" s="355"/>
      <c r="H73" s="356"/>
    </row>
    <row r="74" spans="1:8" ht="37.5" customHeight="1" x14ac:dyDescent="0.2">
      <c r="A74" s="419" t="s">
        <v>41</v>
      </c>
      <c r="B74" s="586"/>
      <c r="C74" s="599"/>
      <c r="D74" s="354">
        <v>10008</v>
      </c>
      <c r="E74" s="355"/>
      <c r="F74" s="355"/>
      <c r="G74" s="355"/>
      <c r="H74" s="356"/>
    </row>
    <row r="75" spans="1:8" ht="37.5" customHeight="1" x14ac:dyDescent="0.2">
      <c r="A75" s="419" t="s">
        <v>42</v>
      </c>
      <c r="B75" s="586"/>
      <c r="C75" s="599"/>
      <c r="D75" s="354">
        <v>15012</v>
      </c>
      <c r="E75" s="355"/>
      <c r="F75" s="355"/>
      <c r="G75" s="355"/>
      <c r="H75" s="356"/>
    </row>
    <row r="76" spans="1:8" ht="37.5" customHeight="1" x14ac:dyDescent="0.2">
      <c r="A76" s="419" t="s">
        <v>43</v>
      </c>
      <c r="B76" s="586"/>
      <c r="C76" s="599"/>
      <c r="D76" s="354">
        <v>20016</v>
      </c>
      <c r="E76" s="355"/>
      <c r="F76" s="355"/>
      <c r="G76" s="355"/>
      <c r="H76" s="356"/>
    </row>
    <row r="77" spans="1:8" ht="37.5" customHeight="1" x14ac:dyDescent="0.2">
      <c r="A77" s="419" t="s">
        <v>44</v>
      </c>
      <c r="B77" s="586"/>
      <c r="C77" s="599"/>
      <c r="D77" s="354">
        <v>25020</v>
      </c>
      <c r="E77" s="355"/>
      <c r="F77" s="355"/>
      <c r="G77" s="355"/>
      <c r="H77" s="356"/>
    </row>
    <row r="78" spans="1:8" ht="37.5" customHeight="1" x14ac:dyDescent="0.2">
      <c r="A78" s="419" t="s">
        <v>45</v>
      </c>
      <c r="B78" s="586"/>
      <c r="C78" s="599"/>
      <c r="D78" s="354">
        <v>30024</v>
      </c>
      <c r="E78" s="355"/>
      <c r="F78" s="355"/>
      <c r="G78" s="355"/>
      <c r="H78" s="356"/>
    </row>
    <row r="79" spans="1:8" ht="37.5" customHeight="1" x14ac:dyDescent="0.2">
      <c r="A79" s="419" t="s">
        <v>46</v>
      </c>
      <c r="B79" s="586"/>
      <c r="C79" s="599"/>
      <c r="D79" s="354">
        <v>35028</v>
      </c>
      <c r="E79" s="355"/>
      <c r="F79" s="355"/>
      <c r="G79" s="355"/>
      <c r="H79" s="356"/>
    </row>
    <row r="80" spans="1:8" ht="37.5" customHeight="1" x14ac:dyDescent="0.2">
      <c r="A80" s="419" t="s">
        <v>47</v>
      </c>
      <c r="B80" s="586"/>
      <c r="C80" s="599"/>
      <c r="D80" s="354">
        <v>40032</v>
      </c>
      <c r="E80" s="355"/>
      <c r="F80" s="355"/>
      <c r="G80" s="355"/>
      <c r="H80" s="356"/>
    </row>
    <row r="81" spans="1:8" ht="37.5" customHeight="1" x14ac:dyDescent="0.2">
      <c r="A81" s="419" t="s">
        <v>48</v>
      </c>
      <c r="B81" s="586"/>
      <c r="C81" s="599"/>
      <c r="D81" s="354">
        <v>45036</v>
      </c>
      <c r="E81" s="355"/>
      <c r="F81" s="355"/>
      <c r="G81" s="355"/>
      <c r="H81" s="356"/>
    </row>
    <row r="82" spans="1:8" ht="37.5" customHeight="1" x14ac:dyDescent="0.2">
      <c r="A82" s="419" t="s">
        <v>49</v>
      </c>
      <c r="B82" s="586"/>
      <c r="C82" s="599"/>
      <c r="D82" s="354">
        <v>50040</v>
      </c>
      <c r="E82" s="355"/>
      <c r="F82" s="355"/>
      <c r="G82" s="355"/>
      <c r="H82" s="356"/>
    </row>
    <row r="83" spans="1:8" ht="37.5" customHeight="1" x14ac:dyDescent="0.2">
      <c r="A83" s="419" t="s">
        <v>50</v>
      </c>
      <c r="B83" s="586"/>
      <c r="C83" s="599"/>
      <c r="D83" s="354">
        <v>55044</v>
      </c>
      <c r="E83" s="355"/>
      <c r="F83" s="355"/>
      <c r="G83" s="355"/>
      <c r="H83" s="356"/>
    </row>
    <row r="84" spans="1:8" ht="37.5" customHeight="1" x14ac:dyDescent="0.2">
      <c r="A84" s="419" t="s">
        <v>51</v>
      </c>
      <c r="B84" s="586"/>
      <c r="C84" s="599"/>
      <c r="D84" s="354">
        <v>60048</v>
      </c>
      <c r="E84" s="355"/>
      <c r="F84" s="355"/>
      <c r="G84" s="355"/>
      <c r="H84" s="356"/>
    </row>
    <row r="85" spans="1:8" ht="37.5" customHeight="1" x14ac:dyDescent="0.2">
      <c r="A85" s="419" t="s">
        <v>52</v>
      </c>
      <c r="B85" s="586"/>
      <c r="C85" s="599"/>
      <c r="D85" s="354">
        <v>65052</v>
      </c>
      <c r="E85" s="355"/>
      <c r="F85" s="355"/>
      <c r="G85" s="355"/>
      <c r="H85" s="356"/>
    </row>
    <row r="86" spans="1:8" ht="37.5" customHeight="1" x14ac:dyDescent="0.2">
      <c r="A86" s="419" t="s">
        <v>53</v>
      </c>
      <c r="B86" s="586"/>
      <c r="C86" s="599"/>
      <c r="D86" s="354">
        <v>70056</v>
      </c>
      <c r="E86" s="355"/>
      <c r="F86" s="355"/>
      <c r="G86" s="355"/>
      <c r="H86" s="356"/>
    </row>
    <row r="87" spans="1:8" ht="37.5" customHeight="1" x14ac:dyDescent="0.2">
      <c r="A87" s="419" t="s">
        <v>54</v>
      </c>
      <c r="B87" s="586"/>
      <c r="C87" s="599"/>
      <c r="D87" s="354">
        <v>75060</v>
      </c>
      <c r="E87" s="355"/>
      <c r="F87" s="355"/>
      <c r="G87" s="355"/>
      <c r="H87" s="356"/>
    </row>
    <row r="88" spans="1:8" ht="37.5" customHeight="1" x14ac:dyDescent="0.2">
      <c r="A88" s="419" t="s">
        <v>55</v>
      </c>
      <c r="B88" s="586"/>
      <c r="C88" s="599"/>
      <c r="D88" s="354">
        <v>80064</v>
      </c>
      <c r="E88" s="355"/>
      <c r="F88" s="355"/>
      <c r="G88" s="355"/>
      <c r="H88" s="356"/>
    </row>
    <row r="89" spans="1:8" ht="37.5" customHeight="1" x14ac:dyDescent="0.2">
      <c r="A89" s="419" t="s">
        <v>56</v>
      </c>
      <c r="B89" s="586"/>
      <c r="C89" s="599"/>
      <c r="D89" s="354">
        <v>85068</v>
      </c>
      <c r="E89" s="355"/>
      <c r="F89" s="355"/>
      <c r="G89" s="355"/>
      <c r="H89" s="356"/>
    </row>
    <row r="90" spans="1:8" ht="37.5" customHeight="1" x14ac:dyDescent="0.2">
      <c r="A90" s="419" t="s">
        <v>57</v>
      </c>
      <c r="B90" s="586"/>
      <c r="C90" s="599"/>
      <c r="D90" s="354">
        <v>90072</v>
      </c>
      <c r="E90" s="355"/>
      <c r="F90" s="355"/>
      <c r="G90" s="355"/>
      <c r="H90" s="356"/>
    </row>
    <row r="91" spans="1:8" ht="37.5" customHeight="1" x14ac:dyDescent="0.2">
      <c r="A91" s="419" t="s">
        <v>58</v>
      </c>
      <c r="B91" s="586"/>
      <c r="C91" s="599"/>
      <c r="D91" s="354">
        <v>95076</v>
      </c>
      <c r="E91" s="355"/>
      <c r="F91" s="355"/>
      <c r="G91" s="355"/>
      <c r="H91" s="356"/>
    </row>
    <row r="92" spans="1:8" ht="37.5" customHeight="1" x14ac:dyDescent="0.2">
      <c r="A92" s="419" t="s">
        <v>181</v>
      </c>
      <c r="B92" s="586"/>
      <c r="C92" s="599"/>
      <c r="D92" s="354">
        <v>100080</v>
      </c>
      <c r="E92" s="355"/>
      <c r="F92" s="355"/>
      <c r="G92" s="355"/>
      <c r="H92" s="356"/>
    </row>
    <row r="93" spans="1:8" ht="37.5" customHeight="1" x14ac:dyDescent="0.2">
      <c r="A93" s="419" t="s">
        <v>182</v>
      </c>
      <c r="B93" s="586"/>
      <c r="C93" s="599"/>
      <c r="D93" s="354">
        <v>105084</v>
      </c>
      <c r="E93" s="355"/>
      <c r="F93" s="355"/>
      <c r="G93" s="355"/>
      <c r="H93" s="356"/>
    </row>
    <row r="94" spans="1:8" ht="37.5" customHeight="1" x14ac:dyDescent="0.2">
      <c r="A94" s="419" t="s">
        <v>183</v>
      </c>
      <c r="B94" s="586"/>
      <c r="C94" s="599"/>
      <c r="D94" s="354">
        <v>110088</v>
      </c>
      <c r="E94" s="355"/>
      <c r="F94" s="355"/>
      <c r="G94" s="355"/>
      <c r="H94" s="356"/>
    </row>
    <row r="95" spans="1:8" ht="37.5" customHeight="1" x14ac:dyDescent="0.2">
      <c r="A95" s="419" t="s">
        <v>184</v>
      </c>
      <c r="B95" s="586"/>
      <c r="C95" s="599"/>
      <c r="D95" s="354">
        <v>115092</v>
      </c>
      <c r="E95" s="355"/>
      <c r="F95" s="355"/>
      <c r="G95" s="355"/>
      <c r="H95" s="356"/>
    </row>
    <row r="96" spans="1:8" ht="37.5" customHeight="1" x14ac:dyDescent="0.2">
      <c r="A96" s="419" t="s">
        <v>185</v>
      </c>
      <c r="B96" s="586"/>
      <c r="C96" s="599"/>
      <c r="D96" s="354">
        <v>120096</v>
      </c>
      <c r="E96" s="355"/>
      <c r="F96" s="355"/>
      <c r="G96" s="355"/>
      <c r="H96" s="356"/>
    </row>
    <row r="97" spans="1:8" ht="37.5" customHeight="1" x14ac:dyDescent="0.2">
      <c r="A97" s="419" t="s">
        <v>186</v>
      </c>
      <c r="B97" s="586"/>
      <c r="C97" s="599"/>
      <c r="D97" s="354">
        <v>125100</v>
      </c>
      <c r="E97" s="355"/>
      <c r="F97" s="355"/>
      <c r="G97" s="355"/>
      <c r="H97" s="356"/>
    </row>
    <row r="98" spans="1:8" ht="37.5" customHeight="1" x14ac:dyDescent="0.2">
      <c r="A98" s="419" t="s">
        <v>187</v>
      </c>
      <c r="B98" s="586"/>
      <c r="C98" s="599"/>
      <c r="D98" s="354">
        <v>130104</v>
      </c>
      <c r="E98" s="355"/>
      <c r="F98" s="355"/>
      <c r="G98" s="355"/>
      <c r="H98" s="356"/>
    </row>
    <row r="99" spans="1:8" ht="37.5" customHeight="1" x14ac:dyDescent="0.2">
      <c r="A99" s="419" t="s">
        <v>188</v>
      </c>
      <c r="B99" s="586"/>
      <c r="C99" s="599"/>
      <c r="D99" s="354">
        <v>135108</v>
      </c>
      <c r="E99" s="355"/>
      <c r="F99" s="355"/>
      <c r="G99" s="355"/>
      <c r="H99" s="356"/>
    </row>
    <row r="100" spans="1:8" ht="37.5" customHeight="1" x14ac:dyDescent="0.2">
      <c r="A100" s="419" t="s">
        <v>189</v>
      </c>
      <c r="B100" s="586"/>
      <c r="C100" s="599"/>
      <c r="D100" s="354">
        <v>140112</v>
      </c>
      <c r="E100" s="355"/>
      <c r="F100" s="355"/>
      <c r="G100" s="355"/>
      <c r="H100" s="356"/>
    </row>
    <row r="101" spans="1:8" ht="37.5" customHeight="1" x14ac:dyDescent="0.2">
      <c r="A101" s="419" t="s">
        <v>190</v>
      </c>
      <c r="B101" s="586"/>
      <c r="C101" s="599"/>
      <c r="D101" s="354">
        <v>145116</v>
      </c>
      <c r="E101" s="355"/>
      <c r="F101" s="355"/>
      <c r="G101" s="355"/>
      <c r="H101" s="356"/>
    </row>
    <row r="102" spans="1:8" ht="37.5" customHeight="1" x14ac:dyDescent="0.2">
      <c r="A102" s="419" t="s">
        <v>191</v>
      </c>
      <c r="B102" s="586"/>
      <c r="C102" s="599"/>
      <c r="D102" s="354">
        <v>150120</v>
      </c>
      <c r="E102" s="355"/>
      <c r="F102" s="355"/>
      <c r="G102" s="355"/>
      <c r="H102" s="356"/>
    </row>
    <row r="103" spans="1:8" ht="37.5" customHeight="1" x14ac:dyDescent="0.2">
      <c r="A103" s="419" t="s">
        <v>192</v>
      </c>
      <c r="B103" s="586"/>
      <c r="C103" s="599"/>
      <c r="D103" s="354">
        <v>155124</v>
      </c>
      <c r="E103" s="355"/>
      <c r="F103" s="355"/>
      <c r="G103" s="355"/>
      <c r="H103" s="356"/>
    </row>
    <row r="104" spans="1:8" ht="37.5" customHeight="1" x14ac:dyDescent="0.2">
      <c r="A104" s="419" t="s">
        <v>193</v>
      </c>
      <c r="B104" s="586"/>
      <c r="C104" s="599"/>
      <c r="D104" s="354">
        <v>160128</v>
      </c>
      <c r="E104" s="355"/>
      <c r="F104" s="355"/>
      <c r="G104" s="355"/>
      <c r="H104" s="356"/>
    </row>
    <row r="105" spans="1:8" ht="37.5" customHeight="1" x14ac:dyDescent="0.2">
      <c r="A105" s="419" t="s">
        <v>194</v>
      </c>
      <c r="B105" s="586"/>
      <c r="C105" s="599"/>
      <c r="D105" s="354">
        <v>165132</v>
      </c>
      <c r="E105" s="355"/>
      <c r="F105" s="355"/>
      <c r="G105" s="355"/>
      <c r="H105" s="356"/>
    </row>
    <row r="106" spans="1:8" ht="37.5" customHeight="1" x14ac:dyDescent="0.2">
      <c r="A106" s="419" t="s">
        <v>195</v>
      </c>
      <c r="B106" s="586"/>
      <c r="C106" s="599"/>
      <c r="D106" s="354">
        <v>170136</v>
      </c>
      <c r="E106" s="355"/>
      <c r="F106" s="355"/>
      <c r="G106" s="355"/>
      <c r="H106" s="356"/>
    </row>
    <row r="107" spans="1:8" ht="37.5" customHeight="1" x14ac:dyDescent="0.2">
      <c r="A107" s="419" t="s">
        <v>235</v>
      </c>
      <c r="B107" s="586"/>
      <c r="C107" s="599"/>
      <c r="D107" s="354">
        <v>175140</v>
      </c>
      <c r="E107" s="355"/>
      <c r="F107" s="355"/>
      <c r="G107" s="355"/>
      <c r="H107" s="356"/>
    </row>
    <row r="108" spans="1:8" ht="37.5" customHeight="1" x14ac:dyDescent="0.2">
      <c r="A108" s="419" t="s">
        <v>236</v>
      </c>
      <c r="B108" s="586"/>
      <c r="C108" s="599"/>
      <c r="D108" s="354">
        <v>180144</v>
      </c>
      <c r="E108" s="355"/>
      <c r="F108" s="355"/>
      <c r="G108" s="355"/>
      <c r="H108" s="356"/>
    </row>
    <row r="109" spans="1:8" ht="37.5" customHeight="1" x14ac:dyDescent="0.2">
      <c r="A109" s="419" t="s">
        <v>237</v>
      </c>
      <c r="B109" s="586"/>
      <c r="C109" s="599"/>
      <c r="D109" s="354">
        <v>185148</v>
      </c>
      <c r="E109" s="355"/>
      <c r="F109" s="355"/>
      <c r="G109" s="355"/>
      <c r="H109" s="356"/>
    </row>
    <row r="110" spans="1:8" ht="37.5" customHeight="1" x14ac:dyDescent="0.2">
      <c r="A110" s="419" t="s">
        <v>238</v>
      </c>
      <c r="B110" s="586"/>
      <c r="C110" s="599"/>
      <c r="D110" s="354">
        <v>190152</v>
      </c>
      <c r="E110" s="355"/>
      <c r="F110" s="355"/>
      <c r="G110" s="355"/>
      <c r="H110" s="356"/>
    </row>
    <row r="111" spans="1:8" ht="37.5" customHeight="1" x14ac:dyDescent="0.2">
      <c r="A111" s="419" t="s">
        <v>239</v>
      </c>
      <c r="B111" s="586"/>
      <c r="C111" s="599"/>
      <c r="D111" s="354">
        <v>195156</v>
      </c>
      <c r="E111" s="355"/>
      <c r="F111" s="355"/>
      <c r="G111" s="355"/>
      <c r="H111" s="356"/>
    </row>
    <row r="112" spans="1:8" ht="37.5" customHeight="1" x14ac:dyDescent="0.2">
      <c r="A112" s="419" t="s">
        <v>359</v>
      </c>
      <c r="B112" s="586"/>
      <c r="C112" s="599"/>
      <c r="D112" s="354">
        <v>200160</v>
      </c>
      <c r="E112" s="355"/>
      <c r="F112" s="355"/>
      <c r="G112" s="355"/>
      <c r="H112" s="356"/>
    </row>
    <row r="113" spans="1:8" ht="37.5" customHeight="1" x14ac:dyDescent="0.2">
      <c r="A113" s="419" t="s">
        <v>360</v>
      </c>
      <c r="B113" s="586"/>
      <c r="C113" s="599"/>
      <c r="D113" s="354">
        <v>205164</v>
      </c>
      <c r="E113" s="355"/>
      <c r="F113" s="355"/>
      <c r="G113" s="355"/>
      <c r="H113" s="356"/>
    </row>
    <row r="114" spans="1:8" ht="37.5" customHeight="1" x14ac:dyDescent="0.2">
      <c r="A114" s="419" t="s">
        <v>361</v>
      </c>
      <c r="B114" s="586"/>
      <c r="C114" s="599"/>
      <c r="D114" s="354">
        <v>210168</v>
      </c>
      <c r="E114" s="355"/>
      <c r="F114" s="355"/>
      <c r="G114" s="355"/>
      <c r="H114" s="356"/>
    </row>
    <row r="115" spans="1:8" ht="37.5" customHeight="1" x14ac:dyDescent="0.2">
      <c r="A115" s="419" t="s">
        <v>362</v>
      </c>
      <c r="B115" s="586"/>
      <c r="C115" s="599"/>
      <c r="D115" s="354">
        <v>215172</v>
      </c>
      <c r="E115" s="355"/>
      <c r="F115" s="355"/>
      <c r="G115" s="355"/>
      <c r="H115" s="356"/>
    </row>
    <row r="116" spans="1:8" ht="37.5" customHeight="1" x14ac:dyDescent="0.2">
      <c r="A116" s="419" t="s">
        <v>363</v>
      </c>
      <c r="B116" s="586"/>
      <c r="C116" s="599"/>
      <c r="D116" s="354">
        <v>220176</v>
      </c>
      <c r="E116" s="355"/>
      <c r="F116" s="355"/>
      <c r="G116" s="355"/>
      <c r="H116" s="356"/>
    </row>
    <row r="117" spans="1:8" ht="37.5" customHeight="1" x14ac:dyDescent="0.2">
      <c r="A117" s="419" t="s">
        <v>364</v>
      </c>
      <c r="B117" s="586"/>
      <c r="C117" s="599"/>
      <c r="D117" s="354">
        <v>225180</v>
      </c>
      <c r="E117" s="355"/>
      <c r="F117" s="355"/>
      <c r="G117" s="355"/>
      <c r="H117" s="356"/>
    </row>
    <row r="118" spans="1:8" ht="37.5" customHeight="1" x14ac:dyDescent="0.2">
      <c r="A118" s="419" t="s">
        <v>365</v>
      </c>
      <c r="B118" s="586"/>
      <c r="C118" s="599"/>
      <c r="D118" s="354">
        <v>230184</v>
      </c>
      <c r="E118" s="355"/>
      <c r="F118" s="355"/>
      <c r="G118" s="355"/>
      <c r="H118" s="356"/>
    </row>
    <row r="119" spans="1:8" ht="37.5" customHeight="1" x14ac:dyDescent="0.2">
      <c r="A119" s="419" t="s">
        <v>366</v>
      </c>
      <c r="B119" s="586"/>
      <c r="C119" s="599"/>
      <c r="D119" s="354">
        <v>235188</v>
      </c>
      <c r="E119" s="355"/>
      <c r="F119" s="355"/>
      <c r="G119" s="355"/>
      <c r="H119" s="356"/>
    </row>
    <row r="120" spans="1:8" ht="37.5" customHeight="1" x14ac:dyDescent="0.2">
      <c r="A120" s="419" t="s">
        <v>367</v>
      </c>
      <c r="B120" s="586"/>
      <c r="C120" s="599"/>
      <c r="D120" s="354">
        <v>240192</v>
      </c>
      <c r="E120" s="355"/>
      <c r="F120" s="355"/>
      <c r="G120" s="355"/>
      <c r="H120" s="356"/>
    </row>
    <row r="121" spans="1:8" ht="37.5" customHeight="1" thickBot="1" x14ac:dyDescent="0.25">
      <c r="A121" s="419" t="s">
        <v>368</v>
      </c>
      <c r="B121" s="586"/>
      <c r="C121" s="600"/>
      <c r="D121" s="354">
        <v>245196</v>
      </c>
      <c r="E121" s="355"/>
      <c r="F121" s="355"/>
      <c r="G121" s="355"/>
      <c r="H121" s="356"/>
    </row>
    <row r="122" spans="1:8" ht="50.1" customHeight="1" thickBot="1" x14ac:dyDescent="0.25">
      <c r="A122" s="411" t="s">
        <v>59</v>
      </c>
      <c r="B122" s="412"/>
      <c r="C122" s="630"/>
      <c r="D122" s="421" t="str">
        <f>"от "&amp;MIN(D123:D132)&amp;" до "&amp;MAX(D123:D132)</f>
        <v>от 300 до 13200</v>
      </c>
      <c r="E122" s="422"/>
      <c r="F122" s="422"/>
      <c r="G122" s="422"/>
      <c r="H122" s="423"/>
    </row>
    <row r="123" spans="1:8" ht="151.5" x14ac:dyDescent="0.2">
      <c r="A123" s="65" t="s">
        <v>60</v>
      </c>
      <c r="B123" s="66" t="s">
        <v>13</v>
      </c>
      <c r="C123" s="120"/>
      <c r="D123" s="512">
        <v>1260</v>
      </c>
      <c r="E123" s="512"/>
      <c r="F123" s="512"/>
      <c r="G123" s="512"/>
      <c r="H123" s="513"/>
    </row>
    <row r="124" spans="1:8" ht="37.5" customHeight="1" x14ac:dyDescent="0.2">
      <c r="A124" s="352" t="s">
        <v>61</v>
      </c>
      <c r="B124" s="353"/>
      <c r="C124" s="426" t="str">
        <f>"Электронный справочник "&amp;$C$2&amp;" (версия для ПК)"</f>
        <v>Электронный справочник "2ГИС.ТЮМЕНЬ" (версия для ПК)</v>
      </c>
      <c r="D124" s="354">
        <v>600</v>
      </c>
      <c r="E124" s="355"/>
      <c r="F124" s="355"/>
      <c r="G124" s="355"/>
      <c r="H124" s="356"/>
    </row>
    <row r="125" spans="1:8" ht="37.5" customHeight="1" x14ac:dyDescent="0.2">
      <c r="A125" s="352" t="s">
        <v>62</v>
      </c>
      <c r="B125" s="353"/>
      <c r="C125" s="427"/>
      <c r="D125" s="354">
        <v>13200</v>
      </c>
      <c r="E125" s="355"/>
      <c r="F125" s="355"/>
      <c r="G125" s="355"/>
      <c r="H125" s="356"/>
    </row>
    <row r="126" spans="1:8" ht="37.5" customHeight="1" x14ac:dyDescent="0.2">
      <c r="A126" s="352" t="s">
        <v>63</v>
      </c>
      <c r="B126" s="353"/>
      <c r="C126" s="427"/>
      <c r="D126" s="354">
        <v>1680</v>
      </c>
      <c r="E126" s="355"/>
      <c r="F126" s="355"/>
      <c r="G126" s="355"/>
      <c r="H126" s="356"/>
    </row>
    <row r="127" spans="1:8" ht="37.5" customHeight="1" x14ac:dyDescent="0.2">
      <c r="A127" s="352" t="s">
        <v>64</v>
      </c>
      <c r="B127" s="353"/>
      <c r="C127" s="427"/>
      <c r="D127" s="354">
        <v>4800</v>
      </c>
      <c r="E127" s="355"/>
      <c r="F127" s="355"/>
      <c r="G127" s="355"/>
      <c r="H127" s="356"/>
    </row>
    <row r="128" spans="1:8" ht="37.5" customHeight="1" x14ac:dyDescent="0.2">
      <c r="A128" s="352" t="s">
        <v>65</v>
      </c>
      <c r="B128" s="353"/>
      <c r="C128" s="427"/>
      <c r="D128" s="361">
        <v>300</v>
      </c>
      <c r="E128" s="355"/>
      <c r="F128" s="355"/>
      <c r="G128" s="355"/>
      <c r="H128" s="356"/>
    </row>
    <row r="129" spans="1:8" ht="37.5" customHeight="1" x14ac:dyDescent="0.2">
      <c r="A129" s="352" t="s">
        <v>66</v>
      </c>
      <c r="B129" s="353"/>
      <c r="C129" s="427"/>
      <c r="D129" s="361">
        <v>300</v>
      </c>
      <c r="E129" s="355"/>
      <c r="F129" s="355"/>
      <c r="G129" s="355"/>
      <c r="H129" s="356"/>
    </row>
    <row r="130" spans="1:8" ht="37.5" customHeight="1" x14ac:dyDescent="0.2">
      <c r="A130" s="352" t="s">
        <v>67</v>
      </c>
      <c r="B130" s="353"/>
      <c r="C130" s="427"/>
      <c r="D130" s="361">
        <v>600</v>
      </c>
      <c r="E130" s="355"/>
      <c r="F130" s="355"/>
      <c r="G130" s="355"/>
      <c r="H130" s="356"/>
    </row>
    <row r="131" spans="1:8" ht="37.5" customHeight="1" x14ac:dyDescent="0.2">
      <c r="A131" s="352" t="s">
        <v>68</v>
      </c>
      <c r="B131" s="353"/>
      <c r="C131" s="427"/>
      <c r="D131" s="361">
        <v>900</v>
      </c>
      <c r="E131" s="355"/>
      <c r="F131" s="355"/>
      <c r="G131" s="355"/>
      <c r="H131" s="356"/>
    </row>
    <row r="132" spans="1:8" ht="37.5" customHeight="1" x14ac:dyDescent="0.2">
      <c r="A132" s="369" t="s">
        <v>69</v>
      </c>
      <c r="B132" s="370"/>
      <c r="C132" s="692"/>
      <c r="D132" s="361">
        <v>5760</v>
      </c>
      <c r="E132" s="355"/>
      <c r="F132" s="355"/>
      <c r="G132" s="355"/>
      <c r="H132" s="356"/>
    </row>
    <row r="133" spans="1:8" s="16" customFormat="1" ht="117.75" customHeight="1" thickBot="1" x14ac:dyDescent="0.25">
      <c r="A133" s="524" t="s">
        <v>71</v>
      </c>
      <c r="B133" s="525"/>
      <c r="C13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33" s="375">
        <v>30</v>
      </c>
      <c r="E133" s="375"/>
      <c r="F133" s="375"/>
      <c r="G133" s="375"/>
      <c r="H133" s="376"/>
    </row>
    <row r="134" spans="1:8" ht="50.1" customHeight="1" thickBot="1" x14ac:dyDescent="0.25">
      <c r="A134" s="362" t="s">
        <v>72</v>
      </c>
      <c r="B134" s="363"/>
      <c r="C134" s="21"/>
      <c r="D134" s="364" t="str">
        <f>"от "&amp;MIN(D136,D156:H157,F196,D158:H172)&amp;" до "&amp;MAX(D136,D156:H157,F196,D158:H172)</f>
        <v>от 510 до 45480</v>
      </c>
      <c r="E134" s="364"/>
      <c r="F134" s="364"/>
      <c r="G134" s="364"/>
      <c r="H134" s="365"/>
    </row>
    <row r="135" spans="1:8" ht="21.75" thickBot="1" x14ac:dyDescent="0.25">
      <c r="A135" s="518"/>
      <c r="B135" s="519"/>
      <c r="C135" s="60"/>
      <c r="D135" s="520"/>
      <c r="E135" s="520"/>
      <c r="F135" s="520"/>
      <c r="G135" s="520"/>
      <c r="H135" s="521"/>
    </row>
    <row r="136" spans="1:8" ht="62.25" customHeight="1" thickBot="1" x14ac:dyDescent="0.25">
      <c r="A136" s="389" t="s">
        <v>73</v>
      </c>
      <c r="B136" s="390"/>
      <c r="C13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"2ГИС.ТЮМЕНЬ" (версия для ПК); Интернет-площадка 2gis.kz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http://api.2gis.kz/</v>
      </c>
      <c r="D136" s="391">
        <v>10080</v>
      </c>
      <c r="E136" s="391"/>
      <c r="F136" s="391"/>
      <c r="G136" s="391"/>
      <c r="H136" s="392"/>
    </row>
    <row r="137" spans="1:8" ht="62.25" customHeight="1" thickBot="1" x14ac:dyDescent="0.25">
      <c r="A137" s="393" t="s">
        <v>74</v>
      </c>
      <c r="B137" s="394"/>
      <c r="C137" s="405"/>
      <c r="D137" s="395" t="s">
        <v>75</v>
      </c>
      <c r="E137" s="396"/>
      <c r="F137" s="396"/>
      <c r="G137" s="396"/>
      <c r="H137" s="397"/>
    </row>
    <row r="138" spans="1:8" ht="62.25" customHeight="1" x14ac:dyDescent="0.2">
      <c r="A138" s="385" t="s">
        <v>76</v>
      </c>
      <c r="B138" s="386"/>
      <c r="C138" s="405"/>
      <c r="D138" s="398">
        <f>D136/4</f>
        <v>2520</v>
      </c>
      <c r="E138" s="398"/>
      <c r="F138" s="398"/>
      <c r="G138" s="398"/>
      <c r="H138" s="399"/>
    </row>
    <row r="139" spans="1:8" ht="62.25" customHeight="1" x14ac:dyDescent="0.2">
      <c r="A139" s="385" t="s">
        <v>77</v>
      </c>
      <c r="B139" s="386"/>
      <c r="C139" s="405"/>
      <c r="D139" s="398">
        <f>D136/5</f>
        <v>2016</v>
      </c>
      <c r="E139" s="398"/>
      <c r="F139" s="398"/>
      <c r="G139" s="398"/>
      <c r="H139" s="399"/>
    </row>
    <row r="140" spans="1:8" ht="62.25" customHeight="1" x14ac:dyDescent="0.2">
      <c r="A140" s="385" t="s">
        <v>78</v>
      </c>
      <c r="B140" s="386"/>
      <c r="C140" s="405"/>
      <c r="D140" s="398">
        <f>D136/6</f>
        <v>1680</v>
      </c>
      <c r="E140" s="398"/>
      <c r="F140" s="398"/>
      <c r="G140" s="398"/>
      <c r="H140" s="399"/>
    </row>
    <row r="141" spans="1:8" ht="62.25" customHeight="1" x14ac:dyDescent="0.2">
      <c r="A141" s="385" t="s">
        <v>79</v>
      </c>
      <c r="B141" s="386"/>
      <c r="C141" s="405"/>
      <c r="D141" s="398">
        <f>D136/7</f>
        <v>1440</v>
      </c>
      <c r="E141" s="398"/>
      <c r="F141" s="398"/>
      <c r="G141" s="398"/>
      <c r="H141" s="399"/>
    </row>
    <row r="142" spans="1:8" ht="62.25" customHeight="1" x14ac:dyDescent="0.2">
      <c r="A142" s="385" t="s">
        <v>80</v>
      </c>
      <c r="B142" s="386"/>
      <c r="C142" s="405"/>
      <c r="D142" s="398">
        <f>D136/8</f>
        <v>1260</v>
      </c>
      <c r="E142" s="398"/>
      <c r="F142" s="398"/>
      <c r="G142" s="398"/>
      <c r="H142" s="399"/>
    </row>
    <row r="143" spans="1:8" ht="62.25" customHeight="1" x14ac:dyDescent="0.2">
      <c r="A143" s="385" t="s">
        <v>81</v>
      </c>
      <c r="B143" s="386"/>
      <c r="C143" s="405"/>
      <c r="D143" s="398">
        <f>D136/9</f>
        <v>1120</v>
      </c>
      <c r="E143" s="398"/>
      <c r="F143" s="398"/>
      <c r="G143" s="398"/>
      <c r="H143" s="399"/>
    </row>
    <row r="144" spans="1:8" ht="62.25" customHeight="1" x14ac:dyDescent="0.2">
      <c r="A144" s="385" t="s">
        <v>82</v>
      </c>
      <c r="B144" s="386"/>
      <c r="C144" s="405"/>
      <c r="D144" s="398">
        <f>D136/10</f>
        <v>1008</v>
      </c>
      <c r="E144" s="398"/>
      <c r="F144" s="398"/>
      <c r="G144" s="398"/>
      <c r="H144" s="399"/>
    </row>
    <row r="145" spans="1:8" ht="62.25" customHeight="1" thickBot="1" x14ac:dyDescent="0.25">
      <c r="A145" s="389" t="s">
        <v>83</v>
      </c>
      <c r="B145" s="390"/>
      <c r="C145" s="405"/>
      <c r="D145" s="391">
        <v>15120</v>
      </c>
      <c r="E145" s="391"/>
      <c r="F145" s="391"/>
      <c r="G145" s="391"/>
      <c r="H145" s="392"/>
    </row>
    <row r="146" spans="1:8" ht="62.25" customHeight="1" thickBot="1" x14ac:dyDescent="0.25">
      <c r="A146" s="393" t="s">
        <v>74</v>
      </c>
      <c r="B146" s="394"/>
      <c r="C146" s="405"/>
      <c r="D146" s="395" t="s">
        <v>75</v>
      </c>
      <c r="E146" s="396"/>
      <c r="F146" s="396"/>
      <c r="G146" s="396"/>
      <c r="H146" s="397"/>
    </row>
    <row r="147" spans="1:8" ht="62.25" customHeight="1" x14ac:dyDescent="0.2">
      <c r="A147" s="385" t="s">
        <v>76</v>
      </c>
      <c r="B147" s="386"/>
      <c r="C147" s="405"/>
      <c r="D147" s="398">
        <v>3780</v>
      </c>
      <c r="E147" s="398"/>
      <c r="F147" s="398"/>
      <c r="G147" s="398"/>
      <c r="H147" s="399"/>
    </row>
    <row r="148" spans="1:8" ht="62.25" customHeight="1" x14ac:dyDescent="0.2">
      <c r="A148" s="385" t="s">
        <v>77</v>
      </c>
      <c r="B148" s="386"/>
      <c r="C148" s="405"/>
      <c r="D148" s="398">
        <v>3024</v>
      </c>
      <c r="E148" s="398"/>
      <c r="F148" s="398"/>
      <c r="G148" s="398"/>
      <c r="H148" s="399"/>
    </row>
    <row r="149" spans="1:8" ht="62.25" customHeight="1" x14ac:dyDescent="0.2">
      <c r="A149" s="385" t="s">
        <v>78</v>
      </c>
      <c r="B149" s="386"/>
      <c r="C149" s="405"/>
      <c r="D149" s="398">
        <v>2520</v>
      </c>
      <c r="E149" s="398"/>
      <c r="F149" s="398"/>
      <c r="G149" s="398"/>
      <c r="H149" s="399"/>
    </row>
    <row r="150" spans="1:8" ht="62.25" customHeight="1" x14ac:dyDescent="0.2">
      <c r="A150" s="385" t="s">
        <v>79</v>
      </c>
      <c r="B150" s="386"/>
      <c r="C150" s="405"/>
      <c r="D150" s="398">
        <v>2160</v>
      </c>
      <c r="E150" s="398"/>
      <c r="F150" s="398"/>
      <c r="G150" s="398"/>
      <c r="H150" s="399"/>
    </row>
    <row r="151" spans="1:8" ht="62.25" customHeight="1" x14ac:dyDescent="0.2">
      <c r="A151" s="385" t="s">
        <v>80</v>
      </c>
      <c r="B151" s="386"/>
      <c r="C151" s="405"/>
      <c r="D151" s="398">
        <v>1890</v>
      </c>
      <c r="E151" s="398"/>
      <c r="F151" s="398"/>
      <c r="G151" s="398"/>
      <c r="H151" s="399"/>
    </row>
    <row r="152" spans="1:8" ht="62.25" customHeight="1" x14ac:dyDescent="0.2">
      <c r="A152" s="385" t="s">
        <v>81</v>
      </c>
      <c r="B152" s="386"/>
      <c r="C152" s="405"/>
      <c r="D152" s="398">
        <v>1680</v>
      </c>
      <c r="E152" s="398"/>
      <c r="F152" s="398"/>
      <c r="G152" s="398"/>
      <c r="H152" s="399"/>
    </row>
    <row r="153" spans="1:8" ht="62.25" customHeight="1" thickBot="1" x14ac:dyDescent="0.25">
      <c r="A153" s="385" t="s">
        <v>82</v>
      </c>
      <c r="B153" s="386"/>
      <c r="C153" s="406"/>
      <c r="D153" s="398">
        <v>1512</v>
      </c>
      <c r="E153" s="398"/>
      <c r="F153" s="398"/>
      <c r="G153" s="398"/>
      <c r="H153" s="399"/>
    </row>
    <row r="154" spans="1:8" s="16" customFormat="1" ht="62.45" customHeight="1" thickBot="1" x14ac:dyDescent="0.25">
      <c r="A154" s="380" t="s">
        <v>84</v>
      </c>
      <c r="B154" s="381"/>
      <c r="C15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54" s="374">
        <v>20004</v>
      </c>
      <c r="E154" s="375"/>
      <c r="F154" s="375"/>
      <c r="G154" s="375"/>
      <c r="H154" s="376"/>
    </row>
    <row r="155" spans="1:8" ht="21.75" thickBot="1" x14ac:dyDescent="0.25">
      <c r="A155" s="518"/>
      <c r="B155" s="519"/>
      <c r="C155" s="56"/>
      <c r="D155" s="520"/>
      <c r="E155" s="520"/>
      <c r="F155" s="520"/>
      <c r="G155" s="520"/>
      <c r="H155" s="521"/>
    </row>
    <row r="156" spans="1:8" ht="50.1" customHeight="1" x14ac:dyDescent="0.2">
      <c r="A156" s="352" t="s">
        <v>85</v>
      </c>
      <c r="B156" s="353"/>
      <c r="C156" s="118" t="str">
        <f>"Интернет-площадка 2gis.ru на основе Cправочника организаций "&amp;$C$2&amp;""</f>
        <v>Интернет-площадка 2gis.ru на основе Cправочника организаций "2ГИС.ТЮМЕНЬ"</v>
      </c>
      <c r="D156" s="361">
        <v>11880</v>
      </c>
      <c r="E156" s="355"/>
      <c r="F156" s="355"/>
      <c r="G156" s="355"/>
      <c r="H156" s="356"/>
    </row>
    <row r="157" spans="1:8" ht="50.1" customHeight="1" x14ac:dyDescent="0.2">
      <c r="A157" s="352" t="s">
        <v>86</v>
      </c>
      <c r="B157" s="353"/>
      <c r="C157"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7" s="361">
        <v>10200</v>
      </c>
      <c r="E157" s="355"/>
      <c r="F157" s="355"/>
      <c r="G157" s="355"/>
      <c r="H157" s="356"/>
    </row>
    <row r="158" spans="1:8" ht="50.1" customHeight="1" x14ac:dyDescent="0.2">
      <c r="A158" s="352" t="s">
        <v>87</v>
      </c>
      <c r="B158" s="353"/>
      <c r="C158"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58" s="361">
        <v>18300</v>
      </c>
      <c r="E158" s="355"/>
      <c r="F158" s="355"/>
      <c r="G158" s="355"/>
      <c r="H158" s="356"/>
    </row>
    <row r="159" spans="1:8" ht="50.1" customHeight="1" x14ac:dyDescent="0.2">
      <c r="A159" s="352" t="s">
        <v>88</v>
      </c>
      <c r="B159" s="353"/>
      <c r="C159" s="74" t="str">
        <f>"Интернет-площадка 2gis.ru на основе Cправочника организаций "&amp;$C$2&amp;""</f>
        <v>Интернет-площадка 2gis.ru на основе Cправочника организаций "2ГИС.ТЮМЕНЬ"</v>
      </c>
      <c r="D159" s="361">
        <v>11880</v>
      </c>
      <c r="E159" s="355"/>
      <c r="F159" s="355"/>
      <c r="G159" s="355"/>
      <c r="H159" s="356"/>
    </row>
    <row r="160" spans="1:8" ht="50.1" customHeight="1" x14ac:dyDescent="0.2">
      <c r="A160" s="352" t="s">
        <v>89</v>
      </c>
      <c r="B160" s="353"/>
      <c r="C160" s="74" t="str">
        <f>"Интернет-площадка 2gis.ru на основе Cправочника организаций "&amp;$C$2&amp;""</f>
        <v>Интернет-площадка 2gis.ru на основе Cправочника организаций "2ГИС.ТЮМЕНЬ"</v>
      </c>
      <c r="D160" s="361">
        <v>14256</v>
      </c>
      <c r="E160" s="355"/>
      <c r="F160" s="355"/>
      <c r="G160" s="355"/>
      <c r="H160" s="356"/>
    </row>
    <row r="161" spans="1:8" ht="50.1" customHeight="1" x14ac:dyDescent="0.2">
      <c r="A161" s="352" t="s">
        <v>90</v>
      </c>
      <c r="B161" s="353"/>
      <c r="C161"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1" s="361">
        <v>10200</v>
      </c>
      <c r="E161" s="355"/>
      <c r="F161" s="355"/>
      <c r="G161" s="355"/>
      <c r="H161" s="356"/>
    </row>
    <row r="162" spans="1:8" ht="50.1" customHeight="1" x14ac:dyDescent="0.2">
      <c r="A162" s="352" t="s">
        <v>91</v>
      </c>
      <c r="B162" s="353"/>
      <c r="C162"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2" s="361">
        <v>20400</v>
      </c>
      <c r="E162" s="355"/>
      <c r="F162" s="355"/>
      <c r="G162" s="355"/>
      <c r="H162" s="356"/>
    </row>
    <row r="163" spans="1:8" ht="50.1" customHeight="1" x14ac:dyDescent="0.2">
      <c r="A163" s="352" t="s">
        <v>92</v>
      </c>
      <c r="B163" s="353"/>
      <c r="C163"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63" s="517">
        <v>18600</v>
      </c>
      <c r="E163" s="398"/>
      <c r="F163" s="398"/>
      <c r="G163" s="398"/>
      <c r="H163" s="399"/>
    </row>
    <row r="164" spans="1:8" ht="50.1" customHeight="1" x14ac:dyDescent="0.2">
      <c r="A164" s="352" t="s">
        <v>93</v>
      </c>
      <c r="B164" s="353"/>
      <c r="C164" s="74" t="str">
        <f>C196</f>
        <v>электронный справочник на основе Справочника организаций "2ГИС.ТЮМЕНЬ" (мобильная версия 2ГИС 4.0 и выше)</v>
      </c>
      <c r="D164" s="517">
        <v>23766</v>
      </c>
      <c r="E164" s="398"/>
      <c r="F164" s="398"/>
      <c r="G164" s="398"/>
      <c r="H164" s="399"/>
    </row>
    <row r="165" spans="1:8" ht="50.1" customHeight="1" x14ac:dyDescent="0.2">
      <c r="A165" s="352" t="s">
        <v>94</v>
      </c>
      <c r="B165" s="353"/>
      <c r="C165" s="74" t="s">
        <v>95</v>
      </c>
      <c r="D165" s="517">
        <v>510</v>
      </c>
      <c r="E165" s="398"/>
      <c r="F165" s="398"/>
      <c r="G165" s="398"/>
      <c r="H165" s="399"/>
    </row>
    <row r="166" spans="1:8" ht="68.25" customHeight="1" x14ac:dyDescent="0.2">
      <c r="A166" s="352" t="s">
        <v>96</v>
      </c>
      <c r="B166" s="353"/>
      <c r="C16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6" s="361">
        <v>10944</v>
      </c>
      <c r="E166" s="355"/>
      <c r="F166" s="355"/>
      <c r="G166" s="355"/>
      <c r="H166" s="356"/>
    </row>
    <row r="167" spans="1:8" ht="68.25" customHeight="1" x14ac:dyDescent="0.2">
      <c r="A167" s="352" t="s">
        <v>97</v>
      </c>
      <c r="B167" s="353"/>
      <c r="C167" s="74" t="str">
        <f t="shared" ref="C167:C16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7" s="361">
        <v>8754</v>
      </c>
      <c r="E167" s="355"/>
      <c r="F167" s="355"/>
      <c r="G167" s="355"/>
      <c r="H167" s="356"/>
    </row>
    <row r="168" spans="1:8" ht="68.25" customHeight="1" x14ac:dyDescent="0.2">
      <c r="A168" s="352" t="s">
        <v>98</v>
      </c>
      <c r="B168" s="353"/>
      <c r="C168" s="74"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8" s="361">
        <v>9216</v>
      </c>
      <c r="E168" s="355"/>
      <c r="F168" s="355"/>
      <c r="G168" s="355"/>
      <c r="H168" s="356"/>
    </row>
    <row r="169" spans="1:8" ht="68.25" customHeight="1" x14ac:dyDescent="0.2">
      <c r="A169" s="352" t="s">
        <v>99</v>
      </c>
      <c r="B169" s="353"/>
      <c r="C169" s="74" t="str">
        <f t="shared" si="0"/>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69" s="361">
        <v>4380</v>
      </c>
      <c r="E169" s="355"/>
      <c r="F169" s="355"/>
      <c r="G169" s="355"/>
      <c r="H169" s="356"/>
    </row>
    <row r="170" spans="1:8" ht="68.25" customHeight="1" x14ac:dyDescent="0.2">
      <c r="A170" s="352" t="s">
        <v>100</v>
      </c>
      <c r="B170" s="353" t="s">
        <v>100</v>
      </c>
      <c r="C17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0" s="361">
        <v>45480</v>
      </c>
      <c r="E170" s="355"/>
      <c r="F170" s="355"/>
      <c r="G170" s="355"/>
      <c r="H170" s="356"/>
    </row>
    <row r="171" spans="1:8" ht="68.25" customHeight="1" x14ac:dyDescent="0.2">
      <c r="A171" s="352" t="s">
        <v>101</v>
      </c>
      <c r="B171" s="353" t="s">
        <v>101</v>
      </c>
      <c r="C17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71" s="361">
        <v>12000</v>
      </c>
      <c r="E171" s="355"/>
      <c r="F171" s="355"/>
      <c r="G171" s="355"/>
      <c r="H171" s="356"/>
    </row>
    <row r="172" spans="1:8" ht="50.1" customHeight="1" thickBot="1" x14ac:dyDescent="0.25">
      <c r="A172" s="352" t="s">
        <v>102</v>
      </c>
      <c r="B172" s="353"/>
      <c r="C172"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2" s="361">
        <v>10200</v>
      </c>
      <c r="E172" s="355"/>
      <c r="F172" s="355"/>
      <c r="G172" s="355"/>
      <c r="H172" s="356"/>
    </row>
    <row r="173" spans="1:8" s="16" customFormat="1" ht="102" customHeight="1" thickBot="1" x14ac:dyDescent="0.25">
      <c r="A173" s="352" t="s">
        <v>16</v>
      </c>
      <c r="B173" s="353"/>
      <c r="C17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3" s="361">
        <v>1200</v>
      </c>
      <c r="E173" s="355"/>
      <c r="F173" s="355"/>
      <c r="G173" s="355"/>
      <c r="H173" s="356"/>
    </row>
    <row r="174" spans="1:8" s="16" customFormat="1" ht="102" customHeight="1" thickBot="1" x14ac:dyDescent="0.25">
      <c r="A174" s="352" t="s">
        <v>103</v>
      </c>
      <c r="B174" s="353"/>
      <c r="C17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174" s="361">
        <v>100002</v>
      </c>
      <c r="E174" s="355"/>
      <c r="F174" s="355"/>
      <c r="G174" s="355"/>
      <c r="H174" s="356"/>
    </row>
    <row r="175" spans="1:8" s="16" customFormat="1" ht="126" customHeight="1" x14ac:dyDescent="0.2">
      <c r="A175" s="352" t="s">
        <v>104</v>
      </c>
      <c r="B175" s="353"/>
      <c r="C17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5" s="361">
        <v>19200</v>
      </c>
      <c r="E175" s="355"/>
      <c r="F175" s="355"/>
      <c r="G175" s="355"/>
      <c r="H175" s="356"/>
    </row>
    <row r="176" spans="1:8" s="16" customFormat="1" ht="96" customHeight="1" x14ac:dyDescent="0.2">
      <c r="A176" s="377" t="s">
        <v>105</v>
      </c>
      <c r="B176" s="378"/>
      <c r="C17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Интернет-площадки и Веб-приложения на основе Cправочника организаций "2ГИС.ТЮМЕНЬ", http://api.2gis.ru/</v>
      </c>
      <c r="D176" s="361">
        <v>10005</v>
      </c>
      <c r="E176" s="355"/>
      <c r="F176" s="355"/>
      <c r="G176" s="355"/>
      <c r="H176" s="356"/>
    </row>
    <row r="177" spans="1:8" s="16" customFormat="1" ht="96" customHeight="1" x14ac:dyDescent="0.2">
      <c r="A177" s="377" t="s">
        <v>106</v>
      </c>
      <c r="B177" s="378"/>
      <c r="C17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77" s="361">
        <v>15000</v>
      </c>
      <c r="E177" s="355"/>
      <c r="F177" s="355"/>
      <c r="G177" s="355"/>
      <c r="H177" s="356"/>
    </row>
    <row r="178" spans="1:8" ht="50.1" customHeight="1" x14ac:dyDescent="0.2">
      <c r="A178" s="352" t="s">
        <v>107</v>
      </c>
      <c r="B178" s="353"/>
      <c r="C178" s="74" t="str">
        <f>"Интернет-площадка 2gis.ru на основе Cправочника организаций "&amp;$C$2&amp;""</f>
        <v>Интернет-площадка 2gis.ru на основе Cправочника организаций "2ГИС.ТЮМЕНЬ"</v>
      </c>
      <c r="D178" s="361">
        <v>16680</v>
      </c>
      <c r="E178" s="355"/>
      <c r="F178" s="355"/>
      <c r="G178" s="355"/>
      <c r="H178" s="356"/>
    </row>
    <row r="179" spans="1:8" ht="50.1" customHeight="1" x14ac:dyDescent="0.2">
      <c r="A179" s="352" t="s">
        <v>108</v>
      </c>
      <c r="B179" s="353"/>
      <c r="C179"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79" s="361">
        <v>14280</v>
      </c>
      <c r="E179" s="355"/>
      <c r="F179" s="355"/>
      <c r="G179" s="355"/>
      <c r="H179" s="356"/>
    </row>
    <row r="180" spans="1:8" ht="50.1" customHeight="1" x14ac:dyDescent="0.2">
      <c r="A180" s="352" t="s">
        <v>109</v>
      </c>
      <c r="B180" s="353"/>
      <c r="C180"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0" s="361">
        <v>25680</v>
      </c>
      <c r="E180" s="355"/>
      <c r="F180" s="355"/>
      <c r="G180" s="355"/>
      <c r="H180" s="356"/>
    </row>
    <row r="181" spans="1:8" ht="50.1" customHeight="1" x14ac:dyDescent="0.2">
      <c r="A181" s="352" t="s">
        <v>110</v>
      </c>
      <c r="B181" s="353"/>
      <c r="C181" s="74" t="str">
        <f>"Интернет-площадка 2gis.ru на основе Cправочника организаций "&amp;$C$2&amp;""</f>
        <v>Интернет-площадка 2gis.ru на основе Cправочника организаций "2ГИС.ТЮМЕНЬ"</v>
      </c>
      <c r="D181" s="361">
        <v>16680</v>
      </c>
      <c r="E181" s="355"/>
      <c r="F181" s="355"/>
      <c r="G181" s="355"/>
      <c r="H181" s="356"/>
    </row>
    <row r="182" spans="1:8" ht="50.1" customHeight="1" x14ac:dyDescent="0.2">
      <c r="A182" s="352" t="s">
        <v>111</v>
      </c>
      <c r="B182" s="353"/>
      <c r="C182" s="74" t="str">
        <f>"Интернет-площадка 2gis.ru на основе Cправочника организаций "&amp;$C$2&amp;""</f>
        <v>Интернет-площадка 2gis.ru на основе Cправочника организаций "2ГИС.ТЮМЕНЬ"</v>
      </c>
      <c r="D182" s="361">
        <v>20016</v>
      </c>
      <c r="E182" s="355"/>
      <c r="F182" s="355"/>
      <c r="G182" s="355"/>
      <c r="H182" s="356"/>
    </row>
    <row r="183" spans="1:8" ht="50.1" customHeight="1" x14ac:dyDescent="0.2">
      <c r="A183" s="352" t="s">
        <v>112</v>
      </c>
      <c r="B183" s="353"/>
      <c r="C183"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3" s="361">
        <v>14280</v>
      </c>
      <c r="E183" s="355"/>
      <c r="F183" s="355"/>
      <c r="G183" s="355"/>
      <c r="H183" s="356"/>
    </row>
    <row r="184" spans="1:8" ht="50.1" customHeight="1" x14ac:dyDescent="0.2">
      <c r="A184" s="352" t="s">
        <v>113</v>
      </c>
      <c r="B184" s="353"/>
      <c r="C184"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4" s="361">
        <v>28560</v>
      </c>
      <c r="E184" s="355"/>
      <c r="F184" s="355"/>
      <c r="G184" s="355"/>
      <c r="H184" s="356"/>
    </row>
    <row r="185" spans="1:8" ht="50.1" customHeight="1" x14ac:dyDescent="0.2">
      <c r="A185" s="352" t="s">
        <v>114</v>
      </c>
      <c r="B185" s="353"/>
      <c r="C185" s="74" t="str">
        <f>"Электронный справочник на основе Справочника организаций"&amp;$C$2&amp;" (версия для ПК)"</f>
        <v>Электронный справочник на основе Справочника организаций"2ГИС.ТЮМЕНЬ" (версия для ПК)</v>
      </c>
      <c r="D185" s="361">
        <v>26040</v>
      </c>
      <c r="E185" s="355"/>
      <c r="F185" s="355"/>
      <c r="G185" s="355"/>
      <c r="H185" s="356"/>
    </row>
    <row r="186" spans="1:8" ht="50.1" customHeight="1" x14ac:dyDescent="0.2">
      <c r="A186" s="352" t="s">
        <v>115</v>
      </c>
      <c r="B186" s="353"/>
      <c r="C186" s="74" t="s">
        <v>95</v>
      </c>
      <c r="D186" s="361">
        <v>720</v>
      </c>
      <c r="E186" s="355"/>
      <c r="F186" s="355"/>
      <c r="G186" s="355"/>
      <c r="H186" s="356"/>
    </row>
    <row r="187" spans="1:8" ht="79.5" customHeight="1" x14ac:dyDescent="0.2">
      <c r="A187" s="352" t="s">
        <v>116</v>
      </c>
      <c r="B187" s="353"/>
      <c r="C18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"2ГИС.ТЮМЕНЬ" (мобильная версия 2ГИС 4.0 и выше); Интернет-площадка 2gis.ru на основе Cправочника организаций "2ГИС.ТЮМЕНЬ"</v>
      </c>
      <c r="D187" s="361">
        <v>63720</v>
      </c>
      <c r="E187" s="355"/>
      <c r="F187" s="355"/>
      <c r="G187" s="355"/>
      <c r="H187" s="356"/>
    </row>
    <row r="188" spans="1:8" ht="50.1" customHeight="1" thickBot="1" x14ac:dyDescent="0.25">
      <c r="A188" s="352" t="s">
        <v>117</v>
      </c>
      <c r="B188" s="353"/>
      <c r="C188"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88" s="361">
        <v>14280</v>
      </c>
      <c r="E188" s="355"/>
      <c r="F188" s="355"/>
      <c r="G188" s="355"/>
      <c r="H188" s="356"/>
    </row>
    <row r="189" spans="1:8" s="23" customFormat="1" ht="50.1" customHeight="1" thickBot="1" x14ac:dyDescent="0.25">
      <c r="A189" s="362" t="s">
        <v>118</v>
      </c>
      <c r="B189" s="363"/>
      <c r="C189" s="21"/>
      <c r="D189" s="364"/>
      <c r="E189" s="364"/>
      <c r="F189" s="364"/>
      <c r="G189" s="364"/>
      <c r="H189" s="365"/>
    </row>
    <row r="190" spans="1:8" s="16" customFormat="1" ht="50.1" customHeight="1" x14ac:dyDescent="0.2">
      <c r="A190" s="352" t="s">
        <v>119</v>
      </c>
      <c r="B190" s="353"/>
      <c r="C190" s="366" t="str">
        <f>"Электронный справочник на основе Справочника организаций "&amp;$C$2&amp;" (мобильная версия)"</f>
        <v>Электронный справочник на основе Справочника организаций "2ГИС.ТЮМЕНЬ" (мобильная версия)</v>
      </c>
      <c r="D190" s="354">
        <v>5004</v>
      </c>
      <c r="E190" s="355"/>
      <c r="F190" s="355"/>
      <c r="G190" s="355"/>
      <c r="H190" s="356"/>
    </row>
    <row r="191" spans="1:8" s="16" customFormat="1" ht="50.1" customHeight="1" x14ac:dyDescent="0.2">
      <c r="A191" s="352" t="s">
        <v>120</v>
      </c>
      <c r="B191" s="353"/>
      <c r="C191" s="367"/>
      <c r="D191" s="354">
        <v>5004</v>
      </c>
      <c r="E191" s="355"/>
      <c r="F191" s="355"/>
      <c r="G191" s="355"/>
      <c r="H191" s="356"/>
    </row>
    <row r="192" spans="1:8" s="16" customFormat="1" ht="50.1" customHeight="1" x14ac:dyDescent="0.2">
      <c r="A192" s="369" t="s">
        <v>121</v>
      </c>
      <c r="B192" s="370"/>
      <c r="C192" s="367"/>
      <c r="D192" s="517">
        <v>3000</v>
      </c>
      <c r="E192" s="398"/>
      <c r="F192" s="398"/>
      <c r="G192" s="398"/>
      <c r="H192" s="398"/>
    </row>
    <row r="193" spans="1:8" s="16" customFormat="1" ht="50.1" customHeight="1" x14ac:dyDescent="0.2">
      <c r="A193" s="369" t="s">
        <v>122</v>
      </c>
      <c r="B193" s="370"/>
      <c r="C193" s="367"/>
      <c r="D193" s="517">
        <v>300</v>
      </c>
      <c r="E193" s="398"/>
      <c r="F193" s="398"/>
      <c r="G193" s="398"/>
      <c r="H193" s="398"/>
    </row>
    <row r="194" spans="1:8" s="16" customFormat="1" ht="50.1" customHeight="1" thickBot="1" x14ac:dyDescent="0.25">
      <c r="A194" s="369" t="s">
        <v>123</v>
      </c>
      <c r="B194" s="370"/>
      <c r="C194" s="368"/>
      <c r="D194" s="471">
        <v>1050</v>
      </c>
      <c r="E194" s="472"/>
      <c r="F194" s="472"/>
      <c r="G194" s="472"/>
      <c r="H194" s="472"/>
    </row>
    <row r="195" spans="1:8" s="16" customFormat="1" ht="50.1" customHeight="1" thickBot="1" x14ac:dyDescent="0.25">
      <c r="A195" s="362" t="s">
        <v>124</v>
      </c>
      <c r="B195" s="363"/>
      <c r="C195" s="21"/>
      <c r="D195" s="364"/>
      <c r="E195" s="364"/>
      <c r="F195" s="364"/>
      <c r="G195" s="364"/>
      <c r="H195" s="365"/>
    </row>
    <row r="196" spans="1:8" ht="50.1" customHeight="1" x14ac:dyDescent="0.2">
      <c r="A196" s="352" t="s">
        <v>125</v>
      </c>
      <c r="B196" s="353"/>
      <c r="C19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96" s="77">
        <f>F196*1.2</f>
        <v>9936</v>
      </c>
      <c r="E196" s="78">
        <f>F196*1.1</f>
        <v>9108</v>
      </c>
      <c r="F196" s="78">
        <v>8280</v>
      </c>
      <c r="G196" s="78">
        <f>F196*0.75</f>
        <v>6210</v>
      </c>
      <c r="H196" s="79">
        <f>F196*0.5</f>
        <v>4140</v>
      </c>
    </row>
    <row r="197" spans="1:8" ht="50.1" customHeight="1" x14ac:dyDescent="0.2">
      <c r="A197" s="352" t="s">
        <v>126</v>
      </c>
      <c r="B197" s="353"/>
      <c r="C197" s="74" t="str">
        <f>"Интернет-площадка 2gis.ru на основе Cправочника организаций "&amp;$C$2&amp;""</f>
        <v>Интернет-площадка 2gis.ru на основе Cправочника организаций "2ГИС.ТЮМЕНЬ"</v>
      </c>
      <c r="D197" s="354">
        <v>8280</v>
      </c>
      <c r="E197" s="355"/>
      <c r="F197" s="355"/>
      <c r="G197" s="355"/>
      <c r="H197" s="356"/>
    </row>
    <row r="198" spans="1:8" ht="50.1" customHeight="1" x14ac:dyDescent="0.2">
      <c r="A198" s="352" t="s">
        <v>127</v>
      </c>
      <c r="B198" s="353"/>
      <c r="C198"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198" s="361">
        <v>6000</v>
      </c>
      <c r="E198" s="355"/>
      <c r="F198" s="355"/>
      <c r="G198" s="355"/>
      <c r="H198" s="356"/>
    </row>
    <row r="199" spans="1:8" ht="50.1" customHeight="1" x14ac:dyDescent="0.2">
      <c r="A199" s="377" t="s">
        <v>198</v>
      </c>
      <c r="B199" s="378"/>
      <c r="C19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(мобильная версия 2ГИС 4.0 и выше)</v>
      </c>
      <c r="D199" s="77">
        <f>F199*1.2</f>
        <v>13968</v>
      </c>
      <c r="E199" s="78">
        <f>F199*1.1</f>
        <v>12804.000000000002</v>
      </c>
      <c r="F199" s="78">
        <v>11640</v>
      </c>
      <c r="G199" s="78">
        <f>F199*0.75</f>
        <v>8730</v>
      </c>
      <c r="H199" s="79">
        <f>F199*0.5</f>
        <v>5820</v>
      </c>
    </row>
    <row r="200" spans="1:8" ht="50.1" customHeight="1" x14ac:dyDescent="0.2">
      <c r="A200" s="352" t="s">
        <v>199</v>
      </c>
      <c r="B200" s="353"/>
      <c r="C200" s="74" t="str">
        <f>"Интернет-площадка 2gis.ru на основе Cправочника организаций "&amp;$C$2&amp;""</f>
        <v>Интернет-площадка 2gis.ru на основе Cправочника организаций "2ГИС.ТЮМЕНЬ"</v>
      </c>
      <c r="D200" s="354">
        <v>11640</v>
      </c>
      <c r="E200" s="355"/>
      <c r="F200" s="355"/>
      <c r="G200" s="355"/>
      <c r="H200" s="356"/>
    </row>
    <row r="201" spans="1:8" ht="50.1" customHeight="1" x14ac:dyDescent="0.2">
      <c r="A201" s="352" t="s">
        <v>130</v>
      </c>
      <c r="B201" s="353"/>
      <c r="C201" s="74" t="str">
        <f>"Электронный справочник на основе Справочника организаций "&amp;$C$2&amp;" (версия для ПК)"</f>
        <v>Электронный справочник на основе Справочника организаций "2ГИС.ТЮМЕНЬ" (версия для ПК)</v>
      </c>
      <c r="D201" s="354">
        <v>8400</v>
      </c>
      <c r="E201" s="355"/>
      <c r="F201" s="355"/>
      <c r="G201" s="355"/>
      <c r="H201" s="356"/>
    </row>
    <row r="202" spans="1:8" s="16" customFormat="1" ht="126" customHeight="1" x14ac:dyDescent="0.2">
      <c r="A202" s="352" t="s">
        <v>131</v>
      </c>
      <c r="B202" s="353"/>
      <c r="C202" s="80" t="str">
        <f>C197</f>
        <v>Интернет-площадка 2gis.ru на основе Cправочника организаций "2ГИС.ТЮМЕНЬ"</v>
      </c>
      <c r="D202" s="77">
        <f>F202*1.2</f>
        <v>9936</v>
      </c>
      <c r="E202" s="78">
        <f>F202*1.1</f>
        <v>9108</v>
      </c>
      <c r="F202" s="78">
        <v>8280</v>
      </c>
      <c r="G202" s="78">
        <f>F202*0.75</f>
        <v>6210</v>
      </c>
      <c r="H202" s="79">
        <f>F202*0.5</f>
        <v>4140</v>
      </c>
    </row>
    <row r="203" spans="1:8" s="16" customFormat="1" ht="126" customHeight="1" thickBot="1" x14ac:dyDescent="0.25">
      <c r="A203" s="352" t="s">
        <v>132</v>
      </c>
      <c r="B203" s="353"/>
      <c r="C20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3" s="361">
        <v>7464</v>
      </c>
      <c r="E203" s="355"/>
      <c r="F203" s="355"/>
      <c r="G203" s="355"/>
      <c r="H203" s="356"/>
    </row>
    <row r="204" spans="1:8" ht="50.1" customHeight="1" thickBot="1" x14ac:dyDescent="0.25">
      <c r="A204" s="362" t="s">
        <v>200</v>
      </c>
      <c r="B204" s="363"/>
      <c r="C204" s="21"/>
      <c r="D204" s="364"/>
      <c r="E204" s="364"/>
      <c r="F204" s="364"/>
      <c r="G204" s="364"/>
      <c r="H204" s="365"/>
    </row>
    <row r="205" spans="1:8" s="20" customFormat="1" ht="30" customHeight="1" thickBot="1" x14ac:dyDescent="0.25">
      <c r="A205" s="507"/>
      <c r="B205" s="507"/>
      <c r="C205" s="507"/>
      <c r="D205" s="507"/>
      <c r="E205" s="507"/>
      <c r="F205" s="507"/>
      <c r="G205" s="507"/>
      <c r="H205" s="508"/>
    </row>
    <row r="206" spans="1:8" s="16" customFormat="1" ht="83.25" customHeight="1" x14ac:dyDescent="0.2">
      <c r="A206" s="509" t="s">
        <v>201</v>
      </c>
      <c r="B206" s="510"/>
      <c r="C20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"2ГИС.ТЮМЕНЬ" (версия для ПК); Интернет-площадка 2gis.ru на основе Cправочника организаций "2ГИС.ТЮМЕНЬ"; Электронный справочник на основе Справочника организаций "2ГИС.ТЮМЕНЬ" (мобильная версия 2ГИС 4.0 и выше)</v>
      </c>
      <c r="D206" s="511">
        <v>20130</v>
      </c>
      <c r="E206" s="512"/>
      <c r="F206" s="512"/>
      <c r="G206" s="512"/>
      <c r="H206" s="513"/>
    </row>
    <row r="207" spans="1:8" s="16" customFormat="1" ht="83.25" customHeight="1" thickBot="1" x14ac:dyDescent="0.25">
      <c r="A207" s="514" t="s">
        <v>202</v>
      </c>
      <c r="B207" s="515"/>
      <c r="C207" s="368"/>
      <c r="D207" s="516">
        <v>20130</v>
      </c>
      <c r="E207" s="409"/>
      <c r="F207" s="409"/>
      <c r="G207" s="409"/>
      <c r="H207" s="410"/>
    </row>
    <row r="208" spans="1:8" ht="49.5" customHeight="1" thickBot="1" x14ac:dyDescent="0.25">
      <c r="A208" s="357"/>
      <c r="B208" s="358"/>
      <c r="C208" s="56"/>
      <c r="D208" s="359"/>
      <c r="E208" s="359"/>
      <c r="F208" s="359"/>
      <c r="G208" s="359"/>
      <c r="H208" s="360"/>
    </row>
    <row r="209" spans="1:8" s="20" customFormat="1" ht="26.25" x14ac:dyDescent="0.2">
      <c r="A209" s="81"/>
      <c r="B209" s="82"/>
      <c r="C209" s="83"/>
      <c r="D209" s="82"/>
      <c r="E209" s="82"/>
      <c r="F209" s="82"/>
      <c r="G209" s="82"/>
      <c r="H209" s="84"/>
    </row>
    <row r="210" spans="1:8" s="16" customFormat="1" ht="21" x14ac:dyDescent="0.2">
      <c r="A210" s="85"/>
      <c r="B210" s="86" t="s">
        <v>133</v>
      </c>
      <c r="C210" s="349" t="s">
        <v>711</v>
      </c>
      <c r="D210" s="349"/>
      <c r="E210" s="87"/>
      <c r="F210" s="87"/>
      <c r="G210" s="87"/>
      <c r="H210" s="87"/>
    </row>
    <row r="211" spans="1:8" s="16" customFormat="1" ht="21" x14ac:dyDescent="0.2">
      <c r="A211" s="85"/>
      <c r="B211" s="87"/>
      <c r="C211" s="348" t="s">
        <v>712</v>
      </c>
      <c r="D211" s="348"/>
      <c r="E211" s="87"/>
      <c r="F211" s="87"/>
      <c r="G211" s="87"/>
      <c r="H211" s="87"/>
    </row>
    <row r="212" spans="1:8" s="16" customFormat="1" ht="21" x14ac:dyDescent="0.2">
      <c r="A212" s="85"/>
      <c r="B212" s="87"/>
      <c r="C212" s="348" t="s">
        <v>713</v>
      </c>
      <c r="D212" s="348"/>
      <c r="E212" s="87"/>
      <c r="F212" s="87"/>
      <c r="G212" s="87"/>
      <c r="H212" s="87"/>
    </row>
    <row r="213" spans="1:8" s="16" customFormat="1" ht="21" x14ac:dyDescent="0.2">
      <c r="A213" s="81"/>
      <c r="B213" s="82"/>
      <c r="C213" s="348"/>
      <c r="D213" s="348"/>
      <c r="E213" s="87"/>
      <c r="F213" s="87"/>
      <c r="G213" s="87"/>
      <c r="H213" s="82"/>
    </row>
    <row r="214" spans="1:8" s="16" customFormat="1" ht="26.25" x14ac:dyDescent="0.2">
      <c r="A214" s="347" t="str">
        <f>Абакан_юр!A174</f>
        <v>По соглашению сторон в качестве валюты платежа могут выступать украинские гривны, в этом случае курс следующий: 1 руб. = 0,4395 гривен</v>
      </c>
      <c r="B214" s="347"/>
      <c r="C214" s="347"/>
      <c r="D214" s="89"/>
      <c r="E214" s="89"/>
      <c r="F214" s="90"/>
      <c r="G214" s="351"/>
      <c r="H214" s="351"/>
    </row>
    <row r="215" spans="1:8" ht="26.25" x14ac:dyDescent="0.2">
      <c r="A215" s="347" t="str">
        <f>Абакан_юр!A175</f>
        <v>По соглашению сторон в качестве валюты платежа могут выступать дирхамы ОАЭ, в этом случае курс следующий: 1 руб. = 0,0414 дирхам</v>
      </c>
      <c r="B215" s="347"/>
      <c r="C215" s="347"/>
      <c r="D215" s="89"/>
      <c r="E215" s="89"/>
      <c r="F215" s="90"/>
      <c r="G215" s="92"/>
      <c r="H215" s="92"/>
    </row>
    <row r="216" spans="1:8" ht="26.25" x14ac:dyDescent="0.2">
      <c r="A216" s="347" t="str">
        <f>Абакан_юр!A176</f>
        <v>По соглашению сторон в качестве валюты платежа могут выступать доллары США, в этом случае курс следующий: 1 руб. = 0,0113 доллара</v>
      </c>
      <c r="B216" s="347"/>
      <c r="C216" s="347"/>
      <c r="D216" s="89"/>
      <c r="E216" s="89"/>
      <c r="F216" s="90"/>
      <c r="G216" s="92"/>
      <c r="H216" s="92"/>
    </row>
    <row r="217" spans="1:8" ht="26.25" x14ac:dyDescent="0.2">
      <c r="A217" s="347" t="str">
        <f>Абакан_юр!A177</f>
        <v>По соглашению сторон в качестве валюты платежа могут выступать евро, в этом случае курс следующий: 1 руб. = 0,0104 евро</v>
      </c>
      <c r="B217" s="347"/>
      <c r="C217" s="347"/>
      <c r="D217" s="89"/>
      <c r="E217" s="90"/>
      <c r="F217" s="90"/>
      <c r="G217" s="92"/>
      <c r="H217" s="92"/>
    </row>
    <row r="218" spans="1:8" ht="26.25" x14ac:dyDescent="0.2">
      <c r="A218" s="347" t="str">
        <f>Абакан_юр!A178</f>
        <v>По соглашению сторон в качестве валюты платежа могут выступать чешские кроны, в этом случае курс следующий: 1 руб. = 0,2610 крона</v>
      </c>
      <c r="B218" s="347"/>
      <c r="C218" s="347"/>
      <c r="D218" s="89"/>
      <c r="E218" s="90"/>
      <c r="F218" s="90"/>
      <c r="G218" s="92"/>
      <c r="H218" s="92"/>
    </row>
    <row r="219" spans="1:8" ht="26.25" x14ac:dyDescent="0.2">
      <c r="A219" s="347" t="str">
        <f>Абакан_юр!A179</f>
        <v>По соглашению сторон в качестве валюты платежа могут выступать киргизские сомы, в этом случае курс следующий: 1 руб. = 1,0094 сом</v>
      </c>
      <c r="B219" s="347"/>
      <c r="C219" s="347"/>
      <c r="D219" s="89"/>
      <c r="E219" s="89"/>
      <c r="F219" s="90"/>
      <c r="G219" s="92"/>
      <c r="H219" s="92"/>
    </row>
    <row r="220" spans="1:8" ht="26.25" x14ac:dyDescent="0.2">
      <c r="A220" s="347" t="str">
        <f>Абакан_юр!A180</f>
        <v>По соглашению сторон в качестве валюты платежа могут выступать казахстанские тенге, в этом случае курс следующий: 1 руб. = 5,0667 тенге</v>
      </c>
      <c r="B220" s="347"/>
      <c r="C220" s="347"/>
      <c r="D220" s="89"/>
      <c r="E220" s="89"/>
      <c r="F220" s="90"/>
      <c r="G220" s="92"/>
      <c r="H220" s="92"/>
    </row>
    <row r="221" spans="1:8" ht="26.25" x14ac:dyDescent="0.2">
      <c r="A221" s="93"/>
      <c r="B221" s="93"/>
      <c r="C221" s="94"/>
      <c r="D221" s="95"/>
      <c r="E221" s="95"/>
      <c r="F221" s="96"/>
      <c r="G221" s="97"/>
      <c r="H221" s="97"/>
    </row>
    <row r="222" spans="1:8" ht="21" x14ac:dyDescent="0.2">
      <c r="A222" s="339" t="s">
        <v>144</v>
      </c>
      <c r="B222" s="339"/>
      <c r="C222" s="339"/>
      <c r="D222" s="339"/>
      <c r="E222" s="339"/>
      <c r="F222" s="339"/>
      <c r="G222" s="339"/>
      <c r="H222" s="339"/>
    </row>
    <row r="223" spans="1:8" ht="21" x14ac:dyDescent="0.2">
      <c r="A223" s="339" t="s">
        <v>145</v>
      </c>
      <c r="B223" s="339"/>
      <c r="C223" s="339"/>
      <c r="D223" s="339"/>
      <c r="E223" s="339"/>
      <c r="F223" s="339"/>
      <c r="G223" s="339"/>
      <c r="H223" s="339"/>
    </row>
    <row r="224" spans="1:8" ht="26.25" x14ac:dyDescent="0.2">
      <c r="A224" s="93"/>
      <c r="B224" s="93"/>
      <c r="C224" s="94"/>
      <c r="D224" s="95"/>
      <c r="E224" s="95"/>
      <c r="F224" s="96"/>
      <c r="G224" s="97"/>
      <c r="H224" s="97"/>
    </row>
    <row r="225" spans="1:8" ht="24" thickBot="1" x14ac:dyDescent="0.25">
      <c r="A225" s="340" t="s">
        <v>146</v>
      </c>
      <c r="B225" s="340"/>
      <c r="C225" s="340"/>
      <c r="D225" s="340"/>
      <c r="E225" s="340"/>
      <c r="F225" s="99"/>
      <c r="G225" s="91"/>
      <c r="H225" s="100"/>
    </row>
    <row r="226" spans="1:8" ht="21.75" thickBot="1" x14ac:dyDescent="0.25">
      <c r="A226" s="341" t="s">
        <v>147</v>
      </c>
      <c r="B226" s="342"/>
      <c r="C226" s="342"/>
      <c r="D226" s="342"/>
      <c r="E226" s="343"/>
      <c r="F226" s="101"/>
      <c r="H226" s="102"/>
    </row>
    <row r="227" spans="1:8" ht="21.75" thickBot="1" x14ac:dyDescent="0.25">
      <c r="A227" s="538" t="s">
        <v>148</v>
      </c>
      <c r="B227" s="539"/>
      <c r="C227" s="103" t="s">
        <v>149</v>
      </c>
      <c r="D227" s="621" t="s">
        <v>150</v>
      </c>
      <c r="E227" s="622"/>
      <c r="F227" s="104"/>
      <c r="G227" s="104"/>
      <c r="H227" s="104"/>
    </row>
    <row r="228" spans="1:8" ht="21" x14ac:dyDescent="0.2">
      <c r="A228" s="337" t="s">
        <v>207</v>
      </c>
      <c r="B228" s="338"/>
      <c r="C228" s="331" t="s">
        <v>208</v>
      </c>
      <c r="D228" s="640">
        <v>2190</v>
      </c>
      <c r="E228" s="332"/>
      <c r="F228" s="104"/>
      <c r="G228" s="104"/>
      <c r="H228" s="104"/>
    </row>
    <row r="229" spans="1:8" ht="21" x14ac:dyDescent="0.2">
      <c r="A229" s="337" t="s">
        <v>209</v>
      </c>
      <c r="B229" s="338"/>
      <c r="C229" s="331"/>
      <c r="D229" s="640">
        <v>1590</v>
      </c>
      <c r="E229" s="332"/>
      <c r="F229" s="104"/>
      <c r="G229" s="104"/>
      <c r="H229" s="104"/>
    </row>
    <row r="230" spans="1:8" ht="21" x14ac:dyDescent="0.2">
      <c r="A230" s="337" t="s">
        <v>210</v>
      </c>
      <c r="B230" s="338"/>
      <c r="C230" s="331"/>
      <c r="D230" s="640">
        <v>1440</v>
      </c>
      <c r="E230" s="332"/>
      <c r="F230" s="104"/>
      <c r="G230" s="104"/>
      <c r="H230" s="104"/>
    </row>
    <row r="231" spans="1:8" ht="21.75" thickBot="1" x14ac:dyDescent="0.25">
      <c r="A231" s="337" t="s">
        <v>211</v>
      </c>
      <c r="B231" s="338"/>
      <c r="C231" s="331"/>
      <c r="D231" s="640">
        <v>1290</v>
      </c>
      <c r="E231" s="332"/>
      <c r="F231" s="104"/>
      <c r="G231" s="104"/>
      <c r="H231" s="104"/>
    </row>
    <row r="232" spans="1:8" ht="50.1" customHeight="1" x14ac:dyDescent="0.2">
      <c r="A232" s="333" t="s">
        <v>151</v>
      </c>
      <c r="B232" s="334"/>
      <c r="C232" s="105" t="s">
        <v>152</v>
      </c>
      <c r="D232" s="335" t="s">
        <v>153</v>
      </c>
      <c r="E232" s="336"/>
      <c r="F232" s="104"/>
      <c r="G232" s="104"/>
      <c r="H232" s="104"/>
    </row>
    <row r="233" spans="1:8" ht="50.1" customHeight="1" x14ac:dyDescent="0.2">
      <c r="A233" s="337" t="s">
        <v>154</v>
      </c>
      <c r="B233" s="338"/>
      <c r="C233" s="106" t="s">
        <v>155</v>
      </c>
      <c r="D233" s="331" t="s">
        <v>156</v>
      </c>
      <c r="E233" s="332"/>
      <c r="F233" s="104"/>
      <c r="G233" s="104"/>
      <c r="H233" s="104"/>
    </row>
    <row r="234" spans="1:8" ht="85.5" customHeight="1" thickBot="1" x14ac:dyDescent="0.25">
      <c r="A234" s="495" t="s">
        <v>157</v>
      </c>
      <c r="B234" s="496"/>
      <c r="C234" s="125" t="s">
        <v>158</v>
      </c>
      <c r="D234" s="497" t="s">
        <v>156</v>
      </c>
      <c r="E234" s="498"/>
      <c r="F234" s="104"/>
      <c r="G234" s="104"/>
      <c r="H234" s="104"/>
    </row>
    <row r="235" spans="1:8" ht="50.1" customHeight="1" thickBot="1" x14ac:dyDescent="0.25">
      <c r="A235" s="495" t="s">
        <v>160</v>
      </c>
      <c r="B235" s="496"/>
      <c r="C235" s="247" t="s">
        <v>161</v>
      </c>
      <c r="D235" s="497" t="s">
        <v>156</v>
      </c>
      <c r="E235" s="498"/>
      <c r="F235" s="101"/>
      <c r="G235" s="101"/>
      <c r="H235" s="101"/>
    </row>
    <row r="236" spans="1:8" ht="50.1" customHeight="1" thickBot="1" x14ac:dyDescent="0.25">
      <c r="A236" s="495" t="s">
        <v>162</v>
      </c>
      <c r="B236" s="496"/>
      <c r="C236" s="125" t="s">
        <v>163</v>
      </c>
      <c r="D236" s="497" t="s">
        <v>156</v>
      </c>
      <c r="E236" s="498"/>
      <c r="F236" s="96"/>
      <c r="G236" s="97"/>
      <c r="H236" s="97"/>
    </row>
    <row r="237" spans="1:8" ht="50.1" customHeight="1" x14ac:dyDescent="0.2">
      <c r="A237" s="329" t="s">
        <v>164</v>
      </c>
      <c r="B237" s="329"/>
      <c r="C237" s="329"/>
      <c r="D237" s="329"/>
      <c r="E237" s="329"/>
      <c r="F237" s="329"/>
      <c r="G237" s="329"/>
      <c r="H237" s="329"/>
    </row>
    <row r="238" spans="1:8" ht="50.1" customHeight="1" x14ac:dyDescent="0.2">
      <c r="A238" s="329" t="s">
        <v>165</v>
      </c>
      <c r="B238" s="329"/>
      <c r="C238" s="329"/>
      <c r="D238" s="329"/>
      <c r="E238" s="329"/>
      <c r="F238" s="329"/>
      <c r="G238" s="329"/>
      <c r="H238" s="329"/>
    </row>
    <row r="239" spans="1:8" ht="108.75" customHeight="1" x14ac:dyDescent="0.2">
      <c r="A239"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39" s="493"/>
      <c r="C239" s="493"/>
      <c r="D239" s="493"/>
      <c r="E239" s="493"/>
      <c r="F239" s="493"/>
      <c r="G239" s="493"/>
      <c r="H239" s="493"/>
    </row>
    <row r="240" spans="1:8" ht="111" customHeight="1" x14ac:dyDescent="0.2">
      <c r="A240" s="339" t="s">
        <v>167</v>
      </c>
      <c r="B240" s="339"/>
      <c r="C240" s="339"/>
      <c r="D240" s="339"/>
      <c r="E240" s="339"/>
      <c r="F240" s="339"/>
      <c r="G240" s="339"/>
      <c r="H240" s="339"/>
    </row>
    <row r="241" spans="1:8" ht="185.25" customHeight="1" x14ac:dyDescent="0.2">
      <c r="A241" s="329" t="s">
        <v>168</v>
      </c>
      <c r="B241" s="329"/>
      <c r="C241" s="329"/>
      <c r="D241" s="329"/>
      <c r="E241" s="329"/>
      <c r="F241" s="329"/>
      <c r="G241" s="329"/>
      <c r="H241" s="329"/>
    </row>
    <row r="242" spans="1:8" s="82" customFormat="1" ht="102.75" customHeight="1" x14ac:dyDescent="0.2">
      <c r="A242" s="339" t="s">
        <v>169</v>
      </c>
      <c r="B242" s="339"/>
      <c r="C242" s="339"/>
      <c r="D242" s="339"/>
      <c r="E242" s="339"/>
      <c r="F242" s="339"/>
      <c r="G242" s="339"/>
      <c r="H242" s="339"/>
    </row>
    <row r="243" spans="1:8" s="98" customFormat="1" ht="222.75" customHeight="1" x14ac:dyDescent="0.2">
      <c r="A243" s="81"/>
      <c r="B243" s="82"/>
      <c r="C243" s="83"/>
      <c r="D243" s="82"/>
      <c r="E243" s="82"/>
      <c r="F243" s="82"/>
      <c r="G243" s="82"/>
      <c r="H243" s="84"/>
    </row>
    <row r="244" spans="1:8" ht="40.5" customHeight="1" x14ac:dyDescent="0.2"/>
    <row r="245" spans="1:8" ht="40.5" customHeight="1" x14ac:dyDescent="0.2"/>
    <row r="246" spans="1:8" ht="183" customHeight="1" x14ac:dyDescent="0.2"/>
    <row r="247" spans="1:8" ht="81" customHeight="1" x14ac:dyDescent="0.2"/>
    <row r="249" spans="1:8" s="109" customFormat="1" ht="114.75" customHeight="1" x14ac:dyDescent="0.2">
      <c r="A249" s="81"/>
      <c r="B249" s="82"/>
      <c r="C249" s="83"/>
      <c r="D249" s="82"/>
      <c r="E249" s="82"/>
      <c r="F249" s="82"/>
      <c r="G249" s="82"/>
      <c r="H249" s="84"/>
    </row>
  </sheetData>
  <sheetProtection selectLockedCells="1" selectUnlockedCells="1"/>
  <mergeCells count="408">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2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20:B120"/>
    <mergeCell ref="D120:H120"/>
    <mergeCell ref="A121:B121"/>
    <mergeCell ref="D121:H121"/>
    <mergeCell ref="A122:C122"/>
    <mergeCell ref="D122:H122"/>
    <mergeCell ref="A117:B117"/>
    <mergeCell ref="D117:H117"/>
    <mergeCell ref="A118:B118"/>
    <mergeCell ref="D118:H118"/>
    <mergeCell ref="A119:B119"/>
    <mergeCell ref="D119:H119"/>
    <mergeCell ref="D123:H123"/>
    <mergeCell ref="A124:B124"/>
    <mergeCell ref="C124:C132"/>
    <mergeCell ref="D124:H124"/>
    <mergeCell ref="A125:B125"/>
    <mergeCell ref="D125:H125"/>
    <mergeCell ref="A126:B126"/>
    <mergeCell ref="D126:H126"/>
    <mergeCell ref="A127:B127"/>
    <mergeCell ref="D127:H127"/>
    <mergeCell ref="A131:B131"/>
    <mergeCell ref="D131:H131"/>
    <mergeCell ref="A132:B132"/>
    <mergeCell ref="D132:H132"/>
    <mergeCell ref="A133:B133"/>
    <mergeCell ref="D133:H133"/>
    <mergeCell ref="A128:B128"/>
    <mergeCell ref="D128:H128"/>
    <mergeCell ref="A129:B129"/>
    <mergeCell ref="D129:H129"/>
    <mergeCell ref="A130:B130"/>
    <mergeCell ref="D130:H130"/>
    <mergeCell ref="D138:H138"/>
    <mergeCell ref="A139:B139"/>
    <mergeCell ref="D139:H139"/>
    <mergeCell ref="A140:B140"/>
    <mergeCell ref="D140:H140"/>
    <mergeCell ref="A141:B141"/>
    <mergeCell ref="D141:H141"/>
    <mergeCell ref="A134:B134"/>
    <mergeCell ref="D134:H134"/>
    <mergeCell ref="A135:B135"/>
    <mergeCell ref="D135:H135"/>
    <mergeCell ref="A136:B136"/>
    <mergeCell ref="C136:C153"/>
    <mergeCell ref="D136:H136"/>
    <mergeCell ref="A137:B137"/>
    <mergeCell ref="D137:H137"/>
    <mergeCell ref="A138:B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81:B181"/>
    <mergeCell ref="D181:H181"/>
    <mergeCell ref="A182:B182"/>
    <mergeCell ref="D182:H182"/>
    <mergeCell ref="A183:B183"/>
    <mergeCell ref="D183:H183"/>
    <mergeCell ref="A178:B178"/>
    <mergeCell ref="D178:H178"/>
    <mergeCell ref="A179:B179"/>
    <mergeCell ref="D179:H179"/>
    <mergeCell ref="A180:B180"/>
    <mergeCell ref="D180:H180"/>
    <mergeCell ref="A187:B187"/>
    <mergeCell ref="D187:H187"/>
    <mergeCell ref="A188:B188"/>
    <mergeCell ref="D188:H188"/>
    <mergeCell ref="A189:B189"/>
    <mergeCell ref="D189:H189"/>
    <mergeCell ref="A184:B184"/>
    <mergeCell ref="D184:H184"/>
    <mergeCell ref="A185:B185"/>
    <mergeCell ref="D185:H185"/>
    <mergeCell ref="A186:B186"/>
    <mergeCell ref="D186:H186"/>
    <mergeCell ref="D194:H194"/>
    <mergeCell ref="A195:B195"/>
    <mergeCell ref="D195:H195"/>
    <mergeCell ref="A196:B196"/>
    <mergeCell ref="A197:B197"/>
    <mergeCell ref="D197:H197"/>
    <mergeCell ref="A190:B190"/>
    <mergeCell ref="C190:C194"/>
    <mergeCell ref="D190:H190"/>
    <mergeCell ref="A191:B191"/>
    <mergeCell ref="D191:H191"/>
    <mergeCell ref="A192:B192"/>
    <mergeCell ref="D192:H192"/>
    <mergeCell ref="A193:B193"/>
    <mergeCell ref="D193:H193"/>
    <mergeCell ref="A194:B194"/>
    <mergeCell ref="A202:B202"/>
    <mergeCell ref="A203:B203"/>
    <mergeCell ref="D203:H203"/>
    <mergeCell ref="A204:B204"/>
    <mergeCell ref="D204:H204"/>
    <mergeCell ref="A205:C205"/>
    <mergeCell ref="D205:H205"/>
    <mergeCell ref="A198:B198"/>
    <mergeCell ref="D198:H198"/>
    <mergeCell ref="A199:B199"/>
    <mergeCell ref="A200:B200"/>
    <mergeCell ref="D200:H200"/>
    <mergeCell ref="A201:B201"/>
    <mergeCell ref="D201:H201"/>
    <mergeCell ref="C210:D210"/>
    <mergeCell ref="C211:D211"/>
    <mergeCell ref="C212:D212"/>
    <mergeCell ref="C213:D213"/>
    <mergeCell ref="A214:C214"/>
    <mergeCell ref="G214:H214"/>
    <mergeCell ref="A206:B206"/>
    <mergeCell ref="C206:C207"/>
    <mergeCell ref="D206:H206"/>
    <mergeCell ref="A207:B207"/>
    <mergeCell ref="D207:H207"/>
    <mergeCell ref="A208:B208"/>
    <mergeCell ref="D208:H208"/>
    <mergeCell ref="A222:H222"/>
    <mergeCell ref="A223:H223"/>
    <mergeCell ref="A225:E225"/>
    <mergeCell ref="A226:E226"/>
    <mergeCell ref="A227:B227"/>
    <mergeCell ref="D227:E227"/>
    <mergeCell ref="A215:C215"/>
    <mergeCell ref="A216:C216"/>
    <mergeCell ref="A217:C217"/>
    <mergeCell ref="A218:C218"/>
    <mergeCell ref="A219:C219"/>
    <mergeCell ref="A220:C220"/>
    <mergeCell ref="A232:B232"/>
    <mergeCell ref="D232:E232"/>
    <mergeCell ref="A233:B233"/>
    <mergeCell ref="D233:E233"/>
    <mergeCell ref="A234:B234"/>
    <mergeCell ref="D234:E234"/>
    <mergeCell ref="A228:B228"/>
    <mergeCell ref="C228:C231"/>
    <mergeCell ref="D228:E228"/>
    <mergeCell ref="A229:B229"/>
    <mergeCell ref="D229:E229"/>
    <mergeCell ref="A230:B230"/>
    <mergeCell ref="D230:E230"/>
    <mergeCell ref="A231:B231"/>
    <mergeCell ref="D231:E231"/>
    <mergeCell ref="A239:H239"/>
    <mergeCell ref="A240:H240"/>
    <mergeCell ref="A241:H241"/>
    <mergeCell ref="A242:E242"/>
    <mergeCell ref="F242:H242"/>
    <mergeCell ref="A235:B235"/>
    <mergeCell ref="D235:E235"/>
    <mergeCell ref="A236:B236"/>
    <mergeCell ref="D236:E236"/>
    <mergeCell ref="A237:H237"/>
    <mergeCell ref="A238:H23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7"/>
  <sheetViews>
    <sheetView view="pageBreakPreview" zoomScale="40" zoomScaleNormal="60" zoomScaleSheetLayoutView="40" workbookViewId="0">
      <pane ySplit="4" topLeftCell="A65"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714</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7" s="382">
        <f>F7*1.2</f>
        <v>16488</v>
      </c>
      <c r="E7" s="383">
        <f>F7*1.1</f>
        <v>15114.000000000002</v>
      </c>
      <c r="F7" s="383">
        <v>13740</v>
      </c>
      <c r="G7" s="383">
        <f>F7*0.75</f>
        <v>10305</v>
      </c>
      <c r="H7" s="384">
        <f>F7*0.5</f>
        <v>6870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 s="457">
        <f>F12*1.2</f>
        <v>17064</v>
      </c>
      <c r="E12" s="383">
        <f>F12*1.1</f>
        <v>15642.000000000002</v>
      </c>
      <c r="F12" s="383">
        <v>14220</v>
      </c>
      <c r="G12" s="383">
        <f>F12*0.75</f>
        <v>10665</v>
      </c>
      <c r="H12" s="384">
        <f>F12*0.5</f>
        <v>7110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1062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"2ГИС.УЛАН-УДЭ"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23" s="527">
        <v>48</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7" s="382">
        <f>F27*1.2</f>
        <v>23083.200000000001</v>
      </c>
      <c r="E27" s="383">
        <f>F27*1.1</f>
        <v>21159.600000000002</v>
      </c>
      <c r="F27" s="383">
        <v>19236</v>
      </c>
      <c r="G27" s="383">
        <f>F27*0.75</f>
        <v>14427</v>
      </c>
      <c r="H27" s="384">
        <f>F27*0.5</f>
        <v>9618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2" s="457">
        <f>F32*1.2</f>
        <v>23889.599999999999</v>
      </c>
      <c r="E32" s="383">
        <f>F32*1.1</f>
        <v>21898.800000000003</v>
      </c>
      <c r="F32" s="383">
        <v>19908</v>
      </c>
      <c r="G32" s="383">
        <f>F32*0.75</f>
        <v>14931</v>
      </c>
      <c r="H32" s="384">
        <f>F32*0.5</f>
        <v>9954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1560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"2ГИС.УЛАН-УДЭ"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"2ГИС.УЛАН-УДЭ"; Электронный справочник "2ГИС.УЛАН-УДЭ"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3" s="445">
        <v>72</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46" s="449"/>
      <c r="E46" s="449"/>
      <c r="F46" s="449"/>
      <c r="G46" s="449"/>
      <c r="H46" s="450"/>
    </row>
    <row r="47" spans="1:8" s="16" customFormat="1" ht="24.95" customHeight="1" thickBot="1" x14ac:dyDescent="0.25">
      <c r="A47" s="40"/>
      <c r="B47" s="59"/>
      <c r="C47" s="60"/>
      <c r="D47" s="435"/>
      <c r="E47" s="436"/>
      <c r="F47" s="436"/>
      <c r="G47" s="436"/>
      <c r="H47" s="437"/>
    </row>
    <row r="48" spans="1:8" s="16" customFormat="1" ht="50.1" customHeight="1"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48" s="536">
        <f>F48*1.2</f>
        <v>6768</v>
      </c>
      <c r="E48" s="536">
        <f>F48*1.1</f>
        <v>6204.0000000000009</v>
      </c>
      <c r="F48" s="536">
        <v>5640</v>
      </c>
      <c r="G48" s="536">
        <f>F48*0.75</f>
        <v>4230</v>
      </c>
      <c r="H48" s="536">
        <f>F48*0.5</f>
        <v>2820</v>
      </c>
    </row>
    <row r="49" spans="1:8" s="16" customFormat="1" ht="99.95" customHeight="1"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49" s="537"/>
      <c r="E49" s="537"/>
      <c r="F49" s="537"/>
      <c r="G49" s="537"/>
      <c r="H49" s="537"/>
    </row>
    <row r="50" spans="1:8" s="16" customFormat="1" ht="99.95" customHeight="1"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0" s="537"/>
      <c r="E50" s="537"/>
      <c r="F50" s="537"/>
      <c r="G50" s="537"/>
      <c r="H50" s="537"/>
    </row>
    <row r="51" spans="1:8" s="16" customFormat="1" ht="24.95" customHeight="1" thickBot="1" x14ac:dyDescent="0.25">
      <c r="A51" s="40"/>
      <c r="B51" s="59"/>
      <c r="C51" s="60"/>
      <c r="D51" s="435"/>
      <c r="E51" s="436"/>
      <c r="F51" s="436"/>
      <c r="G51" s="436"/>
      <c r="H51" s="437"/>
    </row>
    <row r="52" spans="1:8" s="16" customFormat="1" ht="50.1" customHeight="1"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"2ГИС.УЛАН-УДЭ" (версия для ПК)</v>
      </c>
      <c r="D52" s="479">
        <v>300</v>
      </c>
      <c r="E52" s="445"/>
      <c r="F52" s="445"/>
      <c r="G52" s="445"/>
      <c r="H52" s="446"/>
    </row>
    <row r="53" spans="1:8" s="16" customFormat="1" ht="99.95" customHeight="1"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5" s="382">
        <f>F55*1.2</f>
        <v>19785.599999999999</v>
      </c>
      <c r="E55" s="383">
        <f>F55*1.1</f>
        <v>18136.800000000003</v>
      </c>
      <c r="F55" s="383">
        <v>16488</v>
      </c>
      <c r="G55" s="383">
        <f>F55*0.75</f>
        <v>12366</v>
      </c>
      <c r="H55" s="384">
        <f>F55*0.5</f>
        <v>8244</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1" s="457">
        <f>F61*1.2</f>
        <v>20476.8</v>
      </c>
      <c r="E61" s="383">
        <f>F61*1.1</f>
        <v>18770.400000000001</v>
      </c>
      <c r="F61" s="383">
        <v>17064</v>
      </c>
      <c r="G61" s="383">
        <f>F61*0.75</f>
        <v>12798</v>
      </c>
      <c r="H61" s="384">
        <f>F61*0.5</f>
        <v>8532</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67" s="527">
        <v>48</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69" s="531"/>
      <c r="E69" s="532"/>
      <c r="F69" s="532"/>
      <c r="G69" s="532"/>
      <c r="H69" s="533"/>
    </row>
    <row r="70" spans="1:8" s="16" customFormat="1" ht="24.95" customHeight="1" thickBot="1" x14ac:dyDescent="0.25">
      <c r="A70" s="40"/>
      <c r="B70" s="59"/>
      <c r="C70" s="60"/>
      <c r="D70" s="435"/>
      <c r="E70" s="436"/>
      <c r="F70" s="436"/>
      <c r="G70" s="436"/>
      <c r="H70" s="437"/>
    </row>
    <row r="71" spans="1:8" s="16" customFormat="1" ht="50.1" customHeight="1" thickBot="1" x14ac:dyDescent="0.25">
      <c r="A71" s="411" t="s">
        <v>38</v>
      </c>
      <c r="B71" s="412"/>
      <c r="C71" s="412"/>
      <c r="D71" s="421" t="str">
        <f>"от "&amp;MIN(D72:D111)&amp;" до "&amp;MAX(D72:D111)</f>
        <v>от 3498 до 272844</v>
      </c>
      <c r="E71" s="422"/>
      <c r="F71" s="422"/>
      <c r="G71" s="422"/>
      <c r="H71" s="423"/>
    </row>
    <row r="72" spans="1:8" s="16" customFormat="1" ht="37.5" customHeight="1" outlineLevel="1" x14ac:dyDescent="0.2">
      <c r="A72" s="429" t="s">
        <v>39</v>
      </c>
      <c r="B72" s="430"/>
      <c r="C72" s="673"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72" s="432">
        <v>3498</v>
      </c>
      <c r="E72" s="433"/>
      <c r="F72" s="433"/>
      <c r="G72" s="433"/>
      <c r="H72" s="434"/>
    </row>
    <row r="73" spans="1:8" s="16" customFormat="1" ht="37.5" customHeight="1" outlineLevel="1" x14ac:dyDescent="0.2">
      <c r="A73" s="419" t="s">
        <v>40</v>
      </c>
      <c r="B73" s="420"/>
      <c r="C73" s="674"/>
      <c r="D73" s="354">
        <v>6996</v>
      </c>
      <c r="E73" s="355"/>
      <c r="F73" s="355"/>
      <c r="G73" s="355"/>
      <c r="H73" s="356"/>
    </row>
    <row r="74" spans="1:8" s="16" customFormat="1" ht="37.5" customHeight="1" outlineLevel="1" x14ac:dyDescent="0.2">
      <c r="A74" s="419" t="s">
        <v>41</v>
      </c>
      <c r="B74" s="420"/>
      <c r="C74" s="674"/>
      <c r="D74" s="354">
        <v>13992</v>
      </c>
      <c r="E74" s="355"/>
      <c r="F74" s="355"/>
      <c r="G74" s="355"/>
      <c r="H74" s="356"/>
    </row>
    <row r="75" spans="1:8" s="16" customFormat="1" ht="37.5" customHeight="1" outlineLevel="1" x14ac:dyDescent="0.2">
      <c r="A75" s="419" t="s">
        <v>42</v>
      </c>
      <c r="B75" s="420"/>
      <c r="C75" s="674"/>
      <c r="D75" s="354">
        <v>20988</v>
      </c>
      <c r="E75" s="355"/>
      <c r="F75" s="355"/>
      <c r="G75" s="355"/>
      <c r="H75" s="356"/>
    </row>
    <row r="76" spans="1:8" s="16" customFormat="1" ht="37.5" customHeight="1" outlineLevel="1" x14ac:dyDescent="0.2">
      <c r="A76" s="419" t="s">
        <v>43</v>
      </c>
      <c r="B76" s="420"/>
      <c r="C76" s="674"/>
      <c r="D76" s="354">
        <v>27984</v>
      </c>
      <c r="E76" s="355"/>
      <c r="F76" s="355"/>
      <c r="G76" s="355"/>
      <c r="H76" s="356"/>
    </row>
    <row r="77" spans="1:8" s="16" customFormat="1" ht="37.5" customHeight="1" outlineLevel="1" x14ac:dyDescent="0.2">
      <c r="A77" s="419" t="s">
        <v>44</v>
      </c>
      <c r="B77" s="420"/>
      <c r="C77" s="674"/>
      <c r="D77" s="354">
        <v>34980</v>
      </c>
      <c r="E77" s="355"/>
      <c r="F77" s="355"/>
      <c r="G77" s="355"/>
      <c r="H77" s="356"/>
    </row>
    <row r="78" spans="1:8" s="16" customFormat="1" ht="37.5" customHeight="1" outlineLevel="1" x14ac:dyDescent="0.2">
      <c r="A78" s="419" t="s">
        <v>45</v>
      </c>
      <c r="B78" s="420"/>
      <c r="C78" s="674"/>
      <c r="D78" s="354">
        <v>41976</v>
      </c>
      <c r="E78" s="355"/>
      <c r="F78" s="355"/>
      <c r="G78" s="355"/>
      <c r="H78" s="356"/>
    </row>
    <row r="79" spans="1:8" s="16" customFormat="1" ht="37.5" customHeight="1" outlineLevel="1" x14ac:dyDescent="0.2">
      <c r="A79" s="419" t="s">
        <v>46</v>
      </c>
      <c r="B79" s="420"/>
      <c r="C79" s="674"/>
      <c r="D79" s="354">
        <v>48972</v>
      </c>
      <c r="E79" s="355"/>
      <c r="F79" s="355"/>
      <c r="G79" s="355"/>
      <c r="H79" s="356"/>
    </row>
    <row r="80" spans="1:8" s="16" customFormat="1" ht="37.5" customHeight="1" outlineLevel="1" x14ac:dyDescent="0.2">
      <c r="A80" s="419" t="s">
        <v>47</v>
      </c>
      <c r="B80" s="420"/>
      <c r="C80" s="674"/>
      <c r="D80" s="354">
        <v>55968</v>
      </c>
      <c r="E80" s="355"/>
      <c r="F80" s="355"/>
      <c r="G80" s="355"/>
      <c r="H80" s="356"/>
    </row>
    <row r="81" spans="1:8" s="16" customFormat="1" ht="37.5" customHeight="1" outlineLevel="1" x14ac:dyDescent="0.2">
      <c r="A81" s="419" t="s">
        <v>48</v>
      </c>
      <c r="B81" s="420"/>
      <c r="C81" s="674"/>
      <c r="D81" s="354">
        <v>62964</v>
      </c>
      <c r="E81" s="355"/>
      <c r="F81" s="355"/>
      <c r="G81" s="355"/>
      <c r="H81" s="356"/>
    </row>
    <row r="82" spans="1:8" s="16" customFormat="1" ht="37.5" customHeight="1" outlineLevel="1" x14ac:dyDescent="0.2">
      <c r="A82" s="419" t="s">
        <v>49</v>
      </c>
      <c r="B82" s="420"/>
      <c r="C82" s="674"/>
      <c r="D82" s="354">
        <v>69960</v>
      </c>
      <c r="E82" s="355"/>
      <c r="F82" s="355"/>
      <c r="G82" s="355"/>
      <c r="H82" s="356"/>
    </row>
    <row r="83" spans="1:8" s="16" customFormat="1" ht="37.5" customHeight="1" outlineLevel="1" x14ac:dyDescent="0.2">
      <c r="A83" s="419" t="s">
        <v>50</v>
      </c>
      <c r="B83" s="420"/>
      <c r="C83" s="674"/>
      <c r="D83" s="354">
        <v>76956</v>
      </c>
      <c r="E83" s="355"/>
      <c r="F83" s="355"/>
      <c r="G83" s="355"/>
      <c r="H83" s="356"/>
    </row>
    <row r="84" spans="1:8" s="16" customFormat="1" ht="37.5" customHeight="1" outlineLevel="1" x14ac:dyDescent="0.2">
      <c r="A84" s="419" t="s">
        <v>51</v>
      </c>
      <c r="B84" s="420"/>
      <c r="C84" s="674"/>
      <c r="D84" s="354">
        <v>83952</v>
      </c>
      <c r="E84" s="355"/>
      <c r="F84" s="355"/>
      <c r="G84" s="355"/>
      <c r="H84" s="356"/>
    </row>
    <row r="85" spans="1:8" s="16" customFormat="1" ht="37.5" customHeight="1" outlineLevel="1" x14ac:dyDescent="0.2">
      <c r="A85" s="419" t="s">
        <v>52</v>
      </c>
      <c r="B85" s="420"/>
      <c r="C85" s="674"/>
      <c r="D85" s="354">
        <v>90948</v>
      </c>
      <c r="E85" s="355"/>
      <c r="F85" s="355"/>
      <c r="G85" s="355"/>
      <c r="H85" s="356"/>
    </row>
    <row r="86" spans="1:8" s="16" customFormat="1" ht="37.5" customHeight="1" outlineLevel="1" x14ac:dyDescent="0.2">
      <c r="A86" s="419" t="s">
        <v>53</v>
      </c>
      <c r="B86" s="420"/>
      <c r="C86" s="674"/>
      <c r="D86" s="354">
        <v>97944</v>
      </c>
      <c r="E86" s="355"/>
      <c r="F86" s="355"/>
      <c r="G86" s="355"/>
      <c r="H86" s="356"/>
    </row>
    <row r="87" spans="1:8" s="16" customFormat="1" ht="37.5" customHeight="1" outlineLevel="1" x14ac:dyDescent="0.2">
      <c r="A87" s="419" t="s">
        <v>54</v>
      </c>
      <c r="B87" s="420"/>
      <c r="C87" s="674"/>
      <c r="D87" s="354">
        <v>104940</v>
      </c>
      <c r="E87" s="355"/>
      <c r="F87" s="355"/>
      <c r="G87" s="355"/>
      <c r="H87" s="356"/>
    </row>
    <row r="88" spans="1:8" s="16" customFormat="1" ht="37.5" customHeight="1" outlineLevel="1" x14ac:dyDescent="0.2">
      <c r="A88" s="419" t="s">
        <v>55</v>
      </c>
      <c r="B88" s="420"/>
      <c r="C88" s="674"/>
      <c r="D88" s="354">
        <v>111936</v>
      </c>
      <c r="E88" s="355"/>
      <c r="F88" s="355"/>
      <c r="G88" s="355"/>
      <c r="H88" s="356"/>
    </row>
    <row r="89" spans="1:8" s="16" customFormat="1" ht="37.5" customHeight="1" outlineLevel="1" x14ac:dyDescent="0.2">
      <c r="A89" s="419" t="s">
        <v>56</v>
      </c>
      <c r="B89" s="420"/>
      <c r="C89" s="674"/>
      <c r="D89" s="354">
        <v>118932</v>
      </c>
      <c r="E89" s="355"/>
      <c r="F89" s="355"/>
      <c r="G89" s="355"/>
      <c r="H89" s="356"/>
    </row>
    <row r="90" spans="1:8" s="16" customFormat="1" ht="37.5" customHeight="1" outlineLevel="1" x14ac:dyDescent="0.2">
      <c r="A90" s="419" t="s">
        <v>57</v>
      </c>
      <c r="B90" s="420"/>
      <c r="C90" s="674"/>
      <c r="D90" s="354">
        <v>125928</v>
      </c>
      <c r="E90" s="355"/>
      <c r="F90" s="355"/>
      <c r="G90" s="355"/>
      <c r="H90" s="356"/>
    </row>
    <row r="91" spans="1:8" s="16" customFormat="1" ht="37.5" customHeight="1" outlineLevel="1" x14ac:dyDescent="0.2">
      <c r="A91" s="419" t="s">
        <v>58</v>
      </c>
      <c r="B91" s="420"/>
      <c r="C91" s="674"/>
      <c r="D91" s="354">
        <v>132924</v>
      </c>
      <c r="E91" s="355"/>
      <c r="F91" s="355"/>
      <c r="G91" s="355"/>
      <c r="H91" s="356"/>
    </row>
    <row r="92" spans="1:8" s="16" customFormat="1" ht="37.5" customHeight="1" outlineLevel="1" x14ac:dyDescent="0.2">
      <c r="A92" s="419" t="s">
        <v>181</v>
      </c>
      <c r="B92" s="420"/>
      <c r="C92" s="674"/>
      <c r="D92" s="354">
        <v>139920</v>
      </c>
      <c r="E92" s="355"/>
      <c r="F92" s="355"/>
      <c r="G92" s="355"/>
      <c r="H92" s="356"/>
    </row>
    <row r="93" spans="1:8" s="16" customFormat="1" ht="37.5" customHeight="1" outlineLevel="1" x14ac:dyDescent="0.2">
      <c r="A93" s="419" t="s">
        <v>182</v>
      </c>
      <c r="B93" s="420"/>
      <c r="C93" s="674"/>
      <c r="D93" s="354">
        <v>146916</v>
      </c>
      <c r="E93" s="355"/>
      <c r="F93" s="355"/>
      <c r="G93" s="355"/>
      <c r="H93" s="356"/>
    </row>
    <row r="94" spans="1:8" s="16" customFormat="1" ht="37.5" customHeight="1" outlineLevel="1" x14ac:dyDescent="0.2">
      <c r="A94" s="419" t="s">
        <v>183</v>
      </c>
      <c r="B94" s="420"/>
      <c r="C94" s="674"/>
      <c r="D94" s="354">
        <v>153912</v>
      </c>
      <c r="E94" s="355"/>
      <c r="F94" s="355"/>
      <c r="G94" s="355"/>
      <c r="H94" s="356"/>
    </row>
    <row r="95" spans="1:8" s="16" customFormat="1" ht="37.5" customHeight="1" outlineLevel="1" x14ac:dyDescent="0.2">
      <c r="A95" s="419" t="s">
        <v>184</v>
      </c>
      <c r="B95" s="420"/>
      <c r="C95" s="674"/>
      <c r="D95" s="354">
        <v>160908</v>
      </c>
      <c r="E95" s="355"/>
      <c r="F95" s="355"/>
      <c r="G95" s="355"/>
      <c r="H95" s="356"/>
    </row>
    <row r="96" spans="1:8" s="16" customFormat="1" ht="37.5" customHeight="1" outlineLevel="1" x14ac:dyDescent="0.2">
      <c r="A96" s="419" t="s">
        <v>185</v>
      </c>
      <c r="B96" s="420"/>
      <c r="C96" s="674"/>
      <c r="D96" s="354">
        <v>167904</v>
      </c>
      <c r="E96" s="355"/>
      <c r="F96" s="355"/>
      <c r="G96" s="355"/>
      <c r="H96" s="356"/>
    </row>
    <row r="97" spans="1:8" s="16" customFormat="1" ht="37.5" customHeight="1" outlineLevel="1" x14ac:dyDescent="0.2">
      <c r="A97" s="419" t="s">
        <v>186</v>
      </c>
      <c r="B97" s="420"/>
      <c r="C97" s="674"/>
      <c r="D97" s="354">
        <v>174900</v>
      </c>
      <c r="E97" s="355"/>
      <c r="F97" s="355"/>
      <c r="G97" s="355"/>
      <c r="H97" s="356"/>
    </row>
    <row r="98" spans="1:8" s="16" customFormat="1" ht="37.5" customHeight="1" outlineLevel="1" x14ac:dyDescent="0.2">
      <c r="A98" s="419" t="s">
        <v>187</v>
      </c>
      <c r="B98" s="420"/>
      <c r="C98" s="674"/>
      <c r="D98" s="354">
        <v>181896</v>
      </c>
      <c r="E98" s="355"/>
      <c r="F98" s="355"/>
      <c r="G98" s="355"/>
      <c r="H98" s="356"/>
    </row>
    <row r="99" spans="1:8" s="16" customFormat="1" ht="37.5" customHeight="1" outlineLevel="1" x14ac:dyDescent="0.2">
      <c r="A99" s="419" t="s">
        <v>188</v>
      </c>
      <c r="B99" s="420"/>
      <c r="C99" s="674"/>
      <c r="D99" s="354">
        <v>188892</v>
      </c>
      <c r="E99" s="355"/>
      <c r="F99" s="355"/>
      <c r="G99" s="355"/>
      <c r="H99" s="356"/>
    </row>
    <row r="100" spans="1:8" s="16" customFormat="1" ht="37.5" customHeight="1" outlineLevel="1" x14ac:dyDescent="0.2">
      <c r="A100" s="419" t="s">
        <v>189</v>
      </c>
      <c r="B100" s="420"/>
      <c r="C100" s="674"/>
      <c r="D100" s="354">
        <v>195888</v>
      </c>
      <c r="E100" s="355"/>
      <c r="F100" s="355"/>
      <c r="G100" s="355"/>
      <c r="H100" s="356"/>
    </row>
    <row r="101" spans="1:8" s="16" customFormat="1" ht="37.5" customHeight="1" outlineLevel="1" x14ac:dyDescent="0.2">
      <c r="A101" s="419" t="s">
        <v>190</v>
      </c>
      <c r="B101" s="420"/>
      <c r="C101" s="674"/>
      <c r="D101" s="354">
        <v>202884</v>
      </c>
      <c r="E101" s="355"/>
      <c r="F101" s="355"/>
      <c r="G101" s="355"/>
      <c r="H101" s="356"/>
    </row>
    <row r="102" spans="1:8" s="16" customFormat="1" ht="37.5" customHeight="1" outlineLevel="1" x14ac:dyDescent="0.2">
      <c r="A102" s="419" t="s">
        <v>191</v>
      </c>
      <c r="B102" s="420"/>
      <c r="C102" s="674"/>
      <c r="D102" s="354">
        <v>209880</v>
      </c>
      <c r="E102" s="355"/>
      <c r="F102" s="355"/>
      <c r="G102" s="355"/>
      <c r="H102" s="356"/>
    </row>
    <row r="103" spans="1:8" s="16" customFormat="1" ht="37.5" customHeight="1" outlineLevel="1" x14ac:dyDescent="0.2">
      <c r="A103" s="419" t="s">
        <v>192</v>
      </c>
      <c r="B103" s="420"/>
      <c r="C103" s="674"/>
      <c r="D103" s="354">
        <v>216876</v>
      </c>
      <c r="E103" s="355"/>
      <c r="F103" s="355"/>
      <c r="G103" s="355"/>
      <c r="H103" s="356"/>
    </row>
    <row r="104" spans="1:8" s="16" customFormat="1" ht="37.5" customHeight="1" outlineLevel="1" x14ac:dyDescent="0.2">
      <c r="A104" s="419" t="s">
        <v>193</v>
      </c>
      <c r="B104" s="420"/>
      <c r="C104" s="674"/>
      <c r="D104" s="354">
        <v>223872</v>
      </c>
      <c r="E104" s="355"/>
      <c r="F104" s="355"/>
      <c r="G104" s="355"/>
      <c r="H104" s="356"/>
    </row>
    <row r="105" spans="1:8" s="16" customFormat="1" ht="37.5" customHeight="1" outlineLevel="1" x14ac:dyDescent="0.2">
      <c r="A105" s="419" t="s">
        <v>194</v>
      </c>
      <c r="B105" s="420"/>
      <c r="C105" s="674"/>
      <c r="D105" s="354">
        <v>230868</v>
      </c>
      <c r="E105" s="355"/>
      <c r="F105" s="355"/>
      <c r="G105" s="355"/>
      <c r="H105" s="356"/>
    </row>
    <row r="106" spans="1:8" s="16" customFormat="1" ht="37.5" customHeight="1" outlineLevel="1" x14ac:dyDescent="0.2">
      <c r="A106" s="419" t="s">
        <v>195</v>
      </c>
      <c r="B106" s="420"/>
      <c r="C106" s="674"/>
      <c r="D106" s="354">
        <v>237864</v>
      </c>
      <c r="E106" s="355"/>
      <c r="F106" s="355"/>
      <c r="G106" s="355"/>
      <c r="H106" s="356"/>
    </row>
    <row r="107" spans="1:8" s="16" customFormat="1" ht="37.5" customHeight="1" outlineLevel="1" x14ac:dyDescent="0.2">
      <c r="A107" s="419" t="s">
        <v>235</v>
      </c>
      <c r="B107" s="420"/>
      <c r="C107" s="674"/>
      <c r="D107" s="354">
        <v>244860</v>
      </c>
      <c r="E107" s="355"/>
      <c r="F107" s="355"/>
      <c r="G107" s="355"/>
      <c r="H107" s="356"/>
    </row>
    <row r="108" spans="1:8" s="16" customFormat="1" ht="37.5" customHeight="1" outlineLevel="1" x14ac:dyDescent="0.2">
      <c r="A108" s="419" t="s">
        <v>236</v>
      </c>
      <c r="B108" s="420"/>
      <c r="C108" s="674"/>
      <c r="D108" s="354">
        <v>251856</v>
      </c>
      <c r="E108" s="355"/>
      <c r="F108" s="355"/>
      <c r="G108" s="355"/>
      <c r="H108" s="356"/>
    </row>
    <row r="109" spans="1:8" s="16" customFormat="1" ht="37.5" customHeight="1" outlineLevel="1" x14ac:dyDescent="0.2">
      <c r="A109" s="419" t="s">
        <v>237</v>
      </c>
      <c r="B109" s="420"/>
      <c r="C109" s="674"/>
      <c r="D109" s="354">
        <v>258852</v>
      </c>
      <c r="E109" s="355"/>
      <c r="F109" s="355"/>
      <c r="G109" s="355"/>
      <c r="H109" s="356"/>
    </row>
    <row r="110" spans="1:8" s="16" customFormat="1" ht="37.5" customHeight="1" outlineLevel="1" x14ac:dyDescent="0.2">
      <c r="A110" s="419" t="s">
        <v>238</v>
      </c>
      <c r="B110" s="420"/>
      <c r="C110" s="674"/>
      <c r="D110" s="354">
        <v>265848</v>
      </c>
      <c r="E110" s="355"/>
      <c r="F110" s="355"/>
      <c r="G110" s="355"/>
      <c r="H110" s="356"/>
    </row>
    <row r="111" spans="1:8" s="16" customFormat="1" ht="37.5" customHeight="1" outlineLevel="1" thickBot="1" x14ac:dyDescent="0.25">
      <c r="A111" s="419" t="s">
        <v>239</v>
      </c>
      <c r="B111" s="420"/>
      <c r="C111" s="674"/>
      <c r="D111" s="354">
        <v>272844</v>
      </c>
      <c r="E111" s="355"/>
      <c r="F111" s="355"/>
      <c r="G111" s="355"/>
      <c r="H111" s="356"/>
    </row>
    <row r="112" spans="1:8" s="16" customFormat="1" ht="50.1" customHeight="1" thickBot="1" x14ac:dyDescent="0.25">
      <c r="A112" s="411" t="s">
        <v>59</v>
      </c>
      <c r="B112" s="412"/>
      <c r="C112" s="412"/>
      <c r="D112" s="421" t="str">
        <f>"от "&amp;MIN(D113:D122)&amp;" до "&amp;MAX(D113:D122)</f>
        <v>от 48 до 3600</v>
      </c>
      <c r="E112" s="422"/>
      <c r="F112" s="422"/>
      <c r="G112" s="422"/>
      <c r="H112" s="423"/>
    </row>
    <row r="113" spans="1:8" s="16" customFormat="1" ht="156" customHeight="1" x14ac:dyDescent="0.2">
      <c r="A113" s="65" t="s">
        <v>60</v>
      </c>
      <c r="B113" s="66" t="s">
        <v>13</v>
      </c>
      <c r="C113" s="120"/>
      <c r="D113" s="432">
        <v>3600</v>
      </c>
      <c r="E113" s="433"/>
      <c r="F113" s="433"/>
      <c r="G113" s="433"/>
      <c r="H113" s="434"/>
    </row>
    <row r="114" spans="1:8" s="16" customFormat="1" ht="37.5" customHeight="1" x14ac:dyDescent="0.2">
      <c r="A114" s="352" t="s">
        <v>61</v>
      </c>
      <c r="B114" s="522"/>
      <c r="C114" s="426"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14" s="354">
        <v>48</v>
      </c>
      <c r="E114" s="355"/>
      <c r="F114" s="355"/>
      <c r="G114" s="355"/>
      <c r="H114" s="356"/>
    </row>
    <row r="115" spans="1:8" s="16" customFormat="1" ht="37.5" customHeight="1" x14ac:dyDescent="0.2">
      <c r="A115" s="352" t="s">
        <v>62</v>
      </c>
      <c r="B115" s="353"/>
      <c r="C115" s="427"/>
      <c r="D115" s="354">
        <v>534</v>
      </c>
      <c r="E115" s="355"/>
      <c r="F115" s="355"/>
      <c r="G115" s="355"/>
      <c r="H115" s="356"/>
    </row>
    <row r="116" spans="1:8" s="16" customFormat="1" ht="37.5" customHeight="1" x14ac:dyDescent="0.2">
      <c r="A116" s="352" t="s">
        <v>63</v>
      </c>
      <c r="B116" s="522"/>
      <c r="C116" s="427"/>
      <c r="D116" s="354">
        <v>354</v>
      </c>
      <c r="E116" s="355"/>
      <c r="F116" s="355"/>
      <c r="G116" s="355"/>
      <c r="H116" s="356"/>
    </row>
    <row r="117" spans="1:8" s="16" customFormat="1" ht="37.5" customHeight="1" x14ac:dyDescent="0.2">
      <c r="A117" s="352" t="s">
        <v>64</v>
      </c>
      <c r="B117" s="353"/>
      <c r="C117" s="427"/>
      <c r="D117" s="354">
        <v>474</v>
      </c>
      <c r="E117" s="355"/>
      <c r="F117" s="355"/>
      <c r="G117" s="355"/>
      <c r="H117" s="356"/>
    </row>
    <row r="118" spans="1:8" s="16" customFormat="1" ht="37.5" customHeight="1" x14ac:dyDescent="0.2">
      <c r="A118" s="352" t="s">
        <v>65</v>
      </c>
      <c r="B118" s="522"/>
      <c r="C118" s="427"/>
      <c r="D118" s="354">
        <v>240</v>
      </c>
      <c r="E118" s="355"/>
      <c r="F118" s="355"/>
      <c r="G118" s="355"/>
      <c r="H118" s="356"/>
    </row>
    <row r="119" spans="1:8" s="16" customFormat="1" ht="37.5" customHeight="1" x14ac:dyDescent="0.2">
      <c r="A119" s="352" t="s">
        <v>66</v>
      </c>
      <c r="B119" s="522"/>
      <c r="C119" s="427"/>
      <c r="D119" s="354">
        <v>240</v>
      </c>
      <c r="E119" s="355"/>
      <c r="F119" s="355"/>
      <c r="G119" s="355"/>
      <c r="H119" s="356"/>
    </row>
    <row r="120" spans="1:8" s="16" customFormat="1" ht="37.5" customHeight="1" x14ac:dyDescent="0.2">
      <c r="A120" s="352" t="s">
        <v>67</v>
      </c>
      <c r="B120" s="522"/>
      <c r="C120" s="427"/>
      <c r="D120" s="354">
        <v>480</v>
      </c>
      <c r="E120" s="355"/>
      <c r="F120" s="355"/>
      <c r="G120" s="355"/>
      <c r="H120" s="356"/>
    </row>
    <row r="121" spans="1:8" s="16" customFormat="1" ht="37.5" customHeight="1" x14ac:dyDescent="0.2">
      <c r="A121" s="352" t="s">
        <v>68</v>
      </c>
      <c r="B121" s="522"/>
      <c r="C121" s="427"/>
      <c r="D121" s="354">
        <v>720</v>
      </c>
      <c r="E121" s="355"/>
      <c r="F121" s="355"/>
      <c r="G121" s="355"/>
      <c r="H121" s="356"/>
    </row>
    <row r="122" spans="1:8" s="16" customFormat="1" ht="37.5" customHeight="1" thickBot="1" x14ac:dyDescent="0.25">
      <c r="A122" s="369" t="s">
        <v>69</v>
      </c>
      <c r="B122" s="523"/>
      <c r="C122" s="428"/>
      <c r="D122" s="354">
        <v>1182</v>
      </c>
      <c r="E122" s="355"/>
      <c r="F122" s="355"/>
      <c r="G122" s="355"/>
      <c r="H122" s="356"/>
    </row>
    <row r="123" spans="1:8" s="16" customFormat="1" ht="117.75" customHeight="1" thickBot="1" x14ac:dyDescent="0.25">
      <c r="A123" s="524" t="s">
        <v>71</v>
      </c>
      <c r="B123" s="525"/>
      <c r="C12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23" s="375">
        <v>30</v>
      </c>
      <c r="E123" s="375"/>
      <c r="F123" s="375"/>
      <c r="G123" s="375"/>
      <c r="H123" s="376"/>
    </row>
    <row r="124" spans="1:8" s="23" customFormat="1" ht="50.1" customHeight="1" thickBot="1" x14ac:dyDescent="0.25">
      <c r="A124" s="362" t="s">
        <v>72</v>
      </c>
      <c r="B124" s="363"/>
      <c r="C124" s="21"/>
      <c r="D124" s="364" t="str">
        <f>"от "&amp;MIN(D126,D146:H147,F186,D148:H162)&amp;" до "&amp;MAX(D126,D146:H147,F186,D148:H162)</f>
        <v>от 300 до 49998</v>
      </c>
      <c r="E124" s="364"/>
      <c r="F124" s="364"/>
      <c r="G124" s="364"/>
      <c r="H124" s="365"/>
    </row>
    <row r="125" spans="1:8" s="16" customFormat="1" ht="24.95" customHeight="1" thickBot="1" x14ac:dyDescent="0.25">
      <c r="A125" s="518"/>
      <c r="B125" s="519"/>
      <c r="C125" s="60"/>
      <c r="D125" s="520"/>
      <c r="E125" s="520"/>
      <c r="F125" s="520"/>
      <c r="G125" s="520"/>
      <c r="H125" s="521"/>
    </row>
    <row r="126" spans="1:8" s="16" customFormat="1" ht="61.5" customHeight="1" thickBot="1" x14ac:dyDescent="0.25">
      <c r="A126" s="389" t="s">
        <v>73</v>
      </c>
      <c r="B126" s="390"/>
      <c r="C12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"2ГИС.УЛАН-УДЭ" (версия для ПК); Интернет-площадка 2gis.kz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http://api.2gis.kz/</v>
      </c>
      <c r="D126" s="391">
        <v>12600</v>
      </c>
      <c r="E126" s="391"/>
      <c r="F126" s="391"/>
      <c r="G126" s="391"/>
      <c r="H126" s="392"/>
    </row>
    <row r="127" spans="1:8" s="16" customFormat="1" ht="61.5" customHeight="1" thickBot="1" x14ac:dyDescent="0.25">
      <c r="A127" s="393" t="s">
        <v>74</v>
      </c>
      <c r="B127" s="394"/>
      <c r="C127" s="405"/>
      <c r="D127" s="395" t="s">
        <v>75</v>
      </c>
      <c r="E127" s="396"/>
      <c r="F127" s="396"/>
      <c r="G127" s="396"/>
      <c r="H127" s="397"/>
    </row>
    <row r="128" spans="1:8" s="16" customFormat="1" ht="61.5" customHeight="1" x14ac:dyDescent="0.2">
      <c r="A128" s="385" t="s">
        <v>76</v>
      </c>
      <c r="B128" s="386"/>
      <c r="C128" s="405"/>
      <c r="D128" s="398">
        <f>D126/4</f>
        <v>3150</v>
      </c>
      <c r="E128" s="398"/>
      <c r="F128" s="398"/>
      <c r="G128" s="398"/>
      <c r="H128" s="399"/>
    </row>
    <row r="129" spans="1:8" s="16" customFormat="1" ht="61.5" customHeight="1" x14ac:dyDescent="0.2">
      <c r="A129" s="385" t="s">
        <v>77</v>
      </c>
      <c r="B129" s="386"/>
      <c r="C129" s="405"/>
      <c r="D129" s="398">
        <f>D126/5</f>
        <v>2520</v>
      </c>
      <c r="E129" s="398"/>
      <c r="F129" s="398"/>
      <c r="G129" s="398"/>
      <c r="H129" s="399"/>
    </row>
    <row r="130" spans="1:8" s="16" customFormat="1" ht="61.5" customHeight="1" x14ac:dyDescent="0.2">
      <c r="A130" s="385" t="s">
        <v>78</v>
      </c>
      <c r="B130" s="386"/>
      <c r="C130" s="405"/>
      <c r="D130" s="398">
        <f>D126/6</f>
        <v>2100</v>
      </c>
      <c r="E130" s="398"/>
      <c r="F130" s="398"/>
      <c r="G130" s="398"/>
      <c r="H130" s="399"/>
    </row>
    <row r="131" spans="1:8" s="16" customFormat="1" ht="61.5" customHeight="1" x14ac:dyDescent="0.2">
      <c r="A131" s="385" t="s">
        <v>79</v>
      </c>
      <c r="B131" s="386"/>
      <c r="C131" s="405"/>
      <c r="D131" s="398">
        <f>D126/7</f>
        <v>1800</v>
      </c>
      <c r="E131" s="398"/>
      <c r="F131" s="398"/>
      <c r="G131" s="398"/>
      <c r="H131" s="399"/>
    </row>
    <row r="132" spans="1:8" s="16" customFormat="1" ht="61.5" customHeight="1" x14ac:dyDescent="0.2">
      <c r="A132" s="385" t="s">
        <v>80</v>
      </c>
      <c r="B132" s="386"/>
      <c r="C132" s="405"/>
      <c r="D132" s="398">
        <f>D126/8</f>
        <v>1575</v>
      </c>
      <c r="E132" s="398"/>
      <c r="F132" s="398"/>
      <c r="G132" s="398"/>
      <c r="H132" s="399"/>
    </row>
    <row r="133" spans="1:8" s="16" customFormat="1" ht="61.5" customHeight="1" x14ac:dyDescent="0.2">
      <c r="A133" s="385" t="s">
        <v>81</v>
      </c>
      <c r="B133" s="386"/>
      <c r="C133" s="405"/>
      <c r="D133" s="398">
        <f>D126/9</f>
        <v>1400</v>
      </c>
      <c r="E133" s="398"/>
      <c r="F133" s="398"/>
      <c r="G133" s="398"/>
      <c r="H133" s="399"/>
    </row>
    <row r="134" spans="1:8" s="16" customFormat="1" ht="61.5" customHeight="1" x14ac:dyDescent="0.2">
      <c r="A134" s="385" t="s">
        <v>82</v>
      </c>
      <c r="B134" s="386"/>
      <c r="C134" s="405"/>
      <c r="D134" s="398">
        <f>D126/10</f>
        <v>1260</v>
      </c>
      <c r="E134" s="398"/>
      <c r="F134" s="398"/>
      <c r="G134" s="398"/>
      <c r="H134" s="399"/>
    </row>
    <row r="135" spans="1:8" s="16" customFormat="1" ht="61.5" customHeight="1" thickBot="1" x14ac:dyDescent="0.25">
      <c r="A135" s="389" t="s">
        <v>83</v>
      </c>
      <c r="B135" s="390"/>
      <c r="C135" s="405"/>
      <c r="D135" s="391">
        <v>16608</v>
      </c>
      <c r="E135" s="391"/>
      <c r="F135" s="391"/>
      <c r="G135" s="391"/>
      <c r="H135" s="392"/>
    </row>
    <row r="136" spans="1:8" s="16" customFormat="1" ht="61.5" customHeight="1" thickBot="1" x14ac:dyDescent="0.25">
      <c r="A136" s="393" t="s">
        <v>74</v>
      </c>
      <c r="B136" s="394"/>
      <c r="C136" s="405"/>
      <c r="D136" s="395" t="s">
        <v>75</v>
      </c>
      <c r="E136" s="396"/>
      <c r="F136" s="396"/>
      <c r="G136" s="396"/>
      <c r="H136" s="397"/>
    </row>
    <row r="137" spans="1:8" s="16" customFormat="1" ht="61.5" customHeight="1" x14ac:dyDescent="0.2">
      <c r="A137" s="385" t="s">
        <v>76</v>
      </c>
      <c r="B137" s="386"/>
      <c r="C137" s="405"/>
      <c r="D137" s="398">
        <v>4152</v>
      </c>
      <c r="E137" s="398"/>
      <c r="F137" s="398"/>
      <c r="G137" s="398"/>
      <c r="H137" s="399"/>
    </row>
    <row r="138" spans="1:8" s="16" customFormat="1" ht="61.5" customHeight="1" x14ac:dyDescent="0.2">
      <c r="A138" s="385" t="s">
        <v>77</v>
      </c>
      <c r="B138" s="386"/>
      <c r="C138" s="405"/>
      <c r="D138" s="398">
        <v>3321.6</v>
      </c>
      <c r="E138" s="398"/>
      <c r="F138" s="398"/>
      <c r="G138" s="398"/>
      <c r="H138" s="399"/>
    </row>
    <row r="139" spans="1:8" s="16" customFormat="1" ht="61.5" customHeight="1" x14ac:dyDescent="0.2">
      <c r="A139" s="385" t="s">
        <v>78</v>
      </c>
      <c r="B139" s="386"/>
      <c r="C139" s="405"/>
      <c r="D139" s="398">
        <v>2767.9999999999995</v>
      </c>
      <c r="E139" s="398"/>
      <c r="F139" s="398"/>
      <c r="G139" s="398"/>
      <c r="H139" s="399"/>
    </row>
    <row r="140" spans="1:8" s="16" customFormat="1" ht="61.5" customHeight="1" x14ac:dyDescent="0.2">
      <c r="A140" s="385" t="s">
        <v>79</v>
      </c>
      <c r="B140" s="386"/>
      <c r="C140" s="405"/>
      <c r="D140" s="398">
        <v>2372.5714285714284</v>
      </c>
      <c r="E140" s="398"/>
      <c r="F140" s="398"/>
      <c r="G140" s="398"/>
      <c r="H140" s="399"/>
    </row>
    <row r="141" spans="1:8" s="16" customFormat="1" ht="61.5" customHeight="1" x14ac:dyDescent="0.2">
      <c r="A141" s="385" t="s">
        <v>80</v>
      </c>
      <c r="B141" s="386"/>
      <c r="C141" s="405"/>
      <c r="D141" s="398">
        <v>2076</v>
      </c>
      <c r="E141" s="398"/>
      <c r="F141" s="398"/>
      <c r="G141" s="398"/>
      <c r="H141" s="399"/>
    </row>
    <row r="142" spans="1:8" s="16" customFormat="1" ht="61.5" customHeight="1" x14ac:dyDescent="0.2">
      <c r="A142" s="385" t="s">
        <v>81</v>
      </c>
      <c r="B142" s="386"/>
      <c r="C142" s="405"/>
      <c r="D142" s="398">
        <v>1845.3333333333333</v>
      </c>
      <c r="E142" s="398"/>
      <c r="F142" s="398"/>
      <c r="G142" s="398"/>
      <c r="H142" s="399"/>
    </row>
    <row r="143" spans="1:8" s="16" customFormat="1" ht="61.5" customHeight="1" thickBot="1" x14ac:dyDescent="0.25">
      <c r="A143" s="385" t="s">
        <v>82</v>
      </c>
      <c r="B143" s="386"/>
      <c r="C143" s="406"/>
      <c r="D143" s="398">
        <v>1660.8</v>
      </c>
      <c r="E143" s="398"/>
      <c r="F143" s="398"/>
      <c r="G143" s="398"/>
      <c r="H143" s="399"/>
    </row>
    <row r="144" spans="1:8" s="16" customFormat="1" ht="62.45" customHeight="1" thickBot="1" x14ac:dyDescent="0.25">
      <c r="A144" s="380" t="s">
        <v>84</v>
      </c>
      <c r="B144" s="381"/>
      <c r="C14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44" s="374">
        <v>27000</v>
      </c>
      <c r="E144" s="375"/>
      <c r="F144" s="375"/>
      <c r="G144" s="375"/>
      <c r="H144" s="376"/>
    </row>
    <row r="145" spans="1:8" s="16" customFormat="1" ht="24.95" customHeight="1" thickBot="1" x14ac:dyDescent="0.25">
      <c r="A145" s="518"/>
      <c r="B145" s="519"/>
      <c r="C145" s="56"/>
      <c r="D145" s="520"/>
      <c r="E145" s="520"/>
      <c r="F145" s="520"/>
      <c r="G145" s="520"/>
      <c r="H145" s="521"/>
    </row>
    <row r="146" spans="1:8" s="16" customFormat="1" ht="50.1" customHeight="1" x14ac:dyDescent="0.2">
      <c r="A146" s="352" t="s">
        <v>85</v>
      </c>
      <c r="B146" s="353"/>
      <c r="C146" s="118" t="str">
        <f>"Интернет-площадка 2gis.ru на основе Cправочника организаций "&amp;$C$2&amp;""</f>
        <v>Интернет-площадка 2gis.ru на основе Cправочника организаций "2ГИС.УЛАН-УДЭ"</v>
      </c>
      <c r="D146" s="361">
        <v>8550</v>
      </c>
      <c r="E146" s="355"/>
      <c r="F146" s="355"/>
      <c r="G146" s="355"/>
      <c r="H146" s="356"/>
    </row>
    <row r="147" spans="1:8" s="16" customFormat="1" ht="50.1" customHeight="1" x14ac:dyDescent="0.2">
      <c r="A147" s="352" t="s">
        <v>86</v>
      </c>
      <c r="B147" s="353"/>
      <c r="C147"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7" s="361">
        <v>1200</v>
      </c>
      <c r="E147" s="355"/>
      <c r="F147" s="355"/>
      <c r="G147" s="355"/>
      <c r="H147" s="356"/>
    </row>
    <row r="148" spans="1:8" s="16" customFormat="1" ht="50.1" customHeight="1" x14ac:dyDescent="0.2">
      <c r="A148" s="352" t="s">
        <v>87</v>
      </c>
      <c r="B148" s="353"/>
      <c r="C148"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48" s="361">
        <v>1950</v>
      </c>
      <c r="E148" s="355"/>
      <c r="F148" s="355"/>
      <c r="G148" s="355"/>
      <c r="H148" s="356"/>
    </row>
    <row r="149" spans="1:8" s="16" customFormat="1" ht="50.1" customHeight="1" x14ac:dyDescent="0.2">
      <c r="A149" s="352" t="s">
        <v>88</v>
      </c>
      <c r="B149" s="353"/>
      <c r="C149" s="74" t="str">
        <f>"Интернет-площадка 2gis.ru на основе Cправочника организаций "&amp;$C$2&amp;""</f>
        <v>Интернет-площадка 2gis.ru на основе Cправочника организаций "2ГИС.УЛАН-УДЭ"</v>
      </c>
      <c r="D149" s="361">
        <v>12780</v>
      </c>
      <c r="E149" s="355"/>
      <c r="F149" s="355"/>
      <c r="G149" s="355"/>
      <c r="H149" s="356"/>
    </row>
    <row r="150" spans="1:8" s="16" customFormat="1" ht="50.1" customHeight="1" x14ac:dyDescent="0.2">
      <c r="A150" s="352" t="s">
        <v>89</v>
      </c>
      <c r="B150" s="353"/>
      <c r="C150" s="74" t="str">
        <f>"Интернет-площадка 2gis.ru на основе Cправочника организаций "&amp;$C$2&amp;""</f>
        <v>Интернет-площадка 2gis.ru на основе Cправочника организаций "2ГИС.УЛАН-УДЭ"</v>
      </c>
      <c r="D150" s="361">
        <v>15336</v>
      </c>
      <c r="E150" s="355"/>
      <c r="F150" s="355"/>
      <c r="G150" s="355"/>
      <c r="H150" s="356"/>
    </row>
    <row r="151" spans="1:8" s="16" customFormat="1" ht="50.1" customHeight="1" x14ac:dyDescent="0.2">
      <c r="A151" s="352" t="s">
        <v>90</v>
      </c>
      <c r="B151" s="353"/>
      <c r="C151"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1" s="361">
        <v>990</v>
      </c>
      <c r="E151" s="355"/>
      <c r="F151" s="355"/>
      <c r="G151" s="355"/>
      <c r="H151" s="356"/>
    </row>
    <row r="152" spans="1:8" s="16" customFormat="1" ht="50.1" customHeight="1" x14ac:dyDescent="0.2">
      <c r="A152" s="352" t="s">
        <v>91</v>
      </c>
      <c r="B152" s="353"/>
      <c r="C152"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2" s="361">
        <v>2400</v>
      </c>
      <c r="E152" s="355"/>
      <c r="F152" s="355"/>
      <c r="G152" s="355"/>
      <c r="H152" s="356"/>
    </row>
    <row r="153" spans="1:8" s="16" customFormat="1" ht="50.1" customHeight="1" x14ac:dyDescent="0.2">
      <c r="A153" s="352" t="s">
        <v>92</v>
      </c>
      <c r="B153" s="353"/>
      <c r="C153"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53" s="361">
        <v>4248</v>
      </c>
      <c r="E153" s="355"/>
      <c r="F153" s="355"/>
      <c r="G153" s="355"/>
      <c r="H153" s="356"/>
    </row>
    <row r="154" spans="1:8" s="16" customFormat="1" ht="50.1" customHeight="1" x14ac:dyDescent="0.2">
      <c r="A154" s="352" t="s">
        <v>93</v>
      </c>
      <c r="B154" s="353"/>
      <c r="C154" s="74" t="str">
        <f>C186</f>
        <v>электронный справочник на основе Справочника организаций "2ГИС.УЛАН-УДЭ" (мобильная версия 2ГИС 4.0 и выше)</v>
      </c>
      <c r="D154" s="361">
        <v>24498</v>
      </c>
      <c r="E154" s="355"/>
      <c r="F154" s="355"/>
      <c r="G154" s="355"/>
      <c r="H154" s="356"/>
    </row>
    <row r="155" spans="1:8" s="16" customFormat="1" ht="50.1" customHeight="1" x14ac:dyDescent="0.2">
      <c r="A155" s="352" t="s">
        <v>94</v>
      </c>
      <c r="B155" s="353"/>
      <c r="C155" s="74" t="s">
        <v>95</v>
      </c>
      <c r="D155" s="361">
        <v>504</v>
      </c>
      <c r="E155" s="355"/>
      <c r="F155" s="355"/>
      <c r="G155" s="355"/>
      <c r="H155" s="356"/>
    </row>
    <row r="156" spans="1:8" s="16" customFormat="1" ht="66" customHeight="1" x14ac:dyDescent="0.2">
      <c r="A156" s="352" t="s">
        <v>96</v>
      </c>
      <c r="B156" s="353"/>
      <c r="C15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6" s="361">
        <v>4554</v>
      </c>
      <c r="E156" s="355"/>
      <c r="F156" s="355"/>
      <c r="G156" s="355"/>
      <c r="H156" s="356"/>
    </row>
    <row r="157" spans="1:8" s="16" customFormat="1" ht="66" customHeight="1" x14ac:dyDescent="0.2">
      <c r="A157" s="352" t="s">
        <v>97</v>
      </c>
      <c r="B157" s="353"/>
      <c r="C157" s="74" t="str">
        <f t="shared" ref="C157:C15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7" s="361">
        <v>3642</v>
      </c>
      <c r="E157" s="355"/>
      <c r="F157" s="355"/>
      <c r="G157" s="355"/>
      <c r="H157" s="356"/>
    </row>
    <row r="158" spans="1:8" s="16" customFormat="1" ht="66" customHeight="1" x14ac:dyDescent="0.2">
      <c r="A158" s="352" t="s">
        <v>98</v>
      </c>
      <c r="B158" s="353"/>
      <c r="C158" s="74"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8" s="361">
        <v>2952</v>
      </c>
      <c r="E158" s="355"/>
      <c r="F158" s="355"/>
      <c r="G158" s="355"/>
      <c r="H158" s="356"/>
    </row>
    <row r="159" spans="1:8" s="16" customFormat="1" ht="66" customHeight="1" x14ac:dyDescent="0.2">
      <c r="A159" s="352" t="s">
        <v>99</v>
      </c>
      <c r="B159" s="353"/>
      <c r="C159" s="74" t="str">
        <f t="shared" si="0"/>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59" s="361">
        <v>1824</v>
      </c>
      <c r="E159" s="355"/>
      <c r="F159" s="355"/>
      <c r="G159" s="355"/>
      <c r="H159" s="356"/>
    </row>
    <row r="160" spans="1:8" s="16" customFormat="1" ht="66" customHeight="1" x14ac:dyDescent="0.2">
      <c r="A160" s="352" t="s">
        <v>100</v>
      </c>
      <c r="B160" s="353" t="s">
        <v>100</v>
      </c>
      <c r="C16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0" s="361">
        <v>49998</v>
      </c>
      <c r="E160" s="355"/>
      <c r="F160" s="355"/>
      <c r="G160" s="355"/>
      <c r="H160" s="356"/>
    </row>
    <row r="161" spans="1:8" s="16" customFormat="1" ht="66" customHeight="1" x14ac:dyDescent="0.2">
      <c r="A161" s="352" t="s">
        <v>101</v>
      </c>
      <c r="B161" s="353" t="s">
        <v>101</v>
      </c>
      <c r="C16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61" s="361">
        <v>15996</v>
      </c>
      <c r="E161" s="355"/>
      <c r="F161" s="355"/>
      <c r="G161" s="355"/>
      <c r="H161" s="356"/>
    </row>
    <row r="162" spans="1:8" s="16" customFormat="1" ht="50.1" customHeight="1" thickBot="1" x14ac:dyDescent="0.25">
      <c r="A162" s="352" t="s">
        <v>102</v>
      </c>
      <c r="B162" s="353"/>
      <c r="C162"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2" s="361">
        <v>300</v>
      </c>
      <c r="E162" s="355"/>
      <c r="F162" s="355"/>
      <c r="G162" s="355"/>
      <c r="H162" s="356"/>
    </row>
    <row r="163" spans="1:8" s="16" customFormat="1" ht="102" customHeight="1" thickBot="1" x14ac:dyDescent="0.25">
      <c r="A163" s="352" t="s">
        <v>16</v>
      </c>
      <c r="B163" s="353"/>
      <c r="C16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3" s="361">
        <v>1500</v>
      </c>
      <c r="E163" s="355"/>
      <c r="F163" s="355"/>
      <c r="G163" s="355"/>
      <c r="H163" s="356"/>
    </row>
    <row r="164" spans="1:8" s="16" customFormat="1" ht="102" customHeight="1" thickBot="1" x14ac:dyDescent="0.25">
      <c r="A164" s="352" t="s">
        <v>103</v>
      </c>
      <c r="B164" s="353"/>
      <c r="C16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64" s="361">
        <v>100002</v>
      </c>
      <c r="E164" s="355"/>
      <c r="F164" s="355"/>
      <c r="G164" s="355"/>
      <c r="H164" s="356"/>
    </row>
    <row r="165" spans="1:8" s="16" customFormat="1" ht="126" customHeight="1" x14ac:dyDescent="0.2">
      <c r="A165" s="352" t="s">
        <v>104</v>
      </c>
      <c r="B165" s="353"/>
      <c r="C16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5" s="361">
        <v>27396</v>
      </c>
      <c r="E165" s="355"/>
      <c r="F165" s="355"/>
      <c r="G165" s="355"/>
      <c r="H165" s="356"/>
    </row>
    <row r="166" spans="1:8" s="16" customFormat="1" ht="96" customHeight="1" x14ac:dyDescent="0.2">
      <c r="A166" s="377" t="s">
        <v>105</v>
      </c>
      <c r="B166" s="378"/>
      <c r="C16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Интернет-площадки и Веб-приложения на основе Cправочника организаций "2ГИС.УЛАН-УДЭ", http://api.2gis.ru/</v>
      </c>
      <c r="D166" s="361">
        <v>5010</v>
      </c>
      <c r="E166" s="355"/>
      <c r="F166" s="355"/>
      <c r="G166" s="355"/>
      <c r="H166" s="356"/>
    </row>
    <row r="167" spans="1:8" s="16" customFormat="1" ht="96" customHeight="1" x14ac:dyDescent="0.2">
      <c r="A167" s="377" t="s">
        <v>106</v>
      </c>
      <c r="B167" s="378"/>
      <c r="C16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67" s="361">
        <v>16698</v>
      </c>
      <c r="E167" s="355"/>
      <c r="F167" s="355"/>
      <c r="G167" s="355"/>
      <c r="H167" s="356"/>
    </row>
    <row r="168" spans="1:8" s="16" customFormat="1" ht="50.1" customHeight="1" x14ac:dyDescent="0.2">
      <c r="A168" s="352" t="s">
        <v>107</v>
      </c>
      <c r="B168" s="353"/>
      <c r="C168" s="74" t="str">
        <f>"Интернет-площадка 2gis.ru на основе Cправочника организаций "&amp;$C$2&amp;""</f>
        <v>Интернет-площадка 2gis.ru на основе Cправочника организаций "2ГИС.УЛАН-УДЭ"</v>
      </c>
      <c r="D168" s="361">
        <v>12000</v>
      </c>
      <c r="E168" s="355"/>
      <c r="F168" s="355"/>
      <c r="G168" s="355"/>
      <c r="H168" s="356"/>
    </row>
    <row r="169" spans="1:8" s="16" customFormat="1" ht="50.1" customHeight="1" x14ac:dyDescent="0.2">
      <c r="A169" s="352" t="s">
        <v>108</v>
      </c>
      <c r="B169" s="353"/>
      <c r="C169"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69" s="361">
        <v>1680</v>
      </c>
      <c r="E169" s="355"/>
      <c r="F169" s="355"/>
      <c r="G169" s="355"/>
      <c r="H169" s="356"/>
    </row>
    <row r="170" spans="1:8" s="16" customFormat="1" ht="50.1" customHeight="1" x14ac:dyDescent="0.2">
      <c r="A170" s="352" t="s">
        <v>109</v>
      </c>
      <c r="B170" s="353"/>
      <c r="C170"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0" s="361">
        <v>2760</v>
      </c>
      <c r="E170" s="355"/>
      <c r="F170" s="355"/>
      <c r="G170" s="355"/>
      <c r="H170" s="356"/>
    </row>
    <row r="171" spans="1:8" s="16" customFormat="1" ht="50.1" customHeight="1" x14ac:dyDescent="0.2">
      <c r="A171" s="352" t="s">
        <v>110</v>
      </c>
      <c r="B171" s="353"/>
      <c r="C171" s="74" t="str">
        <f>"Интернет-площадка 2gis.ru на основе Cправочника организаций "&amp;$C$2&amp;""</f>
        <v>Интернет-площадка 2gis.ru на основе Cправочника организаций "2ГИС.УЛАН-УДЭ"</v>
      </c>
      <c r="D171" s="361">
        <v>18000</v>
      </c>
      <c r="E171" s="355"/>
      <c r="F171" s="355"/>
      <c r="G171" s="355"/>
      <c r="H171" s="356"/>
    </row>
    <row r="172" spans="1:8" s="16" customFormat="1" ht="50.1" customHeight="1" x14ac:dyDescent="0.2">
      <c r="A172" s="352" t="s">
        <v>111</v>
      </c>
      <c r="B172" s="353"/>
      <c r="C172" s="74" t="str">
        <f>"Интернет-площадка 2gis.ru на основе Cправочника организаций "&amp;$C$2&amp;""</f>
        <v>Интернет-площадка 2gis.ru на основе Cправочника организаций "2ГИС.УЛАН-УДЭ"</v>
      </c>
      <c r="D172" s="361">
        <v>21600</v>
      </c>
      <c r="E172" s="355"/>
      <c r="F172" s="355"/>
      <c r="G172" s="355"/>
      <c r="H172" s="356"/>
    </row>
    <row r="173" spans="1:8" s="16" customFormat="1" ht="50.1" customHeight="1" x14ac:dyDescent="0.2">
      <c r="A173" s="352" t="s">
        <v>112</v>
      </c>
      <c r="B173" s="353"/>
      <c r="C173"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3" s="361">
        <v>1440</v>
      </c>
      <c r="E173" s="355"/>
      <c r="F173" s="355"/>
      <c r="G173" s="355"/>
      <c r="H173" s="356"/>
    </row>
    <row r="174" spans="1:8" s="16" customFormat="1" ht="50.1" customHeight="1" x14ac:dyDescent="0.2">
      <c r="A174" s="352" t="s">
        <v>113</v>
      </c>
      <c r="B174" s="353"/>
      <c r="C174"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4" s="361">
        <v>3360</v>
      </c>
      <c r="E174" s="355"/>
      <c r="F174" s="355"/>
      <c r="G174" s="355"/>
      <c r="H174" s="356"/>
    </row>
    <row r="175" spans="1:8" s="16" customFormat="1" ht="50.1" customHeight="1" x14ac:dyDescent="0.2">
      <c r="A175" s="352" t="s">
        <v>114</v>
      </c>
      <c r="B175" s="353"/>
      <c r="C175"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5" s="361">
        <v>6000</v>
      </c>
      <c r="E175" s="355"/>
      <c r="F175" s="355"/>
      <c r="G175" s="355"/>
      <c r="H175" s="356"/>
    </row>
    <row r="176" spans="1:8" s="16" customFormat="1" ht="50.1" customHeight="1" x14ac:dyDescent="0.2">
      <c r="A176" s="352" t="s">
        <v>115</v>
      </c>
      <c r="B176" s="353"/>
      <c r="C176" s="74" t="s">
        <v>95</v>
      </c>
      <c r="D176" s="361">
        <v>720</v>
      </c>
      <c r="E176" s="355"/>
      <c r="F176" s="355"/>
      <c r="G176" s="355"/>
      <c r="H176" s="356"/>
    </row>
    <row r="177" spans="1:8" s="16" customFormat="1" ht="79.5" customHeight="1" x14ac:dyDescent="0.2">
      <c r="A177" s="352" t="s">
        <v>116</v>
      </c>
      <c r="B177" s="353"/>
      <c r="C17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"2ГИС.УЛАН-УДЭ" (мобильная версия 2ГИС 4.0 и выше); Интернет-площадка 2gis.ru на основе Cправочника организаций "2ГИС.УЛАН-УДЭ"</v>
      </c>
      <c r="D177" s="361">
        <v>70080</v>
      </c>
      <c r="E177" s="355"/>
      <c r="F177" s="355"/>
      <c r="G177" s="355"/>
      <c r="H177" s="356"/>
    </row>
    <row r="178" spans="1:8" s="16" customFormat="1" ht="50.1" customHeight="1" thickBot="1" x14ac:dyDescent="0.25">
      <c r="A178" s="352" t="s">
        <v>117</v>
      </c>
      <c r="B178" s="353"/>
      <c r="C178"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78" s="361">
        <v>480</v>
      </c>
      <c r="E178" s="355"/>
      <c r="F178" s="355"/>
      <c r="G178" s="355"/>
      <c r="H178" s="356"/>
    </row>
    <row r="179" spans="1:8" s="23" customFormat="1" ht="50.1" customHeight="1" thickBot="1" x14ac:dyDescent="0.25">
      <c r="A179" s="362" t="s">
        <v>118</v>
      </c>
      <c r="B179" s="363"/>
      <c r="C179" s="21"/>
      <c r="D179" s="364"/>
      <c r="E179" s="364"/>
      <c r="F179" s="364"/>
      <c r="G179" s="364"/>
      <c r="H179" s="365"/>
    </row>
    <row r="180" spans="1:8" s="16" customFormat="1" ht="50.1" customHeight="1" x14ac:dyDescent="0.2">
      <c r="A180" s="352" t="s">
        <v>119</v>
      </c>
      <c r="B180" s="353"/>
      <c r="C180" s="366" t="str">
        <f>"Электронный справочник на основе Справочника организаций "&amp;$C$2&amp;" (мобильная версия)"</f>
        <v>Электронный справочник на основе Справочника организаций "2ГИС.УЛАН-УДЭ" (мобильная версия)</v>
      </c>
      <c r="D180" s="354">
        <v>13998</v>
      </c>
      <c r="E180" s="355"/>
      <c r="F180" s="355"/>
      <c r="G180" s="355"/>
      <c r="H180" s="356"/>
    </row>
    <row r="181" spans="1:8" s="16" customFormat="1" ht="50.1" customHeight="1" x14ac:dyDescent="0.2">
      <c r="A181" s="352" t="s">
        <v>120</v>
      </c>
      <c r="B181" s="353"/>
      <c r="C181" s="367"/>
      <c r="D181" s="354">
        <v>15570</v>
      </c>
      <c r="E181" s="355"/>
      <c r="F181" s="355"/>
      <c r="G181" s="355"/>
      <c r="H181" s="356"/>
    </row>
    <row r="182" spans="1:8" s="16" customFormat="1" ht="50.1" customHeight="1" x14ac:dyDescent="0.2">
      <c r="A182" s="369" t="s">
        <v>121</v>
      </c>
      <c r="B182" s="370"/>
      <c r="C182" s="367"/>
      <c r="D182" s="517">
        <v>3000</v>
      </c>
      <c r="E182" s="398"/>
      <c r="F182" s="398"/>
      <c r="G182" s="398"/>
      <c r="H182" s="398"/>
    </row>
    <row r="183" spans="1:8" s="16" customFormat="1" ht="50.1" customHeight="1" x14ac:dyDescent="0.2">
      <c r="A183" s="369" t="s">
        <v>122</v>
      </c>
      <c r="B183" s="370"/>
      <c r="C183" s="367"/>
      <c r="D183" s="517">
        <v>300</v>
      </c>
      <c r="E183" s="398"/>
      <c r="F183" s="398"/>
      <c r="G183" s="398"/>
      <c r="H183" s="398"/>
    </row>
    <row r="184" spans="1:8" s="16" customFormat="1" ht="50.1" customHeight="1" thickBot="1" x14ac:dyDescent="0.25">
      <c r="A184" s="369" t="s">
        <v>123</v>
      </c>
      <c r="B184" s="370"/>
      <c r="C184" s="368"/>
      <c r="D184" s="471">
        <v>1500</v>
      </c>
      <c r="E184" s="472"/>
      <c r="F184" s="472"/>
      <c r="G184" s="472"/>
      <c r="H184" s="472"/>
    </row>
    <row r="185" spans="1:8" s="16" customFormat="1" ht="50.1" customHeight="1" thickBot="1" x14ac:dyDescent="0.25">
      <c r="A185" s="362" t="s">
        <v>124</v>
      </c>
      <c r="B185" s="363"/>
      <c r="C185" s="21"/>
      <c r="D185" s="364"/>
      <c r="E185" s="364"/>
      <c r="F185" s="364"/>
      <c r="G185" s="364"/>
      <c r="H185" s="365"/>
    </row>
    <row r="186" spans="1:8" s="16" customFormat="1" ht="50.1" customHeight="1" x14ac:dyDescent="0.2">
      <c r="A186" s="352" t="s">
        <v>125</v>
      </c>
      <c r="B186" s="353"/>
      <c r="C18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86" s="77">
        <f>F186*1.2</f>
        <v>14220</v>
      </c>
      <c r="E186" s="78">
        <f>F186*1.1</f>
        <v>13035.000000000002</v>
      </c>
      <c r="F186" s="78">
        <v>11850</v>
      </c>
      <c r="G186" s="78">
        <f>F186*0.75</f>
        <v>8887.5</v>
      </c>
      <c r="H186" s="79">
        <f>F186*0.5</f>
        <v>5925</v>
      </c>
    </row>
    <row r="187" spans="1:8" s="16" customFormat="1" ht="50.1" customHeight="1" x14ac:dyDescent="0.2">
      <c r="A187" s="352" t="s">
        <v>126</v>
      </c>
      <c r="B187" s="353"/>
      <c r="C187" s="74" t="str">
        <f>"Интернет-площадка 2gis.ru на основе Cправочника организаций "&amp;$C$2&amp;""</f>
        <v>Интернет-площадка 2gis.ru на основе Cправочника организаций "2ГИС.УЛАН-УДЭ"</v>
      </c>
      <c r="D187" s="354">
        <v>6570</v>
      </c>
      <c r="E187" s="355"/>
      <c r="F187" s="355"/>
      <c r="G187" s="355"/>
      <c r="H187" s="356"/>
    </row>
    <row r="188" spans="1:8" s="16" customFormat="1" ht="50.1" customHeight="1" x14ac:dyDescent="0.2">
      <c r="A188" s="352" t="s">
        <v>127</v>
      </c>
      <c r="B188" s="353"/>
      <c r="C188"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88" s="361">
        <v>1200</v>
      </c>
      <c r="E188" s="355"/>
      <c r="F188" s="355"/>
      <c r="G188" s="355"/>
      <c r="H188" s="356"/>
    </row>
    <row r="189" spans="1:8" s="16" customFormat="1" ht="50.1" customHeight="1" x14ac:dyDescent="0.2">
      <c r="A189" s="377" t="s">
        <v>198</v>
      </c>
      <c r="B189" s="378"/>
      <c r="C18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(мобильная версия 2ГИС 4.0 и выше)</v>
      </c>
      <c r="D189" s="77">
        <f>F189*1.2</f>
        <v>20016</v>
      </c>
      <c r="E189" s="78">
        <f>F189*1.1</f>
        <v>18348</v>
      </c>
      <c r="F189" s="78">
        <v>16680</v>
      </c>
      <c r="G189" s="78">
        <f>F189*0.75</f>
        <v>12510</v>
      </c>
      <c r="H189" s="79">
        <f>F189*0.5</f>
        <v>8340</v>
      </c>
    </row>
    <row r="190" spans="1:8" s="16" customFormat="1" ht="50.1" customHeight="1" x14ac:dyDescent="0.2">
      <c r="A190" s="352" t="s">
        <v>199</v>
      </c>
      <c r="B190" s="353"/>
      <c r="C190" s="74" t="str">
        <f>"Интернет-площадка 2gis.ru на основе Cправочника организаций "&amp;$C$2&amp;""</f>
        <v>Интернет-площадка 2gis.ru на основе Cправочника организаций "2ГИС.УЛАН-УДЭ"</v>
      </c>
      <c r="D190" s="354">
        <v>9240</v>
      </c>
      <c r="E190" s="355"/>
      <c r="F190" s="355"/>
      <c r="G190" s="355"/>
      <c r="H190" s="356"/>
    </row>
    <row r="191" spans="1:8" s="16" customFormat="1" ht="50.1" customHeight="1" x14ac:dyDescent="0.2">
      <c r="A191" s="352" t="s">
        <v>130</v>
      </c>
      <c r="B191" s="353"/>
      <c r="C191" s="74" t="str">
        <f>"Электронный справочник на основе Справочника организаций"&amp;$C$2&amp;" (версия для ПК)"</f>
        <v>Электронный справочник на основе Справочника организаций"2ГИС.УЛАН-УДЭ" (версия для ПК)</v>
      </c>
      <c r="D191" s="354">
        <v>1680</v>
      </c>
      <c r="E191" s="355"/>
      <c r="F191" s="355"/>
      <c r="G191" s="355"/>
      <c r="H191" s="356"/>
    </row>
    <row r="192" spans="1:8" s="16" customFormat="1" ht="126" customHeight="1" thickBot="1" x14ac:dyDescent="0.25">
      <c r="A192" s="352" t="s">
        <v>131</v>
      </c>
      <c r="B192" s="353"/>
      <c r="C192" s="80" t="str">
        <f>C187</f>
        <v>Интернет-площадка 2gis.ru на основе Cправочника организаций "2ГИС.УЛАН-УДЭ"</v>
      </c>
      <c r="D192" s="77">
        <f>F192*1.2</f>
        <v>10260</v>
      </c>
      <c r="E192" s="78">
        <f>F192*1.1</f>
        <v>9405</v>
      </c>
      <c r="F192" s="78">
        <v>8550</v>
      </c>
      <c r="G192" s="78">
        <f>F192*0.75</f>
        <v>6412.5</v>
      </c>
      <c r="H192" s="79">
        <f>F192*0.5</f>
        <v>4275</v>
      </c>
    </row>
    <row r="193" spans="1:8" s="23" customFormat="1" ht="50.1" customHeight="1" thickBot="1" x14ac:dyDescent="0.25">
      <c r="A193" s="362" t="s">
        <v>200</v>
      </c>
      <c r="B193" s="363"/>
      <c r="C193" s="21"/>
      <c r="D193" s="364"/>
      <c r="E193" s="364"/>
      <c r="F193" s="364"/>
      <c r="G193" s="364"/>
      <c r="H193" s="365"/>
    </row>
    <row r="194" spans="1:8" s="20" customFormat="1" ht="30" customHeight="1" thickBot="1" x14ac:dyDescent="0.25">
      <c r="A194" s="506"/>
      <c r="B194" s="507"/>
      <c r="C194" s="623"/>
      <c r="D194" s="507"/>
      <c r="E194" s="507"/>
      <c r="F194" s="507"/>
      <c r="G194" s="507"/>
      <c r="H194" s="508"/>
    </row>
    <row r="195" spans="1:8" s="16" customFormat="1" ht="185.25" customHeight="1" x14ac:dyDescent="0.2">
      <c r="A195" s="352" t="s">
        <v>201</v>
      </c>
      <c r="B195" s="353"/>
      <c r="C19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"2ГИС.УЛАН-УДЭ" (версия для ПК); Интернет-площадка 2gis.ru на основе Cправочника организаций "2ГИС.УЛАН-УДЭ"; Электронный справочник на основе Справочника организаций "2ГИС.УЛАН-УДЭ" (мобильная версия 2ГИС 4.0 и выше)</v>
      </c>
      <c r="D195" s="382">
        <v>16470</v>
      </c>
      <c r="E195" s="383"/>
      <c r="F195" s="383"/>
      <c r="G195" s="383"/>
      <c r="H195" s="384"/>
    </row>
    <row r="196" spans="1:8" s="16" customFormat="1" ht="83.25" customHeight="1" thickBot="1" x14ac:dyDescent="0.25">
      <c r="A196" s="352" t="s">
        <v>202</v>
      </c>
      <c r="B196" s="353"/>
      <c r="C196" s="367"/>
      <c r="D196" s="354">
        <v>16470</v>
      </c>
      <c r="E196" s="355"/>
      <c r="F196" s="355"/>
      <c r="G196" s="355"/>
      <c r="H196" s="356"/>
    </row>
    <row r="197" spans="1:8" s="16" customFormat="1" ht="21.75" thickBot="1" x14ac:dyDescent="0.25">
      <c r="A197" s="518"/>
      <c r="B197" s="519"/>
      <c r="C197" s="60"/>
      <c r="D197" s="520"/>
      <c r="E197" s="520"/>
      <c r="F197" s="520"/>
      <c r="G197" s="520"/>
      <c r="H197" s="521"/>
    </row>
    <row r="198" spans="1:8" ht="12.6" customHeight="1" x14ac:dyDescent="0.2"/>
    <row r="199" spans="1:8" s="87" customFormat="1" ht="24.95" customHeight="1" x14ac:dyDescent="0.2">
      <c r="A199" s="85"/>
      <c r="B199" s="86" t="s">
        <v>133</v>
      </c>
      <c r="C199" s="349" t="s">
        <v>715</v>
      </c>
      <c r="D199" s="349"/>
    </row>
    <row r="200" spans="1:8" s="87" customFormat="1" ht="24.95" customHeight="1" x14ac:dyDescent="0.2">
      <c r="A200" s="85"/>
      <c r="C200" s="348" t="s">
        <v>716</v>
      </c>
      <c r="D200" s="348"/>
    </row>
    <row r="201" spans="1:8" s="87" customFormat="1" ht="24.95" customHeight="1" x14ac:dyDescent="0.2">
      <c r="A201" s="85"/>
      <c r="C201" s="348" t="s">
        <v>717</v>
      </c>
      <c r="D201" s="348"/>
    </row>
    <row r="202" spans="1:8" s="82" customFormat="1" ht="12" customHeight="1" x14ac:dyDescent="0.2">
      <c r="A202" s="81"/>
      <c r="C202" s="348"/>
      <c r="D202" s="348"/>
      <c r="E202" s="87"/>
      <c r="F202" s="87"/>
      <c r="G202" s="87"/>
    </row>
    <row r="203" spans="1:8" s="91" customFormat="1" ht="24.95" customHeight="1" x14ac:dyDescent="0.2">
      <c r="A203" s="347" t="str">
        <f>Абакан_юр!A174</f>
        <v>По соглашению сторон в качестве валюты платежа могут выступать украинские гривны, в этом случае курс следующий: 1 руб. = 0,4395 гривен</v>
      </c>
      <c r="B203" s="347"/>
      <c r="C203" s="347"/>
      <c r="D203" s="89"/>
      <c r="E203" s="89"/>
      <c r="F203" s="90"/>
      <c r="G203" s="351"/>
      <c r="H203" s="351"/>
    </row>
    <row r="204" spans="1:8" s="91" customFormat="1" ht="24.95" customHeight="1" x14ac:dyDescent="0.2">
      <c r="A204" s="347" t="str">
        <f>Абакан_юр!A175</f>
        <v>По соглашению сторон в качестве валюты платежа могут выступать дирхамы ОАЭ, в этом случае курс следующий: 1 руб. = 0,0414 дирхам</v>
      </c>
      <c r="B204" s="347"/>
      <c r="C204" s="347"/>
      <c r="D204" s="89"/>
      <c r="E204" s="89"/>
      <c r="F204" s="90"/>
      <c r="G204" s="92"/>
      <c r="H204" s="92"/>
    </row>
    <row r="205" spans="1:8" s="91" customFormat="1" ht="24.95" customHeight="1" x14ac:dyDescent="0.2">
      <c r="A205" s="347" t="str">
        <f>Абакан_юр!A176</f>
        <v>По соглашению сторон в качестве валюты платежа могут выступать доллары США, в этом случае курс следующий: 1 руб. = 0,0113 доллара</v>
      </c>
      <c r="B205" s="347"/>
      <c r="C205" s="347"/>
      <c r="D205" s="89"/>
      <c r="E205" s="89"/>
      <c r="F205" s="90"/>
      <c r="G205" s="92"/>
      <c r="H205" s="92"/>
    </row>
    <row r="206" spans="1:8" s="91" customFormat="1" ht="24.95" customHeight="1" x14ac:dyDescent="0.2">
      <c r="A206" s="347" t="str">
        <f>Абакан_юр!A177</f>
        <v>По соглашению сторон в качестве валюты платежа могут выступать евро, в этом случае курс следующий: 1 руб. = 0,0104 евро</v>
      </c>
      <c r="B206" s="347"/>
      <c r="C206" s="347"/>
      <c r="D206" s="89"/>
      <c r="E206" s="90"/>
      <c r="F206" s="90"/>
      <c r="G206" s="92"/>
      <c r="H206" s="92"/>
    </row>
    <row r="207" spans="1:8" s="91" customFormat="1" ht="24.95" customHeight="1" x14ac:dyDescent="0.2">
      <c r="A207" s="347" t="str">
        <f>Абакан_юр!A178</f>
        <v>По соглашению сторон в качестве валюты платежа могут выступать чешские кроны, в этом случае курс следующий: 1 руб. = 0,2610 крона</v>
      </c>
      <c r="B207" s="347"/>
      <c r="C207" s="347"/>
      <c r="D207" s="89"/>
      <c r="E207" s="90"/>
      <c r="F207" s="90"/>
      <c r="G207" s="92"/>
      <c r="H207" s="92"/>
    </row>
    <row r="208" spans="1:8" s="91" customFormat="1" ht="24.95" customHeight="1" x14ac:dyDescent="0.2">
      <c r="A208" s="347" t="str">
        <f>Абакан_юр!A179</f>
        <v>По соглашению сторон в качестве валюты платежа могут выступать киргизские сомы, в этом случае курс следующий: 1 руб. = 1,0094 сом</v>
      </c>
      <c r="B208" s="347"/>
      <c r="C208" s="347"/>
      <c r="D208" s="89"/>
      <c r="E208" s="89"/>
      <c r="F208" s="90"/>
      <c r="G208" s="92"/>
      <c r="H208" s="92"/>
    </row>
    <row r="209" spans="1:8" s="91" customFormat="1" ht="24.95" customHeight="1" x14ac:dyDescent="0.2">
      <c r="A209"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9" s="347"/>
      <c r="C209" s="347"/>
      <c r="D209" s="89"/>
      <c r="E209" s="89"/>
      <c r="F209" s="90"/>
      <c r="G209" s="92"/>
      <c r="H209" s="92"/>
    </row>
    <row r="210" spans="1:8" s="98" customFormat="1" ht="12" customHeight="1" x14ac:dyDescent="0.2">
      <c r="A210" s="93"/>
      <c r="B210" s="93"/>
      <c r="C210" s="94"/>
      <c r="D210" s="95"/>
      <c r="E210" s="95"/>
      <c r="F210" s="96"/>
      <c r="G210" s="97"/>
      <c r="H210" s="97"/>
    </row>
    <row r="211" spans="1:8" ht="24.95" customHeight="1" x14ac:dyDescent="0.2">
      <c r="A211" s="339" t="s">
        <v>144</v>
      </c>
      <c r="B211" s="339"/>
      <c r="C211" s="339"/>
      <c r="D211" s="339"/>
      <c r="E211" s="339"/>
      <c r="F211" s="339"/>
      <c r="G211" s="339"/>
      <c r="H211" s="339"/>
    </row>
    <row r="212" spans="1:8" ht="24.95" customHeight="1" x14ac:dyDescent="0.2">
      <c r="A212" s="339" t="s">
        <v>145</v>
      </c>
      <c r="B212" s="339"/>
      <c r="C212" s="339"/>
      <c r="D212" s="339"/>
      <c r="E212" s="339"/>
      <c r="F212" s="339"/>
      <c r="G212" s="339"/>
      <c r="H212" s="339"/>
    </row>
    <row r="213" spans="1:8" s="98" customFormat="1" ht="12.6" customHeight="1" x14ac:dyDescent="0.2">
      <c r="A213" s="93"/>
      <c r="B213" s="93"/>
      <c r="C213" s="94"/>
      <c r="D213" s="95"/>
      <c r="E213" s="95"/>
      <c r="F213" s="96"/>
      <c r="G213" s="97"/>
      <c r="H213" s="97"/>
    </row>
    <row r="214" spans="1:8" s="100" customFormat="1" ht="50.1" customHeight="1" thickBot="1" x14ac:dyDescent="0.25">
      <c r="A214" s="340" t="s">
        <v>146</v>
      </c>
      <c r="B214" s="340"/>
      <c r="C214" s="340"/>
      <c r="D214" s="340"/>
      <c r="E214" s="340"/>
      <c r="F214" s="99"/>
      <c r="G214" s="91"/>
    </row>
    <row r="215" spans="1:8" s="102" customFormat="1" ht="50.1" customHeight="1" thickBot="1" x14ac:dyDescent="0.25">
      <c r="A215" s="499" t="s">
        <v>147</v>
      </c>
      <c r="B215" s="500"/>
      <c r="C215" s="500"/>
      <c r="D215" s="500"/>
      <c r="E215" s="501"/>
      <c r="F215" s="101"/>
      <c r="G215" s="82"/>
    </row>
    <row r="216" spans="1:8" ht="73.5" customHeight="1" thickBot="1" x14ac:dyDescent="0.25">
      <c r="A216" s="538" t="s">
        <v>148</v>
      </c>
      <c r="B216" s="539"/>
      <c r="C216" s="103" t="s">
        <v>149</v>
      </c>
      <c r="D216" s="621" t="s">
        <v>150</v>
      </c>
      <c r="E216" s="622"/>
      <c r="F216" s="104"/>
      <c r="G216" s="104"/>
      <c r="H216" s="104"/>
    </row>
    <row r="217" spans="1:8" ht="99.95" customHeight="1" x14ac:dyDescent="0.2">
      <c r="A217" s="337" t="s">
        <v>151</v>
      </c>
      <c r="B217" s="338"/>
      <c r="C217" s="106" t="s">
        <v>152</v>
      </c>
      <c r="D217" s="331" t="s">
        <v>153</v>
      </c>
      <c r="E217" s="332"/>
      <c r="F217" s="104"/>
      <c r="G217" s="104"/>
      <c r="H217" s="104"/>
    </row>
    <row r="218" spans="1:8" ht="75" customHeight="1" x14ac:dyDescent="0.2">
      <c r="A218" s="337" t="s">
        <v>154</v>
      </c>
      <c r="B218" s="338"/>
      <c r="C218" s="106" t="s">
        <v>155</v>
      </c>
      <c r="D218" s="331" t="s">
        <v>156</v>
      </c>
      <c r="E218" s="332"/>
      <c r="F218" s="104"/>
      <c r="G218" s="104"/>
      <c r="H218" s="104"/>
    </row>
    <row r="219" spans="1:8" ht="119.25" customHeight="1" thickBot="1" x14ac:dyDescent="0.25">
      <c r="A219" s="495" t="s">
        <v>157</v>
      </c>
      <c r="B219" s="496"/>
      <c r="C219" s="125" t="s">
        <v>158</v>
      </c>
      <c r="D219" s="497" t="s">
        <v>156</v>
      </c>
      <c r="E219" s="498"/>
      <c r="F219" s="104"/>
      <c r="G219" s="104"/>
      <c r="H219" s="104"/>
    </row>
    <row r="220" spans="1:8" s="82" customFormat="1" ht="102.75" customHeight="1" thickBot="1" x14ac:dyDescent="0.25">
      <c r="A220" s="495" t="s">
        <v>160</v>
      </c>
      <c r="B220" s="496"/>
      <c r="C220" s="247" t="s">
        <v>161</v>
      </c>
      <c r="D220" s="497" t="s">
        <v>156</v>
      </c>
      <c r="E220" s="498"/>
      <c r="F220" s="101"/>
      <c r="G220" s="101"/>
      <c r="H220" s="101"/>
    </row>
    <row r="221" spans="1:8" s="98" customFormat="1" ht="222.75" customHeight="1" thickBot="1" x14ac:dyDescent="0.25">
      <c r="A221" s="495" t="s">
        <v>162</v>
      </c>
      <c r="B221" s="496"/>
      <c r="C221" s="125" t="s">
        <v>163</v>
      </c>
      <c r="D221" s="497" t="s">
        <v>156</v>
      </c>
      <c r="E221" s="498"/>
      <c r="F221" s="96"/>
      <c r="G221" s="97"/>
      <c r="H221" s="97"/>
    </row>
    <row r="222" spans="1:8" ht="52.5" customHeight="1" x14ac:dyDescent="0.2">
      <c r="A222" s="329" t="s">
        <v>164</v>
      </c>
      <c r="B222" s="329"/>
      <c r="C222" s="329"/>
      <c r="D222" s="329"/>
      <c r="E222" s="329"/>
      <c r="F222" s="329"/>
      <c r="G222" s="329"/>
      <c r="H222" s="329"/>
    </row>
    <row r="223" spans="1:8" ht="52.5" customHeight="1" x14ac:dyDescent="0.2">
      <c r="A223" s="329" t="s">
        <v>165</v>
      </c>
      <c r="B223" s="329"/>
      <c r="C223" s="329"/>
      <c r="D223" s="329"/>
      <c r="E223" s="329"/>
      <c r="F223" s="329"/>
      <c r="G223" s="329"/>
      <c r="H223" s="329"/>
    </row>
    <row r="224" spans="1:8" ht="180.75" customHeight="1" x14ac:dyDescent="0.2">
      <c r="A224"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24" s="493"/>
      <c r="C224" s="493"/>
      <c r="D224" s="493"/>
      <c r="E224" s="493"/>
      <c r="F224" s="493"/>
      <c r="G224" s="493"/>
      <c r="H224" s="493"/>
    </row>
    <row r="225" spans="1:8" s="16" customFormat="1" ht="67.5" customHeight="1" x14ac:dyDescent="0.2">
      <c r="A225" s="339" t="s">
        <v>167</v>
      </c>
      <c r="B225" s="339"/>
      <c r="C225" s="339"/>
      <c r="D225" s="339"/>
      <c r="E225" s="339"/>
      <c r="F225" s="339"/>
      <c r="G225" s="339"/>
      <c r="H225" s="339"/>
    </row>
    <row r="226" spans="1:8" ht="23.25" x14ac:dyDescent="0.2">
      <c r="A226" s="329" t="s">
        <v>168</v>
      </c>
      <c r="B226" s="329"/>
      <c r="C226" s="329"/>
      <c r="D226" s="329"/>
      <c r="E226" s="329"/>
      <c r="F226" s="329"/>
      <c r="G226" s="329"/>
      <c r="H226" s="329"/>
    </row>
    <row r="227" spans="1:8" s="109" customFormat="1" ht="114.75" customHeight="1" x14ac:dyDescent="0.2">
      <c r="A227" s="339" t="s">
        <v>169</v>
      </c>
      <c r="B227" s="339"/>
      <c r="C227" s="339"/>
      <c r="D227" s="339"/>
      <c r="E227" s="339"/>
      <c r="F227" s="339"/>
      <c r="G227" s="339"/>
      <c r="H227" s="339"/>
    </row>
  </sheetData>
  <sheetProtection selectLockedCells="1" selectUnlockedCells="1"/>
  <mergeCells count="37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1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B102"/>
    <mergeCell ref="D102:H102"/>
    <mergeCell ref="A103:B103"/>
    <mergeCell ref="D103:H103"/>
    <mergeCell ref="A104:B104"/>
    <mergeCell ref="D104:H104"/>
    <mergeCell ref="A99:B99"/>
    <mergeCell ref="D99:H99"/>
    <mergeCell ref="A100:B100"/>
    <mergeCell ref="D100:H100"/>
    <mergeCell ref="A101:B101"/>
    <mergeCell ref="D101:H101"/>
    <mergeCell ref="A108:B108"/>
    <mergeCell ref="D108:H108"/>
    <mergeCell ref="A109:B109"/>
    <mergeCell ref="D109:H109"/>
    <mergeCell ref="A110:B110"/>
    <mergeCell ref="D110:H110"/>
    <mergeCell ref="A105:B105"/>
    <mergeCell ref="D105:H105"/>
    <mergeCell ref="A106:B106"/>
    <mergeCell ref="D106:H106"/>
    <mergeCell ref="A107:B107"/>
    <mergeCell ref="D107:H107"/>
    <mergeCell ref="A116:B116"/>
    <mergeCell ref="D116:H116"/>
    <mergeCell ref="A117:B117"/>
    <mergeCell ref="D117:H117"/>
    <mergeCell ref="A118:B118"/>
    <mergeCell ref="D118:H118"/>
    <mergeCell ref="A111:B111"/>
    <mergeCell ref="D111:H111"/>
    <mergeCell ref="A112:C112"/>
    <mergeCell ref="D112:H112"/>
    <mergeCell ref="D113:H113"/>
    <mergeCell ref="A114:B114"/>
    <mergeCell ref="C114:C122"/>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5:B125"/>
    <mergeCell ref="D125:H125"/>
    <mergeCell ref="A126:B126"/>
    <mergeCell ref="C126:C143"/>
    <mergeCell ref="D126:H126"/>
    <mergeCell ref="A127:B127"/>
    <mergeCell ref="D127:H127"/>
    <mergeCell ref="A128:B128"/>
    <mergeCell ref="D128:H128"/>
    <mergeCell ref="A129:B129"/>
    <mergeCell ref="A133:B133"/>
    <mergeCell ref="D133:H133"/>
    <mergeCell ref="A134:B134"/>
    <mergeCell ref="D134:H134"/>
    <mergeCell ref="A135:B135"/>
    <mergeCell ref="D135:H135"/>
    <mergeCell ref="D129:H129"/>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3:B163"/>
    <mergeCell ref="D163:H163"/>
    <mergeCell ref="A164:B164"/>
    <mergeCell ref="D164:H164"/>
    <mergeCell ref="A165:B165"/>
    <mergeCell ref="D165:H165"/>
    <mergeCell ref="A160:B160"/>
    <mergeCell ref="D160:H160"/>
    <mergeCell ref="A161:B161"/>
    <mergeCell ref="D161:H161"/>
    <mergeCell ref="A162:B162"/>
    <mergeCell ref="D162:H162"/>
    <mergeCell ref="A169:B169"/>
    <mergeCell ref="D169:H169"/>
    <mergeCell ref="A170:B170"/>
    <mergeCell ref="D170:H170"/>
    <mergeCell ref="A171:B171"/>
    <mergeCell ref="D171:H171"/>
    <mergeCell ref="A166:B166"/>
    <mergeCell ref="D166:H166"/>
    <mergeCell ref="A167:B167"/>
    <mergeCell ref="D167:H167"/>
    <mergeCell ref="A168:B168"/>
    <mergeCell ref="D168:H168"/>
    <mergeCell ref="A175:B175"/>
    <mergeCell ref="D175:H175"/>
    <mergeCell ref="A176:B176"/>
    <mergeCell ref="D176:H176"/>
    <mergeCell ref="A177:B177"/>
    <mergeCell ref="D177:H177"/>
    <mergeCell ref="A172:B172"/>
    <mergeCell ref="D172:H172"/>
    <mergeCell ref="A173:B173"/>
    <mergeCell ref="D173:H173"/>
    <mergeCell ref="A174:B174"/>
    <mergeCell ref="D174:H174"/>
    <mergeCell ref="A178:B178"/>
    <mergeCell ref="D178:H178"/>
    <mergeCell ref="A179:B179"/>
    <mergeCell ref="D179:H179"/>
    <mergeCell ref="A180:B180"/>
    <mergeCell ref="C180:C184"/>
    <mergeCell ref="D180:H180"/>
    <mergeCell ref="A181:B181"/>
    <mergeCell ref="D181:H181"/>
    <mergeCell ref="A182:B182"/>
    <mergeCell ref="A186:B186"/>
    <mergeCell ref="A187:B187"/>
    <mergeCell ref="D187:H187"/>
    <mergeCell ref="A188:B188"/>
    <mergeCell ref="D188:H188"/>
    <mergeCell ref="A189:B189"/>
    <mergeCell ref="D182:H182"/>
    <mergeCell ref="A183:B183"/>
    <mergeCell ref="D183:H183"/>
    <mergeCell ref="A184:B184"/>
    <mergeCell ref="D184:H184"/>
    <mergeCell ref="A185:B185"/>
    <mergeCell ref="D185:H185"/>
    <mergeCell ref="A194:C194"/>
    <mergeCell ref="D194:H194"/>
    <mergeCell ref="A195:B195"/>
    <mergeCell ref="C195:C196"/>
    <mergeCell ref="D195:H195"/>
    <mergeCell ref="A196:B196"/>
    <mergeCell ref="D196:H196"/>
    <mergeCell ref="A190:B190"/>
    <mergeCell ref="D190:H190"/>
    <mergeCell ref="A191:B191"/>
    <mergeCell ref="D191:H191"/>
    <mergeCell ref="A192:B192"/>
    <mergeCell ref="A193:B193"/>
    <mergeCell ref="D193:H193"/>
    <mergeCell ref="A203:C203"/>
    <mergeCell ref="G203:H203"/>
    <mergeCell ref="A204:C204"/>
    <mergeCell ref="A205:C205"/>
    <mergeCell ref="A206:C206"/>
    <mergeCell ref="A207:C207"/>
    <mergeCell ref="A197:B197"/>
    <mergeCell ref="D197:H197"/>
    <mergeCell ref="C199:D199"/>
    <mergeCell ref="C200:D200"/>
    <mergeCell ref="C201:D201"/>
    <mergeCell ref="C202:D202"/>
    <mergeCell ref="A216:B216"/>
    <mergeCell ref="D216:E216"/>
    <mergeCell ref="A217:B217"/>
    <mergeCell ref="D217:E217"/>
    <mergeCell ref="A218:B218"/>
    <mergeCell ref="D218:E218"/>
    <mergeCell ref="A208:C208"/>
    <mergeCell ref="A209:C209"/>
    <mergeCell ref="A211:H211"/>
    <mergeCell ref="A212:H212"/>
    <mergeCell ref="A214:E214"/>
    <mergeCell ref="A215:E215"/>
    <mergeCell ref="A222:H222"/>
    <mergeCell ref="A223:H223"/>
    <mergeCell ref="A224:H224"/>
    <mergeCell ref="A225:H225"/>
    <mergeCell ref="A226:H226"/>
    <mergeCell ref="A227:E227"/>
    <mergeCell ref="F227:H227"/>
    <mergeCell ref="A219:B219"/>
    <mergeCell ref="D219:E219"/>
    <mergeCell ref="A220:B220"/>
    <mergeCell ref="D220:E220"/>
    <mergeCell ref="A221:B221"/>
    <mergeCell ref="D221:E221"/>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9"/>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718</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7" s="382">
        <f>F7*1.2</f>
        <v>10044</v>
      </c>
      <c r="E7" s="383">
        <f>F7*1.1</f>
        <v>9207</v>
      </c>
      <c r="F7" s="383">
        <v>8370</v>
      </c>
      <c r="G7" s="383">
        <f>F7*0.75</f>
        <v>6277.5</v>
      </c>
      <c r="H7" s="384">
        <f>F7*0.5</f>
        <v>4185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2" s="457">
        <f>F12*1.2</f>
        <v>10764</v>
      </c>
      <c r="E12" s="383">
        <f>F12*1.1</f>
        <v>9867</v>
      </c>
      <c r="F12" s="383">
        <v>8970</v>
      </c>
      <c r="G12" s="383">
        <f>F12*0.75</f>
        <v>6727.5</v>
      </c>
      <c r="H12" s="384">
        <f>F12*0.5</f>
        <v>4485</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1122</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"2ГИС.УЛЬЯНОВСК"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23" s="527">
        <v>300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7" s="382">
        <f>F27*1.2</f>
        <v>14068.8</v>
      </c>
      <c r="E27" s="383">
        <f>F27*1.1</f>
        <v>12896.400000000001</v>
      </c>
      <c r="F27" s="383">
        <v>11724</v>
      </c>
      <c r="G27" s="383">
        <f>F27*0.75</f>
        <v>8793</v>
      </c>
      <c r="H27" s="384">
        <f>F27*0.5</f>
        <v>5862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2" s="457">
        <f>F32*1.2</f>
        <v>15076.8</v>
      </c>
      <c r="E32" s="383">
        <f>F32*1.1</f>
        <v>13820.400000000001</v>
      </c>
      <c r="F32" s="383">
        <v>12564</v>
      </c>
      <c r="G32" s="383">
        <f>F32*0.75</f>
        <v>9423</v>
      </c>
      <c r="H32" s="384">
        <f>F32*0.5</f>
        <v>6282</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1680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"2ГИС.УЛЬЯНОВСК"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"2ГИС.УЛЬЯНОВСК"; Электронный справочник "2ГИС.УЛЬЯНОВСК"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3" s="445">
        <v>420</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48" s="536">
        <f>F48*1.2</f>
        <v>288</v>
      </c>
      <c r="E48" s="536">
        <f>F48*1.1</f>
        <v>264</v>
      </c>
      <c r="F48" s="536">
        <v>240</v>
      </c>
      <c r="G48" s="536">
        <f>F48*0.75</f>
        <v>180</v>
      </c>
      <c r="H48" s="536">
        <f>F48*0.5</f>
        <v>120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"2ГИС.УЛЬЯНОВСК" (версия для ПК)</v>
      </c>
      <c r="D52" s="479">
        <v>480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5" s="382">
        <f>F55*1.2</f>
        <v>11145.6</v>
      </c>
      <c r="E55" s="383">
        <f>F55*1.1</f>
        <v>10216.800000000001</v>
      </c>
      <c r="F55" s="383">
        <v>9288</v>
      </c>
      <c r="G55" s="383">
        <f>F55*0.75</f>
        <v>6966</v>
      </c>
      <c r="H55" s="384">
        <f>F55*0.5</f>
        <v>4644</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1" s="457">
        <f>F61*1.2</f>
        <v>11949.12</v>
      </c>
      <c r="E61" s="383">
        <f>F61*1.1</f>
        <v>10953.36</v>
      </c>
      <c r="F61" s="383">
        <v>9957.6</v>
      </c>
      <c r="G61" s="383">
        <f>F61*0.75</f>
        <v>7468.2000000000007</v>
      </c>
      <c r="H61" s="384">
        <f>F61*0.5</f>
        <v>4978.8</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67" s="527">
        <v>300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21.75" thickBot="1" x14ac:dyDescent="0.25">
      <c r="A71" s="40"/>
      <c r="B71" s="59"/>
      <c r="C71" s="60"/>
      <c r="D71" s="435"/>
      <c r="E71" s="436"/>
      <c r="F71" s="436"/>
      <c r="G71" s="436"/>
      <c r="H71" s="437"/>
    </row>
    <row r="72" spans="1:8" ht="50.1" customHeight="1" thickBot="1" x14ac:dyDescent="0.25">
      <c r="A72" s="411" t="s">
        <v>38</v>
      </c>
      <c r="B72" s="412"/>
      <c r="C72" s="412"/>
      <c r="D72" s="421" t="str">
        <f>"от "&amp;MIN(D73:D92)&amp;" до "&amp;MAX(D73:D92)</f>
        <v>от 720 до 14400</v>
      </c>
      <c r="E72" s="422"/>
      <c r="F72" s="422"/>
      <c r="G72" s="422"/>
      <c r="H72" s="423"/>
    </row>
    <row r="73" spans="1:8" ht="37.5" customHeight="1" x14ac:dyDescent="0.2">
      <c r="A73" s="429" t="s">
        <v>39</v>
      </c>
      <c r="B73" s="430"/>
      <c r="C73" s="526"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73" s="432">
        <v>720</v>
      </c>
      <c r="E73" s="433"/>
      <c r="F73" s="433"/>
      <c r="G73" s="433"/>
      <c r="H73" s="434"/>
    </row>
    <row r="74" spans="1:8" ht="37.5" customHeight="1" x14ac:dyDescent="0.2">
      <c r="A74" s="419" t="s">
        <v>40</v>
      </c>
      <c r="B74" s="420"/>
      <c r="C74" s="431"/>
      <c r="D74" s="354">
        <v>1440</v>
      </c>
      <c r="E74" s="355"/>
      <c r="F74" s="355"/>
      <c r="G74" s="355"/>
      <c r="H74" s="356"/>
    </row>
    <row r="75" spans="1:8" ht="37.5" customHeight="1" x14ac:dyDescent="0.2">
      <c r="A75" s="419" t="s">
        <v>41</v>
      </c>
      <c r="B75" s="420"/>
      <c r="C75" s="431"/>
      <c r="D75" s="354">
        <v>2160</v>
      </c>
      <c r="E75" s="355"/>
      <c r="F75" s="355"/>
      <c r="G75" s="355"/>
      <c r="H75" s="356"/>
    </row>
    <row r="76" spans="1:8" ht="37.5" customHeight="1" x14ac:dyDescent="0.2">
      <c r="A76" s="419" t="s">
        <v>42</v>
      </c>
      <c r="B76" s="420"/>
      <c r="C76" s="431"/>
      <c r="D76" s="354">
        <v>2880</v>
      </c>
      <c r="E76" s="355"/>
      <c r="F76" s="355"/>
      <c r="G76" s="355"/>
      <c r="H76" s="356"/>
    </row>
    <row r="77" spans="1:8" ht="37.5" customHeight="1" x14ac:dyDescent="0.2">
      <c r="A77" s="419" t="s">
        <v>43</v>
      </c>
      <c r="B77" s="420"/>
      <c r="C77" s="431"/>
      <c r="D77" s="354">
        <v>3600</v>
      </c>
      <c r="E77" s="355"/>
      <c r="F77" s="355"/>
      <c r="G77" s="355"/>
      <c r="H77" s="356"/>
    </row>
    <row r="78" spans="1:8" ht="37.5" customHeight="1" x14ac:dyDescent="0.2">
      <c r="A78" s="419" t="s">
        <v>44</v>
      </c>
      <c r="B78" s="420"/>
      <c r="C78" s="431"/>
      <c r="D78" s="354">
        <v>4320</v>
      </c>
      <c r="E78" s="355"/>
      <c r="F78" s="355"/>
      <c r="G78" s="355"/>
      <c r="H78" s="356"/>
    </row>
    <row r="79" spans="1:8" ht="37.5" customHeight="1" x14ac:dyDescent="0.2">
      <c r="A79" s="419" t="s">
        <v>45</v>
      </c>
      <c r="B79" s="420"/>
      <c r="C79" s="431"/>
      <c r="D79" s="354">
        <v>5040</v>
      </c>
      <c r="E79" s="355"/>
      <c r="F79" s="355"/>
      <c r="G79" s="355"/>
      <c r="H79" s="356"/>
    </row>
    <row r="80" spans="1:8" ht="37.5" customHeight="1" x14ac:dyDescent="0.2">
      <c r="A80" s="419" t="s">
        <v>46</v>
      </c>
      <c r="B80" s="420"/>
      <c r="C80" s="431"/>
      <c r="D80" s="354">
        <v>5760</v>
      </c>
      <c r="E80" s="355"/>
      <c r="F80" s="355"/>
      <c r="G80" s="355"/>
      <c r="H80" s="356"/>
    </row>
    <row r="81" spans="1:8" ht="37.5" customHeight="1" x14ac:dyDescent="0.2">
      <c r="A81" s="419" t="s">
        <v>47</v>
      </c>
      <c r="B81" s="420"/>
      <c r="C81" s="431"/>
      <c r="D81" s="354">
        <v>6480</v>
      </c>
      <c r="E81" s="355"/>
      <c r="F81" s="355"/>
      <c r="G81" s="355"/>
      <c r="H81" s="356"/>
    </row>
    <row r="82" spans="1:8" ht="37.5" customHeight="1" x14ac:dyDescent="0.2">
      <c r="A82" s="419" t="s">
        <v>48</v>
      </c>
      <c r="B82" s="420"/>
      <c r="C82" s="431"/>
      <c r="D82" s="354">
        <v>7200</v>
      </c>
      <c r="E82" s="355"/>
      <c r="F82" s="355"/>
      <c r="G82" s="355"/>
      <c r="H82" s="356"/>
    </row>
    <row r="83" spans="1:8" ht="37.5" customHeight="1" x14ac:dyDescent="0.2">
      <c r="A83" s="419" t="s">
        <v>49</v>
      </c>
      <c r="B83" s="420"/>
      <c r="C83" s="431"/>
      <c r="D83" s="354">
        <v>7920</v>
      </c>
      <c r="E83" s="355"/>
      <c r="F83" s="355"/>
      <c r="G83" s="355"/>
      <c r="H83" s="356"/>
    </row>
    <row r="84" spans="1:8" ht="37.5" customHeight="1" x14ac:dyDescent="0.2">
      <c r="A84" s="419" t="s">
        <v>50</v>
      </c>
      <c r="B84" s="420"/>
      <c r="C84" s="431"/>
      <c r="D84" s="354">
        <v>8640</v>
      </c>
      <c r="E84" s="355"/>
      <c r="F84" s="355"/>
      <c r="G84" s="355"/>
      <c r="H84" s="356"/>
    </row>
    <row r="85" spans="1:8" ht="37.5" customHeight="1" x14ac:dyDescent="0.2">
      <c r="A85" s="419" t="s">
        <v>51</v>
      </c>
      <c r="B85" s="420"/>
      <c r="C85" s="431"/>
      <c r="D85" s="354">
        <v>9360</v>
      </c>
      <c r="E85" s="355"/>
      <c r="F85" s="355"/>
      <c r="G85" s="355"/>
      <c r="H85" s="356"/>
    </row>
    <row r="86" spans="1:8" ht="37.5" customHeight="1" x14ac:dyDescent="0.2">
      <c r="A86" s="419" t="s">
        <v>52</v>
      </c>
      <c r="B86" s="420"/>
      <c r="C86" s="431"/>
      <c r="D86" s="354">
        <v>10080</v>
      </c>
      <c r="E86" s="355"/>
      <c r="F86" s="355"/>
      <c r="G86" s="355"/>
      <c r="H86" s="356"/>
    </row>
    <row r="87" spans="1:8" ht="37.5" customHeight="1" x14ac:dyDescent="0.2">
      <c r="A87" s="419" t="s">
        <v>53</v>
      </c>
      <c r="B87" s="420"/>
      <c r="C87" s="431"/>
      <c r="D87" s="354">
        <v>10800</v>
      </c>
      <c r="E87" s="355"/>
      <c r="F87" s="355"/>
      <c r="G87" s="355"/>
      <c r="H87" s="356"/>
    </row>
    <row r="88" spans="1:8" ht="37.5" customHeight="1" x14ac:dyDescent="0.2">
      <c r="A88" s="419" t="s">
        <v>54</v>
      </c>
      <c r="B88" s="420"/>
      <c r="C88" s="431"/>
      <c r="D88" s="354">
        <v>11520</v>
      </c>
      <c r="E88" s="355"/>
      <c r="F88" s="355"/>
      <c r="G88" s="355"/>
      <c r="H88" s="356"/>
    </row>
    <row r="89" spans="1:8" ht="37.5" customHeight="1" x14ac:dyDescent="0.2">
      <c r="A89" s="419" t="s">
        <v>55</v>
      </c>
      <c r="B89" s="420"/>
      <c r="C89" s="431"/>
      <c r="D89" s="354">
        <v>12240</v>
      </c>
      <c r="E89" s="355"/>
      <c r="F89" s="355"/>
      <c r="G89" s="355"/>
      <c r="H89" s="356"/>
    </row>
    <row r="90" spans="1:8" ht="37.5" customHeight="1" x14ac:dyDescent="0.2">
      <c r="A90" s="419" t="s">
        <v>56</v>
      </c>
      <c r="B90" s="420"/>
      <c r="C90" s="431"/>
      <c r="D90" s="354">
        <v>12960</v>
      </c>
      <c r="E90" s="355"/>
      <c r="F90" s="355"/>
      <c r="G90" s="355"/>
      <c r="H90" s="356"/>
    </row>
    <row r="91" spans="1:8" ht="37.5" customHeight="1" x14ac:dyDescent="0.2">
      <c r="A91" s="419" t="s">
        <v>57</v>
      </c>
      <c r="B91" s="420"/>
      <c r="C91" s="431"/>
      <c r="D91" s="354">
        <v>13680</v>
      </c>
      <c r="E91" s="355"/>
      <c r="F91" s="355"/>
      <c r="G91" s="355"/>
      <c r="H91" s="356"/>
    </row>
    <row r="92" spans="1:8" ht="37.5" customHeight="1" x14ac:dyDescent="0.2">
      <c r="A92" s="419" t="s">
        <v>58</v>
      </c>
      <c r="B92" s="420"/>
      <c r="C92" s="431"/>
      <c r="D92" s="354">
        <v>14400</v>
      </c>
      <c r="E92" s="355"/>
      <c r="F92" s="355"/>
      <c r="G92" s="355"/>
      <c r="H92" s="356"/>
    </row>
    <row r="93" spans="1:8" ht="37.5" customHeight="1" x14ac:dyDescent="0.2">
      <c r="A93" s="419" t="s">
        <v>181</v>
      </c>
      <c r="B93" s="420"/>
      <c r="C93" s="431"/>
      <c r="D93" s="354">
        <v>15120</v>
      </c>
      <c r="E93" s="355"/>
      <c r="F93" s="355"/>
      <c r="G93" s="355"/>
      <c r="H93" s="356"/>
    </row>
    <row r="94" spans="1:8" ht="37.5" customHeight="1" x14ac:dyDescent="0.2">
      <c r="A94" s="419" t="s">
        <v>182</v>
      </c>
      <c r="B94" s="420"/>
      <c r="C94" s="431"/>
      <c r="D94" s="354">
        <v>15840</v>
      </c>
      <c r="E94" s="355"/>
      <c r="F94" s="355"/>
      <c r="G94" s="355"/>
      <c r="H94" s="356"/>
    </row>
    <row r="95" spans="1:8" ht="37.5" customHeight="1" x14ac:dyDescent="0.2">
      <c r="A95" s="419" t="s">
        <v>183</v>
      </c>
      <c r="B95" s="420"/>
      <c r="C95" s="431"/>
      <c r="D95" s="354">
        <v>16560</v>
      </c>
      <c r="E95" s="355"/>
      <c r="F95" s="355"/>
      <c r="G95" s="355"/>
      <c r="H95" s="356"/>
    </row>
    <row r="96" spans="1:8" ht="37.5" customHeight="1" x14ac:dyDescent="0.2">
      <c r="A96" s="419" t="s">
        <v>184</v>
      </c>
      <c r="B96" s="420"/>
      <c r="C96" s="431"/>
      <c r="D96" s="354">
        <v>17280</v>
      </c>
      <c r="E96" s="355"/>
      <c r="F96" s="355"/>
      <c r="G96" s="355"/>
      <c r="H96" s="356"/>
    </row>
    <row r="97" spans="1:8" ht="37.5" customHeight="1" x14ac:dyDescent="0.2">
      <c r="A97" s="419" t="s">
        <v>185</v>
      </c>
      <c r="B97" s="420"/>
      <c r="C97" s="431"/>
      <c r="D97" s="354">
        <v>18000</v>
      </c>
      <c r="E97" s="355"/>
      <c r="F97" s="355"/>
      <c r="G97" s="355"/>
      <c r="H97" s="356"/>
    </row>
    <row r="98" spans="1:8" ht="37.5" customHeight="1" x14ac:dyDescent="0.2">
      <c r="A98" s="419" t="s">
        <v>186</v>
      </c>
      <c r="B98" s="420"/>
      <c r="C98" s="431"/>
      <c r="D98" s="354">
        <v>18720</v>
      </c>
      <c r="E98" s="355"/>
      <c r="F98" s="355"/>
      <c r="G98" s="355"/>
      <c r="H98" s="356"/>
    </row>
    <row r="99" spans="1:8" ht="37.5" customHeight="1" x14ac:dyDescent="0.2">
      <c r="A99" s="419" t="s">
        <v>187</v>
      </c>
      <c r="B99" s="420"/>
      <c r="C99" s="431"/>
      <c r="D99" s="354">
        <v>19440</v>
      </c>
      <c r="E99" s="355"/>
      <c r="F99" s="355"/>
      <c r="G99" s="355"/>
      <c r="H99" s="356"/>
    </row>
    <row r="100" spans="1:8" ht="37.5" customHeight="1" x14ac:dyDescent="0.2">
      <c r="A100" s="419" t="s">
        <v>188</v>
      </c>
      <c r="B100" s="420"/>
      <c r="C100" s="431"/>
      <c r="D100" s="354">
        <v>20160</v>
      </c>
      <c r="E100" s="355"/>
      <c r="F100" s="355"/>
      <c r="G100" s="355"/>
      <c r="H100" s="356"/>
    </row>
    <row r="101" spans="1:8" ht="37.5" customHeight="1" x14ac:dyDescent="0.2">
      <c r="A101" s="419" t="s">
        <v>189</v>
      </c>
      <c r="B101" s="420"/>
      <c r="C101" s="431"/>
      <c r="D101" s="354">
        <v>20880</v>
      </c>
      <c r="E101" s="355"/>
      <c r="F101" s="355"/>
      <c r="G101" s="355"/>
      <c r="H101" s="356"/>
    </row>
    <row r="102" spans="1:8" ht="37.5" customHeight="1" thickBot="1" x14ac:dyDescent="0.25">
      <c r="A102" s="419" t="s">
        <v>190</v>
      </c>
      <c r="B102" s="420"/>
      <c r="C102" s="668"/>
      <c r="D102" s="354">
        <v>21600</v>
      </c>
      <c r="E102" s="355"/>
      <c r="F102" s="355"/>
      <c r="G102" s="355"/>
      <c r="H102" s="356"/>
    </row>
    <row r="103" spans="1:8" ht="50.1" customHeight="1" thickBot="1" x14ac:dyDescent="0.25">
      <c r="A103" s="411" t="s">
        <v>59</v>
      </c>
      <c r="B103" s="412"/>
      <c r="C103" s="412"/>
      <c r="D103" s="421" t="str">
        <f>"от "&amp;MIN(D104:D113)&amp;" до "&amp;MAX(D104:D113)</f>
        <v>от 240 до 5604</v>
      </c>
      <c r="E103" s="422"/>
      <c r="F103" s="422"/>
      <c r="G103" s="422"/>
      <c r="H103" s="423"/>
    </row>
    <row r="104" spans="1:8" ht="151.5" x14ac:dyDescent="0.2">
      <c r="A104" s="190" t="s">
        <v>196</v>
      </c>
      <c r="B104" s="66" t="s">
        <v>197</v>
      </c>
      <c r="C104" s="11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04" s="432">
        <v>684</v>
      </c>
      <c r="E104" s="433"/>
      <c r="F104" s="433"/>
      <c r="G104" s="433"/>
      <c r="H104" s="434"/>
    </row>
    <row r="105" spans="1:8" ht="37.5" customHeight="1" x14ac:dyDescent="0.2">
      <c r="A105" s="352" t="s">
        <v>61</v>
      </c>
      <c r="B105" s="353"/>
      <c r="C105" s="426"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05" s="354">
        <v>354</v>
      </c>
      <c r="E105" s="355"/>
      <c r="F105" s="355"/>
      <c r="G105" s="355"/>
      <c r="H105" s="356"/>
    </row>
    <row r="106" spans="1:8" ht="37.5" customHeight="1" x14ac:dyDescent="0.2">
      <c r="A106" s="352" t="s">
        <v>62</v>
      </c>
      <c r="B106" s="353"/>
      <c r="C106" s="427"/>
      <c r="D106" s="354">
        <v>5604</v>
      </c>
      <c r="E106" s="355"/>
      <c r="F106" s="355"/>
      <c r="G106" s="355"/>
      <c r="H106" s="356"/>
    </row>
    <row r="107" spans="1:8" ht="37.5" customHeight="1" x14ac:dyDescent="0.2">
      <c r="A107" s="352" t="s">
        <v>63</v>
      </c>
      <c r="B107" s="353"/>
      <c r="C107" s="427"/>
      <c r="D107" s="517">
        <v>1122</v>
      </c>
      <c r="E107" s="398"/>
      <c r="F107" s="398"/>
      <c r="G107" s="398"/>
      <c r="H107" s="399"/>
    </row>
    <row r="108" spans="1:8" ht="37.5" customHeight="1" x14ac:dyDescent="0.2">
      <c r="A108" s="352" t="s">
        <v>64</v>
      </c>
      <c r="B108" s="353"/>
      <c r="C108" s="427"/>
      <c r="D108" s="517">
        <v>2244</v>
      </c>
      <c r="E108" s="398"/>
      <c r="F108" s="398"/>
      <c r="G108" s="398"/>
      <c r="H108" s="399"/>
    </row>
    <row r="109" spans="1:8" ht="37.5" customHeight="1" x14ac:dyDescent="0.2">
      <c r="A109" s="352" t="s">
        <v>65</v>
      </c>
      <c r="B109" s="522"/>
      <c r="C109" s="427"/>
      <c r="D109" s="517">
        <v>240</v>
      </c>
      <c r="E109" s="398"/>
      <c r="F109" s="398"/>
      <c r="G109" s="398"/>
      <c r="H109" s="399"/>
    </row>
    <row r="110" spans="1:8" ht="37.5" customHeight="1" x14ac:dyDescent="0.2">
      <c r="A110" s="352" t="s">
        <v>66</v>
      </c>
      <c r="B110" s="522"/>
      <c r="C110" s="427"/>
      <c r="D110" s="354">
        <v>240</v>
      </c>
      <c r="E110" s="355"/>
      <c r="F110" s="355"/>
      <c r="G110" s="355"/>
      <c r="H110" s="356"/>
    </row>
    <row r="111" spans="1:8" ht="37.5" customHeight="1" x14ac:dyDescent="0.2">
      <c r="A111" s="352" t="s">
        <v>67</v>
      </c>
      <c r="B111" s="522"/>
      <c r="C111" s="427"/>
      <c r="D111" s="354">
        <v>480</v>
      </c>
      <c r="E111" s="355"/>
      <c r="F111" s="355"/>
      <c r="G111" s="355"/>
      <c r="H111" s="356"/>
    </row>
    <row r="112" spans="1:8" ht="37.5" customHeight="1" x14ac:dyDescent="0.2">
      <c r="A112" s="352" t="s">
        <v>68</v>
      </c>
      <c r="B112" s="522"/>
      <c r="C112" s="427"/>
      <c r="D112" s="354">
        <v>720</v>
      </c>
      <c r="E112" s="355"/>
      <c r="F112" s="355"/>
      <c r="G112" s="355"/>
      <c r="H112" s="356"/>
    </row>
    <row r="113" spans="1:8" ht="37.5" customHeight="1" thickBot="1" x14ac:dyDescent="0.25">
      <c r="A113" s="369" t="s">
        <v>69</v>
      </c>
      <c r="B113" s="523"/>
      <c r="C113" s="428"/>
      <c r="D113" s="354">
        <v>4140</v>
      </c>
      <c r="E113" s="355"/>
      <c r="F113" s="355"/>
      <c r="G113" s="355"/>
      <c r="H113" s="356"/>
    </row>
    <row r="114" spans="1:8" s="16" customFormat="1" ht="117.75" customHeight="1" thickBot="1" x14ac:dyDescent="0.25">
      <c r="A114" s="524" t="s">
        <v>71</v>
      </c>
      <c r="B114" s="525"/>
      <c r="C114"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14" s="375">
        <v>30</v>
      </c>
      <c r="E114" s="375"/>
      <c r="F114" s="375"/>
      <c r="G114" s="375"/>
      <c r="H114" s="376"/>
    </row>
    <row r="115" spans="1:8" ht="50.1" customHeight="1" thickBot="1" x14ac:dyDescent="0.25">
      <c r="A115" s="362" t="s">
        <v>72</v>
      </c>
      <c r="B115" s="363"/>
      <c r="C115" s="21"/>
      <c r="D115" s="364" t="str">
        <f>"от "&amp;MIN(D117,D137:H138,F177,D139:H153)&amp;" до "&amp;MAX(D117,D137:H138,F177,D139:H153)</f>
        <v>от 540 до 9360</v>
      </c>
      <c r="E115" s="364"/>
      <c r="F115" s="364"/>
      <c r="G115" s="364"/>
      <c r="H115" s="365"/>
    </row>
    <row r="116" spans="1:8" ht="21.75" thickBot="1" x14ac:dyDescent="0.25">
      <c r="A116" s="518"/>
      <c r="B116" s="519"/>
      <c r="C116" s="60"/>
      <c r="D116" s="520"/>
      <c r="E116" s="520"/>
      <c r="F116" s="520"/>
      <c r="G116" s="520"/>
      <c r="H116" s="521"/>
    </row>
    <row r="117" spans="1:8" ht="67.5" customHeight="1" thickBot="1" x14ac:dyDescent="0.25">
      <c r="A117" s="389" t="s">
        <v>73</v>
      </c>
      <c r="B117" s="390"/>
      <c r="C117"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"2ГИС.УЛЬЯНОВСК" (версия для ПК); Интернет-площадка 2gis.kz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http://api.2gis.kz/</v>
      </c>
      <c r="D117" s="391">
        <v>3672</v>
      </c>
      <c r="E117" s="391"/>
      <c r="F117" s="391"/>
      <c r="G117" s="391"/>
      <c r="H117" s="392"/>
    </row>
    <row r="118" spans="1:8" ht="67.5" customHeight="1" thickBot="1" x14ac:dyDescent="0.25">
      <c r="A118" s="393" t="s">
        <v>74</v>
      </c>
      <c r="B118" s="394"/>
      <c r="C118" s="405"/>
      <c r="D118" s="395" t="s">
        <v>75</v>
      </c>
      <c r="E118" s="396"/>
      <c r="F118" s="396"/>
      <c r="G118" s="396"/>
      <c r="H118" s="397"/>
    </row>
    <row r="119" spans="1:8" ht="67.5" customHeight="1" x14ac:dyDescent="0.2">
      <c r="A119" s="385" t="s">
        <v>76</v>
      </c>
      <c r="B119" s="386"/>
      <c r="C119" s="405"/>
      <c r="D119" s="398">
        <f>D117/4</f>
        <v>918</v>
      </c>
      <c r="E119" s="398"/>
      <c r="F119" s="398"/>
      <c r="G119" s="398"/>
      <c r="H119" s="399"/>
    </row>
    <row r="120" spans="1:8" ht="67.5" customHeight="1" x14ac:dyDescent="0.2">
      <c r="A120" s="385" t="s">
        <v>77</v>
      </c>
      <c r="B120" s="386"/>
      <c r="C120" s="405"/>
      <c r="D120" s="398">
        <f>D117/5</f>
        <v>734.4</v>
      </c>
      <c r="E120" s="398"/>
      <c r="F120" s="398"/>
      <c r="G120" s="398"/>
      <c r="H120" s="399"/>
    </row>
    <row r="121" spans="1:8" ht="67.5" customHeight="1" x14ac:dyDescent="0.2">
      <c r="A121" s="385" t="s">
        <v>78</v>
      </c>
      <c r="B121" s="386"/>
      <c r="C121" s="405"/>
      <c r="D121" s="398">
        <f>D117/6</f>
        <v>612</v>
      </c>
      <c r="E121" s="398"/>
      <c r="F121" s="398"/>
      <c r="G121" s="398"/>
      <c r="H121" s="399"/>
    </row>
    <row r="122" spans="1:8" ht="67.5" customHeight="1" x14ac:dyDescent="0.2">
      <c r="A122" s="385" t="s">
        <v>79</v>
      </c>
      <c r="B122" s="386"/>
      <c r="C122" s="405"/>
      <c r="D122" s="398">
        <f>D117/7</f>
        <v>524.57142857142856</v>
      </c>
      <c r="E122" s="398"/>
      <c r="F122" s="398"/>
      <c r="G122" s="398"/>
      <c r="H122" s="399"/>
    </row>
    <row r="123" spans="1:8" ht="67.5" customHeight="1" x14ac:dyDescent="0.2">
      <c r="A123" s="385" t="s">
        <v>80</v>
      </c>
      <c r="B123" s="386"/>
      <c r="C123" s="405"/>
      <c r="D123" s="398">
        <f>D117/8</f>
        <v>459</v>
      </c>
      <c r="E123" s="398"/>
      <c r="F123" s="398"/>
      <c r="G123" s="398"/>
      <c r="H123" s="399"/>
    </row>
    <row r="124" spans="1:8" ht="67.5" customHeight="1" x14ac:dyDescent="0.2">
      <c r="A124" s="385" t="s">
        <v>81</v>
      </c>
      <c r="B124" s="386"/>
      <c r="C124" s="405"/>
      <c r="D124" s="398">
        <f>D117/9</f>
        <v>408</v>
      </c>
      <c r="E124" s="398"/>
      <c r="F124" s="398"/>
      <c r="G124" s="398"/>
      <c r="H124" s="399"/>
    </row>
    <row r="125" spans="1:8" ht="67.5" customHeight="1" x14ac:dyDescent="0.2">
      <c r="A125" s="385" t="s">
        <v>82</v>
      </c>
      <c r="B125" s="386"/>
      <c r="C125" s="405"/>
      <c r="D125" s="398">
        <f>D117/10</f>
        <v>367.2</v>
      </c>
      <c r="E125" s="398"/>
      <c r="F125" s="398"/>
      <c r="G125" s="398"/>
      <c r="H125" s="399"/>
    </row>
    <row r="126" spans="1:8" ht="67.5" customHeight="1" thickBot="1" x14ac:dyDescent="0.25">
      <c r="A126" s="389" t="s">
        <v>83</v>
      </c>
      <c r="B126" s="390"/>
      <c r="C126" s="405"/>
      <c r="D126" s="391">
        <v>4440</v>
      </c>
      <c r="E126" s="391"/>
      <c r="F126" s="391"/>
      <c r="G126" s="391"/>
      <c r="H126" s="392"/>
    </row>
    <row r="127" spans="1:8" ht="67.5" customHeight="1" thickBot="1" x14ac:dyDescent="0.25">
      <c r="A127" s="393" t="s">
        <v>74</v>
      </c>
      <c r="B127" s="394"/>
      <c r="C127" s="405"/>
      <c r="D127" s="395" t="s">
        <v>75</v>
      </c>
      <c r="E127" s="396"/>
      <c r="F127" s="396"/>
      <c r="G127" s="396"/>
      <c r="H127" s="397"/>
    </row>
    <row r="128" spans="1:8" ht="67.5" customHeight="1" x14ac:dyDescent="0.2">
      <c r="A128" s="385" t="s">
        <v>76</v>
      </c>
      <c r="B128" s="386"/>
      <c r="C128" s="405"/>
      <c r="D128" s="398">
        <v>1110</v>
      </c>
      <c r="E128" s="398"/>
      <c r="F128" s="398"/>
      <c r="G128" s="398"/>
      <c r="H128" s="399"/>
    </row>
    <row r="129" spans="1:8" ht="67.5" customHeight="1" x14ac:dyDescent="0.2">
      <c r="A129" s="385" t="s">
        <v>77</v>
      </c>
      <c r="B129" s="386"/>
      <c r="C129" s="405"/>
      <c r="D129" s="398">
        <v>888</v>
      </c>
      <c r="E129" s="398"/>
      <c r="F129" s="398"/>
      <c r="G129" s="398"/>
      <c r="H129" s="399"/>
    </row>
    <row r="130" spans="1:8" ht="67.5" customHeight="1" x14ac:dyDescent="0.2">
      <c r="A130" s="385" t="s">
        <v>78</v>
      </c>
      <c r="B130" s="386"/>
      <c r="C130" s="405"/>
      <c r="D130" s="398">
        <v>739.99999999999989</v>
      </c>
      <c r="E130" s="398"/>
      <c r="F130" s="398"/>
      <c r="G130" s="398"/>
      <c r="H130" s="399"/>
    </row>
    <row r="131" spans="1:8" ht="67.5" customHeight="1" x14ac:dyDescent="0.2">
      <c r="A131" s="385" t="s">
        <v>79</v>
      </c>
      <c r="B131" s="386"/>
      <c r="C131" s="405"/>
      <c r="D131" s="398">
        <v>634.28571428571422</v>
      </c>
      <c r="E131" s="398"/>
      <c r="F131" s="398"/>
      <c r="G131" s="398"/>
      <c r="H131" s="399"/>
    </row>
    <row r="132" spans="1:8" ht="67.5" customHeight="1" x14ac:dyDescent="0.2">
      <c r="A132" s="385" t="s">
        <v>80</v>
      </c>
      <c r="B132" s="386"/>
      <c r="C132" s="405"/>
      <c r="D132" s="398">
        <v>555</v>
      </c>
      <c r="E132" s="398"/>
      <c r="F132" s="398"/>
      <c r="G132" s="398"/>
      <c r="H132" s="399"/>
    </row>
    <row r="133" spans="1:8" ht="67.5" customHeight="1" x14ac:dyDescent="0.2">
      <c r="A133" s="385" t="s">
        <v>81</v>
      </c>
      <c r="B133" s="386"/>
      <c r="C133" s="405"/>
      <c r="D133" s="398">
        <v>493.33333333333326</v>
      </c>
      <c r="E133" s="398"/>
      <c r="F133" s="398"/>
      <c r="G133" s="398"/>
      <c r="H133" s="399"/>
    </row>
    <row r="134" spans="1:8" ht="67.5" customHeight="1" thickBot="1" x14ac:dyDescent="0.25">
      <c r="A134" s="385" t="s">
        <v>82</v>
      </c>
      <c r="B134" s="386"/>
      <c r="C134" s="406"/>
      <c r="D134" s="398">
        <v>444</v>
      </c>
      <c r="E134" s="398"/>
      <c r="F134" s="398"/>
      <c r="G134" s="398"/>
      <c r="H134" s="399"/>
    </row>
    <row r="135" spans="1:8" s="16" customFormat="1" ht="62.45" customHeight="1" thickBot="1" x14ac:dyDescent="0.25">
      <c r="A135" s="380" t="s">
        <v>84</v>
      </c>
      <c r="B135" s="381"/>
      <c r="C135"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35" s="374">
        <v>5670</v>
      </c>
      <c r="E135" s="375"/>
      <c r="F135" s="375"/>
      <c r="G135" s="375"/>
      <c r="H135" s="376"/>
    </row>
    <row r="136" spans="1:8" ht="21.75" thickBot="1" x14ac:dyDescent="0.25">
      <c r="A136" s="518"/>
      <c r="B136" s="519"/>
      <c r="C136" s="56"/>
      <c r="D136" s="520"/>
      <c r="E136" s="520"/>
      <c r="F136" s="520"/>
      <c r="G136" s="520"/>
      <c r="H136" s="521"/>
    </row>
    <row r="137" spans="1:8" ht="50.1" customHeight="1" x14ac:dyDescent="0.2">
      <c r="A137" s="352" t="s">
        <v>85</v>
      </c>
      <c r="B137" s="353"/>
      <c r="C137" s="118" t="str">
        <f>"Интернет-площадка 2gis.ru на основе Cправочника организаций "&amp;$C$2&amp;""</f>
        <v>Интернет-площадка 2gis.ru на основе Cправочника организаций "2ГИС.УЛЬЯНОВСК"</v>
      </c>
      <c r="D137" s="361">
        <v>4920</v>
      </c>
      <c r="E137" s="355"/>
      <c r="F137" s="355"/>
      <c r="G137" s="355"/>
      <c r="H137" s="356"/>
    </row>
    <row r="138" spans="1:8" ht="50.1" customHeight="1" x14ac:dyDescent="0.2">
      <c r="A138" s="352" t="s">
        <v>86</v>
      </c>
      <c r="B138" s="353"/>
      <c r="C138"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8" s="361">
        <v>4896</v>
      </c>
      <c r="E138" s="355"/>
      <c r="F138" s="355"/>
      <c r="G138" s="355"/>
      <c r="H138" s="356"/>
    </row>
    <row r="139" spans="1:8" ht="50.1" customHeight="1" x14ac:dyDescent="0.2">
      <c r="A139" s="377" t="s">
        <v>87</v>
      </c>
      <c r="B139" s="378"/>
      <c r="C139"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39" s="361">
        <v>5016</v>
      </c>
      <c r="E139" s="355"/>
      <c r="F139" s="355"/>
      <c r="G139" s="355"/>
      <c r="H139" s="356"/>
    </row>
    <row r="140" spans="1:8" ht="50.1" customHeight="1" x14ac:dyDescent="0.2">
      <c r="A140" s="377" t="s">
        <v>88</v>
      </c>
      <c r="B140" s="378"/>
      <c r="C140" s="74" t="str">
        <f>"Интернет-площадка 2gis.ru на основе Cправочника организаций "&amp;$C$2&amp;""</f>
        <v>Интернет-площадка 2gis.ru на основе Cправочника организаций "2ГИС.УЛЬЯНОВСК"</v>
      </c>
      <c r="D140" s="361">
        <v>7800</v>
      </c>
      <c r="E140" s="355"/>
      <c r="F140" s="355"/>
      <c r="G140" s="355"/>
      <c r="H140" s="356"/>
    </row>
    <row r="141" spans="1:8" ht="50.1" customHeight="1" x14ac:dyDescent="0.2">
      <c r="A141" s="352" t="s">
        <v>89</v>
      </c>
      <c r="B141" s="353"/>
      <c r="C141" s="74" t="str">
        <f>"Интернет-площадка 2gis.ru на основе Cправочника организаций "&amp;$C$2&amp;""</f>
        <v>Интернет-площадка 2gis.ru на основе Cправочника организаций "2ГИС.УЛЬЯНОВСК"</v>
      </c>
      <c r="D141" s="361">
        <v>9360</v>
      </c>
      <c r="E141" s="355"/>
      <c r="F141" s="355"/>
      <c r="G141" s="355"/>
      <c r="H141" s="356"/>
    </row>
    <row r="142" spans="1:8" ht="50.1" customHeight="1" x14ac:dyDescent="0.2">
      <c r="A142" s="352" t="s">
        <v>90</v>
      </c>
      <c r="B142" s="353"/>
      <c r="C142"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2" s="361">
        <v>2478</v>
      </c>
      <c r="E142" s="355"/>
      <c r="F142" s="355"/>
      <c r="G142" s="355"/>
      <c r="H142" s="356"/>
    </row>
    <row r="143" spans="1:8" ht="50.1" customHeight="1" x14ac:dyDescent="0.2">
      <c r="A143" s="352" t="s">
        <v>91</v>
      </c>
      <c r="B143" s="353"/>
      <c r="C143"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3" s="361">
        <v>4896</v>
      </c>
      <c r="E143" s="355"/>
      <c r="F143" s="355"/>
      <c r="G143" s="355"/>
      <c r="H143" s="356"/>
    </row>
    <row r="144" spans="1:8" ht="50.1" customHeight="1" x14ac:dyDescent="0.2">
      <c r="A144" s="352" t="s">
        <v>92</v>
      </c>
      <c r="B144" s="353"/>
      <c r="C144"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44" s="361">
        <v>6018</v>
      </c>
      <c r="E144" s="355"/>
      <c r="F144" s="355"/>
      <c r="G144" s="355"/>
      <c r="H144" s="356"/>
    </row>
    <row r="145" spans="1:8" ht="50.1" customHeight="1" x14ac:dyDescent="0.2">
      <c r="A145" s="352" t="s">
        <v>93</v>
      </c>
      <c r="B145" s="353"/>
      <c r="C145" s="74" t="str">
        <f>C177</f>
        <v>электронный справочник на основе Справочника организаций "2ГИС.УЛЬЯНОВСК" (мобильная версия 2ГИС 4.0 и выше)</v>
      </c>
      <c r="D145" s="361">
        <v>6840</v>
      </c>
      <c r="E145" s="355"/>
      <c r="F145" s="355"/>
      <c r="G145" s="355"/>
      <c r="H145" s="356"/>
    </row>
    <row r="146" spans="1:8" ht="50.1" customHeight="1" x14ac:dyDescent="0.2">
      <c r="A146" s="352" t="s">
        <v>94</v>
      </c>
      <c r="B146" s="353"/>
      <c r="C146" s="74" t="s">
        <v>95</v>
      </c>
      <c r="D146" s="361">
        <v>540</v>
      </c>
      <c r="E146" s="355"/>
      <c r="F146" s="355"/>
      <c r="G146" s="355"/>
      <c r="H146" s="356"/>
    </row>
    <row r="147" spans="1:8" ht="66" customHeight="1" x14ac:dyDescent="0.2">
      <c r="A147" s="352" t="s">
        <v>96</v>
      </c>
      <c r="B147" s="353"/>
      <c r="C14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7" s="361">
        <v>1890</v>
      </c>
      <c r="E147" s="355"/>
      <c r="F147" s="355"/>
      <c r="G147" s="355"/>
      <c r="H147" s="356"/>
    </row>
    <row r="148" spans="1:8" ht="66" customHeight="1" x14ac:dyDescent="0.2">
      <c r="A148" s="352" t="s">
        <v>97</v>
      </c>
      <c r="B148" s="353"/>
      <c r="C148" s="74" t="str">
        <f t="shared" ref="C148:C150"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8" s="361">
        <v>1512</v>
      </c>
      <c r="E148" s="355"/>
      <c r="F148" s="355"/>
      <c r="G148" s="355"/>
      <c r="H148" s="356"/>
    </row>
    <row r="149" spans="1:8" ht="66" customHeight="1" x14ac:dyDescent="0.2">
      <c r="A149" s="352" t="s">
        <v>98</v>
      </c>
      <c r="B149" s="353"/>
      <c r="C149" s="74"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49" s="361">
        <v>1260</v>
      </c>
      <c r="E149" s="355"/>
      <c r="F149" s="355"/>
      <c r="G149" s="355"/>
      <c r="H149" s="356"/>
    </row>
    <row r="150" spans="1:8" ht="66" customHeight="1" x14ac:dyDescent="0.2">
      <c r="A150" s="352" t="s">
        <v>99</v>
      </c>
      <c r="B150" s="353"/>
      <c r="C150" s="74" t="str">
        <f t="shared" si="0"/>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0" s="361">
        <v>756</v>
      </c>
      <c r="E150" s="355"/>
      <c r="F150" s="355"/>
      <c r="G150" s="355"/>
      <c r="H150" s="356"/>
    </row>
    <row r="151" spans="1:8" ht="66" customHeight="1" x14ac:dyDescent="0.2">
      <c r="A151" s="352" t="s">
        <v>100</v>
      </c>
      <c r="B151" s="353" t="s">
        <v>100</v>
      </c>
      <c r="C15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1" s="361">
        <v>7440</v>
      </c>
      <c r="E151" s="355"/>
      <c r="F151" s="355"/>
      <c r="G151" s="355"/>
      <c r="H151" s="356"/>
    </row>
    <row r="152" spans="1:8" ht="66" customHeight="1" x14ac:dyDescent="0.2">
      <c r="A152" s="352" t="s">
        <v>101</v>
      </c>
      <c r="B152" s="353" t="s">
        <v>101</v>
      </c>
      <c r="C152"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52" s="361">
        <v>5004</v>
      </c>
      <c r="E152" s="355"/>
      <c r="F152" s="355"/>
      <c r="G152" s="355"/>
      <c r="H152" s="356"/>
    </row>
    <row r="153" spans="1:8" ht="50.1" customHeight="1" thickBot="1" x14ac:dyDescent="0.25">
      <c r="A153" s="352" t="s">
        <v>102</v>
      </c>
      <c r="B153" s="353"/>
      <c r="C153"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53" s="361">
        <v>1122</v>
      </c>
      <c r="E153" s="355"/>
      <c r="F153" s="355"/>
      <c r="G153" s="355"/>
      <c r="H153" s="356"/>
    </row>
    <row r="154" spans="1:8" s="16" customFormat="1" ht="102" customHeight="1" thickBot="1" x14ac:dyDescent="0.25">
      <c r="A154" s="352" t="s">
        <v>16</v>
      </c>
      <c r="B154" s="353"/>
      <c r="C15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4" s="361">
        <v>480</v>
      </c>
      <c r="E154" s="355"/>
      <c r="F154" s="355"/>
      <c r="G154" s="355"/>
      <c r="H154" s="356"/>
    </row>
    <row r="155" spans="1:8" s="16" customFormat="1" ht="102" customHeight="1" thickBot="1" x14ac:dyDescent="0.25">
      <c r="A155" s="352" t="s">
        <v>103</v>
      </c>
      <c r="B155" s="353"/>
      <c r="C155"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55" s="361">
        <v>100002</v>
      </c>
      <c r="E155" s="355"/>
      <c r="F155" s="355"/>
      <c r="G155" s="355"/>
      <c r="H155" s="356"/>
    </row>
    <row r="156" spans="1:8" s="16" customFormat="1" ht="126" customHeight="1" x14ac:dyDescent="0.2">
      <c r="A156" s="352" t="s">
        <v>104</v>
      </c>
      <c r="B156" s="353"/>
      <c r="C156"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6" s="361">
        <v>6690</v>
      </c>
      <c r="E156" s="355"/>
      <c r="F156" s="355"/>
      <c r="G156" s="355"/>
      <c r="H156" s="356"/>
    </row>
    <row r="157" spans="1:8" s="16" customFormat="1" ht="96" customHeight="1" x14ac:dyDescent="0.2">
      <c r="A157" s="377" t="s">
        <v>105</v>
      </c>
      <c r="B157" s="378"/>
      <c r="C157"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Интернет-площадки и Веб-приложения на основе Cправочника организаций "2ГИС.УЛЬЯНОВСК", http://api.2gis.ru/</v>
      </c>
      <c r="D157" s="361">
        <v>3600</v>
      </c>
      <c r="E157" s="355"/>
      <c r="F157" s="355"/>
      <c r="G157" s="355"/>
      <c r="H157" s="356"/>
    </row>
    <row r="158" spans="1:8" s="16" customFormat="1" ht="96" customHeight="1" x14ac:dyDescent="0.2">
      <c r="A158" s="377" t="s">
        <v>106</v>
      </c>
      <c r="B158" s="378"/>
      <c r="C15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58" s="361">
        <v>6492</v>
      </c>
      <c r="E158" s="355"/>
      <c r="F158" s="355"/>
      <c r="G158" s="355"/>
      <c r="H158" s="356"/>
    </row>
    <row r="159" spans="1:8" ht="50.1" customHeight="1" x14ac:dyDescent="0.2">
      <c r="A159" s="352" t="s">
        <v>107</v>
      </c>
      <c r="B159" s="353"/>
      <c r="C159" s="74" t="str">
        <f>"Интернет-площадка 2gis.ru на основе Cправочника организаций "&amp;$C$2&amp;""</f>
        <v>Интернет-площадка 2gis.ru на основе Cправочника организаций "2ГИС.УЛЬЯНОВСК"</v>
      </c>
      <c r="D159" s="361">
        <v>6960</v>
      </c>
      <c r="E159" s="355"/>
      <c r="F159" s="355"/>
      <c r="G159" s="355"/>
      <c r="H159" s="356"/>
    </row>
    <row r="160" spans="1:8" ht="50.1" customHeight="1" x14ac:dyDescent="0.2">
      <c r="A160" s="352" t="s">
        <v>108</v>
      </c>
      <c r="B160" s="353"/>
      <c r="C160"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0" s="361">
        <v>6960</v>
      </c>
      <c r="E160" s="355"/>
      <c r="F160" s="355"/>
      <c r="G160" s="355"/>
      <c r="H160" s="356"/>
    </row>
    <row r="161" spans="1:8" ht="50.1" customHeight="1" x14ac:dyDescent="0.2">
      <c r="A161" s="377" t="s">
        <v>109</v>
      </c>
      <c r="B161" s="378"/>
      <c r="C161"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1" s="361">
        <v>7080</v>
      </c>
      <c r="E161" s="355"/>
      <c r="F161" s="355"/>
      <c r="G161" s="355"/>
      <c r="H161" s="356"/>
    </row>
    <row r="162" spans="1:8" ht="50.1" customHeight="1" x14ac:dyDescent="0.2">
      <c r="A162" s="377" t="s">
        <v>110</v>
      </c>
      <c r="B162" s="378"/>
      <c r="C162" s="74" t="str">
        <f>"Интернет-площадка 2gis.ru на основе Cправочника организаций "&amp;$C$2&amp;""</f>
        <v>Интернет-площадка 2gis.ru на основе Cправочника организаций "2ГИС.УЛЬЯНОВСК"</v>
      </c>
      <c r="D162" s="361">
        <v>10920</v>
      </c>
      <c r="E162" s="355"/>
      <c r="F162" s="355"/>
      <c r="G162" s="355"/>
      <c r="H162" s="356"/>
    </row>
    <row r="163" spans="1:8" ht="50.1" customHeight="1" x14ac:dyDescent="0.2">
      <c r="A163" s="377" t="s">
        <v>111</v>
      </c>
      <c r="B163" s="378"/>
      <c r="C163" s="74" t="str">
        <f>"Интернет-площадка 2gis.ru на основе Cправочника организаций "&amp;$C$2&amp;""</f>
        <v>Интернет-площадка 2gis.ru на основе Cправочника организаций "2ГИС.УЛЬЯНОВСК"</v>
      </c>
      <c r="D163" s="361">
        <v>13104</v>
      </c>
      <c r="E163" s="355"/>
      <c r="F163" s="355"/>
      <c r="G163" s="355"/>
      <c r="H163" s="356"/>
    </row>
    <row r="164" spans="1:8" ht="50.1" customHeight="1" x14ac:dyDescent="0.2">
      <c r="A164" s="377" t="s">
        <v>112</v>
      </c>
      <c r="B164" s="378"/>
      <c r="C164"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4" s="361">
        <v>3480</v>
      </c>
      <c r="E164" s="355"/>
      <c r="F164" s="355"/>
      <c r="G164" s="355"/>
      <c r="H164" s="356"/>
    </row>
    <row r="165" spans="1:8" ht="50.1" customHeight="1" x14ac:dyDescent="0.2">
      <c r="A165" s="377" t="s">
        <v>113</v>
      </c>
      <c r="B165" s="378"/>
      <c r="C165"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5" s="361">
        <v>6960</v>
      </c>
      <c r="E165" s="355"/>
      <c r="F165" s="355"/>
      <c r="G165" s="355"/>
      <c r="H165" s="356"/>
    </row>
    <row r="166" spans="1:8" ht="50.1" customHeight="1" x14ac:dyDescent="0.2">
      <c r="A166" s="352" t="s">
        <v>114</v>
      </c>
      <c r="B166" s="353"/>
      <c r="C166"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6" s="361">
        <v>8520</v>
      </c>
      <c r="E166" s="355"/>
      <c r="F166" s="355"/>
      <c r="G166" s="355"/>
      <c r="H166" s="356"/>
    </row>
    <row r="167" spans="1:8" ht="50.1" customHeight="1" x14ac:dyDescent="0.2">
      <c r="A167" s="352" t="s">
        <v>115</v>
      </c>
      <c r="B167" s="353"/>
      <c r="C167" s="74" t="s">
        <v>95</v>
      </c>
      <c r="D167" s="361">
        <v>840</v>
      </c>
      <c r="E167" s="355"/>
      <c r="F167" s="355"/>
      <c r="G167" s="355"/>
      <c r="H167" s="356"/>
    </row>
    <row r="168" spans="1:8" ht="72" customHeight="1" x14ac:dyDescent="0.2">
      <c r="A168" s="352" t="s">
        <v>116</v>
      </c>
      <c r="B168" s="353"/>
      <c r="C16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"2ГИС.УЛЬЯНОВСК" (мобильная версия 2ГИС 4.0 и выше); Интернет-площадка 2gis.ru на основе Cправочника организаций "2ГИС.УЛЬЯНОВСК"</v>
      </c>
      <c r="D168" s="361">
        <v>10440</v>
      </c>
      <c r="E168" s="355"/>
      <c r="F168" s="355"/>
      <c r="G168" s="355"/>
      <c r="H168" s="356"/>
    </row>
    <row r="169" spans="1:8" ht="50.1" customHeight="1" thickBot="1" x14ac:dyDescent="0.25">
      <c r="A169" s="352" t="s">
        <v>117</v>
      </c>
      <c r="B169" s="353"/>
      <c r="C169"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69" s="361">
        <v>1680</v>
      </c>
      <c r="E169" s="355"/>
      <c r="F169" s="355"/>
      <c r="G169" s="355"/>
      <c r="H169" s="356"/>
    </row>
    <row r="170" spans="1:8" s="23" customFormat="1" ht="50.1" customHeight="1" thickBot="1" x14ac:dyDescent="0.25">
      <c r="A170" s="362" t="s">
        <v>118</v>
      </c>
      <c r="B170" s="363"/>
      <c r="C170" s="21"/>
      <c r="D170" s="364"/>
      <c r="E170" s="364"/>
      <c r="F170" s="364"/>
      <c r="G170" s="364"/>
      <c r="H170" s="365"/>
    </row>
    <row r="171" spans="1:8" s="16" customFormat="1" ht="50.1" customHeight="1" x14ac:dyDescent="0.2">
      <c r="A171" s="352" t="s">
        <v>119</v>
      </c>
      <c r="B171" s="353"/>
      <c r="C171" s="366" t="str">
        <f>"Электронный справочник на основе Справочника организаций "&amp;$C$2&amp;" (мобильная версия)"</f>
        <v>Электронный справочник на основе Справочника организаций "2ГИС.УЛЬЯНОВСК" (мобильная версия)</v>
      </c>
      <c r="D171" s="354">
        <v>3972</v>
      </c>
      <c r="E171" s="355"/>
      <c r="F171" s="355"/>
      <c r="G171" s="355"/>
      <c r="H171" s="356"/>
    </row>
    <row r="172" spans="1:8" s="16" customFormat="1" ht="50.1" customHeight="1" x14ac:dyDescent="0.2">
      <c r="A172" s="352" t="s">
        <v>120</v>
      </c>
      <c r="B172" s="353"/>
      <c r="C172" s="367"/>
      <c r="D172" s="354">
        <v>3900</v>
      </c>
      <c r="E172" s="355"/>
      <c r="F172" s="355"/>
      <c r="G172" s="355"/>
      <c r="H172" s="356"/>
    </row>
    <row r="173" spans="1:8" s="16" customFormat="1" ht="50.1" customHeight="1" x14ac:dyDescent="0.2">
      <c r="A173" s="369" t="s">
        <v>121</v>
      </c>
      <c r="B173" s="370"/>
      <c r="C173" s="367"/>
      <c r="D173" s="517">
        <v>1500</v>
      </c>
      <c r="E173" s="398"/>
      <c r="F173" s="398"/>
      <c r="G173" s="398"/>
      <c r="H173" s="398"/>
    </row>
    <row r="174" spans="1:8" s="16" customFormat="1" ht="50.1" customHeight="1" x14ac:dyDescent="0.2">
      <c r="A174" s="369" t="s">
        <v>122</v>
      </c>
      <c r="B174" s="370"/>
      <c r="C174" s="367"/>
      <c r="D174" s="517">
        <v>150</v>
      </c>
      <c r="E174" s="398"/>
      <c r="F174" s="398"/>
      <c r="G174" s="398"/>
      <c r="H174" s="398"/>
    </row>
    <row r="175" spans="1:8" s="16" customFormat="1" ht="50.1" customHeight="1" thickBot="1" x14ac:dyDescent="0.25">
      <c r="A175" s="369" t="s">
        <v>123</v>
      </c>
      <c r="B175" s="370"/>
      <c r="C175" s="368"/>
      <c r="D175" s="471">
        <v>510</v>
      </c>
      <c r="E175" s="472"/>
      <c r="F175" s="472"/>
      <c r="G175" s="472"/>
      <c r="H175" s="472"/>
    </row>
    <row r="176" spans="1:8" s="16" customFormat="1" ht="50.1" customHeight="1" thickBot="1" x14ac:dyDescent="0.25">
      <c r="A176" s="362" t="s">
        <v>124</v>
      </c>
      <c r="B176" s="363"/>
      <c r="C176" s="21"/>
      <c r="D176" s="364"/>
      <c r="E176" s="364"/>
      <c r="F176" s="364"/>
      <c r="G176" s="364"/>
      <c r="H176" s="365"/>
    </row>
    <row r="177" spans="1:8" ht="50.1" customHeight="1" x14ac:dyDescent="0.2">
      <c r="A177" s="352" t="s">
        <v>125</v>
      </c>
      <c r="B177" s="353"/>
      <c r="C17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77" s="77">
        <f>F177*1.2</f>
        <v>3088.7999999999997</v>
      </c>
      <c r="E177" s="78">
        <f>F177*1.1</f>
        <v>2831.4</v>
      </c>
      <c r="F177" s="78">
        <v>2574</v>
      </c>
      <c r="G177" s="78">
        <f>F177*0.75</f>
        <v>1930.5</v>
      </c>
      <c r="H177" s="79">
        <f>F177*0.5</f>
        <v>1287</v>
      </c>
    </row>
    <row r="178" spans="1:8" ht="50.1" customHeight="1" x14ac:dyDescent="0.2">
      <c r="A178" s="352" t="s">
        <v>126</v>
      </c>
      <c r="B178" s="353"/>
      <c r="C178" s="74" t="str">
        <f>"Интернет-площадка 2gis.ru на основе Cправочника организаций "&amp;$C$2&amp;""</f>
        <v>Интернет-площадка 2gis.ru на основе Cправочника организаций "2ГИС.УЛЬЯНОВСК"</v>
      </c>
      <c r="D178" s="354">
        <v>2400</v>
      </c>
      <c r="E178" s="355"/>
      <c r="F178" s="355"/>
      <c r="G178" s="355"/>
      <c r="H178" s="356"/>
    </row>
    <row r="179" spans="1:8" ht="50.1" customHeight="1" x14ac:dyDescent="0.2">
      <c r="A179" s="352" t="s">
        <v>127</v>
      </c>
      <c r="B179" s="353"/>
      <c r="C179"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79" s="361">
        <v>1122</v>
      </c>
      <c r="E179" s="355"/>
      <c r="F179" s="355"/>
      <c r="G179" s="355"/>
      <c r="H179" s="356"/>
    </row>
    <row r="180" spans="1:8" ht="50.1" customHeight="1" x14ac:dyDescent="0.2">
      <c r="A180" s="377" t="s">
        <v>198</v>
      </c>
      <c r="B180" s="378"/>
      <c r="C18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(мобильная версия 2ГИС 4.0 и выше)</v>
      </c>
      <c r="D180" s="77">
        <f>F180*1.2</f>
        <v>4464</v>
      </c>
      <c r="E180" s="78">
        <f>F180*1.1</f>
        <v>4092.0000000000005</v>
      </c>
      <c r="F180" s="78">
        <v>3720</v>
      </c>
      <c r="G180" s="78">
        <f>F180*0.75</f>
        <v>2790</v>
      </c>
      <c r="H180" s="79">
        <f>F180*0.5</f>
        <v>1860</v>
      </c>
    </row>
    <row r="181" spans="1:8" ht="50.1" customHeight="1" x14ac:dyDescent="0.2">
      <c r="A181" s="377" t="s">
        <v>199</v>
      </c>
      <c r="B181" s="378"/>
      <c r="C181" s="74" t="str">
        <f>"Интернет-площадка 2gis.ru на основе Cправочника организаций "&amp;$C$2&amp;""</f>
        <v>Интернет-площадка 2gis.ru на основе Cправочника организаций "2ГИС.УЛЬЯНОВСК"</v>
      </c>
      <c r="D181" s="354">
        <v>3360</v>
      </c>
      <c r="E181" s="355"/>
      <c r="F181" s="355"/>
      <c r="G181" s="355"/>
      <c r="H181" s="356"/>
    </row>
    <row r="182" spans="1:8" ht="50.1" customHeight="1" x14ac:dyDescent="0.2">
      <c r="A182" s="377" t="s">
        <v>130</v>
      </c>
      <c r="B182" s="378"/>
      <c r="C182" s="74" t="str">
        <f>"Электронный справочник на основе Справочника организаций"&amp;$C$2&amp;" (версия для ПК)"</f>
        <v>Электронный справочник на основе Справочника организаций"2ГИС.УЛЬЯНОВСК" (версия для ПК)</v>
      </c>
      <c r="D182" s="354">
        <v>1680</v>
      </c>
      <c r="E182" s="355"/>
      <c r="F182" s="355"/>
      <c r="G182" s="355"/>
      <c r="H182" s="356"/>
    </row>
    <row r="183" spans="1:8" s="16" customFormat="1" ht="126" customHeight="1" thickBot="1" x14ac:dyDescent="0.25">
      <c r="A183" s="352" t="s">
        <v>131</v>
      </c>
      <c r="B183" s="353"/>
      <c r="C183" s="80" t="str">
        <f>C178</f>
        <v>Интернет-площадка 2gis.ru на основе Cправочника организаций "2ГИС.УЛЬЯНОВСК"</v>
      </c>
      <c r="D183" s="77">
        <f>F183*1.2</f>
        <v>2880</v>
      </c>
      <c r="E183" s="78">
        <f>F183*1.1</f>
        <v>2640</v>
      </c>
      <c r="F183" s="78">
        <v>2400</v>
      </c>
      <c r="G183" s="78">
        <f>F183*0.75</f>
        <v>1800</v>
      </c>
      <c r="H183" s="79">
        <f>F183*0.5</f>
        <v>1200</v>
      </c>
    </row>
    <row r="184" spans="1:8" ht="50.1" customHeight="1" thickBot="1" x14ac:dyDescent="0.25">
      <c r="A184" s="362" t="s">
        <v>200</v>
      </c>
      <c r="B184" s="363"/>
      <c r="C184" s="21"/>
      <c r="D184" s="364"/>
      <c r="E184" s="364"/>
      <c r="F184" s="364"/>
      <c r="G184" s="364"/>
      <c r="H184" s="365"/>
    </row>
    <row r="185" spans="1:8" s="20" customFormat="1" ht="30" customHeight="1" thickBot="1" x14ac:dyDescent="0.25">
      <c r="A185" s="506"/>
      <c r="B185" s="507"/>
      <c r="C185" s="623"/>
      <c r="D185" s="507"/>
      <c r="E185" s="507"/>
      <c r="F185" s="507"/>
      <c r="G185" s="507"/>
      <c r="H185" s="508"/>
    </row>
    <row r="186" spans="1:8" s="16" customFormat="1" ht="185.25" customHeight="1" x14ac:dyDescent="0.2">
      <c r="A186" s="352" t="s">
        <v>201</v>
      </c>
      <c r="B186" s="353"/>
      <c r="C18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"2ГИС.УЛЬЯНОВСК" (версия для ПК); Интернет-площадка 2gis.ru на основе Cправочника организаций "2ГИС.УЛЬЯНОВСК"; Электронный справочник на основе Справочника организаций "2ГИС.УЛЬЯНОВСК" (мобильная версия 2ГИС 4.0 и выше)</v>
      </c>
      <c r="D186" s="382">
        <v>7860</v>
      </c>
      <c r="E186" s="383"/>
      <c r="F186" s="383"/>
      <c r="G186" s="383"/>
      <c r="H186" s="384"/>
    </row>
    <row r="187" spans="1:8" s="16" customFormat="1" ht="83.25" customHeight="1" thickBot="1" x14ac:dyDescent="0.25">
      <c r="A187" s="352" t="s">
        <v>202</v>
      </c>
      <c r="B187" s="353"/>
      <c r="C187" s="367"/>
      <c r="D187" s="354">
        <v>7860</v>
      </c>
      <c r="E187" s="355"/>
      <c r="F187" s="355"/>
      <c r="G187" s="355"/>
      <c r="H187" s="356"/>
    </row>
    <row r="188" spans="1:8" ht="21.75" thickBot="1" x14ac:dyDescent="0.25">
      <c r="A188" s="518"/>
      <c r="B188" s="519"/>
      <c r="C188" s="56"/>
      <c r="D188" s="520"/>
      <c r="E188" s="520"/>
      <c r="F188" s="520"/>
      <c r="G188" s="520"/>
      <c r="H188" s="521"/>
    </row>
    <row r="190" spans="1:8" ht="21" x14ac:dyDescent="0.2">
      <c r="A190" s="85"/>
      <c r="B190" s="86" t="s">
        <v>133</v>
      </c>
      <c r="C190" s="349" t="s">
        <v>692</v>
      </c>
      <c r="D190" s="349"/>
      <c r="E190" s="87"/>
      <c r="F190" s="87"/>
      <c r="G190" s="87"/>
      <c r="H190" s="87"/>
    </row>
    <row r="191" spans="1:8" ht="21" x14ac:dyDescent="0.2">
      <c r="A191" s="85"/>
      <c r="B191" s="87"/>
      <c r="C191" s="348" t="s">
        <v>693</v>
      </c>
      <c r="D191" s="348"/>
      <c r="E191" s="87"/>
      <c r="F191" s="87"/>
      <c r="G191" s="87"/>
      <c r="H191" s="87"/>
    </row>
    <row r="192" spans="1:8" ht="21" x14ac:dyDescent="0.2">
      <c r="A192" s="85"/>
      <c r="B192" s="87"/>
      <c r="C192" s="348" t="s">
        <v>694</v>
      </c>
      <c r="D192" s="348"/>
      <c r="E192" s="87"/>
      <c r="F192" s="87"/>
      <c r="G192" s="87"/>
      <c r="H192" s="87"/>
    </row>
    <row r="193" spans="1:8" ht="21" x14ac:dyDescent="0.2">
      <c r="C193" s="348"/>
      <c r="D193" s="348"/>
      <c r="E193" s="87"/>
      <c r="F193" s="87"/>
      <c r="G193" s="87"/>
      <c r="H193" s="82"/>
    </row>
    <row r="194" spans="1:8" ht="26.25" x14ac:dyDescent="0.2">
      <c r="A194" s="347" t="str">
        <f>Абакан_юр!A174</f>
        <v>По соглашению сторон в качестве валюты платежа могут выступать украинские гривны, в этом случае курс следующий: 1 руб. = 0,4395 гривен</v>
      </c>
      <c r="B194" s="347"/>
      <c r="C194" s="347"/>
      <c r="D194" s="89"/>
      <c r="E194" s="89"/>
      <c r="F194" s="90"/>
      <c r="G194" s="351"/>
      <c r="H194" s="351"/>
    </row>
    <row r="195" spans="1:8" ht="26.25" x14ac:dyDescent="0.2">
      <c r="A195" s="347" t="str">
        <f>Абакан_юр!A175</f>
        <v>По соглашению сторон в качестве валюты платежа могут выступать дирхамы ОАЭ, в этом случае курс следующий: 1 руб. = 0,0414 дирхам</v>
      </c>
      <c r="B195" s="347"/>
      <c r="C195" s="347"/>
      <c r="D195" s="89"/>
      <c r="E195" s="89"/>
      <c r="F195" s="90"/>
      <c r="G195" s="92"/>
      <c r="H195" s="92"/>
    </row>
    <row r="196" spans="1:8" ht="26.25" x14ac:dyDescent="0.2">
      <c r="A196" s="347" t="str">
        <f>Абакан_юр!A176</f>
        <v>По соглашению сторон в качестве валюты платежа могут выступать доллары США, в этом случае курс следующий: 1 руб. = 0,0113 доллара</v>
      </c>
      <c r="B196" s="347"/>
      <c r="C196" s="347"/>
      <c r="D196" s="89"/>
      <c r="E196" s="89"/>
      <c r="F196" s="90"/>
      <c r="G196" s="92"/>
      <c r="H196" s="92"/>
    </row>
    <row r="197" spans="1:8" ht="26.25" x14ac:dyDescent="0.2">
      <c r="A197" s="347" t="str">
        <f>Абакан_юр!A177</f>
        <v>По соглашению сторон в качестве валюты платежа могут выступать евро, в этом случае курс следующий: 1 руб. = 0,0104 евро</v>
      </c>
      <c r="B197" s="347"/>
      <c r="C197" s="347"/>
      <c r="D197" s="89"/>
      <c r="E197" s="90"/>
      <c r="F197" s="90"/>
      <c r="G197" s="92"/>
      <c r="H197" s="92"/>
    </row>
    <row r="198" spans="1:8" ht="26.25" x14ac:dyDescent="0.2">
      <c r="A198" s="347" t="str">
        <f>Абакан_юр!A178</f>
        <v>По соглашению сторон в качестве валюты платежа могут выступать чешские кроны, в этом случае курс следующий: 1 руб. = 0,2610 крона</v>
      </c>
      <c r="B198" s="347"/>
      <c r="C198" s="347"/>
      <c r="D198" s="89"/>
      <c r="E198" s="90"/>
      <c r="F198" s="90"/>
      <c r="G198" s="92"/>
      <c r="H198" s="92"/>
    </row>
    <row r="199" spans="1:8" ht="26.25" x14ac:dyDescent="0.2">
      <c r="A199" s="347" t="str">
        <f>Абакан_юр!A179</f>
        <v>По соглашению сторон в качестве валюты платежа могут выступать киргизские сомы, в этом случае курс следующий: 1 руб. = 1,0094 сом</v>
      </c>
      <c r="B199" s="347"/>
      <c r="C199" s="347"/>
      <c r="D199" s="89"/>
      <c r="E199" s="89"/>
      <c r="F199" s="90"/>
      <c r="G199" s="92"/>
      <c r="H199" s="92"/>
    </row>
    <row r="200" spans="1:8" ht="26.25" x14ac:dyDescent="0.2">
      <c r="A200"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0" s="347"/>
      <c r="C200" s="347"/>
      <c r="D200" s="89"/>
      <c r="E200" s="89"/>
      <c r="F200" s="90"/>
      <c r="G200" s="92"/>
      <c r="H200" s="92"/>
    </row>
    <row r="201" spans="1:8" ht="26.25" x14ac:dyDescent="0.2">
      <c r="A201" s="93"/>
      <c r="B201" s="93"/>
      <c r="C201" s="94"/>
      <c r="D201" s="95"/>
      <c r="E201" s="95"/>
      <c r="F201" s="96"/>
      <c r="G201" s="97"/>
      <c r="H201" s="97"/>
    </row>
    <row r="202" spans="1:8" ht="21" x14ac:dyDescent="0.2">
      <c r="A202" s="339" t="s">
        <v>144</v>
      </c>
      <c r="B202" s="339"/>
      <c r="C202" s="339"/>
      <c r="D202" s="339"/>
      <c r="E202" s="339"/>
      <c r="F202" s="339"/>
      <c r="G202" s="339"/>
      <c r="H202" s="339"/>
    </row>
    <row r="203" spans="1:8" ht="21" x14ac:dyDescent="0.2">
      <c r="A203" s="339" t="s">
        <v>145</v>
      </c>
      <c r="B203" s="339"/>
      <c r="C203" s="339"/>
      <c r="D203" s="339"/>
      <c r="E203" s="339"/>
      <c r="F203" s="339"/>
      <c r="G203" s="339"/>
      <c r="H203" s="339"/>
    </row>
    <row r="204" spans="1:8" ht="26.25" x14ac:dyDescent="0.2">
      <c r="A204" s="93"/>
      <c r="B204" s="93"/>
      <c r="C204" s="94"/>
      <c r="D204" s="95"/>
      <c r="E204" s="95"/>
      <c r="F204" s="96"/>
      <c r="G204" s="97"/>
      <c r="H204" s="97"/>
    </row>
    <row r="205" spans="1:8" ht="50.1" customHeight="1" thickBot="1" x14ac:dyDescent="0.25">
      <c r="A205" s="340" t="s">
        <v>146</v>
      </c>
      <c r="B205" s="340"/>
      <c r="C205" s="340"/>
      <c r="D205" s="340"/>
      <c r="E205" s="340"/>
      <c r="F205" s="99"/>
      <c r="G205" s="91"/>
      <c r="H205" s="100"/>
    </row>
    <row r="206" spans="1:8" ht="50.1" customHeight="1" thickBot="1" x14ac:dyDescent="0.25">
      <c r="A206" s="499" t="s">
        <v>147</v>
      </c>
      <c r="B206" s="500"/>
      <c r="C206" s="500"/>
      <c r="D206" s="500"/>
      <c r="E206" s="501"/>
      <c r="F206" s="101"/>
      <c r="H206" s="102"/>
    </row>
    <row r="207" spans="1:8" ht="100.5" customHeight="1" thickBot="1" x14ac:dyDescent="0.25">
      <c r="A207" s="538" t="s">
        <v>148</v>
      </c>
      <c r="B207" s="539"/>
      <c r="C207" s="103" t="s">
        <v>149</v>
      </c>
      <c r="D207" s="621" t="s">
        <v>150</v>
      </c>
      <c r="E207" s="622"/>
      <c r="F207" s="104"/>
      <c r="G207" s="104"/>
      <c r="H207" s="104"/>
    </row>
    <row r="208" spans="1:8" ht="123.75" customHeight="1" x14ac:dyDescent="0.2">
      <c r="A208" s="333" t="s">
        <v>151</v>
      </c>
      <c r="B208" s="334"/>
      <c r="C208" s="105" t="s">
        <v>152</v>
      </c>
      <c r="D208" s="335" t="s">
        <v>153</v>
      </c>
      <c r="E208" s="336"/>
      <c r="F208" s="104"/>
      <c r="G208" s="104"/>
      <c r="H208" s="104"/>
    </row>
    <row r="209" spans="1:8" ht="94.5" customHeight="1" x14ac:dyDescent="0.2">
      <c r="A209" s="337" t="s">
        <v>154</v>
      </c>
      <c r="B209" s="338"/>
      <c r="C209" s="106" t="s">
        <v>155</v>
      </c>
      <c r="D209" s="331" t="s">
        <v>156</v>
      </c>
      <c r="E209" s="332"/>
      <c r="F209" s="104"/>
      <c r="G209" s="104"/>
      <c r="H209" s="104"/>
    </row>
    <row r="210" spans="1:8" ht="120" customHeight="1" x14ac:dyDescent="0.2">
      <c r="A210" s="337" t="s">
        <v>157</v>
      </c>
      <c r="B210" s="338"/>
      <c r="C210" s="106" t="s">
        <v>158</v>
      </c>
      <c r="D210" s="331" t="s">
        <v>156</v>
      </c>
      <c r="E210" s="332"/>
      <c r="F210" s="104"/>
      <c r="G210" s="104"/>
      <c r="H210" s="104"/>
    </row>
    <row r="211" spans="1:8" ht="120" customHeight="1" thickBot="1" x14ac:dyDescent="0.25">
      <c r="A211" s="495" t="s">
        <v>157</v>
      </c>
      <c r="B211" s="496"/>
      <c r="C211" s="125" t="s">
        <v>158</v>
      </c>
      <c r="D211" s="497" t="s">
        <v>156</v>
      </c>
      <c r="E211" s="498"/>
      <c r="F211" s="104"/>
      <c r="G211" s="104"/>
      <c r="H211" s="104"/>
    </row>
    <row r="212" spans="1:8" s="82" customFormat="1" ht="102.75" customHeight="1" thickBot="1" x14ac:dyDescent="0.25">
      <c r="A212" s="495" t="s">
        <v>160</v>
      </c>
      <c r="B212" s="496"/>
      <c r="C212" s="247" t="s">
        <v>161</v>
      </c>
      <c r="D212" s="497" t="s">
        <v>156</v>
      </c>
      <c r="E212" s="498"/>
      <c r="F212" s="101"/>
      <c r="G212" s="101"/>
      <c r="H212" s="101"/>
    </row>
    <row r="213" spans="1:8" s="98" customFormat="1" ht="222.75" customHeight="1" thickBot="1" x14ac:dyDescent="0.25">
      <c r="A213" s="495" t="s">
        <v>162</v>
      </c>
      <c r="B213" s="496"/>
      <c r="C213" s="125" t="s">
        <v>163</v>
      </c>
      <c r="D213" s="497" t="s">
        <v>156</v>
      </c>
      <c r="E213" s="498"/>
      <c r="F213" s="96"/>
      <c r="G213" s="97"/>
      <c r="H213" s="97"/>
    </row>
    <row r="214" spans="1:8" ht="38.25" customHeight="1" x14ac:dyDescent="0.2">
      <c r="A214" s="329" t="s">
        <v>164</v>
      </c>
      <c r="B214" s="329"/>
      <c r="C214" s="329"/>
      <c r="D214" s="329"/>
      <c r="E214" s="329"/>
      <c r="F214" s="329"/>
      <c r="G214" s="329"/>
      <c r="H214" s="329"/>
    </row>
    <row r="215" spans="1:8" ht="38.25" customHeight="1" x14ac:dyDescent="0.2">
      <c r="A215" s="329" t="s">
        <v>165</v>
      </c>
      <c r="B215" s="329"/>
      <c r="C215" s="329"/>
      <c r="D215" s="329"/>
      <c r="E215" s="329"/>
      <c r="F215" s="329"/>
      <c r="G215" s="329"/>
      <c r="H215" s="329"/>
    </row>
    <row r="216" spans="1:8" ht="192" customHeight="1" x14ac:dyDescent="0.2">
      <c r="A216"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6" s="493"/>
      <c r="C216" s="493"/>
      <c r="D216" s="493"/>
      <c r="E216" s="493"/>
      <c r="F216" s="493"/>
      <c r="G216" s="493"/>
      <c r="H216" s="493"/>
    </row>
    <row r="217" spans="1:8" ht="89.25" customHeight="1" x14ac:dyDescent="0.2">
      <c r="A217" s="339" t="s">
        <v>167</v>
      </c>
      <c r="B217" s="339"/>
      <c r="C217" s="339"/>
      <c r="D217" s="339"/>
      <c r="E217" s="339"/>
      <c r="F217" s="339"/>
      <c r="G217" s="339"/>
      <c r="H217" s="339"/>
    </row>
    <row r="218" spans="1:8" ht="23.25" x14ac:dyDescent="0.2">
      <c r="A218" s="329" t="s">
        <v>168</v>
      </c>
      <c r="B218" s="329"/>
      <c r="C218" s="329"/>
      <c r="D218" s="329"/>
      <c r="E218" s="329"/>
      <c r="F218" s="329"/>
      <c r="G218" s="329"/>
      <c r="H218" s="329"/>
    </row>
    <row r="219" spans="1:8" s="109" customFormat="1" ht="114.75" customHeight="1" x14ac:dyDescent="0.2">
      <c r="A219" s="339" t="s">
        <v>169</v>
      </c>
      <c r="B219" s="339"/>
      <c r="C219" s="339"/>
      <c r="D219" s="339"/>
      <c r="E219" s="339"/>
      <c r="F219" s="339"/>
      <c r="G219" s="339"/>
      <c r="H219" s="339"/>
    </row>
  </sheetData>
  <sheetProtection selectLockedCells="1" selectUnlockedCells="1"/>
  <mergeCells count="360">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5:H75"/>
    <mergeCell ref="A76:B76"/>
    <mergeCell ref="D76:H76"/>
    <mergeCell ref="A77:B77"/>
    <mergeCell ref="D77:H77"/>
    <mergeCell ref="A78:B78"/>
    <mergeCell ref="D78:H78"/>
    <mergeCell ref="D70:H70"/>
    <mergeCell ref="D71:H71"/>
    <mergeCell ref="A72:C72"/>
    <mergeCell ref="D72:H72"/>
    <mergeCell ref="A73:B73"/>
    <mergeCell ref="C73:C102"/>
    <mergeCell ref="D73:H73"/>
    <mergeCell ref="A74:B74"/>
    <mergeCell ref="D74:H74"/>
    <mergeCell ref="A75:B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8:B108"/>
    <mergeCell ref="D108:H108"/>
    <mergeCell ref="A109:B109"/>
    <mergeCell ref="D109:H109"/>
    <mergeCell ref="A110:B110"/>
    <mergeCell ref="D110:H110"/>
    <mergeCell ref="A103:C103"/>
    <mergeCell ref="D103:H103"/>
    <mergeCell ref="D104:H104"/>
    <mergeCell ref="A105:B105"/>
    <mergeCell ref="C105:C113"/>
    <mergeCell ref="D105:H105"/>
    <mergeCell ref="A106:B106"/>
    <mergeCell ref="D106:H106"/>
    <mergeCell ref="A107:B107"/>
    <mergeCell ref="D107:H107"/>
    <mergeCell ref="A114:B114"/>
    <mergeCell ref="D114:H114"/>
    <mergeCell ref="A115:B115"/>
    <mergeCell ref="D115:H115"/>
    <mergeCell ref="A116:B116"/>
    <mergeCell ref="D116:H116"/>
    <mergeCell ref="A111:B111"/>
    <mergeCell ref="D111:H111"/>
    <mergeCell ref="A112:B112"/>
    <mergeCell ref="D112:H112"/>
    <mergeCell ref="A113:B113"/>
    <mergeCell ref="D113:H113"/>
    <mergeCell ref="A117:B117"/>
    <mergeCell ref="C117:C134"/>
    <mergeCell ref="D117:H117"/>
    <mergeCell ref="A118:B118"/>
    <mergeCell ref="D118:H118"/>
    <mergeCell ref="A119:B119"/>
    <mergeCell ref="D119:H119"/>
    <mergeCell ref="A120:B120"/>
    <mergeCell ref="D120:H120"/>
    <mergeCell ref="A121:B121"/>
    <mergeCell ref="A125:B125"/>
    <mergeCell ref="D125:H125"/>
    <mergeCell ref="A126:B126"/>
    <mergeCell ref="D126:H126"/>
    <mergeCell ref="A127:B127"/>
    <mergeCell ref="D127:H127"/>
    <mergeCell ref="D121:H121"/>
    <mergeCell ref="A122:B122"/>
    <mergeCell ref="D122:H122"/>
    <mergeCell ref="A123:B123"/>
    <mergeCell ref="D123:H123"/>
    <mergeCell ref="A124:B124"/>
    <mergeCell ref="D124:H124"/>
    <mergeCell ref="A131:B131"/>
    <mergeCell ref="D131:H131"/>
    <mergeCell ref="A132:B132"/>
    <mergeCell ref="D132:H132"/>
    <mergeCell ref="A133:B133"/>
    <mergeCell ref="D133:H133"/>
    <mergeCell ref="A128:B128"/>
    <mergeCell ref="D128:H128"/>
    <mergeCell ref="A129:B129"/>
    <mergeCell ref="D129:H129"/>
    <mergeCell ref="A130:B130"/>
    <mergeCell ref="D130:H130"/>
    <mergeCell ref="A137:B137"/>
    <mergeCell ref="D137:H137"/>
    <mergeCell ref="A138:B138"/>
    <mergeCell ref="D138:H138"/>
    <mergeCell ref="A139:B139"/>
    <mergeCell ref="D139:H139"/>
    <mergeCell ref="A134:B134"/>
    <mergeCell ref="D134:H134"/>
    <mergeCell ref="A135:B135"/>
    <mergeCell ref="D135:H135"/>
    <mergeCell ref="A136:B136"/>
    <mergeCell ref="D136:H136"/>
    <mergeCell ref="A143:B143"/>
    <mergeCell ref="D143:H143"/>
    <mergeCell ref="A144:B144"/>
    <mergeCell ref="D144:H144"/>
    <mergeCell ref="A145:B145"/>
    <mergeCell ref="D145:H145"/>
    <mergeCell ref="A140:B140"/>
    <mergeCell ref="D140:H140"/>
    <mergeCell ref="A141:B141"/>
    <mergeCell ref="D141:H141"/>
    <mergeCell ref="A142:B142"/>
    <mergeCell ref="D142:H142"/>
    <mergeCell ref="A149:B149"/>
    <mergeCell ref="D149:H149"/>
    <mergeCell ref="A150:B150"/>
    <mergeCell ref="D150:H150"/>
    <mergeCell ref="A151:B151"/>
    <mergeCell ref="D151:H151"/>
    <mergeCell ref="A146:B146"/>
    <mergeCell ref="D146:H146"/>
    <mergeCell ref="A147:B147"/>
    <mergeCell ref="D147:H147"/>
    <mergeCell ref="A148:B148"/>
    <mergeCell ref="D148:H148"/>
    <mergeCell ref="A155:B155"/>
    <mergeCell ref="D155:H155"/>
    <mergeCell ref="A156:B156"/>
    <mergeCell ref="D156:H156"/>
    <mergeCell ref="A157:B157"/>
    <mergeCell ref="D157:H157"/>
    <mergeCell ref="A152:B152"/>
    <mergeCell ref="D152:H152"/>
    <mergeCell ref="A153:B153"/>
    <mergeCell ref="D153:H153"/>
    <mergeCell ref="A154:B154"/>
    <mergeCell ref="D154:H154"/>
    <mergeCell ref="A161:B161"/>
    <mergeCell ref="D161:H161"/>
    <mergeCell ref="A162:B162"/>
    <mergeCell ref="D162:H162"/>
    <mergeCell ref="A163:B163"/>
    <mergeCell ref="D163:H163"/>
    <mergeCell ref="A158:B158"/>
    <mergeCell ref="D158:H158"/>
    <mergeCell ref="A159:B159"/>
    <mergeCell ref="D159:H159"/>
    <mergeCell ref="A160:B160"/>
    <mergeCell ref="D160:H160"/>
    <mergeCell ref="A167:B167"/>
    <mergeCell ref="D167:H167"/>
    <mergeCell ref="A168:B168"/>
    <mergeCell ref="D168:H168"/>
    <mergeCell ref="A169:B169"/>
    <mergeCell ref="D169:H169"/>
    <mergeCell ref="A164:B164"/>
    <mergeCell ref="D164:H164"/>
    <mergeCell ref="A165:B165"/>
    <mergeCell ref="D165:H165"/>
    <mergeCell ref="A166:B166"/>
    <mergeCell ref="D166:H166"/>
    <mergeCell ref="A170:B170"/>
    <mergeCell ref="D170:H170"/>
    <mergeCell ref="A171:B171"/>
    <mergeCell ref="C171:C175"/>
    <mergeCell ref="D171:H171"/>
    <mergeCell ref="A172:B172"/>
    <mergeCell ref="D172:H172"/>
    <mergeCell ref="A173:B173"/>
    <mergeCell ref="D173:H173"/>
    <mergeCell ref="A174:B174"/>
    <mergeCell ref="A178:B178"/>
    <mergeCell ref="D178:H178"/>
    <mergeCell ref="A179:B179"/>
    <mergeCell ref="D179:H179"/>
    <mergeCell ref="A180:B180"/>
    <mergeCell ref="A181:B181"/>
    <mergeCell ref="D181:H181"/>
    <mergeCell ref="D174:H174"/>
    <mergeCell ref="A175:B175"/>
    <mergeCell ref="D175:H175"/>
    <mergeCell ref="A176:B176"/>
    <mergeCell ref="D176:H176"/>
    <mergeCell ref="A177:B177"/>
    <mergeCell ref="G194:H194"/>
    <mergeCell ref="A186:B186"/>
    <mergeCell ref="C186:C187"/>
    <mergeCell ref="D186:H186"/>
    <mergeCell ref="A187:B187"/>
    <mergeCell ref="D187:H187"/>
    <mergeCell ref="A188:B188"/>
    <mergeCell ref="D188:H188"/>
    <mergeCell ref="A182:B182"/>
    <mergeCell ref="D182:H182"/>
    <mergeCell ref="A183:B183"/>
    <mergeCell ref="A184:B184"/>
    <mergeCell ref="D184:H184"/>
    <mergeCell ref="A185:C185"/>
    <mergeCell ref="D185:H185"/>
    <mergeCell ref="A195:C195"/>
    <mergeCell ref="A196:C196"/>
    <mergeCell ref="A197:C197"/>
    <mergeCell ref="A198:C198"/>
    <mergeCell ref="A199:C199"/>
    <mergeCell ref="A200:C200"/>
    <mergeCell ref="C190:D190"/>
    <mergeCell ref="C191:D191"/>
    <mergeCell ref="C192:D192"/>
    <mergeCell ref="C193:D193"/>
    <mergeCell ref="A194:C194"/>
    <mergeCell ref="A208:B208"/>
    <mergeCell ref="D208:E208"/>
    <mergeCell ref="A209:B209"/>
    <mergeCell ref="D209:E209"/>
    <mergeCell ref="A210:B210"/>
    <mergeCell ref="D210:E210"/>
    <mergeCell ref="A202:H202"/>
    <mergeCell ref="A203:H203"/>
    <mergeCell ref="A205:E205"/>
    <mergeCell ref="A206:E206"/>
    <mergeCell ref="A207:B207"/>
    <mergeCell ref="D207:E207"/>
    <mergeCell ref="A214:H214"/>
    <mergeCell ref="A215:H215"/>
    <mergeCell ref="A216:H216"/>
    <mergeCell ref="A217:H217"/>
    <mergeCell ref="A218:H218"/>
    <mergeCell ref="A219:E219"/>
    <mergeCell ref="F219:H219"/>
    <mergeCell ref="A211:B211"/>
    <mergeCell ref="D211:E211"/>
    <mergeCell ref="A212:B212"/>
    <mergeCell ref="D212:E212"/>
    <mergeCell ref="A213:B213"/>
    <mergeCell ref="D213:E21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0"/>
  <sheetViews>
    <sheetView view="pageBreakPreview" zoomScale="30" zoomScaleNormal="60" zoomScaleSheetLayoutView="30" workbookViewId="0">
      <pane ySplit="4" topLeftCell="A43"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303</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654" t="s">
        <v>8</v>
      </c>
      <c r="E4" s="577"/>
      <c r="F4" s="577"/>
      <c r="G4" s="577"/>
      <c r="H4" s="578"/>
    </row>
    <row r="5" spans="1:8" s="23" customFormat="1" ht="50.1"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7" s="382">
        <f>F7*1.2</f>
        <v>8856</v>
      </c>
      <c r="E7" s="383">
        <f>F7*1.1</f>
        <v>8118.0000000000009</v>
      </c>
      <c r="F7" s="383">
        <v>7380</v>
      </c>
      <c r="G7" s="383">
        <f>F7*0.75</f>
        <v>5535</v>
      </c>
      <c r="H7" s="384">
        <f>F7*0.5</f>
        <v>3690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2" s="457">
        <f>F12*1.2</f>
        <v>10152</v>
      </c>
      <c r="E12" s="383">
        <f>F12*1.1</f>
        <v>9306</v>
      </c>
      <c r="F12" s="383">
        <v>8460</v>
      </c>
      <c r="G12" s="383">
        <f>F12*0.75</f>
        <v>6345</v>
      </c>
      <c r="H12" s="384">
        <f>F12*0.5</f>
        <v>4230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1656</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"2ГИС.БИЙСК"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23" s="527">
        <v>288</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7" s="382">
        <f>F27*1.2</f>
        <v>12528</v>
      </c>
      <c r="E27" s="383">
        <f>F27*1.1</f>
        <v>11484.000000000002</v>
      </c>
      <c r="F27" s="383">
        <v>10440</v>
      </c>
      <c r="G27" s="383">
        <f>F27*0.75</f>
        <v>7830</v>
      </c>
      <c r="H27" s="384">
        <f>F27*0.5</f>
        <v>5220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2" s="457">
        <f>F32*1.2</f>
        <v>14256</v>
      </c>
      <c r="E32" s="383">
        <f>F32*1.1</f>
        <v>13068.000000000002</v>
      </c>
      <c r="F32" s="383">
        <v>11880</v>
      </c>
      <c r="G32" s="383">
        <f>F32*0.75</f>
        <v>8910</v>
      </c>
      <c r="H32" s="384">
        <f>F32*0.5</f>
        <v>5940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2400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"2ГИС.БИЙСК"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"2ГИС.БИЙСК"; Электронный справочник "2ГИС.БИЙСК"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v>
      </c>
      <c r="D43" s="479">
        <v>480</v>
      </c>
      <c r="E43" s="445"/>
      <c r="F43" s="445"/>
      <c r="G43" s="445"/>
      <c r="H43" s="446"/>
    </row>
    <row r="44" spans="1:8" s="16" customFormat="1" ht="69.75" customHeight="1" x14ac:dyDescent="0.2">
      <c r="A44" s="439"/>
      <c r="B44" s="476"/>
      <c r="C44" s="478"/>
      <c r="D44" s="480"/>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5" s="480"/>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46" s="481"/>
      <c r="E46" s="449"/>
      <c r="F46" s="449"/>
      <c r="G46" s="449"/>
      <c r="H46" s="450"/>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48" s="382">
        <f>F48*1.2</f>
        <v>10627.199999999999</v>
      </c>
      <c r="E48" s="383">
        <f>F48*1.1</f>
        <v>9741.6</v>
      </c>
      <c r="F48" s="383">
        <v>8856</v>
      </c>
      <c r="G48" s="383">
        <f>F48*0.75</f>
        <v>6642</v>
      </c>
      <c r="H48" s="384">
        <f>F48*0.5</f>
        <v>4428</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4" s="457">
        <f>F54*1.2</f>
        <v>12182.4</v>
      </c>
      <c r="E54" s="383">
        <f>F54*1.1</f>
        <v>11167.2</v>
      </c>
      <c r="F54" s="383">
        <v>10152</v>
      </c>
      <c r="G54" s="383">
        <f>F54*0.75</f>
        <v>7614</v>
      </c>
      <c r="H54" s="384">
        <f>F54*0.5</f>
        <v>5076</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60" s="527">
        <v>288</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1902 до 38040</v>
      </c>
      <c r="E64" s="422"/>
      <c r="F64" s="422"/>
      <c r="G64" s="422"/>
      <c r="H64" s="423"/>
    </row>
    <row r="65" spans="1:8" ht="37.5" customHeight="1" outlineLevel="1" x14ac:dyDescent="0.2">
      <c r="A65" s="429" t="s">
        <v>39</v>
      </c>
      <c r="B65" s="598"/>
      <c r="C65" s="455"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65" s="601">
        <v>1902</v>
      </c>
      <c r="E65" s="433"/>
      <c r="F65" s="433"/>
      <c r="G65" s="433"/>
      <c r="H65" s="434"/>
    </row>
    <row r="66" spans="1:8" ht="37.5" customHeight="1" outlineLevel="1" x14ac:dyDescent="0.2">
      <c r="A66" s="419" t="s">
        <v>40</v>
      </c>
      <c r="B66" s="586"/>
      <c r="C66" s="599"/>
      <c r="D66" s="361">
        <v>3804</v>
      </c>
      <c r="E66" s="355"/>
      <c r="F66" s="355"/>
      <c r="G66" s="355"/>
      <c r="H66" s="356"/>
    </row>
    <row r="67" spans="1:8" ht="37.5" customHeight="1" outlineLevel="1" x14ac:dyDescent="0.2">
      <c r="A67" s="419" t="s">
        <v>41</v>
      </c>
      <c r="B67" s="586"/>
      <c r="C67" s="599"/>
      <c r="D67" s="361">
        <v>5706</v>
      </c>
      <c r="E67" s="355"/>
      <c r="F67" s="355"/>
      <c r="G67" s="355"/>
      <c r="H67" s="356"/>
    </row>
    <row r="68" spans="1:8" ht="37.5" customHeight="1" outlineLevel="1" x14ac:dyDescent="0.2">
      <c r="A68" s="419" t="s">
        <v>42</v>
      </c>
      <c r="B68" s="586"/>
      <c r="C68" s="599"/>
      <c r="D68" s="361">
        <v>7608</v>
      </c>
      <c r="E68" s="355"/>
      <c r="F68" s="355"/>
      <c r="G68" s="355"/>
      <c r="H68" s="356"/>
    </row>
    <row r="69" spans="1:8" ht="37.5" customHeight="1" outlineLevel="1" x14ac:dyDescent="0.2">
      <c r="A69" s="419" t="s">
        <v>43</v>
      </c>
      <c r="B69" s="586"/>
      <c r="C69" s="599"/>
      <c r="D69" s="361">
        <v>9510</v>
      </c>
      <c r="E69" s="355"/>
      <c r="F69" s="355"/>
      <c r="G69" s="355"/>
      <c r="H69" s="356"/>
    </row>
    <row r="70" spans="1:8" ht="37.5" customHeight="1" outlineLevel="1" x14ac:dyDescent="0.2">
      <c r="A70" s="419" t="s">
        <v>44</v>
      </c>
      <c r="B70" s="586"/>
      <c r="C70" s="599"/>
      <c r="D70" s="361">
        <v>11412</v>
      </c>
      <c r="E70" s="355"/>
      <c r="F70" s="355"/>
      <c r="G70" s="355"/>
      <c r="H70" s="356"/>
    </row>
    <row r="71" spans="1:8" ht="37.5" customHeight="1" outlineLevel="1" x14ac:dyDescent="0.2">
      <c r="A71" s="419" t="s">
        <v>45</v>
      </c>
      <c r="B71" s="586"/>
      <c r="C71" s="599"/>
      <c r="D71" s="361">
        <v>13314</v>
      </c>
      <c r="E71" s="355"/>
      <c r="F71" s="355"/>
      <c r="G71" s="355"/>
      <c r="H71" s="356"/>
    </row>
    <row r="72" spans="1:8" ht="37.5" customHeight="1" outlineLevel="1" x14ac:dyDescent="0.2">
      <c r="A72" s="419" t="s">
        <v>46</v>
      </c>
      <c r="B72" s="586"/>
      <c r="C72" s="599"/>
      <c r="D72" s="361">
        <v>15216</v>
      </c>
      <c r="E72" s="355"/>
      <c r="F72" s="355"/>
      <c r="G72" s="355"/>
      <c r="H72" s="356"/>
    </row>
    <row r="73" spans="1:8" ht="37.5" customHeight="1" outlineLevel="1" x14ac:dyDescent="0.2">
      <c r="A73" s="419" t="s">
        <v>47</v>
      </c>
      <c r="B73" s="586"/>
      <c r="C73" s="599"/>
      <c r="D73" s="361">
        <v>17118</v>
      </c>
      <c r="E73" s="355"/>
      <c r="F73" s="355"/>
      <c r="G73" s="355"/>
      <c r="H73" s="356"/>
    </row>
    <row r="74" spans="1:8" ht="37.5" customHeight="1" outlineLevel="1" x14ac:dyDescent="0.2">
      <c r="A74" s="419" t="s">
        <v>48</v>
      </c>
      <c r="B74" s="586"/>
      <c r="C74" s="599"/>
      <c r="D74" s="361">
        <v>19020</v>
      </c>
      <c r="E74" s="355"/>
      <c r="F74" s="355"/>
      <c r="G74" s="355"/>
      <c r="H74" s="356"/>
    </row>
    <row r="75" spans="1:8" ht="37.5" customHeight="1" outlineLevel="1" x14ac:dyDescent="0.2">
      <c r="A75" s="419" t="s">
        <v>49</v>
      </c>
      <c r="B75" s="586"/>
      <c r="C75" s="599"/>
      <c r="D75" s="361">
        <v>20922</v>
      </c>
      <c r="E75" s="355"/>
      <c r="F75" s="355"/>
      <c r="G75" s="355"/>
      <c r="H75" s="356"/>
    </row>
    <row r="76" spans="1:8" ht="37.5" customHeight="1" outlineLevel="1" x14ac:dyDescent="0.2">
      <c r="A76" s="419" t="s">
        <v>50</v>
      </c>
      <c r="B76" s="586"/>
      <c r="C76" s="599"/>
      <c r="D76" s="361">
        <v>22824</v>
      </c>
      <c r="E76" s="355"/>
      <c r="F76" s="355"/>
      <c r="G76" s="355"/>
      <c r="H76" s="356"/>
    </row>
    <row r="77" spans="1:8" ht="37.5" customHeight="1" outlineLevel="1" x14ac:dyDescent="0.2">
      <c r="A77" s="419" t="s">
        <v>51</v>
      </c>
      <c r="B77" s="586"/>
      <c r="C77" s="599"/>
      <c r="D77" s="361">
        <v>24726</v>
      </c>
      <c r="E77" s="355"/>
      <c r="F77" s="355"/>
      <c r="G77" s="355"/>
      <c r="H77" s="356"/>
    </row>
    <row r="78" spans="1:8" ht="37.5" customHeight="1" outlineLevel="1" x14ac:dyDescent="0.2">
      <c r="A78" s="419" t="s">
        <v>52</v>
      </c>
      <c r="B78" s="586"/>
      <c r="C78" s="599"/>
      <c r="D78" s="361">
        <v>26628</v>
      </c>
      <c r="E78" s="355"/>
      <c r="F78" s="355"/>
      <c r="G78" s="355"/>
      <c r="H78" s="356"/>
    </row>
    <row r="79" spans="1:8" ht="37.5" customHeight="1" outlineLevel="1" x14ac:dyDescent="0.2">
      <c r="A79" s="419" t="s">
        <v>53</v>
      </c>
      <c r="B79" s="586"/>
      <c r="C79" s="599"/>
      <c r="D79" s="361">
        <v>28530</v>
      </c>
      <c r="E79" s="355"/>
      <c r="F79" s="355"/>
      <c r="G79" s="355"/>
      <c r="H79" s="356"/>
    </row>
    <row r="80" spans="1:8" ht="37.5" customHeight="1" outlineLevel="1" x14ac:dyDescent="0.2">
      <c r="A80" s="419" t="s">
        <v>54</v>
      </c>
      <c r="B80" s="586"/>
      <c r="C80" s="599"/>
      <c r="D80" s="361">
        <v>30432</v>
      </c>
      <c r="E80" s="355"/>
      <c r="F80" s="355"/>
      <c r="G80" s="355"/>
      <c r="H80" s="356"/>
    </row>
    <row r="81" spans="1:8" ht="37.5" customHeight="1" outlineLevel="1" x14ac:dyDescent="0.2">
      <c r="A81" s="419" t="s">
        <v>55</v>
      </c>
      <c r="B81" s="586"/>
      <c r="C81" s="599"/>
      <c r="D81" s="361">
        <v>32334</v>
      </c>
      <c r="E81" s="355"/>
      <c r="F81" s="355"/>
      <c r="G81" s="355"/>
      <c r="H81" s="356"/>
    </row>
    <row r="82" spans="1:8" ht="37.5" customHeight="1" outlineLevel="1" x14ac:dyDescent="0.2">
      <c r="A82" s="419" t="s">
        <v>56</v>
      </c>
      <c r="B82" s="586"/>
      <c r="C82" s="599"/>
      <c r="D82" s="361">
        <v>34236</v>
      </c>
      <c r="E82" s="355"/>
      <c r="F82" s="355"/>
      <c r="G82" s="355"/>
      <c r="H82" s="356"/>
    </row>
    <row r="83" spans="1:8" ht="37.5" customHeight="1" outlineLevel="1" x14ac:dyDescent="0.2">
      <c r="A83" s="419" t="s">
        <v>57</v>
      </c>
      <c r="B83" s="586"/>
      <c r="C83" s="599"/>
      <c r="D83" s="361">
        <v>36138</v>
      </c>
      <c r="E83" s="355"/>
      <c r="F83" s="355"/>
      <c r="G83" s="355"/>
      <c r="H83" s="356"/>
    </row>
    <row r="84" spans="1:8" ht="37.5" customHeight="1" outlineLevel="1" x14ac:dyDescent="0.2">
      <c r="A84" s="419" t="s">
        <v>58</v>
      </c>
      <c r="B84" s="586"/>
      <c r="C84" s="599"/>
      <c r="D84" s="361">
        <v>38040</v>
      </c>
      <c r="E84" s="355"/>
      <c r="F84" s="355"/>
      <c r="G84" s="355"/>
      <c r="H84" s="356"/>
    </row>
    <row r="85" spans="1:8" ht="37.5" customHeight="1" outlineLevel="1" x14ac:dyDescent="0.2">
      <c r="A85" s="419" t="s">
        <v>181</v>
      </c>
      <c r="B85" s="586"/>
      <c r="C85" s="599"/>
      <c r="D85" s="361">
        <v>39942</v>
      </c>
      <c r="E85" s="355"/>
      <c r="F85" s="355"/>
      <c r="G85" s="355"/>
      <c r="H85" s="356"/>
    </row>
    <row r="86" spans="1:8" ht="37.5" customHeight="1" outlineLevel="1" x14ac:dyDescent="0.2">
      <c r="A86" s="419" t="s">
        <v>182</v>
      </c>
      <c r="B86" s="586"/>
      <c r="C86" s="599"/>
      <c r="D86" s="361">
        <v>41844</v>
      </c>
      <c r="E86" s="355"/>
      <c r="F86" s="355"/>
      <c r="G86" s="355"/>
      <c r="H86" s="356"/>
    </row>
    <row r="87" spans="1:8" ht="37.5" customHeight="1" outlineLevel="1" x14ac:dyDescent="0.2">
      <c r="A87" s="419" t="s">
        <v>183</v>
      </c>
      <c r="B87" s="586"/>
      <c r="C87" s="599"/>
      <c r="D87" s="361">
        <v>43746</v>
      </c>
      <c r="E87" s="355"/>
      <c r="F87" s="355"/>
      <c r="G87" s="355"/>
      <c r="H87" s="356"/>
    </row>
    <row r="88" spans="1:8" ht="37.5" customHeight="1" outlineLevel="1" x14ac:dyDescent="0.2">
      <c r="A88" s="419" t="s">
        <v>184</v>
      </c>
      <c r="B88" s="586"/>
      <c r="C88" s="599"/>
      <c r="D88" s="361">
        <v>45648</v>
      </c>
      <c r="E88" s="355"/>
      <c r="F88" s="355"/>
      <c r="G88" s="355"/>
      <c r="H88" s="356"/>
    </row>
    <row r="89" spans="1:8" ht="37.5" customHeight="1" outlineLevel="1" x14ac:dyDescent="0.2">
      <c r="A89" s="419" t="s">
        <v>185</v>
      </c>
      <c r="B89" s="586"/>
      <c r="C89" s="599"/>
      <c r="D89" s="361">
        <v>47550</v>
      </c>
      <c r="E89" s="355"/>
      <c r="F89" s="355"/>
      <c r="G89" s="355"/>
      <c r="H89" s="356"/>
    </row>
    <row r="90" spans="1:8" ht="37.5" customHeight="1" outlineLevel="1" x14ac:dyDescent="0.2">
      <c r="A90" s="419" t="s">
        <v>186</v>
      </c>
      <c r="B90" s="586"/>
      <c r="C90" s="599"/>
      <c r="D90" s="361">
        <v>49452</v>
      </c>
      <c r="E90" s="355"/>
      <c r="F90" s="355"/>
      <c r="G90" s="355"/>
      <c r="H90" s="356"/>
    </row>
    <row r="91" spans="1:8" ht="37.5" customHeight="1" outlineLevel="1" x14ac:dyDescent="0.2">
      <c r="A91" s="419" t="s">
        <v>187</v>
      </c>
      <c r="B91" s="586"/>
      <c r="C91" s="599"/>
      <c r="D91" s="361">
        <v>51354</v>
      </c>
      <c r="E91" s="355"/>
      <c r="F91" s="355"/>
      <c r="G91" s="355"/>
      <c r="H91" s="356"/>
    </row>
    <row r="92" spans="1:8" ht="37.5" customHeight="1" outlineLevel="1" x14ac:dyDescent="0.2">
      <c r="A92" s="419" t="s">
        <v>188</v>
      </c>
      <c r="B92" s="586"/>
      <c r="C92" s="599"/>
      <c r="D92" s="361">
        <v>53256</v>
      </c>
      <c r="E92" s="355"/>
      <c r="F92" s="355"/>
      <c r="G92" s="355"/>
      <c r="H92" s="356"/>
    </row>
    <row r="93" spans="1:8" ht="37.5" customHeight="1" outlineLevel="1" x14ac:dyDescent="0.2">
      <c r="A93" s="419" t="s">
        <v>189</v>
      </c>
      <c r="B93" s="586"/>
      <c r="C93" s="599"/>
      <c r="D93" s="361">
        <v>55158</v>
      </c>
      <c r="E93" s="355"/>
      <c r="F93" s="355"/>
      <c r="G93" s="355"/>
      <c r="H93" s="356"/>
    </row>
    <row r="94" spans="1:8" ht="37.5" customHeight="1" outlineLevel="1" thickBot="1" x14ac:dyDescent="0.25">
      <c r="A94" s="419" t="s">
        <v>190</v>
      </c>
      <c r="B94" s="586"/>
      <c r="C94" s="600"/>
      <c r="D94" s="361">
        <v>57060</v>
      </c>
      <c r="E94" s="355"/>
      <c r="F94" s="355"/>
      <c r="G94" s="355"/>
      <c r="H94" s="356"/>
    </row>
    <row r="95" spans="1:8" ht="50.1" customHeight="1" thickBot="1" x14ac:dyDescent="0.25">
      <c r="A95" s="411" t="s">
        <v>59</v>
      </c>
      <c r="B95" s="412"/>
      <c r="C95" s="412"/>
      <c r="D95" s="421" t="str">
        <f>"от "&amp;MIN(D96:D105)&amp;" до "&amp;MAX(D96:D105)</f>
        <v>от 480 до 7992</v>
      </c>
      <c r="E95" s="422"/>
      <c r="F95" s="422"/>
      <c r="G95" s="422"/>
      <c r="H95" s="423"/>
    </row>
    <row r="96" spans="1:8" s="16" customFormat="1" ht="159" customHeight="1" x14ac:dyDescent="0.2">
      <c r="A96" s="65" t="s">
        <v>60</v>
      </c>
      <c r="B96" s="66" t="s">
        <v>13</v>
      </c>
      <c r="C96" s="67" t="str">
        <f t="shared" ref="C9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96" s="398">
        <v>1200</v>
      </c>
      <c r="E96" s="398"/>
      <c r="F96" s="398"/>
      <c r="G96" s="398"/>
      <c r="H96" s="399"/>
    </row>
    <row r="97" spans="1:8" ht="37.5" customHeight="1" x14ac:dyDescent="0.2">
      <c r="A97" s="377" t="s">
        <v>61</v>
      </c>
      <c r="B97" s="418"/>
      <c r="C97" s="426"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97" s="398">
        <v>582</v>
      </c>
      <c r="E97" s="398"/>
      <c r="F97" s="398"/>
      <c r="G97" s="398"/>
      <c r="H97" s="399"/>
    </row>
    <row r="98" spans="1:8" ht="37.5" customHeight="1" x14ac:dyDescent="0.2">
      <c r="A98" s="377" t="s">
        <v>62</v>
      </c>
      <c r="B98" s="418"/>
      <c r="C98" s="427"/>
      <c r="D98" s="398">
        <v>7992</v>
      </c>
      <c r="E98" s="398"/>
      <c r="F98" s="398"/>
      <c r="G98" s="398"/>
      <c r="H98" s="399"/>
    </row>
    <row r="99" spans="1:8" ht="37.5" customHeight="1" x14ac:dyDescent="0.2">
      <c r="A99" s="377" t="s">
        <v>63</v>
      </c>
      <c r="B99" s="418"/>
      <c r="C99" s="427"/>
      <c r="D99" s="398">
        <v>1584</v>
      </c>
      <c r="E99" s="398"/>
      <c r="F99" s="398"/>
      <c r="G99" s="398"/>
      <c r="H99" s="399"/>
    </row>
    <row r="100" spans="1:8" ht="37.5" customHeight="1" x14ac:dyDescent="0.2">
      <c r="A100" s="352" t="s">
        <v>64</v>
      </c>
      <c r="B100" s="353"/>
      <c r="C100" s="427"/>
      <c r="D100" s="398">
        <v>4824</v>
      </c>
      <c r="E100" s="398"/>
      <c r="F100" s="398"/>
      <c r="G100" s="398"/>
      <c r="H100" s="399"/>
    </row>
    <row r="101" spans="1:8" ht="37.5" customHeight="1" x14ac:dyDescent="0.2">
      <c r="A101" s="377" t="s">
        <v>65</v>
      </c>
      <c r="B101" s="418"/>
      <c r="C101" s="427"/>
      <c r="D101" s="398">
        <v>480</v>
      </c>
      <c r="E101" s="398"/>
      <c r="F101" s="398"/>
      <c r="G101" s="398"/>
      <c r="H101" s="399"/>
    </row>
    <row r="102" spans="1:8" ht="37.5" customHeight="1" x14ac:dyDescent="0.2">
      <c r="A102" s="377" t="s">
        <v>66</v>
      </c>
      <c r="B102" s="418"/>
      <c r="C102" s="427"/>
      <c r="D102" s="398">
        <v>480</v>
      </c>
      <c r="E102" s="398"/>
      <c r="F102" s="398"/>
      <c r="G102" s="398"/>
      <c r="H102" s="399"/>
    </row>
    <row r="103" spans="1:8" ht="37.5" customHeight="1" x14ac:dyDescent="0.2">
      <c r="A103" s="377" t="s">
        <v>67</v>
      </c>
      <c r="B103" s="418"/>
      <c r="C103" s="427"/>
      <c r="D103" s="398">
        <v>960</v>
      </c>
      <c r="E103" s="398"/>
      <c r="F103" s="398"/>
      <c r="G103" s="398"/>
      <c r="H103" s="399"/>
    </row>
    <row r="104" spans="1:8" ht="37.5" customHeight="1" x14ac:dyDescent="0.2">
      <c r="A104" s="377" t="s">
        <v>68</v>
      </c>
      <c r="B104" s="418"/>
      <c r="C104" s="427"/>
      <c r="D104" s="398">
        <v>1440</v>
      </c>
      <c r="E104" s="398"/>
      <c r="F104" s="398"/>
      <c r="G104" s="398"/>
      <c r="H104" s="399"/>
    </row>
    <row r="105" spans="1:8" ht="37.5" customHeight="1" thickBot="1" x14ac:dyDescent="0.25">
      <c r="A105" s="407" t="s">
        <v>69</v>
      </c>
      <c r="B105" s="408"/>
      <c r="C105" s="428"/>
      <c r="D105" s="409">
        <v>5616</v>
      </c>
      <c r="E105" s="409"/>
      <c r="F105" s="409"/>
      <c r="G105" s="409"/>
      <c r="H105" s="410"/>
    </row>
    <row r="106" spans="1:8" s="16" customFormat="1" ht="117.75" customHeight="1" thickBot="1" x14ac:dyDescent="0.25">
      <c r="A106" s="524" t="s">
        <v>71</v>
      </c>
      <c r="B106" s="525"/>
      <c r="C10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06" s="375">
        <v>30</v>
      </c>
      <c r="E106" s="375"/>
      <c r="F106" s="375"/>
      <c r="G106" s="375"/>
      <c r="H106" s="376"/>
    </row>
    <row r="107" spans="1:8" ht="50.1" customHeight="1" thickBot="1" x14ac:dyDescent="0.25">
      <c r="A107" s="362" t="s">
        <v>72</v>
      </c>
      <c r="B107" s="363"/>
      <c r="C107" s="21"/>
      <c r="D107" s="364" t="str">
        <f>"от "&amp;MIN(D109,D129:H130,F169,D131:H145)&amp;" до "&amp;MAX(D109,D129:H130,F169,D131:H145)</f>
        <v>от 780 до 12420</v>
      </c>
      <c r="E107" s="364"/>
      <c r="F107" s="364"/>
      <c r="G107" s="364"/>
      <c r="H107" s="365"/>
    </row>
    <row r="108" spans="1:8" ht="21.75" thickBot="1" x14ac:dyDescent="0.25">
      <c r="A108" s="518"/>
      <c r="B108" s="519"/>
      <c r="C108" s="60"/>
      <c r="D108" s="520"/>
      <c r="E108" s="520"/>
      <c r="F108" s="520"/>
      <c r="G108" s="520"/>
      <c r="H108" s="521"/>
    </row>
    <row r="109" spans="1:8" ht="66" customHeight="1" thickBot="1" x14ac:dyDescent="0.25">
      <c r="A109" s="389" t="s">
        <v>73</v>
      </c>
      <c r="B109" s="390"/>
      <c r="C10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"2ГИС.БИЙСК" (версия для ПК); Интернет-площадка 2gis.kz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http://api.2gis.kz/</v>
      </c>
      <c r="D109" s="391">
        <v>6264</v>
      </c>
      <c r="E109" s="391"/>
      <c r="F109" s="391"/>
      <c r="G109" s="391"/>
      <c r="H109" s="392"/>
    </row>
    <row r="110" spans="1:8" ht="66" customHeight="1" thickBot="1" x14ac:dyDescent="0.25">
      <c r="A110" s="393" t="s">
        <v>74</v>
      </c>
      <c r="B110" s="394"/>
      <c r="C110" s="405"/>
      <c r="D110" s="395" t="s">
        <v>75</v>
      </c>
      <c r="E110" s="396"/>
      <c r="F110" s="396"/>
      <c r="G110" s="396"/>
      <c r="H110" s="397"/>
    </row>
    <row r="111" spans="1:8" ht="66" customHeight="1" x14ac:dyDescent="0.2">
      <c r="A111" s="385" t="s">
        <v>76</v>
      </c>
      <c r="B111" s="386"/>
      <c r="C111" s="405"/>
      <c r="D111" s="398">
        <f>D109/4</f>
        <v>1566</v>
      </c>
      <c r="E111" s="398"/>
      <c r="F111" s="398"/>
      <c r="G111" s="398"/>
      <c r="H111" s="399"/>
    </row>
    <row r="112" spans="1:8" ht="66" customHeight="1" x14ac:dyDescent="0.2">
      <c r="A112" s="385" t="s">
        <v>77</v>
      </c>
      <c r="B112" s="386"/>
      <c r="C112" s="405"/>
      <c r="D112" s="398">
        <f>D109/5</f>
        <v>1252.8</v>
      </c>
      <c r="E112" s="398"/>
      <c r="F112" s="398"/>
      <c r="G112" s="398"/>
      <c r="H112" s="399"/>
    </row>
    <row r="113" spans="1:8" ht="66" customHeight="1" x14ac:dyDescent="0.2">
      <c r="A113" s="385" t="s">
        <v>78</v>
      </c>
      <c r="B113" s="386"/>
      <c r="C113" s="405"/>
      <c r="D113" s="398">
        <f>D109/6</f>
        <v>1044</v>
      </c>
      <c r="E113" s="398"/>
      <c r="F113" s="398"/>
      <c r="G113" s="398"/>
      <c r="H113" s="399"/>
    </row>
    <row r="114" spans="1:8" ht="66" customHeight="1" x14ac:dyDescent="0.2">
      <c r="A114" s="385" t="s">
        <v>79</v>
      </c>
      <c r="B114" s="386"/>
      <c r="C114" s="405"/>
      <c r="D114" s="398">
        <f>D109/7</f>
        <v>894.85714285714289</v>
      </c>
      <c r="E114" s="398"/>
      <c r="F114" s="398"/>
      <c r="G114" s="398"/>
      <c r="H114" s="399"/>
    </row>
    <row r="115" spans="1:8" ht="66" customHeight="1" x14ac:dyDescent="0.2">
      <c r="A115" s="385" t="s">
        <v>80</v>
      </c>
      <c r="B115" s="386"/>
      <c r="C115" s="405"/>
      <c r="D115" s="398">
        <f>D109/8</f>
        <v>783</v>
      </c>
      <c r="E115" s="398"/>
      <c r="F115" s="398"/>
      <c r="G115" s="398"/>
      <c r="H115" s="399"/>
    </row>
    <row r="116" spans="1:8" ht="66" customHeight="1" x14ac:dyDescent="0.2">
      <c r="A116" s="385" t="s">
        <v>81</v>
      </c>
      <c r="B116" s="386"/>
      <c r="C116" s="405"/>
      <c r="D116" s="398">
        <f>D109/9</f>
        <v>696</v>
      </c>
      <c r="E116" s="398"/>
      <c r="F116" s="398"/>
      <c r="G116" s="398"/>
      <c r="H116" s="399"/>
    </row>
    <row r="117" spans="1:8" ht="66" customHeight="1" x14ac:dyDescent="0.2">
      <c r="A117" s="385" t="s">
        <v>82</v>
      </c>
      <c r="B117" s="386"/>
      <c r="C117" s="405"/>
      <c r="D117" s="398">
        <f>D109/10</f>
        <v>626.4</v>
      </c>
      <c r="E117" s="398"/>
      <c r="F117" s="398"/>
      <c r="G117" s="398"/>
      <c r="H117" s="399"/>
    </row>
    <row r="118" spans="1:8" ht="66" customHeight="1" thickBot="1" x14ac:dyDescent="0.25">
      <c r="A118" s="389" t="s">
        <v>83</v>
      </c>
      <c r="B118" s="390"/>
      <c r="C118" s="405"/>
      <c r="D118" s="391">
        <v>9360</v>
      </c>
      <c r="E118" s="391"/>
      <c r="F118" s="391"/>
      <c r="G118" s="391"/>
      <c r="H118" s="392"/>
    </row>
    <row r="119" spans="1:8" ht="66" customHeight="1" thickBot="1" x14ac:dyDescent="0.25">
      <c r="A119" s="393" t="s">
        <v>74</v>
      </c>
      <c r="B119" s="394"/>
      <c r="C119" s="405"/>
      <c r="D119" s="395" t="s">
        <v>75</v>
      </c>
      <c r="E119" s="396"/>
      <c r="F119" s="396"/>
      <c r="G119" s="396"/>
      <c r="H119" s="397"/>
    </row>
    <row r="120" spans="1:8" ht="66" customHeight="1" x14ac:dyDescent="0.2">
      <c r="A120" s="385" t="s">
        <v>76</v>
      </c>
      <c r="B120" s="386"/>
      <c r="C120" s="405"/>
      <c r="D120" s="398">
        <v>1950</v>
      </c>
      <c r="E120" s="398"/>
      <c r="F120" s="398"/>
      <c r="G120" s="398"/>
      <c r="H120" s="399"/>
    </row>
    <row r="121" spans="1:8" ht="66" customHeight="1" x14ac:dyDescent="0.2">
      <c r="A121" s="385" t="s">
        <v>77</v>
      </c>
      <c r="B121" s="386"/>
      <c r="C121" s="405"/>
      <c r="D121" s="398">
        <v>1872</v>
      </c>
      <c r="E121" s="398"/>
      <c r="F121" s="398"/>
      <c r="G121" s="398"/>
      <c r="H121" s="399"/>
    </row>
    <row r="122" spans="1:8" ht="66" customHeight="1" x14ac:dyDescent="0.2">
      <c r="A122" s="385" t="s">
        <v>78</v>
      </c>
      <c r="B122" s="386"/>
      <c r="C122" s="405"/>
      <c r="D122" s="398">
        <v>1560</v>
      </c>
      <c r="E122" s="398"/>
      <c r="F122" s="398"/>
      <c r="G122" s="398"/>
      <c r="H122" s="399"/>
    </row>
    <row r="123" spans="1:8" ht="66" customHeight="1" x14ac:dyDescent="0.2">
      <c r="A123" s="385" t="s">
        <v>79</v>
      </c>
      <c r="B123" s="386"/>
      <c r="C123" s="405"/>
      <c r="D123" s="398">
        <v>1337.1428571428571</v>
      </c>
      <c r="E123" s="398"/>
      <c r="F123" s="398"/>
      <c r="G123" s="398"/>
      <c r="H123" s="399"/>
    </row>
    <row r="124" spans="1:8" ht="66" customHeight="1" x14ac:dyDescent="0.2">
      <c r="A124" s="385" t="s">
        <v>80</v>
      </c>
      <c r="B124" s="386"/>
      <c r="C124" s="405"/>
      <c r="D124" s="398">
        <v>1170</v>
      </c>
      <c r="E124" s="398"/>
      <c r="F124" s="398"/>
      <c r="G124" s="398"/>
      <c r="H124" s="399"/>
    </row>
    <row r="125" spans="1:8" ht="66" customHeight="1" x14ac:dyDescent="0.2">
      <c r="A125" s="385" t="s">
        <v>81</v>
      </c>
      <c r="B125" s="386"/>
      <c r="C125" s="405"/>
      <c r="D125" s="398">
        <v>1040</v>
      </c>
      <c r="E125" s="398"/>
      <c r="F125" s="398"/>
      <c r="G125" s="398"/>
      <c r="H125" s="399"/>
    </row>
    <row r="126" spans="1:8" ht="66" customHeight="1" thickBot="1" x14ac:dyDescent="0.25">
      <c r="A126" s="385" t="s">
        <v>82</v>
      </c>
      <c r="B126" s="386"/>
      <c r="C126" s="406"/>
      <c r="D126" s="398">
        <v>936</v>
      </c>
      <c r="E126" s="398"/>
      <c r="F126" s="398"/>
      <c r="G126" s="398"/>
      <c r="H126" s="399"/>
    </row>
    <row r="127" spans="1:8" s="16" customFormat="1" ht="62.45" customHeight="1" thickBot="1" x14ac:dyDescent="0.25">
      <c r="A127" s="380" t="s">
        <v>84</v>
      </c>
      <c r="B127" s="381"/>
      <c r="C12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27" s="374">
        <v>17940</v>
      </c>
      <c r="E127" s="375"/>
      <c r="F127" s="375"/>
      <c r="G127" s="375"/>
      <c r="H127" s="376"/>
    </row>
    <row r="128" spans="1:8" ht="21.75" thickBot="1" x14ac:dyDescent="0.25">
      <c r="A128" s="518"/>
      <c r="B128" s="519"/>
      <c r="C128" s="56"/>
      <c r="D128" s="520"/>
      <c r="E128" s="520"/>
      <c r="F128" s="520"/>
      <c r="G128" s="520"/>
      <c r="H128" s="521"/>
    </row>
    <row r="129" spans="1:8" ht="50.1" customHeight="1" x14ac:dyDescent="0.2">
      <c r="A129" s="352" t="s">
        <v>85</v>
      </c>
      <c r="B129" s="353"/>
      <c r="C129" s="72" t="str">
        <f>"Интернет-площадка 2gis.ru на основе Cправочника организаций "&amp;$C$2&amp;""</f>
        <v>Интернет-площадка 2gis.ru на основе Cправочника организаций "2ГИС.БИЙСК"</v>
      </c>
      <c r="D129" s="382">
        <v>4200</v>
      </c>
      <c r="E129" s="383"/>
      <c r="F129" s="383"/>
      <c r="G129" s="383"/>
      <c r="H129" s="384"/>
    </row>
    <row r="130" spans="1:8" ht="50.1" customHeight="1" x14ac:dyDescent="0.2">
      <c r="A130" s="352" t="s">
        <v>86</v>
      </c>
      <c r="B130" s="353"/>
      <c r="C130" s="73"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0" s="379">
        <v>3726</v>
      </c>
      <c r="E130" s="372"/>
      <c r="F130" s="372"/>
      <c r="G130" s="372"/>
      <c r="H130" s="373"/>
    </row>
    <row r="131" spans="1:8" ht="50.1" customHeight="1" x14ac:dyDescent="0.2">
      <c r="A131" s="352" t="s">
        <v>87</v>
      </c>
      <c r="B131" s="353"/>
      <c r="C131" s="73"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1" s="354">
        <v>3174</v>
      </c>
      <c r="E131" s="355"/>
      <c r="F131" s="355"/>
      <c r="G131" s="355"/>
      <c r="H131" s="356"/>
    </row>
    <row r="132" spans="1:8" ht="50.1" customHeight="1" x14ac:dyDescent="0.2">
      <c r="A132" s="352" t="s">
        <v>88</v>
      </c>
      <c r="B132" s="353"/>
      <c r="C132" s="73" t="str">
        <f>"Интернет-площадка 2gis.ru на основе Cправочника организаций "&amp;$C$2&amp;""</f>
        <v>Интернет-площадка 2gis.ru на основе Cправочника организаций "2ГИС.БИЙСК"</v>
      </c>
      <c r="D132" s="354">
        <v>4200</v>
      </c>
      <c r="E132" s="355"/>
      <c r="F132" s="355"/>
      <c r="G132" s="355"/>
      <c r="H132" s="356"/>
    </row>
    <row r="133" spans="1:8" ht="50.1" customHeight="1" x14ac:dyDescent="0.2">
      <c r="A133" s="352" t="s">
        <v>89</v>
      </c>
      <c r="B133" s="353"/>
      <c r="C133" s="73" t="str">
        <f>"Интернет-площадка 2gis.ru на основе Cправочника организаций "&amp;$C$2&amp;""</f>
        <v>Интернет-площадка 2gis.ru на основе Cправочника организаций "2ГИС.БИЙСК"</v>
      </c>
      <c r="D133" s="354">
        <v>5040</v>
      </c>
      <c r="E133" s="355"/>
      <c r="F133" s="355"/>
      <c r="G133" s="355"/>
      <c r="H133" s="356"/>
    </row>
    <row r="134" spans="1:8" ht="50.1" customHeight="1" x14ac:dyDescent="0.2">
      <c r="A134" s="352" t="s">
        <v>90</v>
      </c>
      <c r="B134" s="353"/>
      <c r="C134" s="73"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4" s="354">
        <v>1573.2</v>
      </c>
      <c r="E134" s="355"/>
      <c r="F134" s="355"/>
      <c r="G134" s="355"/>
      <c r="H134" s="356"/>
    </row>
    <row r="135" spans="1:8" ht="50.1" customHeight="1" x14ac:dyDescent="0.2">
      <c r="A135" s="352" t="s">
        <v>91</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5" s="354">
        <v>1352.3999999999999</v>
      </c>
      <c r="E135" s="355"/>
      <c r="F135" s="355"/>
      <c r="G135" s="355"/>
      <c r="H135" s="356"/>
    </row>
    <row r="136" spans="1:8" ht="50.1" customHeight="1" x14ac:dyDescent="0.2">
      <c r="A136" s="352" t="s">
        <v>92</v>
      </c>
      <c r="B136" s="353"/>
      <c r="C136" s="73"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36" s="354">
        <v>2760</v>
      </c>
      <c r="E136" s="355"/>
      <c r="F136" s="355"/>
      <c r="G136" s="355"/>
      <c r="H136" s="356"/>
    </row>
    <row r="137" spans="1:8" ht="50.1" customHeight="1" x14ac:dyDescent="0.2">
      <c r="A137" s="352" t="s">
        <v>93</v>
      </c>
      <c r="B137" s="353"/>
      <c r="C13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37" s="354">
        <v>6900</v>
      </c>
      <c r="E137" s="355"/>
      <c r="F137" s="355"/>
      <c r="G137" s="355"/>
      <c r="H137" s="356"/>
    </row>
    <row r="138" spans="1:8" ht="50.1" customHeight="1" x14ac:dyDescent="0.2">
      <c r="A138" s="352" t="s">
        <v>94</v>
      </c>
      <c r="B138" s="353"/>
      <c r="C138" s="73" t="s">
        <v>95</v>
      </c>
      <c r="D138" s="354">
        <v>780</v>
      </c>
      <c r="E138" s="355"/>
      <c r="F138" s="355"/>
      <c r="G138" s="355"/>
      <c r="H138" s="356"/>
    </row>
    <row r="139" spans="1:8" ht="68.25" customHeight="1" x14ac:dyDescent="0.2">
      <c r="A139" s="352" t="s">
        <v>96</v>
      </c>
      <c r="B139" s="353"/>
      <c r="C13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39" s="354">
        <v>2880</v>
      </c>
      <c r="E139" s="355"/>
      <c r="F139" s="355"/>
      <c r="G139" s="355"/>
      <c r="H139" s="356"/>
    </row>
    <row r="140" spans="1:8" ht="68.25" customHeight="1" x14ac:dyDescent="0.2">
      <c r="A140" s="352" t="s">
        <v>97</v>
      </c>
      <c r="B140" s="353"/>
      <c r="C140" s="73" t="str">
        <f t="shared" ref="C140:C14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0" s="354">
        <v>2100</v>
      </c>
      <c r="E140" s="355"/>
      <c r="F140" s="355"/>
      <c r="G140" s="355"/>
      <c r="H140" s="356"/>
    </row>
    <row r="141" spans="1:8" ht="68.25" customHeight="1" x14ac:dyDescent="0.2">
      <c r="A141" s="352" t="s">
        <v>98</v>
      </c>
      <c r="B141" s="353"/>
      <c r="C141" s="73"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1" s="354">
        <v>1920</v>
      </c>
      <c r="E141" s="355"/>
      <c r="F141" s="355"/>
      <c r="G141" s="355"/>
      <c r="H141" s="356"/>
    </row>
    <row r="142" spans="1:8" ht="68.25" customHeight="1" x14ac:dyDescent="0.2">
      <c r="A142" s="352" t="s">
        <v>99</v>
      </c>
      <c r="B142" s="353"/>
      <c r="C142" s="73" t="str">
        <f t="shared" si="1"/>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2" s="354">
        <v>1056</v>
      </c>
      <c r="E142" s="355"/>
      <c r="F142" s="355"/>
      <c r="G142" s="355"/>
      <c r="H142" s="356"/>
    </row>
    <row r="143" spans="1:8" ht="68.25" customHeight="1" x14ac:dyDescent="0.2">
      <c r="A143" s="352" t="s">
        <v>100</v>
      </c>
      <c r="B143" s="353" t="s">
        <v>100</v>
      </c>
      <c r="C14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3" s="354">
        <v>12420</v>
      </c>
      <c r="E143" s="355"/>
      <c r="F143" s="355"/>
      <c r="G143" s="355"/>
      <c r="H143" s="356"/>
    </row>
    <row r="144" spans="1:8" ht="68.25" customHeight="1" x14ac:dyDescent="0.2">
      <c r="A144" s="352" t="s">
        <v>101</v>
      </c>
      <c r="B144" s="353" t="s">
        <v>101</v>
      </c>
      <c r="C14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44" s="354">
        <v>5604</v>
      </c>
      <c r="E144" s="355"/>
      <c r="F144" s="355"/>
      <c r="G144" s="355"/>
      <c r="H144" s="356"/>
    </row>
    <row r="145" spans="1:8" ht="50.1" customHeight="1" x14ac:dyDescent="0.2">
      <c r="A145" s="352" t="s">
        <v>102</v>
      </c>
      <c r="B145" s="353"/>
      <c r="C145" s="73"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45" s="354">
        <v>2815.2</v>
      </c>
      <c r="E145" s="355"/>
      <c r="F145" s="355"/>
      <c r="G145" s="355"/>
      <c r="H145" s="356"/>
    </row>
    <row r="146" spans="1:8" s="16" customFormat="1" ht="102" customHeight="1" x14ac:dyDescent="0.2">
      <c r="A146" s="352" t="s">
        <v>16</v>
      </c>
      <c r="B146" s="353"/>
      <c r="C146"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6" s="354">
        <v>1152</v>
      </c>
      <c r="E146" s="355"/>
      <c r="F146" s="355"/>
      <c r="G146" s="355"/>
      <c r="H146" s="356"/>
    </row>
    <row r="147" spans="1:8" s="16" customFormat="1" ht="102" customHeight="1" x14ac:dyDescent="0.2">
      <c r="A147" s="352" t="s">
        <v>103</v>
      </c>
      <c r="B147" s="353"/>
      <c r="C147" s="7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47" s="354">
        <v>100002</v>
      </c>
      <c r="E147" s="355"/>
      <c r="F147" s="355"/>
      <c r="G147" s="355"/>
      <c r="H147" s="356"/>
    </row>
    <row r="148" spans="1:8" s="16" customFormat="1" ht="126" customHeight="1" x14ac:dyDescent="0.2">
      <c r="A148" s="352" t="s">
        <v>104</v>
      </c>
      <c r="B148" s="353"/>
      <c r="C148"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8" s="354">
        <v>13872</v>
      </c>
      <c r="E148" s="355"/>
      <c r="F148" s="355"/>
      <c r="G148" s="355"/>
      <c r="H148" s="356"/>
    </row>
    <row r="149" spans="1:8" s="16" customFormat="1" ht="126" customHeight="1" x14ac:dyDescent="0.2">
      <c r="A149" s="352" t="s">
        <v>105</v>
      </c>
      <c r="B149" s="353"/>
      <c r="C14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"2ГИС.БИЙСК"; Электронный справочник на основе Справочника организаций "2ГИС.БИЙСК" (мобильная версия); Интернет-площадки и Веб-приложения на основе Cправочника организаций "2ГИС.БИЙСК", http://api.2gis.ru/</v>
      </c>
      <c r="D149" s="354">
        <v>8257.5</v>
      </c>
      <c r="E149" s="355"/>
      <c r="F149" s="355"/>
      <c r="G149" s="355"/>
      <c r="H149" s="356"/>
    </row>
    <row r="150" spans="1:8" s="16" customFormat="1" ht="126" customHeight="1" x14ac:dyDescent="0.2">
      <c r="A150" s="377" t="s">
        <v>106</v>
      </c>
      <c r="B150" s="378"/>
      <c r="C15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50" s="354">
        <v>16560</v>
      </c>
      <c r="E150" s="355"/>
      <c r="F150" s="355"/>
      <c r="G150" s="355"/>
      <c r="H150" s="356"/>
    </row>
    <row r="151" spans="1:8" ht="50.1" customHeight="1" x14ac:dyDescent="0.2">
      <c r="A151" s="352" t="s">
        <v>107</v>
      </c>
      <c r="B151" s="353"/>
      <c r="C151" s="73" t="str">
        <f>"Интернет-площадка 2gis.ru на основе Cправочника организаций "&amp;$C$2&amp;""</f>
        <v>Интернет-площадка 2gis.ru на основе Cправочника организаций "2ГИС.БИЙСК"</v>
      </c>
      <c r="D151" s="354">
        <v>5880</v>
      </c>
      <c r="E151" s="355"/>
      <c r="F151" s="355"/>
      <c r="G151" s="355"/>
      <c r="H151" s="356"/>
    </row>
    <row r="152" spans="1:8" ht="50.1" customHeight="1" x14ac:dyDescent="0.2">
      <c r="A152" s="352" t="s">
        <v>108</v>
      </c>
      <c r="B152" s="353"/>
      <c r="C152" s="73" t="str">
        <f t="shared" ref="C152:C161" si="2">"Электронный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52" s="354">
        <v>5280</v>
      </c>
      <c r="E152" s="355"/>
      <c r="F152" s="355"/>
      <c r="G152" s="355"/>
      <c r="H152" s="356"/>
    </row>
    <row r="153" spans="1:8" ht="50.1" customHeight="1" x14ac:dyDescent="0.2">
      <c r="A153" s="352" t="s">
        <v>109</v>
      </c>
      <c r="B153" s="353"/>
      <c r="C153" s="73" t="str">
        <f t="shared" si="2"/>
        <v>Электронный справочник на основе Справочника организаций "2ГИС.БИЙСК" (версия для ПК)</v>
      </c>
      <c r="D153" s="354">
        <v>4560</v>
      </c>
      <c r="E153" s="355"/>
      <c r="F153" s="355"/>
      <c r="G153" s="355"/>
      <c r="H153" s="356"/>
    </row>
    <row r="154" spans="1:8" ht="50.1" customHeight="1" x14ac:dyDescent="0.2">
      <c r="A154" s="352" t="s">
        <v>110</v>
      </c>
      <c r="B154" s="353"/>
      <c r="C154" s="73" t="str">
        <f>"Интернет-площадка 2gis.ru на основе Cправочника организаций "&amp;$C$2&amp;""</f>
        <v>Интернет-площадка 2gis.ru на основе Cправочника организаций "2ГИС.БИЙСК"</v>
      </c>
      <c r="D154" s="354">
        <v>5880</v>
      </c>
      <c r="E154" s="355"/>
      <c r="F154" s="355"/>
      <c r="G154" s="355"/>
      <c r="H154" s="356"/>
    </row>
    <row r="155" spans="1:8" ht="50.1" customHeight="1" x14ac:dyDescent="0.2">
      <c r="A155" s="352" t="s">
        <v>111</v>
      </c>
      <c r="B155" s="353"/>
      <c r="C155" s="73" t="str">
        <f>"Интернет-площадка 2gis.ru на основе Cправочника организаций "&amp;$C$2&amp;""</f>
        <v>Интернет-площадка 2gis.ru на основе Cправочника организаций "2ГИС.БИЙСК"</v>
      </c>
      <c r="D155" s="354">
        <v>7056</v>
      </c>
      <c r="E155" s="355"/>
      <c r="F155" s="355"/>
      <c r="G155" s="355"/>
      <c r="H155" s="356"/>
    </row>
    <row r="156" spans="1:8" ht="50.1" customHeight="1" x14ac:dyDescent="0.2">
      <c r="A156" s="352" t="s">
        <v>112</v>
      </c>
      <c r="B156" s="353"/>
      <c r="C156" s="73" t="str">
        <f t="shared" si="2"/>
        <v>Электронный справочник на основе Справочника организаций "2ГИС.БИЙСК" (версия для ПК)</v>
      </c>
      <c r="D156" s="354">
        <v>2280</v>
      </c>
      <c r="E156" s="355"/>
      <c r="F156" s="355"/>
      <c r="G156" s="355"/>
      <c r="H156" s="356"/>
    </row>
    <row r="157" spans="1:8" ht="50.1" customHeight="1" x14ac:dyDescent="0.2">
      <c r="A157" s="352" t="s">
        <v>113</v>
      </c>
      <c r="B157" s="353"/>
      <c r="C157" s="73" t="str">
        <f t="shared" si="2"/>
        <v>Электронный справочник на основе Справочника организаций "2ГИС.БИЙСК" (версия для ПК)</v>
      </c>
      <c r="D157" s="354">
        <v>1920</v>
      </c>
      <c r="E157" s="355"/>
      <c r="F157" s="355"/>
      <c r="G157" s="355"/>
      <c r="H157" s="356"/>
    </row>
    <row r="158" spans="1:8" ht="50.1" customHeight="1" x14ac:dyDescent="0.2">
      <c r="A158" s="352" t="s">
        <v>114</v>
      </c>
      <c r="B158" s="353"/>
      <c r="C158" s="73" t="str">
        <f t="shared" si="2"/>
        <v>Электронный справочник на основе Справочника организаций "2ГИС.БИЙСК" (версия для ПК)</v>
      </c>
      <c r="D158" s="354">
        <v>3960</v>
      </c>
      <c r="E158" s="355"/>
      <c r="F158" s="355"/>
      <c r="G158" s="355"/>
      <c r="H158" s="356"/>
    </row>
    <row r="159" spans="1:8" ht="50.1" customHeight="1" x14ac:dyDescent="0.2">
      <c r="A159" s="352" t="s">
        <v>115</v>
      </c>
      <c r="B159" s="353"/>
      <c r="C159" s="73" t="s">
        <v>95</v>
      </c>
      <c r="D159" s="354">
        <v>1200</v>
      </c>
      <c r="E159" s="355"/>
      <c r="F159" s="355"/>
      <c r="G159" s="355"/>
      <c r="H159" s="356"/>
    </row>
    <row r="160" spans="1:8" ht="68.25" customHeight="1" x14ac:dyDescent="0.2">
      <c r="A160" s="352" t="s">
        <v>116</v>
      </c>
      <c r="B160" s="353"/>
      <c r="C16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"2ГИС.БИЙСК" (мобильная версия 2ГИС 4.0 и выше); Интернет-площадка 2gis.ru на основе Cправочника организаций "2ГИС.БИЙСК"</v>
      </c>
      <c r="D160" s="354">
        <v>17400</v>
      </c>
      <c r="E160" s="355"/>
      <c r="F160" s="355"/>
      <c r="G160" s="355"/>
      <c r="H160" s="356"/>
    </row>
    <row r="161" spans="1:8" ht="50.1" customHeight="1" thickBot="1" x14ac:dyDescent="0.25">
      <c r="A161" s="352" t="s">
        <v>117</v>
      </c>
      <c r="B161" s="353"/>
      <c r="C161" s="73" t="str">
        <f t="shared" si="2"/>
        <v>Электронный справочник на основе Справочника организаций "2ГИС.БИЙСК" (версия для ПК)</v>
      </c>
      <c r="D161" s="374">
        <v>3960</v>
      </c>
      <c r="E161" s="375"/>
      <c r="F161" s="375"/>
      <c r="G161" s="375"/>
      <c r="H161" s="376"/>
    </row>
    <row r="162" spans="1:8" s="23" customFormat="1" ht="50.1" customHeight="1" thickBot="1" x14ac:dyDescent="0.25">
      <c r="A162" s="362" t="s">
        <v>118</v>
      </c>
      <c r="B162" s="363"/>
      <c r="C162" s="21"/>
      <c r="D162" s="364"/>
      <c r="E162" s="364"/>
      <c r="F162" s="364"/>
      <c r="G162" s="364"/>
      <c r="H162" s="365"/>
    </row>
    <row r="163" spans="1:8" s="16" customFormat="1" ht="50.1" customHeight="1" x14ac:dyDescent="0.2">
      <c r="A163" s="352" t="s">
        <v>119</v>
      </c>
      <c r="B163" s="353"/>
      <c r="C163" s="366" t="str">
        <f>"Электронный справочник на основе Справочника организаций "&amp;$C$2&amp;" (мобильная версия)"</f>
        <v>Электронный справочник на основе Справочника организаций "2ГИС.БИЙСК" (мобильная версия)</v>
      </c>
      <c r="D163" s="354">
        <v>6600</v>
      </c>
      <c r="E163" s="355"/>
      <c r="F163" s="355"/>
      <c r="G163" s="355"/>
      <c r="H163" s="356"/>
    </row>
    <row r="164" spans="1:8" s="16" customFormat="1" ht="50.1" customHeight="1" x14ac:dyDescent="0.2">
      <c r="A164" s="352" t="s">
        <v>120</v>
      </c>
      <c r="B164" s="353"/>
      <c r="C164" s="367"/>
      <c r="D164" s="354">
        <v>3600</v>
      </c>
      <c r="E164" s="355"/>
      <c r="F164" s="355"/>
      <c r="G164" s="355"/>
      <c r="H164" s="356"/>
    </row>
    <row r="165" spans="1:8" s="16" customFormat="1" ht="50.1" customHeight="1" x14ac:dyDescent="0.2">
      <c r="A165" s="369" t="s">
        <v>121</v>
      </c>
      <c r="B165" s="370"/>
      <c r="C165" s="367"/>
      <c r="D165" s="517">
        <v>1725</v>
      </c>
      <c r="E165" s="398"/>
      <c r="F165" s="398"/>
      <c r="G165" s="398"/>
      <c r="H165" s="398"/>
    </row>
    <row r="166" spans="1:8" s="16" customFormat="1" ht="50.1" customHeight="1" x14ac:dyDescent="0.2">
      <c r="A166" s="369" t="s">
        <v>122</v>
      </c>
      <c r="B166" s="370"/>
      <c r="C166" s="367"/>
      <c r="D166" s="517">
        <v>174</v>
      </c>
      <c r="E166" s="398"/>
      <c r="F166" s="398"/>
      <c r="G166" s="398"/>
      <c r="H166" s="398"/>
    </row>
    <row r="167" spans="1:8" s="16" customFormat="1" ht="50.1" customHeight="1" thickBot="1" x14ac:dyDescent="0.25">
      <c r="A167" s="369" t="s">
        <v>123</v>
      </c>
      <c r="B167" s="370"/>
      <c r="C167" s="368"/>
      <c r="D167" s="471">
        <v>576</v>
      </c>
      <c r="E167" s="472"/>
      <c r="F167" s="472"/>
      <c r="G167" s="472"/>
      <c r="H167" s="472"/>
    </row>
    <row r="168" spans="1:8" s="16" customFormat="1" ht="50.1" customHeight="1" thickBot="1" x14ac:dyDescent="0.25">
      <c r="A168" s="362" t="s">
        <v>124</v>
      </c>
      <c r="B168" s="363"/>
      <c r="C168" s="21"/>
      <c r="D168" s="364"/>
      <c r="E168" s="364"/>
      <c r="F168" s="364"/>
      <c r="G168" s="364"/>
      <c r="H168" s="365"/>
    </row>
    <row r="169" spans="1:8" ht="50.1" customHeight="1" x14ac:dyDescent="0.2">
      <c r="A169" s="352" t="s">
        <v>125</v>
      </c>
      <c r="B169" s="353"/>
      <c r="C16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69" s="77">
        <f>F169*1.2</f>
        <v>4680</v>
      </c>
      <c r="E169" s="78">
        <f>F169*1.1</f>
        <v>4290</v>
      </c>
      <c r="F169" s="78">
        <v>3900</v>
      </c>
      <c r="G169" s="78">
        <f>F169*0.75</f>
        <v>2925</v>
      </c>
      <c r="H169" s="79">
        <f>F169*0.5</f>
        <v>1950</v>
      </c>
    </row>
    <row r="170" spans="1:8" ht="50.1" customHeight="1" x14ac:dyDescent="0.2">
      <c r="A170" s="352" t="s">
        <v>126</v>
      </c>
      <c r="B170" s="353"/>
      <c r="C170" s="73" t="str">
        <f>"Интернет-площадка 2gis.ru на основе Cправочника организаций "&amp;$C$2&amp;""</f>
        <v>Интернет-площадка 2gis.ru на основе Cправочника организаций "2ГИС.БИЙСК"</v>
      </c>
      <c r="D170" s="354">
        <v>3726</v>
      </c>
      <c r="E170" s="355"/>
      <c r="F170" s="355"/>
      <c r="G170" s="355"/>
      <c r="H170" s="356"/>
    </row>
    <row r="171" spans="1:8" ht="50.1" customHeight="1" x14ac:dyDescent="0.2">
      <c r="A171" s="352" t="s">
        <v>127</v>
      </c>
      <c r="B171" s="353"/>
      <c r="C171" s="73"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1" s="354">
        <v>1620</v>
      </c>
      <c r="E171" s="355"/>
      <c r="F171" s="355"/>
      <c r="G171" s="355"/>
      <c r="H171" s="356"/>
    </row>
    <row r="172" spans="1:8" ht="50.1" customHeight="1" x14ac:dyDescent="0.2">
      <c r="A172" s="352" t="s">
        <v>128</v>
      </c>
      <c r="B172" s="353"/>
      <c r="C17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(мобильная версия 2ГИС 4.0 и выше)</v>
      </c>
      <c r="D172" s="77">
        <f>F172*1.2</f>
        <v>6624</v>
      </c>
      <c r="E172" s="78">
        <f>F172*1.1</f>
        <v>6072.0000000000009</v>
      </c>
      <c r="F172" s="78">
        <v>5520</v>
      </c>
      <c r="G172" s="78">
        <f>F172*0.75</f>
        <v>4140</v>
      </c>
      <c r="H172" s="79">
        <f>F172*0.5</f>
        <v>2760</v>
      </c>
    </row>
    <row r="173" spans="1:8" ht="50.1" customHeight="1" x14ac:dyDescent="0.2">
      <c r="A173" s="352" t="s">
        <v>199</v>
      </c>
      <c r="B173" s="353"/>
      <c r="C173" s="73" t="str">
        <f>"Интернет-площадка 2gis.ru на основе Cправочника организаций "&amp;$C$2&amp;""</f>
        <v>Интернет-площадка 2gis.ru на основе Cправочника организаций "2ГИС.БИЙСК"</v>
      </c>
      <c r="D173" s="354">
        <v>5280</v>
      </c>
      <c r="E173" s="355"/>
      <c r="F173" s="355"/>
      <c r="G173" s="355"/>
      <c r="H173" s="356"/>
    </row>
    <row r="174" spans="1:8" ht="50.1" customHeight="1" x14ac:dyDescent="0.2">
      <c r="A174" s="352" t="s">
        <v>130</v>
      </c>
      <c r="B174" s="353"/>
      <c r="C174" s="73" t="str">
        <f>"Электронный справочник на основе Справочника организаций "&amp;$C$2&amp;" (версия для ПК)"</f>
        <v>Электронный справочник на основе Справочника организаций "2ГИС.БИЙСК" (версия для ПК)</v>
      </c>
      <c r="D174" s="354">
        <v>2280</v>
      </c>
      <c r="E174" s="355"/>
      <c r="F174" s="355"/>
      <c r="G174" s="355"/>
      <c r="H174" s="356"/>
    </row>
    <row r="175" spans="1:8" s="16" customFormat="1" ht="126" customHeight="1" thickBot="1" x14ac:dyDescent="0.25">
      <c r="A175" s="352" t="s">
        <v>131</v>
      </c>
      <c r="B175" s="353"/>
      <c r="C175" s="80" t="str">
        <f>C170</f>
        <v>Интернет-площадка 2gis.ru на основе Cправочника организаций "2ГИС.БИЙСК"</v>
      </c>
      <c r="D175" s="77">
        <f>F175*1.2</f>
        <v>5961.5999999999995</v>
      </c>
      <c r="E175" s="78">
        <f>F175*1.1</f>
        <v>5464.8</v>
      </c>
      <c r="F175" s="78">
        <v>4968</v>
      </c>
      <c r="G175" s="78">
        <f>F175*0.75</f>
        <v>3726</v>
      </c>
      <c r="H175" s="79">
        <f>F175*0.5</f>
        <v>2484</v>
      </c>
    </row>
    <row r="176" spans="1:8" ht="50.1" customHeight="1" thickBot="1" x14ac:dyDescent="0.25">
      <c r="A176" s="362" t="s">
        <v>200</v>
      </c>
      <c r="B176" s="363"/>
      <c r="C176" s="21"/>
      <c r="D176" s="364"/>
      <c r="E176" s="364"/>
      <c r="F176" s="364"/>
      <c r="G176" s="364"/>
      <c r="H176" s="365"/>
    </row>
    <row r="177" spans="1:8" s="20" customFormat="1" ht="30" customHeight="1" thickBot="1" x14ac:dyDescent="0.25">
      <c r="A177" s="507"/>
      <c r="B177" s="507"/>
      <c r="C177" s="623"/>
      <c r="D177" s="507"/>
      <c r="E177" s="507"/>
      <c r="F177" s="507"/>
      <c r="G177" s="507"/>
      <c r="H177" s="508"/>
    </row>
    <row r="178" spans="1:8" s="16" customFormat="1" ht="185.25" customHeight="1" x14ac:dyDescent="0.2">
      <c r="A178" s="352" t="s">
        <v>201</v>
      </c>
      <c r="B178" s="353"/>
      <c r="C17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"2ГИС.БИЙСК" (версия для ПК); Интернет-площадка 2gis.ru на основе Cправочника организаций "2ГИС.БИЙСК"; Электронный справочник на основе Справочника организаций "2ГИС.БИЙСК" (мобильная версия 2ГИС 4.0 и выше)</v>
      </c>
      <c r="D178" s="382">
        <v>9918</v>
      </c>
      <c r="E178" s="383"/>
      <c r="F178" s="383"/>
      <c r="G178" s="383"/>
      <c r="H178" s="384"/>
    </row>
    <row r="179" spans="1:8" s="16" customFormat="1" ht="83.25" customHeight="1" thickBot="1" x14ac:dyDescent="0.25">
      <c r="A179" s="352" t="s">
        <v>202</v>
      </c>
      <c r="B179" s="353"/>
      <c r="C179" s="367"/>
      <c r="D179" s="354">
        <v>9918</v>
      </c>
      <c r="E179" s="355"/>
      <c r="F179" s="355"/>
      <c r="G179" s="355"/>
      <c r="H179" s="356"/>
    </row>
    <row r="180" spans="1:8" ht="21.75" thickBot="1" x14ac:dyDescent="0.25">
      <c r="A180" s="518"/>
      <c r="B180" s="519"/>
      <c r="C180" s="60"/>
      <c r="D180" s="520"/>
      <c r="E180" s="520"/>
      <c r="F180" s="520"/>
      <c r="G180" s="520"/>
      <c r="H180" s="521"/>
    </row>
    <row r="182" spans="1:8" ht="21" x14ac:dyDescent="0.2">
      <c r="A182" s="85"/>
      <c r="B182" s="86" t="s">
        <v>133</v>
      </c>
      <c r="C182" s="349" t="s">
        <v>304</v>
      </c>
      <c r="D182" s="349"/>
      <c r="E182" s="87"/>
      <c r="F182" s="87"/>
      <c r="G182" s="87"/>
      <c r="H182" s="87"/>
    </row>
    <row r="183" spans="1:8" ht="21" x14ac:dyDescent="0.2">
      <c r="A183" s="85"/>
      <c r="B183" s="87"/>
      <c r="C183" s="348" t="s">
        <v>305</v>
      </c>
      <c r="D183" s="348"/>
      <c r="E183" s="87"/>
      <c r="F183" s="87"/>
      <c r="G183" s="87"/>
      <c r="H183" s="87"/>
    </row>
    <row r="184" spans="1:8" ht="21" x14ac:dyDescent="0.2">
      <c r="A184" s="85"/>
      <c r="B184" s="87"/>
      <c r="C184" s="348" t="s">
        <v>306</v>
      </c>
      <c r="D184" s="348"/>
      <c r="E184" s="87"/>
      <c r="F184" s="87"/>
      <c r="G184" s="87"/>
      <c r="H184" s="87"/>
    </row>
    <row r="185" spans="1:8" ht="21" x14ac:dyDescent="0.2">
      <c r="C185" s="348"/>
      <c r="D185" s="348"/>
      <c r="E185" s="87"/>
      <c r="F185" s="87"/>
      <c r="G185" s="87"/>
      <c r="H185" s="82"/>
    </row>
    <row r="186" spans="1:8" ht="26.25" customHeight="1" x14ac:dyDescent="0.2">
      <c r="A186" s="347" t="str">
        <f>Абакан_юр!A174</f>
        <v>По соглашению сторон в качестве валюты платежа могут выступать украинские гривны, в этом случае курс следующий: 1 руб. = 0,4395 гривен</v>
      </c>
      <c r="B186" s="347"/>
      <c r="C186" s="347"/>
      <c r="D186" s="89"/>
      <c r="E186" s="89"/>
      <c r="F186" s="90"/>
      <c r="G186" s="351"/>
      <c r="H186" s="351"/>
    </row>
    <row r="187" spans="1:8" ht="26.25" customHeight="1" x14ac:dyDescent="0.2">
      <c r="A187" s="347" t="str">
        <f>Абакан_юр!A175</f>
        <v>По соглашению сторон в качестве валюты платежа могут выступать дирхамы ОАЭ, в этом случае курс следующий: 1 руб. = 0,0414 дирхам</v>
      </c>
      <c r="B187" s="347"/>
      <c r="C187" s="347"/>
      <c r="D187" s="89"/>
      <c r="E187" s="89"/>
      <c r="F187" s="90"/>
      <c r="G187" s="92"/>
      <c r="H187" s="92"/>
    </row>
    <row r="188" spans="1:8" ht="26.25" customHeight="1" x14ac:dyDescent="0.2">
      <c r="A188" s="347" t="str">
        <f>Абакан_юр!A176</f>
        <v>По соглашению сторон в качестве валюты платежа могут выступать доллары США, в этом случае курс следующий: 1 руб. = 0,0113 доллара</v>
      </c>
      <c r="B188" s="347"/>
      <c r="C188" s="347"/>
      <c r="D188" s="89"/>
      <c r="E188" s="89"/>
      <c r="F188" s="90"/>
      <c r="G188" s="92"/>
      <c r="H188" s="92"/>
    </row>
    <row r="189" spans="1:8" ht="26.25" customHeight="1" x14ac:dyDescent="0.2">
      <c r="A189" s="347" t="str">
        <f>Абакан_юр!A177</f>
        <v>По соглашению сторон в качестве валюты платежа могут выступать евро, в этом случае курс следующий: 1 руб. = 0,0104 евро</v>
      </c>
      <c r="B189" s="347"/>
      <c r="C189" s="347"/>
      <c r="D189" s="89"/>
      <c r="E189" s="90"/>
      <c r="F189" s="90"/>
      <c r="G189" s="92"/>
      <c r="H189" s="92"/>
    </row>
    <row r="190" spans="1:8" ht="26.25" customHeight="1" x14ac:dyDescent="0.2">
      <c r="A190" s="347" t="str">
        <f>Абакан_юр!A178</f>
        <v>По соглашению сторон в качестве валюты платежа могут выступать чешские кроны, в этом случае курс следующий: 1 руб. = 0,2610 крона</v>
      </c>
      <c r="B190" s="347"/>
      <c r="C190" s="347"/>
      <c r="D190" s="89"/>
      <c r="E190" s="90"/>
      <c r="F190" s="90"/>
      <c r="G190" s="92"/>
      <c r="H190" s="92"/>
    </row>
    <row r="191" spans="1:8" ht="26.25" customHeight="1" x14ac:dyDescent="0.2">
      <c r="A191" s="347" t="str">
        <f>Абакан_юр!A179</f>
        <v>По соглашению сторон в качестве валюты платежа могут выступать киргизские сомы, в этом случае курс следующий: 1 руб. = 1,0094 сом</v>
      </c>
      <c r="B191" s="347"/>
      <c r="C191" s="347"/>
      <c r="D191" s="89"/>
      <c r="E191" s="89"/>
      <c r="F191" s="90"/>
      <c r="G191" s="92"/>
      <c r="H191" s="92"/>
    </row>
    <row r="192" spans="1:8" ht="26.25" customHeight="1" x14ac:dyDescent="0.2">
      <c r="A19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2" s="347"/>
      <c r="C192" s="347"/>
      <c r="D192" s="89"/>
      <c r="E192" s="89"/>
      <c r="F192" s="90"/>
      <c r="G192" s="92"/>
      <c r="H192" s="92"/>
    </row>
    <row r="193" spans="1:8" ht="26.25" x14ac:dyDescent="0.2">
      <c r="A193" s="93"/>
      <c r="B193" s="93"/>
      <c r="C193" s="94"/>
      <c r="D193" s="95"/>
      <c r="E193" s="95"/>
      <c r="F193" s="96"/>
      <c r="G193" s="97"/>
      <c r="H193" s="97"/>
    </row>
    <row r="194" spans="1:8" ht="21" x14ac:dyDescent="0.2">
      <c r="A194" s="339" t="s">
        <v>144</v>
      </c>
      <c r="B194" s="339"/>
      <c r="C194" s="339"/>
      <c r="D194" s="339"/>
      <c r="E194" s="339"/>
      <c r="F194" s="339"/>
      <c r="G194" s="339"/>
      <c r="H194" s="339"/>
    </row>
    <row r="195" spans="1:8" ht="21" x14ac:dyDescent="0.2">
      <c r="A195" s="339" t="s">
        <v>145</v>
      </c>
      <c r="B195" s="339"/>
      <c r="C195" s="339"/>
      <c r="D195" s="339"/>
      <c r="E195" s="339"/>
      <c r="F195" s="339"/>
      <c r="G195" s="339"/>
      <c r="H195" s="339"/>
    </row>
    <row r="196" spans="1:8" ht="26.25" x14ac:dyDescent="0.2">
      <c r="A196" s="93"/>
      <c r="B196" s="93"/>
      <c r="C196" s="94"/>
      <c r="D196" s="95"/>
      <c r="E196" s="95"/>
      <c r="F196" s="96"/>
      <c r="G196" s="97"/>
      <c r="H196" s="97"/>
    </row>
    <row r="197" spans="1:8" ht="45" customHeight="1" thickBot="1" x14ac:dyDescent="0.25">
      <c r="A197" s="340" t="s">
        <v>146</v>
      </c>
      <c r="B197" s="340"/>
      <c r="C197" s="340"/>
      <c r="D197" s="340"/>
      <c r="E197" s="340"/>
      <c r="F197" s="99"/>
      <c r="G197" s="91"/>
      <c r="H197" s="100"/>
    </row>
    <row r="198" spans="1:8" ht="50.1" customHeight="1" thickBot="1" x14ac:dyDescent="0.25">
      <c r="A198" s="341" t="s">
        <v>147</v>
      </c>
      <c r="B198" s="342"/>
      <c r="C198" s="342"/>
      <c r="D198" s="342"/>
      <c r="E198" s="343"/>
      <c r="F198" s="101"/>
      <c r="H198" s="102"/>
    </row>
    <row r="199" spans="1:8" ht="96.75" customHeight="1" thickBot="1" x14ac:dyDescent="0.25">
      <c r="A199" s="344" t="s">
        <v>148</v>
      </c>
      <c r="B199" s="345"/>
      <c r="C199" s="103" t="s">
        <v>149</v>
      </c>
      <c r="D199" s="345" t="s">
        <v>150</v>
      </c>
      <c r="E199" s="346"/>
      <c r="F199" s="104"/>
      <c r="G199" s="104"/>
      <c r="H199" s="104"/>
    </row>
    <row r="200" spans="1:8" ht="93.75" customHeight="1" x14ac:dyDescent="0.2">
      <c r="A200" s="333" t="s">
        <v>151</v>
      </c>
      <c r="B200" s="334"/>
      <c r="C200" s="105" t="s">
        <v>152</v>
      </c>
      <c r="D200" s="335" t="s">
        <v>153</v>
      </c>
      <c r="E200" s="336"/>
      <c r="F200" s="104"/>
      <c r="G200" s="104"/>
      <c r="H200" s="104"/>
    </row>
    <row r="201" spans="1:8" ht="75.75" customHeight="1" x14ac:dyDescent="0.2">
      <c r="A201" s="337" t="s">
        <v>154</v>
      </c>
      <c r="B201" s="338"/>
      <c r="C201" s="106" t="s">
        <v>155</v>
      </c>
      <c r="D201" s="331" t="s">
        <v>156</v>
      </c>
      <c r="E201" s="332"/>
      <c r="F201" s="104"/>
      <c r="G201" s="104"/>
      <c r="H201" s="104"/>
    </row>
    <row r="202" spans="1:8" ht="111" customHeight="1" x14ac:dyDescent="0.2">
      <c r="A202" s="337" t="s">
        <v>157</v>
      </c>
      <c r="B202" s="338"/>
      <c r="C202" s="106" t="s">
        <v>158</v>
      </c>
      <c r="D202" s="331" t="s">
        <v>156</v>
      </c>
      <c r="E202" s="332"/>
      <c r="F202" s="104"/>
      <c r="G202" s="104"/>
      <c r="H202" s="104"/>
    </row>
    <row r="203" spans="1:8" s="82" customFormat="1" ht="125.25" customHeight="1" x14ac:dyDescent="0.2">
      <c r="A203" s="337" t="s">
        <v>160</v>
      </c>
      <c r="B203" s="338"/>
      <c r="C203" s="124" t="s">
        <v>161</v>
      </c>
      <c r="D203" s="338" t="s">
        <v>156</v>
      </c>
      <c r="E203" s="494"/>
      <c r="F203" s="101"/>
      <c r="G203" s="101"/>
      <c r="H203" s="101"/>
    </row>
    <row r="204" spans="1:8" s="98" customFormat="1" ht="222.75" customHeight="1" x14ac:dyDescent="0.2">
      <c r="A204" s="646" t="s">
        <v>162</v>
      </c>
      <c r="B204" s="647"/>
      <c r="C204" s="106" t="s">
        <v>163</v>
      </c>
      <c r="D204" s="648" t="s">
        <v>156</v>
      </c>
      <c r="E204" s="649"/>
      <c r="F204" s="96"/>
      <c r="G204" s="97"/>
      <c r="H204" s="97"/>
    </row>
    <row r="205" spans="1:8" ht="24.95" customHeight="1" x14ac:dyDescent="0.2">
      <c r="A205" s="329" t="s">
        <v>164</v>
      </c>
      <c r="B205" s="329"/>
      <c r="C205" s="329"/>
      <c r="D205" s="329"/>
      <c r="E205" s="329"/>
      <c r="F205" s="329"/>
      <c r="G205" s="329"/>
      <c r="H205" s="329"/>
    </row>
    <row r="206" spans="1:8" ht="33" customHeight="1" x14ac:dyDescent="0.2">
      <c r="A206" s="329" t="s">
        <v>165</v>
      </c>
      <c r="B206" s="329"/>
      <c r="C206" s="329"/>
      <c r="D206" s="329"/>
      <c r="E206" s="329"/>
      <c r="F206" s="329"/>
      <c r="G206" s="329"/>
      <c r="H206" s="329"/>
    </row>
    <row r="207" spans="1:8" ht="177" customHeight="1" x14ac:dyDescent="0.2">
      <c r="A207"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7" s="339"/>
      <c r="C207" s="339"/>
      <c r="D207" s="339"/>
      <c r="E207" s="339"/>
      <c r="F207" s="339"/>
      <c r="G207" s="339"/>
      <c r="H207" s="339"/>
    </row>
    <row r="208" spans="1:8" ht="71.25" customHeight="1" x14ac:dyDescent="0.2">
      <c r="A208" s="339" t="s">
        <v>167</v>
      </c>
      <c r="B208" s="339"/>
      <c r="C208" s="339"/>
      <c r="D208" s="339"/>
      <c r="E208" s="339"/>
      <c r="F208" s="339"/>
      <c r="G208" s="339"/>
      <c r="H208" s="339"/>
    </row>
    <row r="209" spans="1:8" ht="25.5" customHeight="1" x14ac:dyDescent="0.2">
      <c r="A209" s="329" t="s">
        <v>168</v>
      </c>
      <c r="B209" s="329"/>
      <c r="C209" s="329"/>
      <c r="D209" s="329"/>
      <c r="E209" s="329"/>
      <c r="F209" s="329"/>
      <c r="G209" s="329"/>
      <c r="H209" s="329"/>
    </row>
    <row r="210" spans="1:8" s="109" customFormat="1" ht="125.25" customHeight="1" x14ac:dyDescent="0.2">
      <c r="A210" s="339" t="s">
        <v>169</v>
      </c>
      <c r="B210" s="339"/>
      <c r="C210" s="339"/>
      <c r="D210" s="339"/>
      <c r="E210" s="339"/>
      <c r="F210" s="339"/>
      <c r="G210" s="339"/>
      <c r="H210" s="339"/>
    </row>
  </sheetData>
  <sheetProtection selectLockedCells="1" selectUnlockedCells="1"/>
  <mergeCells count="34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9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C95"/>
    <mergeCell ref="D95:H95"/>
    <mergeCell ref="A90:B90"/>
    <mergeCell ref="D90:H90"/>
    <mergeCell ref="A91:B91"/>
    <mergeCell ref="D91:H91"/>
    <mergeCell ref="A92:B92"/>
    <mergeCell ref="D92:H92"/>
    <mergeCell ref="D96:H96"/>
    <mergeCell ref="A97:B97"/>
    <mergeCell ref="C97:C105"/>
    <mergeCell ref="D97:H97"/>
    <mergeCell ref="A98:B98"/>
    <mergeCell ref="D98:H98"/>
    <mergeCell ref="A99:B99"/>
    <mergeCell ref="D99:H99"/>
    <mergeCell ref="A100:B100"/>
    <mergeCell ref="D100:H100"/>
    <mergeCell ref="A104:B104"/>
    <mergeCell ref="D104:H104"/>
    <mergeCell ref="A105:B105"/>
    <mergeCell ref="D105:H105"/>
    <mergeCell ref="A106:B106"/>
    <mergeCell ref="D106:H106"/>
    <mergeCell ref="A101:B101"/>
    <mergeCell ref="D101:H101"/>
    <mergeCell ref="A102:B102"/>
    <mergeCell ref="D102:H102"/>
    <mergeCell ref="A103:B103"/>
    <mergeCell ref="D103:H103"/>
    <mergeCell ref="D111:H111"/>
    <mergeCell ref="A112:B112"/>
    <mergeCell ref="D112:H112"/>
    <mergeCell ref="A113:B113"/>
    <mergeCell ref="D113:H113"/>
    <mergeCell ref="A114:B114"/>
    <mergeCell ref="D114:H114"/>
    <mergeCell ref="A107:B107"/>
    <mergeCell ref="D107:H107"/>
    <mergeCell ref="A108:B108"/>
    <mergeCell ref="D108:H108"/>
    <mergeCell ref="A109:B109"/>
    <mergeCell ref="C109:C126"/>
    <mergeCell ref="D109:H109"/>
    <mergeCell ref="A110:B110"/>
    <mergeCell ref="D110:H110"/>
    <mergeCell ref="A111:B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3:B163"/>
    <mergeCell ref="C163:C167"/>
    <mergeCell ref="D163:H163"/>
    <mergeCell ref="A164:B164"/>
    <mergeCell ref="D164:H164"/>
    <mergeCell ref="A165:B165"/>
    <mergeCell ref="D165:H165"/>
    <mergeCell ref="A166:B166"/>
    <mergeCell ref="D166:H166"/>
    <mergeCell ref="A167:B167"/>
    <mergeCell ref="A171:B171"/>
    <mergeCell ref="D171:H171"/>
    <mergeCell ref="A172:B172"/>
    <mergeCell ref="A173:B173"/>
    <mergeCell ref="D173:H173"/>
    <mergeCell ref="A174:B174"/>
    <mergeCell ref="D174:H174"/>
    <mergeCell ref="D167:H167"/>
    <mergeCell ref="A168:B168"/>
    <mergeCell ref="D168:H168"/>
    <mergeCell ref="A169:B169"/>
    <mergeCell ref="A170:B170"/>
    <mergeCell ref="D170:H170"/>
    <mergeCell ref="A175:B175"/>
    <mergeCell ref="A176:B176"/>
    <mergeCell ref="D176:H176"/>
    <mergeCell ref="A177:C177"/>
    <mergeCell ref="D177:H177"/>
    <mergeCell ref="A178:B178"/>
    <mergeCell ref="C178:C179"/>
    <mergeCell ref="D178:H178"/>
    <mergeCell ref="A179:B179"/>
    <mergeCell ref="D179:H179"/>
    <mergeCell ref="A186:C186"/>
    <mergeCell ref="G186:H186"/>
    <mergeCell ref="A187:C187"/>
    <mergeCell ref="A188:C188"/>
    <mergeCell ref="A189:C189"/>
    <mergeCell ref="A190:C190"/>
    <mergeCell ref="A180:B180"/>
    <mergeCell ref="D180:H180"/>
    <mergeCell ref="C182:D182"/>
    <mergeCell ref="C183:D183"/>
    <mergeCell ref="C184:D184"/>
    <mergeCell ref="C185:D185"/>
    <mergeCell ref="A199:B199"/>
    <mergeCell ref="D199:E199"/>
    <mergeCell ref="A200:B200"/>
    <mergeCell ref="D200:E200"/>
    <mergeCell ref="A201:B201"/>
    <mergeCell ref="D201:E201"/>
    <mergeCell ref="A191:C191"/>
    <mergeCell ref="A192:C192"/>
    <mergeCell ref="A194:H194"/>
    <mergeCell ref="A195:H195"/>
    <mergeCell ref="A197:E197"/>
    <mergeCell ref="A198:E198"/>
    <mergeCell ref="A205:H205"/>
    <mergeCell ref="A206:H206"/>
    <mergeCell ref="A207:H207"/>
    <mergeCell ref="A208:H208"/>
    <mergeCell ref="A209:H209"/>
    <mergeCell ref="A210:E210"/>
    <mergeCell ref="F210:H210"/>
    <mergeCell ref="A202:B202"/>
    <mergeCell ref="D202:E202"/>
    <mergeCell ref="A203:B203"/>
    <mergeCell ref="D203:E203"/>
    <mergeCell ref="A204:B204"/>
    <mergeCell ref="D204:E20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H215"/>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719</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7" s="382">
        <f>F7*1.2</f>
        <v>5400</v>
      </c>
      <c r="E7" s="383">
        <f>F7*1.1</f>
        <v>4950</v>
      </c>
      <c r="F7" s="383">
        <v>4500</v>
      </c>
      <c r="G7" s="383">
        <f>F7*0.75</f>
        <v>3375</v>
      </c>
      <c r="H7" s="384">
        <f>F7*0.5</f>
        <v>2250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2" s="457">
        <f>F12*1.2</f>
        <v>6480</v>
      </c>
      <c r="E12" s="383">
        <f>F12*1.1</f>
        <v>5940.0000000000009</v>
      </c>
      <c r="F12" s="383">
        <v>5400</v>
      </c>
      <c r="G12" s="383">
        <f>F12*0.75</f>
        <v>4050</v>
      </c>
      <c r="H12" s="384">
        <f>F12*0.5</f>
        <v>2700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1080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"2ГИС.УССУРИЙСК"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23" s="527">
        <v>120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7" s="382">
        <f>F27*1.2</f>
        <v>7560</v>
      </c>
      <c r="E27" s="383">
        <f>F27*1.1</f>
        <v>6930.0000000000009</v>
      </c>
      <c r="F27" s="383">
        <v>6300</v>
      </c>
      <c r="G27" s="383">
        <f>F27*0.75</f>
        <v>4725</v>
      </c>
      <c r="H27" s="384">
        <f>F27*0.5</f>
        <v>3150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2" s="457">
        <f>F32*1.2</f>
        <v>9072</v>
      </c>
      <c r="E32" s="383">
        <f>F32*1.1</f>
        <v>8316</v>
      </c>
      <c r="F32" s="383">
        <v>7560</v>
      </c>
      <c r="G32" s="383">
        <f>F32*0.75</f>
        <v>5670</v>
      </c>
      <c r="H32" s="384">
        <f>F32*0.5</f>
        <v>3780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1560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"2ГИС.УССУРИЙСК"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"2ГИС.УССУРИЙСК"; Электронный справочник "2ГИС.УССУРИЙСК"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3" s="445">
        <v>168</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48" s="536">
        <f>F48*1.2</f>
        <v>3312</v>
      </c>
      <c r="E48" s="536">
        <f>F48*1.1</f>
        <v>3036.0000000000005</v>
      </c>
      <c r="F48" s="536">
        <v>2760</v>
      </c>
      <c r="G48" s="536">
        <f>F48*0.75</f>
        <v>2070</v>
      </c>
      <c r="H48" s="536">
        <f>F48*0.5</f>
        <v>1380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"2ГИС.УССУРИЙСК" (версия для ПК)</v>
      </c>
      <c r="D52" s="479">
        <v>120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5" s="382">
        <f>F55*1.2</f>
        <v>6480</v>
      </c>
      <c r="E55" s="383">
        <f>F55*1.1</f>
        <v>5940.0000000000009</v>
      </c>
      <c r="F55" s="383">
        <v>5400</v>
      </c>
      <c r="G55" s="383">
        <f>F55*0.75</f>
        <v>4050</v>
      </c>
      <c r="H55" s="384">
        <f>F55*0.5</f>
        <v>2700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1" s="457">
        <f>F61*1.2</f>
        <v>7776</v>
      </c>
      <c r="E61" s="383">
        <f>F61*1.1</f>
        <v>7128.0000000000009</v>
      </c>
      <c r="F61" s="383">
        <v>6480</v>
      </c>
      <c r="G61" s="383">
        <f>F61*0.75</f>
        <v>4860</v>
      </c>
      <c r="H61" s="384">
        <f>F61*0.5</f>
        <v>3240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67" s="527">
        <v>120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720 до 14400</v>
      </c>
      <c r="E71" s="422"/>
      <c r="F71" s="422"/>
      <c r="G71" s="422"/>
      <c r="H71" s="423"/>
    </row>
    <row r="72" spans="1:8" ht="37.5" customHeight="1" x14ac:dyDescent="0.2">
      <c r="A72" s="429" t="s">
        <v>39</v>
      </c>
      <c r="B72" s="430"/>
      <c r="C72" s="431"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72" s="432">
        <v>720</v>
      </c>
      <c r="E72" s="433"/>
      <c r="F72" s="433"/>
      <c r="G72" s="433"/>
      <c r="H72" s="434"/>
    </row>
    <row r="73" spans="1:8" ht="37.5" customHeight="1" x14ac:dyDescent="0.2">
      <c r="A73" s="419" t="s">
        <v>40</v>
      </c>
      <c r="B73" s="420"/>
      <c r="C73" s="431"/>
      <c r="D73" s="354">
        <v>1440</v>
      </c>
      <c r="E73" s="355"/>
      <c r="F73" s="355"/>
      <c r="G73" s="355"/>
      <c r="H73" s="356"/>
    </row>
    <row r="74" spans="1:8" ht="37.5" customHeight="1" x14ac:dyDescent="0.2">
      <c r="A74" s="419" t="s">
        <v>41</v>
      </c>
      <c r="B74" s="420"/>
      <c r="C74" s="431"/>
      <c r="D74" s="354">
        <v>2160</v>
      </c>
      <c r="E74" s="355"/>
      <c r="F74" s="355"/>
      <c r="G74" s="355"/>
      <c r="H74" s="356"/>
    </row>
    <row r="75" spans="1:8" ht="37.5" customHeight="1" x14ac:dyDescent="0.2">
      <c r="A75" s="419" t="s">
        <v>42</v>
      </c>
      <c r="B75" s="420"/>
      <c r="C75" s="431"/>
      <c r="D75" s="354">
        <v>2880</v>
      </c>
      <c r="E75" s="355"/>
      <c r="F75" s="355"/>
      <c r="G75" s="355"/>
      <c r="H75" s="356"/>
    </row>
    <row r="76" spans="1:8" ht="37.5" customHeight="1" x14ac:dyDescent="0.2">
      <c r="A76" s="419" t="s">
        <v>43</v>
      </c>
      <c r="B76" s="420"/>
      <c r="C76" s="431"/>
      <c r="D76" s="354">
        <v>3600</v>
      </c>
      <c r="E76" s="355"/>
      <c r="F76" s="355"/>
      <c r="G76" s="355"/>
      <c r="H76" s="356"/>
    </row>
    <row r="77" spans="1:8" ht="37.5" customHeight="1" x14ac:dyDescent="0.2">
      <c r="A77" s="419" t="s">
        <v>44</v>
      </c>
      <c r="B77" s="420"/>
      <c r="C77" s="431"/>
      <c r="D77" s="354">
        <v>4320</v>
      </c>
      <c r="E77" s="355"/>
      <c r="F77" s="355"/>
      <c r="G77" s="355"/>
      <c r="H77" s="356"/>
    </row>
    <row r="78" spans="1:8" ht="37.5" customHeight="1" x14ac:dyDescent="0.2">
      <c r="A78" s="419" t="s">
        <v>45</v>
      </c>
      <c r="B78" s="420"/>
      <c r="C78" s="431"/>
      <c r="D78" s="354">
        <v>5040</v>
      </c>
      <c r="E78" s="355"/>
      <c r="F78" s="355"/>
      <c r="G78" s="355"/>
      <c r="H78" s="356"/>
    </row>
    <row r="79" spans="1:8" ht="37.5" customHeight="1" x14ac:dyDescent="0.2">
      <c r="A79" s="419" t="s">
        <v>46</v>
      </c>
      <c r="B79" s="420"/>
      <c r="C79" s="431"/>
      <c r="D79" s="354">
        <v>5760</v>
      </c>
      <c r="E79" s="355"/>
      <c r="F79" s="355"/>
      <c r="G79" s="355"/>
      <c r="H79" s="356"/>
    </row>
    <row r="80" spans="1:8" ht="37.5" customHeight="1" x14ac:dyDescent="0.2">
      <c r="A80" s="419" t="s">
        <v>47</v>
      </c>
      <c r="B80" s="420"/>
      <c r="C80" s="431"/>
      <c r="D80" s="354">
        <v>6480</v>
      </c>
      <c r="E80" s="355"/>
      <c r="F80" s="355"/>
      <c r="G80" s="355"/>
      <c r="H80" s="356"/>
    </row>
    <row r="81" spans="1:8" ht="37.5" customHeight="1" x14ac:dyDescent="0.2">
      <c r="A81" s="419" t="s">
        <v>48</v>
      </c>
      <c r="B81" s="420"/>
      <c r="C81" s="431"/>
      <c r="D81" s="354">
        <v>7200</v>
      </c>
      <c r="E81" s="355"/>
      <c r="F81" s="355"/>
      <c r="G81" s="355"/>
      <c r="H81" s="356"/>
    </row>
    <row r="82" spans="1:8" ht="37.5" customHeight="1" x14ac:dyDescent="0.2">
      <c r="A82" s="419" t="s">
        <v>49</v>
      </c>
      <c r="B82" s="420"/>
      <c r="C82" s="431"/>
      <c r="D82" s="354">
        <v>7920</v>
      </c>
      <c r="E82" s="355"/>
      <c r="F82" s="355"/>
      <c r="G82" s="355"/>
      <c r="H82" s="356"/>
    </row>
    <row r="83" spans="1:8" ht="37.5" customHeight="1" x14ac:dyDescent="0.2">
      <c r="A83" s="419" t="s">
        <v>50</v>
      </c>
      <c r="B83" s="420"/>
      <c r="C83" s="431"/>
      <c r="D83" s="354">
        <v>8640</v>
      </c>
      <c r="E83" s="355"/>
      <c r="F83" s="355"/>
      <c r="G83" s="355"/>
      <c r="H83" s="356"/>
    </row>
    <row r="84" spans="1:8" ht="37.5" customHeight="1" x14ac:dyDescent="0.2">
      <c r="A84" s="419" t="s">
        <v>51</v>
      </c>
      <c r="B84" s="420"/>
      <c r="C84" s="431"/>
      <c r="D84" s="354">
        <v>9360</v>
      </c>
      <c r="E84" s="355"/>
      <c r="F84" s="355"/>
      <c r="G84" s="355"/>
      <c r="H84" s="356"/>
    </row>
    <row r="85" spans="1:8" ht="37.5" customHeight="1" x14ac:dyDescent="0.2">
      <c r="A85" s="419" t="s">
        <v>52</v>
      </c>
      <c r="B85" s="420"/>
      <c r="C85" s="431"/>
      <c r="D85" s="354">
        <v>10080</v>
      </c>
      <c r="E85" s="355"/>
      <c r="F85" s="355"/>
      <c r="G85" s="355"/>
      <c r="H85" s="356"/>
    </row>
    <row r="86" spans="1:8" ht="37.5" customHeight="1" x14ac:dyDescent="0.2">
      <c r="A86" s="419" t="s">
        <v>53</v>
      </c>
      <c r="B86" s="420"/>
      <c r="C86" s="431"/>
      <c r="D86" s="354">
        <v>10800</v>
      </c>
      <c r="E86" s="355"/>
      <c r="F86" s="355"/>
      <c r="G86" s="355"/>
      <c r="H86" s="356"/>
    </row>
    <row r="87" spans="1:8" ht="37.5" customHeight="1" x14ac:dyDescent="0.2">
      <c r="A87" s="419" t="s">
        <v>54</v>
      </c>
      <c r="B87" s="420"/>
      <c r="C87" s="431"/>
      <c r="D87" s="354">
        <v>11520</v>
      </c>
      <c r="E87" s="355"/>
      <c r="F87" s="355"/>
      <c r="G87" s="355"/>
      <c r="H87" s="356"/>
    </row>
    <row r="88" spans="1:8" ht="37.5" customHeight="1" x14ac:dyDescent="0.2">
      <c r="A88" s="419" t="s">
        <v>55</v>
      </c>
      <c r="B88" s="420"/>
      <c r="C88" s="431"/>
      <c r="D88" s="354">
        <v>12240</v>
      </c>
      <c r="E88" s="355"/>
      <c r="F88" s="355"/>
      <c r="G88" s="355"/>
      <c r="H88" s="356"/>
    </row>
    <row r="89" spans="1:8" ht="37.5" customHeight="1" x14ac:dyDescent="0.2">
      <c r="A89" s="419" t="s">
        <v>56</v>
      </c>
      <c r="B89" s="420"/>
      <c r="C89" s="431"/>
      <c r="D89" s="354">
        <v>12960</v>
      </c>
      <c r="E89" s="355"/>
      <c r="F89" s="355"/>
      <c r="G89" s="355"/>
      <c r="H89" s="356"/>
    </row>
    <row r="90" spans="1:8" ht="37.5" customHeight="1" x14ac:dyDescent="0.2">
      <c r="A90" s="419" t="s">
        <v>57</v>
      </c>
      <c r="B90" s="420"/>
      <c r="C90" s="431"/>
      <c r="D90" s="354">
        <v>13680</v>
      </c>
      <c r="E90" s="355"/>
      <c r="F90" s="355"/>
      <c r="G90" s="355"/>
      <c r="H90" s="356"/>
    </row>
    <row r="91" spans="1:8" ht="37.5" customHeight="1" thickBot="1" x14ac:dyDescent="0.25">
      <c r="A91" s="419" t="s">
        <v>58</v>
      </c>
      <c r="B91" s="420"/>
      <c r="C91" s="431"/>
      <c r="D91" s="354">
        <v>14400</v>
      </c>
      <c r="E91" s="355"/>
      <c r="F91" s="355"/>
      <c r="G91" s="355"/>
      <c r="H91" s="356"/>
    </row>
    <row r="92" spans="1:8" ht="50.1" customHeight="1" thickBot="1" x14ac:dyDescent="0.25">
      <c r="A92" s="411" t="s">
        <v>59</v>
      </c>
      <c r="B92" s="412"/>
      <c r="C92" s="412"/>
      <c r="D92" s="421" t="str">
        <f>"от "&amp;MIN(D93:D102)&amp;" до "&amp;MAX(D93:D102)</f>
        <v>от 240 до 5700</v>
      </c>
      <c r="E92" s="422"/>
      <c r="F92" s="422"/>
      <c r="G92" s="422"/>
      <c r="H92" s="423"/>
    </row>
    <row r="93" spans="1:8" ht="151.5" x14ac:dyDescent="0.2">
      <c r="A93" s="65" t="s">
        <v>60</v>
      </c>
      <c r="B93" s="66" t="s">
        <v>13</v>
      </c>
      <c r="C93" s="120"/>
      <c r="D93" s="432">
        <v>720</v>
      </c>
      <c r="E93" s="433"/>
      <c r="F93" s="433"/>
      <c r="G93" s="433"/>
      <c r="H93" s="434"/>
    </row>
    <row r="94" spans="1:8" ht="37.5" customHeight="1" x14ac:dyDescent="0.2">
      <c r="A94" s="352" t="s">
        <v>61</v>
      </c>
      <c r="B94" s="353"/>
      <c r="C94" s="426"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94" s="354">
        <v>360</v>
      </c>
      <c r="E94" s="355"/>
      <c r="F94" s="355"/>
      <c r="G94" s="355"/>
      <c r="H94" s="356"/>
    </row>
    <row r="95" spans="1:8" ht="37.5" customHeight="1" x14ac:dyDescent="0.2">
      <c r="A95" s="352" t="s">
        <v>62</v>
      </c>
      <c r="B95" s="353"/>
      <c r="C95" s="427"/>
      <c r="D95" s="354">
        <v>5700</v>
      </c>
      <c r="E95" s="355"/>
      <c r="F95" s="355"/>
      <c r="G95" s="355"/>
      <c r="H95" s="356"/>
    </row>
    <row r="96" spans="1:8" ht="37.5" customHeight="1" x14ac:dyDescent="0.2">
      <c r="A96" s="352" t="s">
        <v>63</v>
      </c>
      <c r="B96" s="353"/>
      <c r="C96" s="427"/>
      <c r="D96" s="517">
        <v>1200</v>
      </c>
      <c r="E96" s="398"/>
      <c r="F96" s="398"/>
      <c r="G96" s="398"/>
      <c r="H96" s="399"/>
    </row>
    <row r="97" spans="1:8" ht="37.5" customHeight="1" x14ac:dyDescent="0.2">
      <c r="A97" s="352" t="s">
        <v>64</v>
      </c>
      <c r="B97" s="353"/>
      <c r="C97" s="427"/>
      <c r="D97" s="517">
        <v>3420</v>
      </c>
      <c r="E97" s="398"/>
      <c r="F97" s="398"/>
      <c r="G97" s="398"/>
      <c r="H97" s="399"/>
    </row>
    <row r="98" spans="1:8" ht="37.5" customHeight="1" x14ac:dyDescent="0.2">
      <c r="A98" s="352" t="s">
        <v>65</v>
      </c>
      <c r="B98" s="522"/>
      <c r="C98" s="427"/>
      <c r="D98" s="517">
        <v>240</v>
      </c>
      <c r="E98" s="398"/>
      <c r="F98" s="398"/>
      <c r="G98" s="398"/>
      <c r="H98" s="399"/>
    </row>
    <row r="99" spans="1:8" ht="37.5" customHeight="1" x14ac:dyDescent="0.2">
      <c r="A99" s="352" t="s">
        <v>66</v>
      </c>
      <c r="B99" s="522"/>
      <c r="C99" s="427"/>
      <c r="D99" s="354">
        <v>240</v>
      </c>
      <c r="E99" s="355"/>
      <c r="F99" s="355"/>
      <c r="G99" s="355"/>
      <c r="H99" s="356"/>
    </row>
    <row r="100" spans="1:8" ht="37.5" customHeight="1" x14ac:dyDescent="0.2">
      <c r="A100" s="352" t="s">
        <v>67</v>
      </c>
      <c r="B100" s="522"/>
      <c r="C100" s="427"/>
      <c r="D100" s="354">
        <v>480</v>
      </c>
      <c r="E100" s="355"/>
      <c r="F100" s="355"/>
      <c r="G100" s="355"/>
      <c r="H100" s="356"/>
    </row>
    <row r="101" spans="1:8" ht="37.5" customHeight="1" x14ac:dyDescent="0.2">
      <c r="A101" s="352" t="s">
        <v>68</v>
      </c>
      <c r="B101" s="522"/>
      <c r="C101" s="427"/>
      <c r="D101" s="354">
        <v>720</v>
      </c>
      <c r="E101" s="355"/>
      <c r="F101" s="355"/>
      <c r="G101" s="355"/>
      <c r="H101" s="356"/>
    </row>
    <row r="102" spans="1:8" ht="37.5" customHeight="1" thickBot="1" x14ac:dyDescent="0.25">
      <c r="A102" s="369" t="s">
        <v>69</v>
      </c>
      <c r="B102" s="523"/>
      <c r="C102" s="428"/>
      <c r="D102" s="354">
        <v>4020</v>
      </c>
      <c r="E102" s="355"/>
      <c r="F102" s="355"/>
      <c r="G102" s="355"/>
      <c r="H102" s="356"/>
    </row>
    <row r="103" spans="1:8" s="16" customFormat="1" ht="117.75" customHeight="1" thickBot="1" x14ac:dyDescent="0.25">
      <c r="A103" s="524" t="s">
        <v>71</v>
      </c>
      <c r="B103" s="525"/>
      <c r="C10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03" s="375">
        <v>30</v>
      </c>
      <c r="E103" s="375"/>
      <c r="F103" s="375"/>
      <c r="G103" s="375"/>
      <c r="H103" s="376"/>
    </row>
    <row r="104" spans="1:8" ht="50.1" customHeight="1" thickBot="1" x14ac:dyDescent="0.25">
      <c r="A104" s="362" t="s">
        <v>72</v>
      </c>
      <c r="B104" s="363"/>
      <c r="C104" s="21"/>
      <c r="D104" s="364" t="str">
        <f>"от "&amp;MIN(D106,D126:H127,F166,D128:H142)&amp;" до "&amp;MAX(D106,D126:H127,F166,D128:H142)</f>
        <v>от 510 до 9960</v>
      </c>
      <c r="E104" s="364"/>
      <c r="F104" s="364"/>
      <c r="G104" s="364"/>
      <c r="H104" s="365"/>
    </row>
    <row r="105" spans="1:8" ht="21.75" thickBot="1" x14ac:dyDescent="0.25">
      <c r="A105" s="518"/>
      <c r="B105" s="519"/>
      <c r="C105" s="60"/>
      <c r="D105" s="520"/>
      <c r="E105" s="520"/>
      <c r="F105" s="520"/>
      <c r="G105" s="520"/>
      <c r="H105" s="521"/>
    </row>
    <row r="106" spans="1:8" ht="60" customHeight="1" thickBot="1" x14ac:dyDescent="0.25">
      <c r="A106" s="389" t="s">
        <v>73</v>
      </c>
      <c r="B106" s="390"/>
      <c r="C10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"2ГИС.УССУРИЙСК" (версия для ПК); Интернет-площадка 2gis.kz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http://api.2gis.kz/</v>
      </c>
      <c r="D106" s="391">
        <v>1800</v>
      </c>
      <c r="E106" s="391"/>
      <c r="F106" s="391"/>
      <c r="G106" s="391"/>
      <c r="H106" s="392"/>
    </row>
    <row r="107" spans="1:8" ht="60" customHeight="1" thickBot="1" x14ac:dyDescent="0.25">
      <c r="A107" s="393" t="s">
        <v>74</v>
      </c>
      <c r="B107" s="394"/>
      <c r="C107" s="405"/>
      <c r="D107" s="395" t="s">
        <v>75</v>
      </c>
      <c r="E107" s="396"/>
      <c r="F107" s="396"/>
      <c r="G107" s="396"/>
      <c r="H107" s="397"/>
    </row>
    <row r="108" spans="1:8" ht="60" customHeight="1" x14ac:dyDescent="0.2">
      <c r="A108" s="385" t="s">
        <v>76</v>
      </c>
      <c r="B108" s="386"/>
      <c r="C108" s="405"/>
      <c r="D108" s="398">
        <f>D106/4</f>
        <v>450</v>
      </c>
      <c r="E108" s="398"/>
      <c r="F108" s="398"/>
      <c r="G108" s="398"/>
      <c r="H108" s="399"/>
    </row>
    <row r="109" spans="1:8" ht="60" customHeight="1" x14ac:dyDescent="0.2">
      <c r="A109" s="385" t="s">
        <v>77</v>
      </c>
      <c r="B109" s="386"/>
      <c r="C109" s="405"/>
      <c r="D109" s="398">
        <f>D106/5</f>
        <v>360</v>
      </c>
      <c r="E109" s="398"/>
      <c r="F109" s="398"/>
      <c r="G109" s="398"/>
      <c r="H109" s="399"/>
    </row>
    <row r="110" spans="1:8" ht="60" customHeight="1" x14ac:dyDescent="0.2">
      <c r="A110" s="385" t="s">
        <v>78</v>
      </c>
      <c r="B110" s="386"/>
      <c r="C110" s="405"/>
      <c r="D110" s="398">
        <f>D106/6</f>
        <v>300</v>
      </c>
      <c r="E110" s="398"/>
      <c r="F110" s="398"/>
      <c r="G110" s="398"/>
      <c r="H110" s="399"/>
    </row>
    <row r="111" spans="1:8" ht="60" customHeight="1" x14ac:dyDescent="0.2">
      <c r="A111" s="385" t="s">
        <v>79</v>
      </c>
      <c r="B111" s="386"/>
      <c r="C111" s="405"/>
      <c r="D111" s="398">
        <f>D106/7</f>
        <v>257.14285714285717</v>
      </c>
      <c r="E111" s="398"/>
      <c r="F111" s="398"/>
      <c r="G111" s="398"/>
      <c r="H111" s="399"/>
    </row>
    <row r="112" spans="1:8" ht="60" customHeight="1" x14ac:dyDescent="0.2">
      <c r="A112" s="385" t="s">
        <v>80</v>
      </c>
      <c r="B112" s="386"/>
      <c r="C112" s="405"/>
      <c r="D112" s="398">
        <f>D106/8</f>
        <v>225</v>
      </c>
      <c r="E112" s="398"/>
      <c r="F112" s="398"/>
      <c r="G112" s="398"/>
      <c r="H112" s="399"/>
    </row>
    <row r="113" spans="1:8" ht="60" customHeight="1" x14ac:dyDescent="0.2">
      <c r="A113" s="385" t="s">
        <v>81</v>
      </c>
      <c r="B113" s="386"/>
      <c r="C113" s="405"/>
      <c r="D113" s="398">
        <f>D106/9</f>
        <v>200</v>
      </c>
      <c r="E113" s="398"/>
      <c r="F113" s="398"/>
      <c r="G113" s="398"/>
      <c r="H113" s="399"/>
    </row>
    <row r="114" spans="1:8" ht="60" customHeight="1" x14ac:dyDescent="0.2">
      <c r="A114" s="385" t="s">
        <v>82</v>
      </c>
      <c r="B114" s="386"/>
      <c r="C114" s="405"/>
      <c r="D114" s="398">
        <f>D106/10</f>
        <v>180</v>
      </c>
      <c r="E114" s="398"/>
      <c r="F114" s="398"/>
      <c r="G114" s="398"/>
      <c r="H114" s="399"/>
    </row>
    <row r="115" spans="1:8" ht="60" customHeight="1" thickBot="1" x14ac:dyDescent="0.25">
      <c r="A115" s="389" t="s">
        <v>83</v>
      </c>
      <c r="B115" s="390"/>
      <c r="C115" s="405"/>
      <c r="D115" s="391">
        <v>6000</v>
      </c>
      <c r="E115" s="391"/>
      <c r="F115" s="391"/>
      <c r="G115" s="391"/>
      <c r="H115" s="392"/>
    </row>
    <row r="116" spans="1:8" ht="60" customHeight="1" thickBot="1" x14ac:dyDescent="0.25">
      <c r="A116" s="393" t="s">
        <v>74</v>
      </c>
      <c r="B116" s="394"/>
      <c r="C116" s="405"/>
      <c r="D116" s="395" t="s">
        <v>75</v>
      </c>
      <c r="E116" s="396"/>
      <c r="F116" s="396"/>
      <c r="G116" s="396"/>
      <c r="H116" s="397"/>
    </row>
    <row r="117" spans="1:8" ht="60" customHeight="1" x14ac:dyDescent="0.2">
      <c r="A117" s="385" t="s">
        <v>76</v>
      </c>
      <c r="B117" s="386"/>
      <c r="C117" s="405"/>
      <c r="D117" s="398">
        <v>1500</v>
      </c>
      <c r="E117" s="398"/>
      <c r="F117" s="398"/>
      <c r="G117" s="398"/>
      <c r="H117" s="399"/>
    </row>
    <row r="118" spans="1:8" ht="60" customHeight="1" x14ac:dyDescent="0.2">
      <c r="A118" s="385" t="s">
        <v>77</v>
      </c>
      <c r="B118" s="386"/>
      <c r="C118" s="405"/>
      <c r="D118" s="398">
        <v>1200</v>
      </c>
      <c r="E118" s="398"/>
      <c r="F118" s="398"/>
      <c r="G118" s="398"/>
      <c r="H118" s="399"/>
    </row>
    <row r="119" spans="1:8" ht="60" customHeight="1" x14ac:dyDescent="0.2">
      <c r="A119" s="385" t="s">
        <v>78</v>
      </c>
      <c r="B119" s="386"/>
      <c r="C119" s="405"/>
      <c r="D119" s="398">
        <v>1000</v>
      </c>
      <c r="E119" s="398"/>
      <c r="F119" s="398"/>
      <c r="G119" s="398"/>
      <c r="H119" s="399"/>
    </row>
    <row r="120" spans="1:8" ht="60" customHeight="1" x14ac:dyDescent="0.2">
      <c r="A120" s="385" t="s">
        <v>79</v>
      </c>
      <c r="B120" s="386"/>
      <c r="C120" s="405"/>
      <c r="D120" s="398">
        <v>857.14285714285722</v>
      </c>
      <c r="E120" s="398"/>
      <c r="F120" s="398"/>
      <c r="G120" s="398"/>
      <c r="H120" s="399"/>
    </row>
    <row r="121" spans="1:8" ht="60" customHeight="1" x14ac:dyDescent="0.2">
      <c r="A121" s="385" t="s">
        <v>80</v>
      </c>
      <c r="B121" s="386"/>
      <c r="C121" s="405"/>
      <c r="D121" s="398">
        <v>750</v>
      </c>
      <c r="E121" s="398"/>
      <c r="F121" s="398"/>
      <c r="G121" s="398"/>
      <c r="H121" s="399"/>
    </row>
    <row r="122" spans="1:8" ht="60" customHeight="1" x14ac:dyDescent="0.2">
      <c r="A122" s="385" t="s">
        <v>81</v>
      </c>
      <c r="B122" s="386"/>
      <c r="C122" s="405"/>
      <c r="D122" s="398">
        <v>666.66666666666663</v>
      </c>
      <c r="E122" s="398"/>
      <c r="F122" s="398"/>
      <c r="G122" s="398"/>
      <c r="H122" s="399"/>
    </row>
    <row r="123" spans="1:8" ht="60" customHeight="1" thickBot="1" x14ac:dyDescent="0.25">
      <c r="A123" s="385" t="s">
        <v>82</v>
      </c>
      <c r="B123" s="386"/>
      <c r="C123" s="406"/>
      <c r="D123" s="398">
        <v>600</v>
      </c>
      <c r="E123" s="398"/>
      <c r="F123" s="398"/>
      <c r="G123" s="398"/>
      <c r="H123" s="399"/>
    </row>
    <row r="124" spans="1:8" s="16" customFormat="1" ht="62.45" customHeight="1" thickBot="1" x14ac:dyDescent="0.25">
      <c r="A124" s="380" t="s">
        <v>84</v>
      </c>
      <c r="B124" s="381"/>
      <c r="C12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24" s="374">
        <v>7050</v>
      </c>
      <c r="E124" s="375"/>
      <c r="F124" s="375"/>
      <c r="G124" s="375"/>
      <c r="H124" s="376"/>
    </row>
    <row r="125" spans="1:8" ht="21.75" thickBot="1" x14ac:dyDescent="0.25">
      <c r="A125" s="518"/>
      <c r="B125" s="519"/>
      <c r="C125" s="56"/>
      <c r="D125" s="520"/>
      <c r="E125" s="520"/>
      <c r="F125" s="520"/>
      <c r="G125" s="520"/>
      <c r="H125" s="521"/>
    </row>
    <row r="126" spans="1:8" ht="50.1" customHeight="1" x14ac:dyDescent="0.2">
      <c r="A126" s="352" t="s">
        <v>85</v>
      </c>
      <c r="B126" s="353"/>
      <c r="C126" s="118" t="str">
        <f>"Интернет-площадка 2gis.ru на основе Cправочника организаций "&amp;$C$2&amp;""</f>
        <v>Интернет-площадка 2gis.ru на основе Cправочника организаций "2ГИС.УССУРИЙСК"</v>
      </c>
      <c r="D126" s="361">
        <v>1620</v>
      </c>
      <c r="E126" s="355"/>
      <c r="F126" s="355"/>
      <c r="G126" s="355"/>
      <c r="H126" s="356"/>
    </row>
    <row r="127" spans="1:8" ht="50.1" customHeight="1" x14ac:dyDescent="0.2">
      <c r="A127" s="352" t="s">
        <v>86</v>
      </c>
      <c r="B127" s="353"/>
      <c r="C127"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7" s="361">
        <v>8400</v>
      </c>
      <c r="E127" s="355"/>
      <c r="F127" s="355"/>
      <c r="G127" s="355"/>
      <c r="H127" s="356"/>
    </row>
    <row r="128" spans="1:8" ht="50.1" customHeight="1" x14ac:dyDescent="0.2">
      <c r="A128" s="377" t="s">
        <v>87</v>
      </c>
      <c r="B128" s="378"/>
      <c r="C128"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28" s="361">
        <v>1800</v>
      </c>
      <c r="E128" s="355"/>
      <c r="F128" s="355"/>
      <c r="G128" s="355"/>
      <c r="H128" s="356"/>
    </row>
    <row r="129" spans="1:8" ht="50.1" customHeight="1" x14ac:dyDescent="0.2">
      <c r="A129" s="377" t="s">
        <v>88</v>
      </c>
      <c r="B129" s="378"/>
      <c r="C129" s="74" t="str">
        <f>"Интернет-площадка 2gis.ru на основе Cправочника организаций "&amp;$C$2&amp;""</f>
        <v>Интернет-площадка 2gis.ru на основе Cправочника организаций "2ГИС.УССУРИЙСК"</v>
      </c>
      <c r="D129" s="361">
        <v>3300</v>
      </c>
      <c r="E129" s="355"/>
      <c r="F129" s="355"/>
      <c r="G129" s="355"/>
      <c r="H129" s="356"/>
    </row>
    <row r="130" spans="1:8" ht="50.1" customHeight="1" x14ac:dyDescent="0.2">
      <c r="A130" s="352" t="s">
        <v>89</v>
      </c>
      <c r="B130" s="353"/>
      <c r="C130" s="74" t="str">
        <f>"Интернет-площадка 2gis.ru на основе Cправочника организаций "&amp;$C$2&amp;""</f>
        <v>Интернет-площадка 2gis.ru на основе Cправочника организаций "2ГИС.УССУРИЙСК"</v>
      </c>
      <c r="D130" s="361">
        <v>3960</v>
      </c>
      <c r="E130" s="355"/>
      <c r="F130" s="355"/>
      <c r="G130" s="355"/>
      <c r="H130" s="356"/>
    </row>
    <row r="131" spans="1:8" ht="50.1" customHeight="1" x14ac:dyDescent="0.2">
      <c r="A131" s="352" t="s">
        <v>90</v>
      </c>
      <c r="B131" s="353"/>
      <c r="C131"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1" s="361">
        <v>5100</v>
      </c>
      <c r="E131" s="355"/>
      <c r="F131" s="355"/>
      <c r="G131" s="355"/>
      <c r="H131" s="356"/>
    </row>
    <row r="132" spans="1:8" ht="50.1" customHeight="1" x14ac:dyDescent="0.2">
      <c r="A132" s="352" t="s">
        <v>91</v>
      </c>
      <c r="B132" s="353"/>
      <c r="C132"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2" s="361">
        <v>9000</v>
      </c>
      <c r="E132" s="355"/>
      <c r="F132" s="355"/>
      <c r="G132" s="355"/>
      <c r="H132" s="356"/>
    </row>
    <row r="133" spans="1:8" ht="50.1" customHeight="1" x14ac:dyDescent="0.2">
      <c r="A133" s="352" t="s">
        <v>92</v>
      </c>
      <c r="B133" s="353"/>
      <c r="C133"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33" s="361">
        <v>1200</v>
      </c>
      <c r="E133" s="355"/>
      <c r="F133" s="355"/>
      <c r="G133" s="355"/>
      <c r="H133" s="356"/>
    </row>
    <row r="134" spans="1:8" ht="50.1" customHeight="1" x14ac:dyDescent="0.2">
      <c r="A134" s="352" t="s">
        <v>93</v>
      </c>
      <c r="B134" s="353"/>
      <c r="C134" s="74" t="str">
        <f>C166</f>
        <v>электронный справочник на основе Справочника организаций "2ГИС.УССУРИЙСК" (мобильная версия 2ГИС 4.0 и выше)</v>
      </c>
      <c r="D134" s="361">
        <v>9960</v>
      </c>
      <c r="E134" s="355"/>
      <c r="F134" s="355"/>
      <c r="G134" s="355"/>
      <c r="H134" s="356"/>
    </row>
    <row r="135" spans="1:8" ht="50.1" customHeight="1" x14ac:dyDescent="0.2">
      <c r="A135" s="352" t="s">
        <v>94</v>
      </c>
      <c r="B135" s="353"/>
      <c r="C135" s="74" t="s">
        <v>95</v>
      </c>
      <c r="D135" s="361">
        <v>510</v>
      </c>
      <c r="E135" s="355"/>
      <c r="F135" s="355"/>
      <c r="G135" s="355"/>
      <c r="H135" s="356"/>
    </row>
    <row r="136" spans="1:8" ht="69.75" customHeight="1" x14ac:dyDescent="0.2">
      <c r="A136" s="352" t="s">
        <v>96</v>
      </c>
      <c r="B136" s="353"/>
      <c r="C136"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6" s="361">
        <v>1800</v>
      </c>
      <c r="E136" s="355"/>
      <c r="F136" s="355"/>
      <c r="G136" s="355"/>
      <c r="H136" s="356"/>
    </row>
    <row r="137" spans="1:8" ht="69.75" customHeight="1" x14ac:dyDescent="0.2">
      <c r="A137" s="352" t="s">
        <v>97</v>
      </c>
      <c r="B137" s="353"/>
      <c r="C137" s="74" t="str">
        <f t="shared" ref="C137:C13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7" s="361">
        <v>1440</v>
      </c>
      <c r="E137" s="355"/>
      <c r="F137" s="355"/>
      <c r="G137" s="355"/>
      <c r="H137" s="356"/>
    </row>
    <row r="138" spans="1:8" ht="69.75" customHeight="1" x14ac:dyDescent="0.2">
      <c r="A138" s="352" t="s">
        <v>98</v>
      </c>
      <c r="B138" s="353"/>
      <c r="C138" s="74"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8" s="361">
        <v>1560</v>
      </c>
      <c r="E138" s="355"/>
      <c r="F138" s="355"/>
      <c r="G138" s="355"/>
      <c r="H138" s="356"/>
    </row>
    <row r="139" spans="1:8" ht="69.75" customHeight="1" x14ac:dyDescent="0.2">
      <c r="A139" s="352" t="s">
        <v>99</v>
      </c>
      <c r="B139" s="353"/>
      <c r="C139" s="74" t="str">
        <f t="shared" si="0"/>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39" s="361">
        <v>720</v>
      </c>
      <c r="E139" s="355"/>
      <c r="F139" s="355"/>
      <c r="G139" s="355"/>
      <c r="H139" s="356"/>
    </row>
    <row r="140" spans="1:8" ht="69.75" customHeight="1" x14ac:dyDescent="0.2">
      <c r="A140" s="352" t="s">
        <v>100</v>
      </c>
      <c r="B140" s="353" t="s">
        <v>100</v>
      </c>
      <c r="C14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0" s="361">
        <v>5400</v>
      </c>
      <c r="E140" s="355"/>
      <c r="F140" s="355"/>
      <c r="G140" s="355"/>
      <c r="H140" s="356"/>
    </row>
    <row r="141" spans="1:8" ht="69.75" customHeight="1" x14ac:dyDescent="0.2">
      <c r="A141" s="352" t="s">
        <v>101</v>
      </c>
      <c r="B141" s="353" t="s">
        <v>101</v>
      </c>
      <c r="C141"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41" s="361">
        <v>4002</v>
      </c>
      <c r="E141" s="355"/>
      <c r="F141" s="355"/>
      <c r="G141" s="355"/>
      <c r="H141" s="356"/>
    </row>
    <row r="142" spans="1:8" ht="50.1" customHeight="1" thickBot="1" x14ac:dyDescent="0.25">
      <c r="A142" s="352" t="s">
        <v>102</v>
      </c>
      <c r="B142" s="353"/>
      <c r="C142"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2" s="361">
        <v>6000</v>
      </c>
      <c r="E142" s="355"/>
      <c r="F142" s="355"/>
      <c r="G142" s="355"/>
      <c r="H142" s="356"/>
    </row>
    <row r="143" spans="1:8" s="16" customFormat="1" ht="102" customHeight="1" thickBot="1" x14ac:dyDescent="0.25">
      <c r="A143" s="352" t="s">
        <v>16</v>
      </c>
      <c r="B143" s="353"/>
      <c r="C14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3" s="361">
        <v>900</v>
      </c>
      <c r="E143" s="355"/>
      <c r="F143" s="355"/>
      <c r="G143" s="355"/>
      <c r="H143" s="356"/>
    </row>
    <row r="144" spans="1:8" s="16" customFormat="1" ht="102" customHeight="1" thickBot="1" x14ac:dyDescent="0.25">
      <c r="A144" s="352" t="s">
        <v>103</v>
      </c>
      <c r="B144" s="353"/>
      <c r="C14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44" s="361">
        <v>100002</v>
      </c>
      <c r="E144" s="355"/>
      <c r="F144" s="355"/>
      <c r="G144" s="355"/>
      <c r="H144" s="356"/>
    </row>
    <row r="145" spans="1:8" s="16" customFormat="1" ht="126" customHeight="1" x14ac:dyDescent="0.2">
      <c r="A145" s="352" t="s">
        <v>104</v>
      </c>
      <c r="B145" s="353"/>
      <c r="C14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5" s="361">
        <v>2400</v>
      </c>
      <c r="E145" s="355"/>
      <c r="F145" s="355"/>
      <c r="G145" s="355"/>
      <c r="H145" s="356"/>
    </row>
    <row r="146" spans="1:8" s="16" customFormat="1" ht="96" customHeight="1" x14ac:dyDescent="0.2">
      <c r="A146" s="377" t="s">
        <v>105</v>
      </c>
      <c r="B146" s="378"/>
      <c r="C14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Интернет-площадки и Веб-приложения на основе Cправочника организаций "2ГИС.УССУРИЙСК", http://api.2gis.ru/</v>
      </c>
      <c r="D146" s="361">
        <v>3000</v>
      </c>
      <c r="E146" s="355"/>
      <c r="F146" s="355"/>
      <c r="G146" s="355"/>
      <c r="H146" s="356"/>
    </row>
    <row r="147" spans="1:8" s="16" customFormat="1" ht="96" customHeight="1" x14ac:dyDescent="0.2">
      <c r="A147" s="377" t="s">
        <v>106</v>
      </c>
      <c r="B147" s="378"/>
      <c r="C14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47" s="361">
        <v>5010</v>
      </c>
      <c r="E147" s="355"/>
      <c r="F147" s="355"/>
      <c r="G147" s="355"/>
      <c r="H147" s="356"/>
    </row>
    <row r="148" spans="1:8" ht="50.1" customHeight="1" x14ac:dyDescent="0.2">
      <c r="A148" s="352" t="s">
        <v>107</v>
      </c>
      <c r="B148" s="353"/>
      <c r="C148" s="74" t="str">
        <f>"Интернет-площадка 2gis.ru на основе Cправочника организаций "&amp;$C$2&amp;""</f>
        <v>Интернет-площадка 2gis.ru на основе Cправочника организаций "2ГИС.УССУРИЙСК"</v>
      </c>
      <c r="D148" s="361">
        <v>2280</v>
      </c>
      <c r="E148" s="355"/>
      <c r="F148" s="355"/>
      <c r="G148" s="355"/>
      <c r="H148" s="356"/>
    </row>
    <row r="149" spans="1:8" ht="50.1" customHeight="1" x14ac:dyDescent="0.2">
      <c r="A149" s="352" t="s">
        <v>108</v>
      </c>
      <c r="B149" s="353"/>
      <c r="C149"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49" s="361">
        <v>11760</v>
      </c>
      <c r="E149" s="355"/>
      <c r="F149" s="355"/>
      <c r="G149" s="355"/>
      <c r="H149" s="356"/>
    </row>
    <row r="150" spans="1:8" ht="50.1" customHeight="1" x14ac:dyDescent="0.2">
      <c r="A150" s="377" t="s">
        <v>109</v>
      </c>
      <c r="B150" s="378"/>
      <c r="C150"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0" s="361">
        <v>2520</v>
      </c>
      <c r="E150" s="355"/>
      <c r="F150" s="355"/>
      <c r="G150" s="355"/>
      <c r="H150" s="356"/>
    </row>
    <row r="151" spans="1:8" ht="50.1" customHeight="1" x14ac:dyDescent="0.2">
      <c r="A151" s="377" t="s">
        <v>110</v>
      </c>
      <c r="B151" s="378"/>
      <c r="C151" s="74" t="str">
        <f>"Интернет-площадка 2gis.ru на основе Cправочника организаций "&amp;$C$2&amp;""</f>
        <v>Интернет-площадка 2gis.ru на основе Cправочника организаций "2ГИС.УССУРИЙСК"</v>
      </c>
      <c r="D151" s="361">
        <v>4680</v>
      </c>
      <c r="E151" s="355"/>
      <c r="F151" s="355"/>
      <c r="G151" s="355"/>
      <c r="H151" s="356"/>
    </row>
    <row r="152" spans="1:8" ht="50.1" customHeight="1" x14ac:dyDescent="0.2">
      <c r="A152" s="377" t="s">
        <v>111</v>
      </c>
      <c r="B152" s="378"/>
      <c r="C152" s="74" t="str">
        <f>"Интернет-площадка 2gis.ru на основе Cправочника организаций "&amp;$C$2&amp;""</f>
        <v>Интернет-площадка 2gis.ru на основе Cправочника организаций "2ГИС.УССУРИЙСК"</v>
      </c>
      <c r="D152" s="361">
        <v>5616</v>
      </c>
      <c r="E152" s="355"/>
      <c r="F152" s="355"/>
      <c r="G152" s="355"/>
      <c r="H152" s="356"/>
    </row>
    <row r="153" spans="1:8" ht="50.1" customHeight="1" x14ac:dyDescent="0.2">
      <c r="A153" s="377" t="s">
        <v>112</v>
      </c>
      <c r="B153" s="378"/>
      <c r="C153"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3" s="361">
        <v>7200</v>
      </c>
      <c r="E153" s="355"/>
      <c r="F153" s="355"/>
      <c r="G153" s="355"/>
      <c r="H153" s="356"/>
    </row>
    <row r="154" spans="1:8" ht="50.1" customHeight="1" x14ac:dyDescent="0.2">
      <c r="A154" s="377" t="s">
        <v>113</v>
      </c>
      <c r="B154" s="378"/>
      <c r="C154"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4" s="361">
        <v>12600</v>
      </c>
      <c r="E154" s="355"/>
      <c r="F154" s="355"/>
      <c r="G154" s="355"/>
      <c r="H154" s="356"/>
    </row>
    <row r="155" spans="1:8" ht="50.1" customHeight="1" x14ac:dyDescent="0.2">
      <c r="A155" s="352" t="s">
        <v>114</v>
      </c>
      <c r="B155" s="353"/>
      <c r="C155"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5" s="361">
        <v>1680</v>
      </c>
      <c r="E155" s="355"/>
      <c r="F155" s="355"/>
      <c r="G155" s="355"/>
      <c r="H155" s="356"/>
    </row>
    <row r="156" spans="1:8" ht="50.1" customHeight="1" x14ac:dyDescent="0.2">
      <c r="A156" s="352" t="s">
        <v>115</v>
      </c>
      <c r="B156" s="353"/>
      <c r="C156" s="74" t="s">
        <v>95</v>
      </c>
      <c r="D156" s="361">
        <v>720</v>
      </c>
      <c r="E156" s="355"/>
      <c r="F156" s="355"/>
      <c r="G156" s="355"/>
      <c r="H156" s="356"/>
    </row>
    <row r="157" spans="1:8" ht="66.75" customHeight="1" x14ac:dyDescent="0.2">
      <c r="A157" s="352" t="s">
        <v>116</v>
      </c>
      <c r="B157" s="353"/>
      <c r="C157"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"2ГИС.УССУРИЙСК" (мобильная версия 2ГИС 4.0 и выше); Интернет-площадка 2gis.ru на основе Cправочника организаций "2ГИС.УССУРИЙСК"</v>
      </c>
      <c r="D157" s="361">
        <v>7560</v>
      </c>
      <c r="E157" s="355"/>
      <c r="F157" s="355"/>
      <c r="G157" s="355"/>
      <c r="H157" s="356"/>
    </row>
    <row r="158" spans="1:8" ht="50.1" customHeight="1" thickBot="1" x14ac:dyDescent="0.25">
      <c r="A158" s="352" t="s">
        <v>117</v>
      </c>
      <c r="B158" s="353"/>
      <c r="C158"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58" s="361">
        <v>8400</v>
      </c>
      <c r="E158" s="355"/>
      <c r="F158" s="355"/>
      <c r="G158" s="355"/>
      <c r="H158" s="356"/>
    </row>
    <row r="159" spans="1:8" s="23" customFormat="1" ht="50.1" customHeight="1" thickBot="1" x14ac:dyDescent="0.25">
      <c r="A159" s="362" t="s">
        <v>118</v>
      </c>
      <c r="B159" s="363"/>
      <c r="C159" s="21"/>
      <c r="D159" s="364"/>
      <c r="E159" s="364"/>
      <c r="F159" s="364"/>
      <c r="G159" s="364"/>
      <c r="H159" s="365"/>
    </row>
    <row r="160" spans="1:8" s="16" customFormat="1" ht="50.1" customHeight="1" x14ac:dyDescent="0.2">
      <c r="A160" s="509" t="s">
        <v>119</v>
      </c>
      <c r="B160" s="510"/>
      <c r="C160" s="366" t="str">
        <f>"Электронный справочник на основе Справочника организаций "&amp;$C$2&amp;" (мобильная версия)"</f>
        <v>Электронный справочник на основе Справочника организаций "2ГИС.УССУРИЙСК" (мобильная версия)</v>
      </c>
      <c r="D160" s="382">
        <v>5004</v>
      </c>
      <c r="E160" s="383"/>
      <c r="F160" s="383"/>
      <c r="G160" s="383"/>
      <c r="H160" s="384"/>
    </row>
    <row r="161" spans="1:8" s="16" customFormat="1" ht="50.1" customHeight="1" x14ac:dyDescent="0.2">
      <c r="A161" s="352" t="s">
        <v>120</v>
      </c>
      <c r="B161" s="353"/>
      <c r="C161" s="367"/>
      <c r="D161" s="354">
        <v>5004</v>
      </c>
      <c r="E161" s="355"/>
      <c r="F161" s="355"/>
      <c r="G161" s="355"/>
      <c r="H161" s="356"/>
    </row>
    <row r="162" spans="1:8" s="16" customFormat="1" ht="50.1" customHeight="1" x14ac:dyDescent="0.2">
      <c r="A162" s="369" t="s">
        <v>121</v>
      </c>
      <c r="B162" s="370"/>
      <c r="C162" s="367"/>
      <c r="D162" s="517">
        <v>1500</v>
      </c>
      <c r="E162" s="398"/>
      <c r="F162" s="398"/>
      <c r="G162" s="398"/>
      <c r="H162" s="399"/>
    </row>
    <row r="163" spans="1:8" s="16" customFormat="1" ht="50.1" customHeight="1" x14ac:dyDescent="0.2">
      <c r="A163" s="369" t="s">
        <v>122</v>
      </c>
      <c r="B163" s="370"/>
      <c r="C163" s="367"/>
      <c r="D163" s="517">
        <v>150</v>
      </c>
      <c r="E163" s="398"/>
      <c r="F163" s="398"/>
      <c r="G163" s="398"/>
      <c r="H163" s="399"/>
    </row>
    <row r="164" spans="1:8" s="16" customFormat="1" ht="50.1" customHeight="1" thickBot="1" x14ac:dyDescent="0.25">
      <c r="A164" s="514" t="s">
        <v>123</v>
      </c>
      <c r="B164" s="515"/>
      <c r="C164" s="368"/>
      <c r="D164" s="471">
        <v>510</v>
      </c>
      <c r="E164" s="472"/>
      <c r="F164" s="472"/>
      <c r="G164" s="472"/>
      <c r="H164" s="473"/>
    </row>
    <row r="165" spans="1:8" s="16" customFormat="1" ht="50.1" customHeight="1" thickBot="1" x14ac:dyDescent="0.25">
      <c r="A165" s="362" t="s">
        <v>124</v>
      </c>
      <c r="B165" s="363"/>
      <c r="C165" s="21"/>
      <c r="D165" s="364"/>
      <c r="E165" s="364"/>
      <c r="F165" s="364"/>
      <c r="G165" s="364"/>
      <c r="H165" s="365"/>
    </row>
    <row r="166" spans="1:8" ht="50.1" customHeight="1" x14ac:dyDescent="0.2">
      <c r="A166" s="352" t="s">
        <v>125</v>
      </c>
      <c r="B166" s="353"/>
      <c r="C166"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66" s="77">
        <f>F166*1.2</f>
        <v>2880</v>
      </c>
      <c r="E166" s="78">
        <f>F166*1.1</f>
        <v>2640</v>
      </c>
      <c r="F166" s="78">
        <v>2400</v>
      </c>
      <c r="G166" s="78">
        <f>F166*0.75</f>
        <v>1800</v>
      </c>
      <c r="H166" s="79">
        <f>F166*0.5</f>
        <v>1200</v>
      </c>
    </row>
    <row r="167" spans="1:8" ht="50.1" customHeight="1" x14ac:dyDescent="0.2">
      <c r="A167" s="352" t="s">
        <v>126</v>
      </c>
      <c r="B167" s="353"/>
      <c r="C167" s="74" t="str">
        <f>"Интернет-площадка 2gis.ru на основе Cправочника организаций "&amp;$C$2&amp;""</f>
        <v>Интернет-площадка 2gis.ru на основе Cправочника организаций "2ГИС.УССУРИЙСК"</v>
      </c>
      <c r="D167" s="354">
        <v>5400</v>
      </c>
      <c r="E167" s="355"/>
      <c r="F167" s="355"/>
      <c r="G167" s="355"/>
      <c r="H167" s="356"/>
    </row>
    <row r="168" spans="1:8" ht="50.1" customHeight="1" x14ac:dyDescent="0.2">
      <c r="A168" s="352" t="s">
        <v>127</v>
      </c>
      <c r="B168" s="353"/>
      <c r="C168"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68" s="361">
        <v>3900</v>
      </c>
      <c r="E168" s="355"/>
      <c r="F168" s="355"/>
      <c r="G168" s="355"/>
      <c r="H168" s="356"/>
    </row>
    <row r="169" spans="1:8" ht="50.1" customHeight="1" x14ac:dyDescent="0.2">
      <c r="A169" s="377" t="s">
        <v>198</v>
      </c>
      <c r="B169" s="378"/>
      <c r="C16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(мобильная версия 2ГИС 4.0 и выше)</v>
      </c>
      <c r="D169" s="77">
        <f>F169*1.2</f>
        <v>4032</v>
      </c>
      <c r="E169" s="78">
        <f>F169*1.1</f>
        <v>3696.0000000000005</v>
      </c>
      <c r="F169" s="78">
        <v>3360</v>
      </c>
      <c r="G169" s="78">
        <f>F169*0.75</f>
        <v>2520</v>
      </c>
      <c r="H169" s="79">
        <f>F169*0.5</f>
        <v>1680</v>
      </c>
    </row>
    <row r="170" spans="1:8" ht="50.1" customHeight="1" x14ac:dyDescent="0.2">
      <c r="A170" s="377" t="s">
        <v>199</v>
      </c>
      <c r="B170" s="378"/>
      <c r="C170" s="74" t="str">
        <f>"Интернет-площадка 2gis.ru на основе Cправочника организаций "&amp;$C$2&amp;""</f>
        <v>Интернет-площадка 2gis.ru на основе Cправочника организаций "2ГИС.УССУРИЙСК"</v>
      </c>
      <c r="D170" s="354">
        <v>7560</v>
      </c>
      <c r="E170" s="355"/>
      <c r="F170" s="355"/>
      <c r="G170" s="355"/>
      <c r="H170" s="356"/>
    </row>
    <row r="171" spans="1:8" ht="50.1" customHeight="1" x14ac:dyDescent="0.2">
      <c r="A171" s="377" t="s">
        <v>130</v>
      </c>
      <c r="B171" s="378"/>
      <c r="C171" s="74" t="str">
        <f>"Электронный справочник на основе Справочника организаций"&amp;$C$2&amp;" (версия для ПК)"</f>
        <v>Электронный справочник на основе Справочника организаций"2ГИС.УССУРИЙСК" (версия для ПК)</v>
      </c>
      <c r="D171" s="354">
        <v>5520</v>
      </c>
      <c r="E171" s="355"/>
      <c r="F171" s="355"/>
      <c r="G171" s="355"/>
      <c r="H171" s="356"/>
    </row>
    <row r="172" spans="1:8" s="16" customFormat="1" ht="78" customHeight="1" x14ac:dyDescent="0.2">
      <c r="A172" s="352" t="s">
        <v>131</v>
      </c>
      <c r="B172" s="353"/>
      <c r="C172" s="80" t="str">
        <f>C167</f>
        <v>Интернет-площадка 2gis.ru на основе Cправочника организаций "2ГИС.УССУРИЙСК"</v>
      </c>
      <c r="D172" s="77">
        <f>F172*1.2</f>
        <v>2397.6</v>
      </c>
      <c r="E172" s="78">
        <f>F172*1.1</f>
        <v>2197.8000000000002</v>
      </c>
      <c r="F172" s="78">
        <v>1998</v>
      </c>
      <c r="G172" s="78">
        <f>F172*0.75</f>
        <v>1498.5</v>
      </c>
      <c r="H172" s="79">
        <f>F172*0.5</f>
        <v>999</v>
      </c>
    </row>
    <row r="173" spans="1:8" s="16" customFormat="1" ht="78" customHeight="1" thickBot="1" x14ac:dyDescent="0.25">
      <c r="A173" s="352" t="s">
        <v>132</v>
      </c>
      <c r="B173" s="353"/>
      <c r="C17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3" s="361">
        <v>3432</v>
      </c>
      <c r="E173" s="355"/>
      <c r="F173" s="355"/>
      <c r="G173" s="355"/>
      <c r="H173" s="356"/>
    </row>
    <row r="174" spans="1:8" ht="50.1" customHeight="1" thickBot="1" x14ac:dyDescent="0.25">
      <c r="A174" s="362" t="s">
        <v>200</v>
      </c>
      <c r="B174" s="363"/>
      <c r="C174" s="21"/>
      <c r="D174" s="364"/>
      <c r="E174" s="364"/>
      <c r="F174" s="364"/>
      <c r="G174" s="364"/>
      <c r="H174" s="365"/>
    </row>
    <row r="175" spans="1:8" s="20" customFormat="1" ht="30" customHeight="1" thickBot="1" x14ac:dyDescent="0.25">
      <c r="A175" s="507"/>
      <c r="B175" s="507"/>
      <c r="C175" s="507"/>
      <c r="D175" s="507"/>
      <c r="E175" s="507"/>
      <c r="F175" s="507"/>
      <c r="G175" s="507"/>
      <c r="H175" s="508"/>
    </row>
    <row r="176" spans="1:8" s="16" customFormat="1" ht="83.25" customHeight="1" x14ac:dyDescent="0.2">
      <c r="A176" s="509" t="s">
        <v>201</v>
      </c>
      <c r="B176" s="510"/>
      <c r="C176"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"2ГИС.УССУРИЙСК" (версия для ПК); Интернет-площадка 2gis.ru на основе Cправочника организаций "2ГИС.УССУРИЙСК"; Электронный справочник на основе Справочника организаций "2ГИС.УССУРИЙСК" (мобильная версия 2ГИС 4.0 и выше)</v>
      </c>
      <c r="D176" s="511">
        <v>9240</v>
      </c>
      <c r="E176" s="512"/>
      <c r="F176" s="512"/>
      <c r="G176" s="512"/>
      <c r="H176" s="513"/>
    </row>
    <row r="177" spans="1:8" s="16" customFormat="1" ht="83.25" customHeight="1" thickBot="1" x14ac:dyDescent="0.25">
      <c r="A177" s="514" t="s">
        <v>202</v>
      </c>
      <c r="B177" s="515"/>
      <c r="C177" s="368"/>
      <c r="D177" s="516">
        <v>9240</v>
      </c>
      <c r="E177" s="409"/>
      <c r="F177" s="409"/>
      <c r="G177" s="409"/>
      <c r="H177" s="410"/>
    </row>
    <row r="178" spans="1:8" ht="50.1" customHeight="1" thickBot="1" x14ac:dyDescent="0.25">
      <c r="A178" s="357"/>
      <c r="B178" s="358"/>
      <c r="C178" s="56"/>
      <c r="D178" s="359"/>
      <c r="E178" s="359"/>
      <c r="F178" s="359"/>
      <c r="G178" s="359"/>
      <c r="H178" s="360"/>
    </row>
    <row r="179" spans="1:8" s="20" customFormat="1" ht="26.25" x14ac:dyDescent="0.2">
      <c r="A179" s="81"/>
      <c r="B179" s="82"/>
      <c r="C179" s="83"/>
      <c r="D179" s="82"/>
      <c r="E179" s="82"/>
      <c r="F179" s="82"/>
      <c r="G179" s="82"/>
      <c r="H179" s="84"/>
    </row>
    <row r="180" spans="1:8" s="16" customFormat="1" ht="21" x14ac:dyDescent="0.2">
      <c r="A180" s="85"/>
      <c r="B180" s="86" t="s">
        <v>133</v>
      </c>
      <c r="C180" s="349" t="s">
        <v>720</v>
      </c>
      <c r="D180" s="349"/>
      <c r="E180" s="87"/>
      <c r="F180" s="87"/>
      <c r="G180" s="87"/>
      <c r="H180" s="87"/>
    </row>
    <row r="181" spans="1:8" s="16" customFormat="1" ht="21" x14ac:dyDescent="0.2">
      <c r="A181" s="85"/>
      <c r="B181" s="87"/>
      <c r="C181" s="348" t="s">
        <v>330</v>
      </c>
      <c r="D181" s="348"/>
      <c r="E181" s="87"/>
      <c r="F181" s="87"/>
      <c r="G181" s="87"/>
      <c r="H181" s="87"/>
    </row>
    <row r="182" spans="1:8" s="16" customFormat="1" ht="21" x14ac:dyDescent="0.2">
      <c r="A182" s="85"/>
      <c r="B182" s="87"/>
      <c r="C182" s="348" t="s">
        <v>331</v>
      </c>
      <c r="D182" s="348"/>
      <c r="E182" s="87"/>
      <c r="F182" s="87"/>
      <c r="G182" s="87"/>
      <c r="H182" s="87"/>
    </row>
    <row r="183" spans="1:8" s="16" customFormat="1" ht="21" x14ac:dyDescent="0.2">
      <c r="A183" s="81"/>
      <c r="B183" s="82"/>
      <c r="C183" s="348"/>
      <c r="D183" s="348"/>
      <c r="E183" s="87"/>
      <c r="F183" s="87"/>
      <c r="G183" s="87"/>
      <c r="H183" s="82"/>
    </row>
    <row r="184" spans="1:8" s="16" customFormat="1" ht="26.25" x14ac:dyDescent="0.2">
      <c r="A184" s="347" t="str">
        <f>Абакан_юр!A174</f>
        <v>По соглашению сторон в качестве валюты платежа могут выступать украинские гривны, в этом случае курс следующий: 1 руб. = 0,4395 гривен</v>
      </c>
      <c r="B184" s="347"/>
      <c r="C184" s="347"/>
      <c r="D184" s="89"/>
      <c r="E184" s="89"/>
      <c r="F184" s="90"/>
      <c r="G184" s="351"/>
      <c r="H184" s="351"/>
    </row>
    <row r="185" spans="1:8" ht="26.25" x14ac:dyDescent="0.2">
      <c r="A185" s="347" t="str">
        <f>Абакан_юр!A175</f>
        <v>По соглашению сторон в качестве валюты платежа могут выступать дирхамы ОАЭ, в этом случае курс следующий: 1 руб. = 0,0414 дирхам</v>
      </c>
      <c r="B185" s="347"/>
      <c r="C185" s="347"/>
      <c r="D185" s="89"/>
      <c r="E185" s="89"/>
      <c r="F185" s="90"/>
      <c r="G185" s="92"/>
      <c r="H185" s="92"/>
    </row>
    <row r="186" spans="1:8" ht="26.25" x14ac:dyDescent="0.2">
      <c r="A186" s="347" t="str">
        <f>Абакан_юр!A176</f>
        <v>По соглашению сторон в качестве валюты платежа могут выступать доллары США, в этом случае курс следующий: 1 руб. = 0,0113 доллара</v>
      </c>
      <c r="B186" s="347"/>
      <c r="C186" s="347"/>
      <c r="D186" s="89"/>
      <c r="E186" s="89"/>
      <c r="F186" s="90"/>
      <c r="G186" s="92"/>
      <c r="H186" s="92"/>
    </row>
    <row r="187" spans="1:8" ht="26.25" x14ac:dyDescent="0.2">
      <c r="A187" s="347" t="str">
        <f>Абакан_юр!A177</f>
        <v>По соглашению сторон в качестве валюты платежа могут выступать евро, в этом случае курс следующий: 1 руб. = 0,0104 евро</v>
      </c>
      <c r="B187" s="347"/>
      <c r="C187" s="347"/>
      <c r="D187" s="89"/>
      <c r="E187" s="90"/>
      <c r="F187" s="90"/>
      <c r="G187" s="92"/>
      <c r="H187" s="92"/>
    </row>
    <row r="188" spans="1:8" ht="26.25" x14ac:dyDescent="0.2">
      <c r="A188" s="347" t="str">
        <f>Абакан_юр!A178</f>
        <v>По соглашению сторон в качестве валюты платежа могут выступать чешские кроны, в этом случае курс следующий: 1 руб. = 0,2610 крона</v>
      </c>
      <c r="B188" s="347"/>
      <c r="C188" s="347"/>
      <c r="D188" s="89"/>
      <c r="E188" s="90"/>
      <c r="F188" s="90"/>
      <c r="G188" s="92"/>
      <c r="H188" s="92"/>
    </row>
    <row r="189" spans="1:8" ht="26.25" x14ac:dyDescent="0.2">
      <c r="A189" s="347" t="str">
        <f>Абакан_юр!A179</f>
        <v>По соглашению сторон в качестве валюты платежа могут выступать киргизские сомы, в этом случае курс следующий: 1 руб. = 1,0094 сом</v>
      </c>
      <c r="B189" s="347"/>
      <c r="C189" s="347"/>
      <c r="D189" s="89"/>
      <c r="E189" s="89"/>
      <c r="F189" s="90"/>
      <c r="G189" s="92"/>
      <c r="H189" s="92"/>
    </row>
    <row r="190" spans="1:8" ht="26.25" x14ac:dyDescent="0.2">
      <c r="A190"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0" s="347"/>
      <c r="C190" s="347"/>
      <c r="D190" s="89"/>
      <c r="E190" s="89"/>
      <c r="F190" s="90"/>
      <c r="G190" s="92"/>
      <c r="H190" s="92"/>
    </row>
    <row r="191" spans="1:8" ht="26.25" x14ac:dyDescent="0.2">
      <c r="A191" s="93"/>
      <c r="B191" s="93"/>
      <c r="C191" s="94"/>
      <c r="D191" s="95"/>
      <c r="E191" s="95"/>
      <c r="F191" s="96"/>
      <c r="G191" s="97"/>
      <c r="H191" s="97"/>
    </row>
    <row r="192" spans="1:8" ht="21" x14ac:dyDescent="0.2">
      <c r="A192" s="339" t="s">
        <v>144</v>
      </c>
      <c r="B192" s="339"/>
      <c r="C192" s="339"/>
      <c r="D192" s="339"/>
      <c r="E192" s="339"/>
      <c r="F192" s="339"/>
      <c r="G192" s="339"/>
      <c r="H192" s="339"/>
    </row>
    <row r="193" spans="1:8" ht="21" x14ac:dyDescent="0.2">
      <c r="A193" s="339" t="s">
        <v>145</v>
      </c>
      <c r="B193" s="339"/>
      <c r="C193" s="339"/>
      <c r="D193" s="339"/>
      <c r="E193" s="339"/>
      <c r="F193" s="339"/>
      <c r="G193" s="339"/>
      <c r="H193" s="339"/>
    </row>
    <row r="194" spans="1:8" ht="26.25" x14ac:dyDescent="0.2">
      <c r="A194" s="93"/>
      <c r="B194" s="93"/>
      <c r="C194" s="94"/>
      <c r="D194" s="95"/>
      <c r="E194" s="95"/>
      <c r="F194" s="96"/>
      <c r="G194" s="97"/>
      <c r="H194" s="97"/>
    </row>
    <row r="195" spans="1:8" ht="24" thickBot="1" x14ac:dyDescent="0.25">
      <c r="A195" s="340" t="s">
        <v>146</v>
      </c>
      <c r="B195" s="340"/>
      <c r="C195" s="340"/>
      <c r="D195" s="340"/>
      <c r="E195" s="340"/>
      <c r="F195" s="99"/>
      <c r="G195" s="91"/>
      <c r="H195" s="100"/>
    </row>
    <row r="196" spans="1:8" ht="21.75" thickBot="1" x14ac:dyDescent="0.25">
      <c r="A196" s="499" t="s">
        <v>147</v>
      </c>
      <c r="B196" s="500"/>
      <c r="C196" s="500"/>
      <c r="D196" s="500"/>
      <c r="E196" s="501"/>
      <c r="F196" s="101"/>
      <c r="H196" s="102"/>
    </row>
    <row r="197" spans="1:8" ht="21.75" thickBot="1" x14ac:dyDescent="0.25">
      <c r="A197" s="538" t="s">
        <v>148</v>
      </c>
      <c r="B197" s="539"/>
      <c r="C197" s="103" t="s">
        <v>149</v>
      </c>
      <c r="D197" s="621" t="s">
        <v>150</v>
      </c>
      <c r="E197" s="622"/>
      <c r="F197" s="104"/>
      <c r="G197" s="104"/>
      <c r="H197" s="104"/>
    </row>
    <row r="198" spans="1:8" ht="84" x14ac:dyDescent="0.2">
      <c r="A198" s="337" t="s">
        <v>151</v>
      </c>
      <c r="B198" s="338"/>
      <c r="C198" s="106" t="s">
        <v>152</v>
      </c>
      <c r="D198" s="331" t="s">
        <v>153</v>
      </c>
      <c r="E198" s="332"/>
      <c r="F198" s="104"/>
      <c r="G198" s="104"/>
      <c r="H198" s="104"/>
    </row>
    <row r="199" spans="1:8" ht="21" x14ac:dyDescent="0.2">
      <c r="A199" s="337" t="s">
        <v>154</v>
      </c>
      <c r="B199" s="338"/>
      <c r="C199" s="106" t="s">
        <v>155</v>
      </c>
      <c r="D199" s="331" t="s">
        <v>156</v>
      </c>
      <c r="E199" s="332"/>
      <c r="F199" s="104"/>
      <c r="G199" s="104"/>
      <c r="H199" s="104"/>
    </row>
    <row r="200" spans="1:8" ht="63.75" thickBot="1" x14ac:dyDescent="0.25">
      <c r="A200" s="495" t="s">
        <v>157</v>
      </c>
      <c r="B200" s="496"/>
      <c r="C200" s="125" t="s">
        <v>158</v>
      </c>
      <c r="D200" s="497" t="s">
        <v>156</v>
      </c>
      <c r="E200" s="498"/>
      <c r="F200" s="104"/>
      <c r="G200" s="104"/>
      <c r="H200" s="104"/>
    </row>
    <row r="201" spans="1:8" ht="42.75" thickBot="1" x14ac:dyDescent="0.25">
      <c r="A201" s="495" t="s">
        <v>160</v>
      </c>
      <c r="B201" s="496"/>
      <c r="C201" s="247" t="s">
        <v>161</v>
      </c>
      <c r="D201" s="497" t="s">
        <v>156</v>
      </c>
      <c r="E201" s="498"/>
      <c r="F201" s="101"/>
      <c r="G201" s="101"/>
      <c r="H201" s="101"/>
    </row>
    <row r="202" spans="1:8" ht="50.1" customHeight="1" thickBot="1" x14ac:dyDescent="0.25">
      <c r="A202" s="495" t="s">
        <v>162</v>
      </c>
      <c r="B202" s="496"/>
      <c r="C202" s="125" t="s">
        <v>163</v>
      </c>
      <c r="D202" s="497" t="s">
        <v>156</v>
      </c>
      <c r="E202" s="498"/>
      <c r="F202" s="96"/>
      <c r="G202" s="97"/>
      <c r="H202" s="97"/>
    </row>
    <row r="203" spans="1:8" ht="50.1" customHeight="1" x14ac:dyDescent="0.2">
      <c r="A203" s="329" t="s">
        <v>164</v>
      </c>
      <c r="B203" s="329"/>
      <c r="C203" s="329"/>
      <c r="D203" s="329"/>
      <c r="E203" s="329"/>
      <c r="F203" s="329"/>
      <c r="G203" s="329"/>
      <c r="H203" s="329"/>
    </row>
    <row r="204" spans="1:8" ht="94.5" customHeight="1" x14ac:dyDescent="0.2">
      <c r="A204" s="329" t="s">
        <v>165</v>
      </c>
      <c r="B204" s="329"/>
      <c r="C204" s="329"/>
      <c r="D204" s="329"/>
      <c r="E204" s="329"/>
      <c r="F204" s="329"/>
      <c r="G204" s="329"/>
      <c r="H204" s="329"/>
    </row>
    <row r="205" spans="1:8" ht="101.25" customHeight="1" x14ac:dyDescent="0.2">
      <c r="A205"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5" s="493"/>
      <c r="C205" s="493"/>
      <c r="D205" s="493"/>
      <c r="E205" s="493"/>
      <c r="F205" s="493"/>
      <c r="G205" s="493"/>
      <c r="H205" s="493"/>
    </row>
    <row r="206" spans="1:8" ht="111" customHeight="1" x14ac:dyDescent="0.2">
      <c r="A206" s="339" t="s">
        <v>167</v>
      </c>
      <c r="B206" s="339"/>
      <c r="C206" s="339"/>
      <c r="D206" s="339"/>
      <c r="E206" s="339"/>
      <c r="F206" s="339"/>
      <c r="G206" s="339"/>
      <c r="H206" s="339"/>
    </row>
    <row r="207" spans="1:8" ht="124.5" customHeight="1" x14ac:dyDescent="0.2">
      <c r="A207" s="329" t="s">
        <v>168</v>
      </c>
      <c r="B207" s="329"/>
      <c r="C207" s="329"/>
      <c r="D207" s="329"/>
      <c r="E207" s="329"/>
      <c r="F207" s="329"/>
      <c r="G207" s="329"/>
      <c r="H207" s="329"/>
    </row>
    <row r="208" spans="1:8" s="82" customFormat="1" ht="102.75" customHeight="1" x14ac:dyDescent="0.2">
      <c r="A208" s="339" t="s">
        <v>169</v>
      </c>
      <c r="B208" s="339"/>
      <c r="C208" s="339"/>
      <c r="D208" s="339"/>
      <c r="E208" s="339"/>
      <c r="F208" s="339"/>
      <c r="G208" s="339"/>
      <c r="H208" s="339"/>
    </row>
    <row r="209" spans="1:8" s="98" customFormat="1" ht="222.75" customHeight="1" x14ac:dyDescent="0.2">
      <c r="A209" s="81"/>
      <c r="B209" s="82"/>
      <c r="C209" s="83"/>
      <c r="D209" s="82"/>
      <c r="E209" s="82"/>
      <c r="F209" s="82"/>
      <c r="G209" s="82"/>
      <c r="H209" s="84"/>
    </row>
    <row r="210" spans="1:8" ht="27" customHeight="1" x14ac:dyDescent="0.2"/>
    <row r="211" spans="1:8" ht="27" customHeight="1" x14ac:dyDescent="0.2"/>
    <row r="212" spans="1:8" ht="182.25" customHeight="1" x14ac:dyDescent="0.2"/>
    <row r="213" spans="1:8" ht="81" customHeight="1" x14ac:dyDescent="0.2"/>
    <row r="214" spans="1:8" ht="48.75" customHeight="1" x14ac:dyDescent="0.2"/>
    <row r="215" spans="1:8" s="109" customFormat="1" ht="114.75" customHeight="1" x14ac:dyDescent="0.2">
      <c r="A215" s="81"/>
      <c r="B215" s="82"/>
      <c r="C215" s="83"/>
      <c r="D215" s="82"/>
      <c r="E215" s="82"/>
      <c r="F215" s="82"/>
      <c r="G215" s="82"/>
      <c r="H215" s="84"/>
    </row>
  </sheetData>
  <sheetProtection selectLockedCells="1" selectUnlockedCells="1"/>
  <mergeCells count="339">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3:H93"/>
    <mergeCell ref="A94:B94"/>
    <mergeCell ref="C94:C102"/>
    <mergeCell ref="D94:H94"/>
    <mergeCell ref="A95:B95"/>
    <mergeCell ref="D95:H95"/>
    <mergeCell ref="A96:B96"/>
    <mergeCell ref="D96:H96"/>
    <mergeCell ref="A97:B97"/>
    <mergeCell ref="D97:H97"/>
    <mergeCell ref="A101:B101"/>
    <mergeCell ref="D101:H101"/>
    <mergeCell ref="A102:B102"/>
    <mergeCell ref="D102:H102"/>
    <mergeCell ref="A103:B103"/>
    <mergeCell ref="D103:H103"/>
    <mergeCell ref="A98:B98"/>
    <mergeCell ref="D98:H98"/>
    <mergeCell ref="A99:B99"/>
    <mergeCell ref="D99:H99"/>
    <mergeCell ref="A100:B100"/>
    <mergeCell ref="D100:H100"/>
    <mergeCell ref="D108:H108"/>
    <mergeCell ref="A109:B109"/>
    <mergeCell ref="D109:H109"/>
    <mergeCell ref="A110:B110"/>
    <mergeCell ref="D110:H110"/>
    <mergeCell ref="A111:B111"/>
    <mergeCell ref="D111:H111"/>
    <mergeCell ref="A104:B104"/>
    <mergeCell ref="D104:H104"/>
    <mergeCell ref="A105:B105"/>
    <mergeCell ref="D105:H105"/>
    <mergeCell ref="A106:B106"/>
    <mergeCell ref="C106:C123"/>
    <mergeCell ref="D106:H106"/>
    <mergeCell ref="A107:B107"/>
    <mergeCell ref="D107:H107"/>
    <mergeCell ref="A108:B108"/>
    <mergeCell ref="A115:B115"/>
    <mergeCell ref="D115:H115"/>
    <mergeCell ref="A116:B116"/>
    <mergeCell ref="D116:H116"/>
    <mergeCell ref="A117:B117"/>
    <mergeCell ref="D117:H117"/>
    <mergeCell ref="A112:B112"/>
    <mergeCell ref="D112:H112"/>
    <mergeCell ref="A113:B113"/>
    <mergeCell ref="D113:H113"/>
    <mergeCell ref="A114:B114"/>
    <mergeCell ref="D114:H114"/>
    <mergeCell ref="A121:B121"/>
    <mergeCell ref="D121:H121"/>
    <mergeCell ref="A122:B122"/>
    <mergeCell ref="D122:H122"/>
    <mergeCell ref="A123:B123"/>
    <mergeCell ref="D123:H123"/>
    <mergeCell ref="A118:B118"/>
    <mergeCell ref="D118:H118"/>
    <mergeCell ref="A119:B119"/>
    <mergeCell ref="D119:H119"/>
    <mergeCell ref="A120:B120"/>
    <mergeCell ref="D120:H120"/>
    <mergeCell ref="A127:B127"/>
    <mergeCell ref="D127:H127"/>
    <mergeCell ref="A128:B128"/>
    <mergeCell ref="D128:H128"/>
    <mergeCell ref="A129:B129"/>
    <mergeCell ref="D129:H129"/>
    <mergeCell ref="A124:B124"/>
    <mergeCell ref="D124:H124"/>
    <mergeCell ref="A125:B125"/>
    <mergeCell ref="D125:H125"/>
    <mergeCell ref="A126:B126"/>
    <mergeCell ref="D126:H126"/>
    <mergeCell ref="A133:B133"/>
    <mergeCell ref="D133:H133"/>
    <mergeCell ref="A134:B134"/>
    <mergeCell ref="D134:H134"/>
    <mergeCell ref="A135:B135"/>
    <mergeCell ref="D135:H135"/>
    <mergeCell ref="A130:B130"/>
    <mergeCell ref="D130:H130"/>
    <mergeCell ref="A131:B131"/>
    <mergeCell ref="D131:H131"/>
    <mergeCell ref="A132:B132"/>
    <mergeCell ref="D132:H132"/>
    <mergeCell ref="A139:B139"/>
    <mergeCell ref="D139:H139"/>
    <mergeCell ref="A140:B140"/>
    <mergeCell ref="D140:H140"/>
    <mergeCell ref="A141:B141"/>
    <mergeCell ref="D141:H141"/>
    <mergeCell ref="A136:B136"/>
    <mergeCell ref="D136:H136"/>
    <mergeCell ref="A137:B137"/>
    <mergeCell ref="D137:H137"/>
    <mergeCell ref="A138:B138"/>
    <mergeCell ref="D138:H138"/>
    <mergeCell ref="A145:B145"/>
    <mergeCell ref="D145:H145"/>
    <mergeCell ref="A146:B146"/>
    <mergeCell ref="D146:H146"/>
    <mergeCell ref="A147:B147"/>
    <mergeCell ref="D147:H147"/>
    <mergeCell ref="A142:B142"/>
    <mergeCell ref="D142:H142"/>
    <mergeCell ref="A143:B143"/>
    <mergeCell ref="D143:H143"/>
    <mergeCell ref="A144:B144"/>
    <mergeCell ref="D144:H144"/>
    <mergeCell ref="A151:B151"/>
    <mergeCell ref="D151:H151"/>
    <mergeCell ref="A152:B152"/>
    <mergeCell ref="D152:H152"/>
    <mergeCell ref="A153:B153"/>
    <mergeCell ref="D153:H153"/>
    <mergeCell ref="A148:B148"/>
    <mergeCell ref="D148:H148"/>
    <mergeCell ref="A149:B149"/>
    <mergeCell ref="D149:H149"/>
    <mergeCell ref="A150:B150"/>
    <mergeCell ref="D150:H150"/>
    <mergeCell ref="A157:B157"/>
    <mergeCell ref="D157:H157"/>
    <mergeCell ref="A158:B158"/>
    <mergeCell ref="D158:H158"/>
    <mergeCell ref="A159:B159"/>
    <mergeCell ref="D159:H159"/>
    <mergeCell ref="A154:B154"/>
    <mergeCell ref="D154:H154"/>
    <mergeCell ref="A155:B155"/>
    <mergeCell ref="D155:H155"/>
    <mergeCell ref="A156:B156"/>
    <mergeCell ref="D156:H156"/>
    <mergeCell ref="A160:B160"/>
    <mergeCell ref="C160:C164"/>
    <mergeCell ref="D160:H160"/>
    <mergeCell ref="A161:B161"/>
    <mergeCell ref="D161:H161"/>
    <mergeCell ref="A162:B162"/>
    <mergeCell ref="D162:H162"/>
    <mergeCell ref="A163:B163"/>
    <mergeCell ref="D163:H163"/>
    <mergeCell ref="A164:B164"/>
    <mergeCell ref="A168:B168"/>
    <mergeCell ref="D168:H168"/>
    <mergeCell ref="A169:B169"/>
    <mergeCell ref="A170:B170"/>
    <mergeCell ref="D170:H170"/>
    <mergeCell ref="A171:B171"/>
    <mergeCell ref="D171:H171"/>
    <mergeCell ref="D164:H164"/>
    <mergeCell ref="A165:B165"/>
    <mergeCell ref="D165:H165"/>
    <mergeCell ref="A166:B166"/>
    <mergeCell ref="A167:B167"/>
    <mergeCell ref="D167:H167"/>
    <mergeCell ref="G184:H184"/>
    <mergeCell ref="A176:B176"/>
    <mergeCell ref="C176:C177"/>
    <mergeCell ref="D176:H176"/>
    <mergeCell ref="A177:B177"/>
    <mergeCell ref="D177:H177"/>
    <mergeCell ref="A178:B178"/>
    <mergeCell ref="D178:H178"/>
    <mergeCell ref="A172:B172"/>
    <mergeCell ref="A173:B173"/>
    <mergeCell ref="D173:H173"/>
    <mergeCell ref="A174:B174"/>
    <mergeCell ref="D174:H174"/>
    <mergeCell ref="A175:C175"/>
    <mergeCell ref="D175:H175"/>
    <mergeCell ref="A185:C185"/>
    <mergeCell ref="A186:C186"/>
    <mergeCell ref="A187:C187"/>
    <mergeCell ref="A188:C188"/>
    <mergeCell ref="A189:C189"/>
    <mergeCell ref="A190:C190"/>
    <mergeCell ref="C180:D180"/>
    <mergeCell ref="C181:D181"/>
    <mergeCell ref="C182:D182"/>
    <mergeCell ref="C183:D183"/>
    <mergeCell ref="A184:C184"/>
    <mergeCell ref="A198:B198"/>
    <mergeCell ref="D198:E198"/>
    <mergeCell ref="A199:B199"/>
    <mergeCell ref="D199:E199"/>
    <mergeCell ref="A200:B200"/>
    <mergeCell ref="D200:E200"/>
    <mergeCell ref="A192:H192"/>
    <mergeCell ref="A193:H193"/>
    <mergeCell ref="A195:E195"/>
    <mergeCell ref="A196:E196"/>
    <mergeCell ref="A197:B197"/>
    <mergeCell ref="D197:E197"/>
    <mergeCell ref="A205:H205"/>
    <mergeCell ref="A206:H206"/>
    <mergeCell ref="A207:H207"/>
    <mergeCell ref="A208:E208"/>
    <mergeCell ref="F208:H208"/>
    <mergeCell ref="A201:B201"/>
    <mergeCell ref="D201:E201"/>
    <mergeCell ref="A202:B202"/>
    <mergeCell ref="D202:E202"/>
    <mergeCell ref="A203:H203"/>
    <mergeCell ref="A204:H20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2"/>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721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110" t="s">
        <v>171</v>
      </c>
      <c r="E6" s="111" t="s">
        <v>172</v>
      </c>
      <c r="F6" s="112" t="s">
        <v>173</v>
      </c>
      <c r="G6" s="111" t="s">
        <v>174</v>
      </c>
      <c r="H6" s="113"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7" s="382">
        <f>F7*1.2</f>
        <v>7524</v>
      </c>
      <c r="E7" s="383">
        <f>F7*1.1</f>
        <v>6897.0000000000009</v>
      </c>
      <c r="F7" s="383">
        <v>6270</v>
      </c>
      <c r="G7" s="383">
        <f>F7*0.75</f>
        <v>4702.5</v>
      </c>
      <c r="H7" s="384">
        <f>F7*0.5</f>
        <v>3135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2" s="457">
        <f>F12*1.2</f>
        <v>8265.6</v>
      </c>
      <c r="E12" s="383">
        <f>F12*1.1</f>
        <v>7576.8</v>
      </c>
      <c r="F12" s="383">
        <v>6888</v>
      </c>
      <c r="G12" s="383">
        <f>F12*0.75</f>
        <v>5166</v>
      </c>
      <c r="H12" s="384">
        <f>F12*0.5</f>
        <v>3444</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1008</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"2ГИС.УХТА"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23" s="527">
        <v>72</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7" s="382">
        <f>F27*1.2</f>
        <v>10540.8</v>
      </c>
      <c r="E27" s="383">
        <f>F27*1.1</f>
        <v>9662.4000000000015</v>
      </c>
      <c r="F27" s="383">
        <v>8784</v>
      </c>
      <c r="G27" s="383">
        <f>F27*0.75</f>
        <v>6588</v>
      </c>
      <c r="H27" s="384">
        <f>F27*0.5</f>
        <v>4392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2" s="457">
        <f>F32*1.2</f>
        <v>11577.6</v>
      </c>
      <c r="E32" s="383">
        <f>F32*1.1</f>
        <v>10612.800000000001</v>
      </c>
      <c r="F32" s="383">
        <v>9648</v>
      </c>
      <c r="G32" s="383">
        <f>F32*0.75</f>
        <v>7236</v>
      </c>
      <c r="H32" s="384">
        <f>F32*0.5</f>
        <v>4824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1440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"2ГИС.УХТА"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"2ГИС.УХТА"; Электронный справочник "2ГИС.УХТА"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3" s="445">
        <v>108</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46" s="449"/>
      <c r="E46" s="449"/>
      <c r="F46" s="449"/>
      <c r="G46" s="449"/>
      <c r="H46" s="450"/>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48" s="536">
        <f>F48*1.2</f>
        <v>288</v>
      </c>
      <c r="E48" s="536">
        <f>F48*1.1</f>
        <v>264</v>
      </c>
      <c r="F48" s="536">
        <v>240</v>
      </c>
      <c r="G48" s="536">
        <f>F48*0.75</f>
        <v>180</v>
      </c>
      <c r="H48" s="536">
        <f>F48*0.5</f>
        <v>120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"2ГИС.УХТА" (версия для ПК)</v>
      </c>
      <c r="D52" s="479">
        <v>480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"2ГИС.УХТА"; Электронный справочник на основе Справочника организаций "2ГИС.УХТА"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5" s="382">
        <f>F55*1.2</f>
        <v>9028.7999999999993</v>
      </c>
      <c r="E55" s="383">
        <f>F55*1.1</f>
        <v>8276.4000000000015</v>
      </c>
      <c r="F55" s="383">
        <v>7524</v>
      </c>
      <c r="G55" s="383">
        <f>F55*0.75</f>
        <v>5643</v>
      </c>
      <c r="H55" s="384">
        <f>F55*0.5</f>
        <v>3762</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1" s="457">
        <f>F61*1.2</f>
        <v>9921.6</v>
      </c>
      <c r="E61" s="383">
        <f>F61*1.1</f>
        <v>9094.8000000000011</v>
      </c>
      <c r="F61" s="383">
        <v>8268</v>
      </c>
      <c r="G61" s="383">
        <f>F61*0.75</f>
        <v>6201</v>
      </c>
      <c r="H61" s="384">
        <f>F61*0.5</f>
        <v>4134</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67" s="527">
        <v>72</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s="16" customFormat="1" ht="50.1" customHeight="1" thickBot="1" x14ac:dyDescent="0.25">
      <c r="A71" s="411" t="s">
        <v>38</v>
      </c>
      <c r="B71" s="412"/>
      <c r="C71" s="412"/>
      <c r="D71" s="421" t="str">
        <f>"от "&amp;MIN(D72:D91)&amp;" до "&amp;MAX(D72:D91)</f>
        <v>от 120 до 4560</v>
      </c>
      <c r="E71" s="422"/>
      <c r="F71" s="422"/>
      <c r="G71" s="422"/>
      <c r="H71" s="423"/>
    </row>
    <row r="72" spans="1:8" s="16" customFormat="1" ht="37.5" customHeight="1" outlineLevel="1" x14ac:dyDescent="0.2">
      <c r="A72" s="429" t="s">
        <v>39</v>
      </c>
      <c r="B72" s="430"/>
      <c r="C72" s="431"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72" s="432">
        <v>120</v>
      </c>
      <c r="E72" s="433"/>
      <c r="F72" s="433"/>
      <c r="G72" s="433"/>
      <c r="H72" s="434"/>
    </row>
    <row r="73" spans="1:8" s="16" customFormat="1" ht="37.5" customHeight="1" outlineLevel="1" x14ac:dyDescent="0.2">
      <c r="A73" s="419" t="s">
        <v>40</v>
      </c>
      <c r="B73" s="420"/>
      <c r="C73" s="431"/>
      <c r="D73" s="354">
        <v>240</v>
      </c>
      <c r="E73" s="355"/>
      <c r="F73" s="355"/>
      <c r="G73" s="355"/>
      <c r="H73" s="356"/>
    </row>
    <row r="74" spans="1:8" s="16" customFormat="1" ht="37.5" customHeight="1" outlineLevel="1" x14ac:dyDescent="0.2">
      <c r="A74" s="419" t="s">
        <v>41</v>
      </c>
      <c r="B74" s="420"/>
      <c r="C74" s="431"/>
      <c r="D74" s="354">
        <v>480</v>
      </c>
      <c r="E74" s="355"/>
      <c r="F74" s="355"/>
      <c r="G74" s="355"/>
      <c r="H74" s="356"/>
    </row>
    <row r="75" spans="1:8" s="16" customFormat="1" ht="37.5" customHeight="1" outlineLevel="1" x14ac:dyDescent="0.2">
      <c r="A75" s="419" t="s">
        <v>42</v>
      </c>
      <c r="B75" s="420"/>
      <c r="C75" s="431"/>
      <c r="D75" s="354">
        <v>720</v>
      </c>
      <c r="E75" s="355"/>
      <c r="F75" s="355"/>
      <c r="G75" s="355"/>
      <c r="H75" s="356"/>
    </row>
    <row r="76" spans="1:8" s="16" customFormat="1" ht="37.5" customHeight="1" outlineLevel="1" x14ac:dyDescent="0.2">
      <c r="A76" s="419" t="s">
        <v>43</v>
      </c>
      <c r="B76" s="420"/>
      <c r="C76" s="431"/>
      <c r="D76" s="354">
        <v>960</v>
      </c>
      <c r="E76" s="355"/>
      <c r="F76" s="355"/>
      <c r="G76" s="355"/>
      <c r="H76" s="356"/>
    </row>
    <row r="77" spans="1:8" s="16" customFormat="1" ht="37.5" customHeight="1" outlineLevel="1" x14ac:dyDescent="0.2">
      <c r="A77" s="419" t="s">
        <v>44</v>
      </c>
      <c r="B77" s="420"/>
      <c r="C77" s="431"/>
      <c r="D77" s="354">
        <v>1200</v>
      </c>
      <c r="E77" s="355"/>
      <c r="F77" s="355"/>
      <c r="G77" s="355"/>
      <c r="H77" s="356"/>
    </row>
    <row r="78" spans="1:8" s="16" customFormat="1" ht="37.5" customHeight="1" outlineLevel="1" x14ac:dyDescent="0.2">
      <c r="A78" s="419" t="s">
        <v>45</v>
      </c>
      <c r="B78" s="420"/>
      <c r="C78" s="431"/>
      <c r="D78" s="354">
        <v>1440</v>
      </c>
      <c r="E78" s="355"/>
      <c r="F78" s="355"/>
      <c r="G78" s="355"/>
      <c r="H78" s="356"/>
    </row>
    <row r="79" spans="1:8" s="16" customFormat="1" ht="37.5" customHeight="1" outlineLevel="1" x14ac:dyDescent="0.2">
      <c r="A79" s="419" t="s">
        <v>46</v>
      </c>
      <c r="B79" s="420"/>
      <c r="C79" s="431"/>
      <c r="D79" s="354">
        <v>1680</v>
      </c>
      <c r="E79" s="355"/>
      <c r="F79" s="355"/>
      <c r="G79" s="355"/>
      <c r="H79" s="356"/>
    </row>
    <row r="80" spans="1:8" s="16" customFormat="1" ht="37.5" customHeight="1" outlineLevel="1" x14ac:dyDescent="0.2">
      <c r="A80" s="419" t="s">
        <v>47</v>
      </c>
      <c r="B80" s="420"/>
      <c r="C80" s="431"/>
      <c r="D80" s="354">
        <v>1920</v>
      </c>
      <c r="E80" s="355"/>
      <c r="F80" s="355"/>
      <c r="G80" s="355"/>
      <c r="H80" s="356"/>
    </row>
    <row r="81" spans="1:8" s="16" customFormat="1" ht="37.5" customHeight="1" outlineLevel="1" x14ac:dyDescent="0.2">
      <c r="A81" s="419" t="s">
        <v>48</v>
      </c>
      <c r="B81" s="420"/>
      <c r="C81" s="431"/>
      <c r="D81" s="354">
        <v>2160</v>
      </c>
      <c r="E81" s="355"/>
      <c r="F81" s="355"/>
      <c r="G81" s="355"/>
      <c r="H81" s="356"/>
    </row>
    <row r="82" spans="1:8" s="16" customFormat="1" ht="37.5" customHeight="1" outlineLevel="1" x14ac:dyDescent="0.2">
      <c r="A82" s="419" t="s">
        <v>49</v>
      </c>
      <c r="B82" s="420"/>
      <c r="C82" s="431"/>
      <c r="D82" s="354">
        <v>2400</v>
      </c>
      <c r="E82" s="355"/>
      <c r="F82" s="355"/>
      <c r="G82" s="355"/>
      <c r="H82" s="356"/>
    </row>
    <row r="83" spans="1:8" s="16" customFormat="1" ht="37.5" customHeight="1" outlineLevel="1" x14ac:dyDescent="0.2">
      <c r="A83" s="419" t="s">
        <v>50</v>
      </c>
      <c r="B83" s="420"/>
      <c r="C83" s="431"/>
      <c r="D83" s="354">
        <v>2640</v>
      </c>
      <c r="E83" s="355"/>
      <c r="F83" s="355"/>
      <c r="G83" s="355"/>
      <c r="H83" s="356"/>
    </row>
    <row r="84" spans="1:8" s="16" customFormat="1" ht="37.5" customHeight="1" outlineLevel="1" x14ac:dyDescent="0.2">
      <c r="A84" s="419" t="s">
        <v>51</v>
      </c>
      <c r="B84" s="420"/>
      <c r="C84" s="431"/>
      <c r="D84" s="354">
        <v>2880</v>
      </c>
      <c r="E84" s="355"/>
      <c r="F84" s="355"/>
      <c r="G84" s="355"/>
      <c r="H84" s="356"/>
    </row>
    <row r="85" spans="1:8" s="16" customFormat="1" ht="37.5" customHeight="1" outlineLevel="1" x14ac:dyDescent="0.2">
      <c r="A85" s="419" t="s">
        <v>52</v>
      </c>
      <c r="B85" s="420"/>
      <c r="C85" s="431"/>
      <c r="D85" s="354">
        <v>3120</v>
      </c>
      <c r="E85" s="355"/>
      <c r="F85" s="355"/>
      <c r="G85" s="355"/>
      <c r="H85" s="356"/>
    </row>
    <row r="86" spans="1:8" s="16" customFormat="1" ht="37.5" customHeight="1" outlineLevel="1" x14ac:dyDescent="0.2">
      <c r="A86" s="419" t="s">
        <v>53</v>
      </c>
      <c r="B86" s="420"/>
      <c r="C86" s="431"/>
      <c r="D86" s="354">
        <v>3360</v>
      </c>
      <c r="E86" s="355"/>
      <c r="F86" s="355"/>
      <c r="G86" s="355"/>
      <c r="H86" s="356"/>
    </row>
    <row r="87" spans="1:8" s="16" customFormat="1" ht="37.5" customHeight="1" outlineLevel="1" x14ac:dyDescent="0.2">
      <c r="A87" s="419" t="s">
        <v>54</v>
      </c>
      <c r="B87" s="420"/>
      <c r="C87" s="431"/>
      <c r="D87" s="354">
        <v>3600</v>
      </c>
      <c r="E87" s="355"/>
      <c r="F87" s="355"/>
      <c r="G87" s="355"/>
      <c r="H87" s="356"/>
    </row>
    <row r="88" spans="1:8" s="16" customFormat="1" ht="37.5" customHeight="1" outlineLevel="1" x14ac:dyDescent="0.2">
      <c r="A88" s="419" t="s">
        <v>55</v>
      </c>
      <c r="B88" s="420"/>
      <c r="C88" s="431"/>
      <c r="D88" s="354">
        <v>3840</v>
      </c>
      <c r="E88" s="355"/>
      <c r="F88" s="355"/>
      <c r="G88" s="355"/>
      <c r="H88" s="356"/>
    </row>
    <row r="89" spans="1:8" s="16" customFormat="1" ht="37.5" customHeight="1" outlineLevel="1" x14ac:dyDescent="0.2">
      <c r="A89" s="419" t="s">
        <v>56</v>
      </c>
      <c r="B89" s="420"/>
      <c r="C89" s="431"/>
      <c r="D89" s="354">
        <v>4080</v>
      </c>
      <c r="E89" s="355"/>
      <c r="F89" s="355"/>
      <c r="G89" s="355"/>
      <c r="H89" s="356"/>
    </row>
    <row r="90" spans="1:8" s="16" customFormat="1" ht="37.5" customHeight="1" outlineLevel="1" x14ac:dyDescent="0.2">
      <c r="A90" s="419" t="s">
        <v>57</v>
      </c>
      <c r="B90" s="420"/>
      <c r="C90" s="431"/>
      <c r="D90" s="354">
        <v>4320</v>
      </c>
      <c r="E90" s="355"/>
      <c r="F90" s="355"/>
      <c r="G90" s="355"/>
      <c r="H90" s="356"/>
    </row>
    <row r="91" spans="1:8" s="16" customFormat="1" ht="37.5" customHeight="1" outlineLevel="1" thickBot="1" x14ac:dyDescent="0.25">
      <c r="A91" s="419" t="s">
        <v>58</v>
      </c>
      <c r="B91" s="420"/>
      <c r="C91" s="431"/>
      <c r="D91" s="354">
        <v>4560</v>
      </c>
      <c r="E91" s="355"/>
      <c r="F91" s="355"/>
      <c r="G91" s="355"/>
      <c r="H91" s="356"/>
    </row>
    <row r="92" spans="1:8" s="16" customFormat="1" ht="50.1" customHeight="1" thickBot="1" x14ac:dyDescent="0.25">
      <c r="A92" s="411" t="s">
        <v>59</v>
      </c>
      <c r="B92" s="412"/>
      <c r="C92" s="412"/>
      <c r="D92" s="421" t="str">
        <f>"от "&amp;MIN(D93:D104)&amp;" до "&amp;MAX(D93:D104)</f>
        <v>от 240 до 3954</v>
      </c>
      <c r="E92" s="422"/>
      <c r="F92" s="422"/>
      <c r="G92" s="422"/>
      <c r="H92" s="423"/>
    </row>
    <row r="93" spans="1:8" s="16" customFormat="1" ht="161.25" customHeight="1" x14ac:dyDescent="0.2">
      <c r="A93" s="190" t="s">
        <v>613</v>
      </c>
      <c r="B93" s="66" t="s">
        <v>197</v>
      </c>
      <c r="C93" s="45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93" s="432">
        <v>534</v>
      </c>
      <c r="E93" s="433"/>
      <c r="F93" s="433"/>
      <c r="G93" s="433"/>
      <c r="H93" s="434"/>
    </row>
    <row r="94" spans="1:8" s="16" customFormat="1" ht="152.25" customHeight="1" x14ac:dyDescent="0.2">
      <c r="A94" s="286" t="s">
        <v>614</v>
      </c>
      <c r="B94" s="66" t="s">
        <v>13</v>
      </c>
      <c r="C94" s="599"/>
      <c r="D94" s="432">
        <v>354</v>
      </c>
      <c r="E94" s="433"/>
      <c r="F94" s="433"/>
      <c r="G94" s="433"/>
      <c r="H94" s="434"/>
    </row>
    <row r="95" spans="1:8" s="16" customFormat="1" ht="152.25" customHeight="1" x14ac:dyDescent="0.2">
      <c r="A95" s="65" t="s">
        <v>60</v>
      </c>
      <c r="B95" s="66" t="s">
        <v>13</v>
      </c>
      <c r="C95" s="456"/>
      <c r="D95" s="432">
        <v>534</v>
      </c>
      <c r="E95" s="433"/>
      <c r="F95" s="433"/>
      <c r="G95" s="433"/>
      <c r="H95" s="434"/>
    </row>
    <row r="96" spans="1:8" s="16" customFormat="1" ht="37.5" customHeight="1" x14ac:dyDescent="0.2">
      <c r="A96" s="352" t="s">
        <v>61</v>
      </c>
      <c r="B96" s="522"/>
      <c r="C96" s="426"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96" s="354">
        <v>354</v>
      </c>
      <c r="E96" s="355"/>
      <c r="F96" s="355"/>
      <c r="G96" s="355"/>
      <c r="H96" s="356"/>
    </row>
    <row r="97" spans="1:8" s="16" customFormat="1" ht="37.5" customHeight="1" x14ac:dyDescent="0.2">
      <c r="A97" s="352" t="s">
        <v>62</v>
      </c>
      <c r="B97" s="522"/>
      <c r="C97" s="427"/>
      <c r="D97" s="354">
        <v>2010</v>
      </c>
      <c r="E97" s="355"/>
      <c r="F97" s="355"/>
      <c r="G97" s="355"/>
      <c r="H97" s="356"/>
    </row>
    <row r="98" spans="1:8" s="16" customFormat="1" ht="37.5" customHeight="1" x14ac:dyDescent="0.2">
      <c r="A98" s="352" t="s">
        <v>63</v>
      </c>
      <c r="B98" s="522"/>
      <c r="C98" s="427"/>
      <c r="D98" s="354">
        <v>1122</v>
      </c>
      <c r="E98" s="355"/>
      <c r="F98" s="355"/>
      <c r="G98" s="355"/>
      <c r="H98" s="356"/>
    </row>
    <row r="99" spans="1:8" s="16" customFormat="1" ht="37.5" customHeight="1" x14ac:dyDescent="0.2">
      <c r="A99" s="352" t="s">
        <v>64</v>
      </c>
      <c r="B99" s="353"/>
      <c r="C99" s="427"/>
      <c r="D99" s="354">
        <v>1536</v>
      </c>
      <c r="E99" s="355"/>
      <c r="F99" s="355"/>
      <c r="G99" s="355"/>
      <c r="H99" s="356"/>
    </row>
    <row r="100" spans="1:8" s="16" customFormat="1" ht="37.5" customHeight="1" x14ac:dyDescent="0.2">
      <c r="A100" s="352" t="s">
        <v>65</v>
      </c>
      <c r="B100" s="522"/>
      <c r="C100" s="427"/>
      <c r="D100" s="354">
        <v>240</v>
      </c>
      <c r="E100" s="355"/>
      <c r="F100" s="355"/>
      <c r="G100" s="355"/>
      <c r="H100" s="356"/>
    </row>
    <row r="101" spans="1:8" s="16" customFormat="1" ht="37.5" customHeight="1" x14ac:dyDescent="0.2">
      <c r="A101" s="352" t="s">
        <v>66</v>
      </c>
      <c r="B101" s="522"/>
      <c r="C101" s="427"/>
      <c r="D101" s="354">
        <v>240</v>
      </c>
      <c r="E101" s="355"/>
      <c r="F101" s="355"/>
      <c r="G101" s="355"/>
      <c r="H101" s="356"/>
    </row>
    <row r="102" spans="1:8" s="16" customFormat="1" ht="37.5" customHeight="1" x14ac:dyDescent="0.2">
      <c r="A102" s="352" t="s">
        <v>67</v>
      </c>
      <c r="B102" s="522"/>
      <c r="C102" s="427"/>
      <c r="D102" s="354">
        <v>480</v>
      </c>
      <c r="E102" s="355"/>
      <c r="F102" s="355"/>
      <c r="G102" s="355"/>
      <c r="H102" s="356"/>
    </row>
    <row r="103" spans="1:8" s="16" customFormat="1" ht="37.5" customHeight="1" x14ac:dyDescent="0.2">
      <c r="A103" s="352" t="s">
        <v>68</v>
      </c>
      <c r="B103" s="522"/>
      <c r="C103" s="427"/>
      <c r="D103" s="354">
        <v>720</v>
      </c>
      <c r="E103" s="355"/>
      <c r="F103" s="355"/>
      <c r="G103" s="355"/>
      <c r="H103" s="356"/>
    </row>
    <row r="104" spans="1:8" s="16" customFormat="1" ht="37.5" customHeight="1" thickBot="1" x14ac:dyDescent="0.25">
      <c r="A104" s="369" t="s">
        <v>69</v>
      </c>
      <c r="B104" s="523"/>
      <c r="C104" s="428"/>
      <c r="D104" s="354">
        <v>3954</v>
      </c>
      <c r="E104" s="355"/>
      <c r="F104" s="355"/>
      <c r="G104" s="355"/>
      <c r="H104" s="356"/>
    </row>
    <row r="105" spans="1:8" s="16" customFormat="1" ht="117.75" customHeight="1" thickBot="1" x14ac:dyDescent="0.25">
      <c r="A105" s="524" t="s">
        <v>71</v>
      </c>
      <c r="B105" s="525"/>
      <c r="C10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05" s="375">
        <v>30</v>
      </c>
      <c r="E105" s="375"/>
      <c r="F105" s="375"/>
      <c r="G105" s="375"/>
      <c r="H105" s="376"/>
    </row>
    <row r="106" spans="1:8" s="23" customFormat="1" ht="50.1" customHeight="1" thickBot="1" x14ac:dyDescent="0.25">
      <c r="A106" s="362" t="s">
        <v>72</v>
      </c>
      <c r="B106" s="363"/>
      <c r="C106" s="21"/>
      <c r="D106" s="364" t="str">
        <f>"от "&amp;MIN(D108,D128:H129,F168,D130:H144)&amp;" до "&amp;MAX(D108,D128:H129,F168,D130:H144)</f>
        <v>от 504 до 6018</v>
      </c>
      <c r="E106" s="364"/>
      <c r="F106" s="364"/>
      <c r="G106" s="364"/>
      <c r="H106" s="365"/>
    </row>
    <row r="107" spans="1:8" s="16" customFormat="1" ht="24.95" customHeight="1" thickBot="1" x14ac:dyDescent="0.25">
      <c r="A107" s="518"/>
      <c r="B107" s="519"/>
      <c r="C107" s="60"/>
      <c r="D107" s="520"/>
      <c r="E107" s="520"/>
      <c r="F107" s="520"/>
      <c r="G107" s="520"/>
      <c r="H107" s="521"/>
    </row>
    <row r="108" spans="1:8" s="16" customFormat="1" ht="55.5" customHeight="1" thickBot="1" x14ac:dyDescent="0.25">
      <c r="A108" s="389" t="s">
        <v>73</v>
      </c>
      <c r="B108" s="390"/>
      <c r="C10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"2ГИС.УХТА" (версия для ПК); Интернет-площадка 2gis.kz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http://api.2gis.kz/</v>
      </c>
      <c r="D108" s="391">
        <v>900</v>
      </c>
      <c r="E108" s="391"/>
      <c r="F108" s="391"/>
      <c r="G108" s="391"/>
      <c r="H108" s="392"/>
    </row>
    <row r="109" spans="1:8" s="16" customFormat="1" ht="55.5" customHeight="1" thickBot="1" x14ac:dyDescent="0.25">
      <c r="A109" s="393" t="s">
        <v>74</v>
      </c>
      <c r="B109" s="394"/>
      <c r="C109" s="405"/>
      <c r="D109" s="395" t="s">
        <v>75</v>
      </c>
      <c r="E109" s="396"/>
      <c r="F109" s="396"/>
      <c r="G109" s="396"/>
      <c r="H109" s="397"/>
    </row>
    <row r="110" spans="1:8" s="16" customFormat="1" ht="55.5" customHeight="1" x14ac:dyDescent="0.2">
      <c r="A110" s="385" t="s">
        <v>76</v>
      </c>
      <c r="B110" s="386"/>
      <c r="C110" s="405"/>
      <c r="D110" s="398">
        <f>D108/4</f>
        <v>225</v>
      </c>
      <c r="E110" s="398"/>
      <c r="F110" s="398"/>
      <c r="G110" s="398"/>
      <c r="H110" s="399"/>
    </row>
    <row r="111" spans="1:8" s="16" customFormat="1" ht="55.5" customHeight="1" x14ac:dyDescent="0.2">
      <c r="A111" s="385" t="s">
        <v>77</v>
      </c>
      <c r="B111" s="386"/>
      <c r="C111" s="405"/>
      <c r="D111" s="398">
        <f>D108/5</f>
        <v>180</v>
      </c>
      <c r="E111" s="398"/>
      <c r="F111" s="398"/>
      <c r="G111" s="398"/>
      <c r="H111" s="399"/>
    </row>
    <row r="112" spans="1:8" s="16" customFormat="1" ht="55.5" customHeight="1" x14ac:dyDescent="0.2">
      <c r="A112" s="385" t="s">
        <v>78</v>
      </c>
      <c r="B112" s="386"/>
      <c r="C112" s="405"/>
      <c r="D112" s="398">
        <f>D108/6</f>
        <v>150</v>
      </c>
      <c r="E112" s="398"/>
      <c r="F112" s="398"/>
      <c r="G112" s="398"/>
      <c r="H112" s="399"/>
    </row>
    <row r="113" spans="1:8" s="16" customFormat="1" ht="55.5" customHeight="1" x14ac:dyDescent="0.2">
      <c r="A113" s="385" t="s">
        <v>79</v>
      </c>
      <c r="B113" s="386"/>
      <c r="C113" s="405"/>
      <c r="D113" s="398">
        <f>D108/7</f>
        <v>128.57142857142858</v>
      </c>
      <c r="E113" s="398"/>
      <c r="F113" s="398"/>
      <c r="G113" s="398"/>
      <c r="H113" s="399"/>
    </row>
    <row r="114" spans="1:8" s="16" customFormat="1" ht="55.5" customHeight="1" x14ac:dyDescent="0.2">
      <c r="A114" s="385" t="s">
        <v>80</v>
      </c>
      <c r="B114" s="386"/>
      <c r="C114" s="405"/>
      <c r="D114" s="398">
        <f>D108/8</f>
        <v>112.5</v>
      </c>
      <c r="E114" s="398"/>
      <c r="F114" s="398"/>
      <c r="G114" s="398"/>
      <c r="H114" s="399"/>
    </row>
    <row r="115" spans="1:8" s="16" customFormat="1" ht="55.5" customHeight="1" x14ac:dyDescent="0.2">
      <c r="A115" s="385" t="s">
        <v>81</v>
      </c>
      <c r="B115" s="386"/>
      <c r="C115" s="405"/>
      <c r="D115" s="398">
        <f>D108/9</f>
        <v>100</v>
      </c>
      <c r="E115" s="398"/>
      <c r="F115" s="398"/>
      <c r="G115" s="398"/>
      <c r="H115" s="399"/>
    </row>
    <row r="116" spans="1:8" s="16" customFormat="1" ht="55.5" customHeight="1" x14ac:dyDescent="0.2">
      <c r="A116" s="385" t="s">
        <v>82</v>
      </c>
      <c r="B116" s="386"/>
      <c r="C116" s="405"/>
      <c r="D116" s="398">
        <f>D108/10</f>
        <v>90</v>
      </c>
      <c r="E116" s="398"/>
      <c r="F116" s="398"/>
      <c r="G116" s="398"/>
      <c r="H116" s="399"/>
    </row>
    <row r="117" spans="1:8" s="16" customFormat="1" ht="55.5" customHeight="1" thickBot="1" x14ac:dyDescent="0.25">
      <c r="A117" s="389" t="s">
        <v>83</v>
      </c>
      <c r="B117" s="390"/>
      <c r="C117" s="405"/>
      <c r="D117" s="391">
        <v>1920</v>
      </c>
      <c r="E117" s="391"/>
      <c r="F117" s="391"/>
      <c r="G117" s="391"/>
      <c r="H117" s="392"/>
    </row>
    <row r="118" spans="1:8" s="16" customFormat="1" ht="55.5" customHeight="1" thickBot="1" x14ac:dyDescent="0.25">
      <c r="A118" s="393" t="s">
        <v>74</v>
      </c>
      <c r="B118" s="394"/>
      <c r="C118" s="405"/>
      <c r="D118" s="395" t="s">
        <v>75</v>
      </c>
      <c r="E118" s="396"/>
      <c r="F118" s="396"/>
      <c r="G118" s="396"/>
      <c r="H118" s="397"/>
    </row>
    <row r="119" spans="1:8" s="16" customFormat="1" ht="55.5" customHeight="1" x14ac:dyDescent="0.2">
      <c r="A119" s="385" t="s">
        <v>76</v>
      </c>
      <c r="B119" s="386"/>
      <c r="C119" s="405"/>
      <c r="D119" s="398">
        <v>480</v>
      </c>
      <c r="E119" s="398"/>
      <c r="F119" s="398"/>
      <c r="G119" s="398"/>
      <c r="H119" s="399"/>
    </row>
    <row r="120" spans="1:8" s="16" customFormat="1" ht="55.5" customHeight="1" x14ac:dyDescent="0.2">
      <c r="A120" s="385" t="s">
        <v>77</v>
      </c>
      <c r="B120" s="386"/>
      <c r="C120" s="405"/>
      <c r="D120" s="398">
        <v>384</v>
      </c>
      <c r="E120" s="398"/>
      <c r="F120" s="398"/>
      <c r="G120" s="398"/>
      <c r="H120" s="399"/>
    </row>
    <row r="121" spans="1:8" s="16" customFormat="1" ht="55.5" customHeight="1" x14ac:dyDescent="0.2">
      <c r="A121" s="385" t="s">
        <v>78</v>
      </c>
      <c r="B121" s="386"/>
      <c r="C121" s="405"/>
      <c r="D121" s="398">
        <v>320</v>
      </c>
      <c r="E121" s="398"/>
      <c r="F121" s="398"/>
      <c r="G121" s="398"/>
      <c r="H121" s="399"/>
    </row>
    <row r="122" spans="1:8" s="16" customFormat="1" ht="55.5" customHeight="1" x14ac:dyDescent="0.2">
      <c r="A122" s="385" t="s">
        <v>79</v>
      </c>
      <c r="B122" s="386"/>
      <c r="C122" s="405"/>
      <c r="D122" s="398">
        <v>274.28571428571428</v>
      </c>
      <c r="E122" s="398"/>
      <c r="F122" s="398"/>
      <c r="G122" s="398"/>
      <c r="H122" s="399"/>
    </row>
    <row r="123" spans="1:8" s="16" customFormat="1" ht="55.5" customHeight="1" x14ac:dyDescent="0.2">
      <c r="A123" s="385" t="s">
        <v>80</v>
      </c>
      <c r="B123" s="386"/>
      <c r="C123" s="405"/>
      <c r="D123" s="398">
        <v>240</v>
      </c>
      <c r="E123" s="398"/>
      <c r="F123" s="398"/>
      <c r="G123" s="398"/>
      <c r="H123" s="399"/>
    </row>
    <row r="124" spans="1:8" s="16" customFormat="1" ht="55.5" customHeight="1" x14ac:dyDescent="0.2">
      <c r="A124" s="385" t="s">
        <v>81</v>
      </c>
      <c r="B124" s="386"/>
      <c r="C124" s="405"/>
      <c r="D124" s="398">
        <v>213.33333333333331</v>
      </c>
      <c r="E124" s="398"/>
      <c r="F124" s="398"/>
      <c r="G124" s="398"/>
      <c r="H124" s="399"/>
    </row>
    <row r="125" spans="1:8" s="16" customFormat="1" ht="55.5" customHeight="1" thickBot="1" x14ac:dyDescent="0.25">
      <c r="A125" s="385" t="s">
        <v>82</v>
      </c>
      <c r="B125" s="386"/>
      <c r="C125" s="406"/>
      <c r="D125" s="398">
        <v>192</v>
      </c>
      <c r="E125" s="398"/>
      <c r="F125" s="398"/>
      <c r="G125" s="398"/>
      <c r="H125" s="399"/>
    </row>
    <row r="126" spans="1:8" s="16" customFormat="1" ht="62.45" customHeight="1" thickBot="1" x14ac:dyDescent="0.25">
      <c r="A126" s="380" t="s">
        <v>84</v>
      </c>
      <c r="B126" s="381"/>
      <c r="C12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26" s="374">
        <v>5004</v>
      </c>
      <c r="E126" s="375"/>
      <c r="F126" s="375"/>
      <c r="G126" s="375"/>
      <c r="H126" s="376"/>
    </row>
    <row r="127" spans="1:8" s="16" customFormat="1" ht="24.95" customHeight="1" thickBot="1" x14ac:dyDescent="0.25">
      <c r="A127" s="518"/>
      <c r="B127" s="519"/>
      <c r="C127" s="56"/>
      <c r="D127" s="520"/>
      <c r="E127" s="520"/>
      <c r="F127" s="520"/>
      <c r="G127" s="520"/>
      <c r="H127" s="521"/>
    </row>
    <row r="128" spans="1:8" s="16" customFormat="1" ht="50.1" customHeight="1" x14ac:dyDescent="0.2">
      <c r="A128" s="352" t="s">
        <v>85</v>
      </c>
      <c r="B128" s="353"/>
      <c r="C128" s="118" t="str">
        <f>"Интернет-площадка 2gis.ru на основе Cправочника организаций "&amp;$C$2&amp;""</f>
        <v>Интернет-площадка 2gis.ru на основе Cправочника организаций "2ГИС.УХТА"</v>
      </c>
      <c r="D128" s="361">
        <v>2640</v>
      </c>
      <c r="E128" s="355"/>
      <c r="F128" s="355"/>
      <c r="G128" s="355"/>
      <c r="H128" s="356"/>
    </row>
    <row r="129" spans="1:8" s="16" customFormat="1" ht="50.1" customHeight="1" x14ac:dyDescent="0.2">
      <c r="A129" s="352" t="s">
        <v>86</v>
      </c>
      <c r="B129" s="353"/>
      <c r="C129"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29" s="361">
        <v>2478</v>
      </c>
      <c r="E129" s="355"/>
      <c r="F129" s="355"/>
      <c r="G129" s="355"/>
      <c r="H129" s="356"/>
    </row>
    <row r="130" spans="1:8" s="16" customFormat="1" ht="50.1" customHeight="1" x14ac:dyDescent="0.2">
      <c r="A130" s="377" t="s">
        <v>87</v>
      </c>
      <c r="B130" s="378"/>
      <c r="C130"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0" s="361">
        <v>5016</v>
      </c>
      <c r="E130" s="355"/>
      <c r="F130" s="355"/>
      <c r="G130" s="355"/>
      <c r="H130" s="356"/>
    </row>
    <row r="131" spans="1:8" s="16" customFormat="1" ht="50.1" customHeight="1" x14ac:dyDescent="0.2">
      <c r="A131" s="377" t="s">
        <v>88</v>
      </c>
      <c r="B131" s="378"/>
      <c r="C131" s="74" t="str">
        <f>"Интернет-площадка 2gis.ru на основе Cправочника организаций "&amp;$C$2&amp;""</f>
        <v>Интернет-площадка 2gis.ru на основе Cправочника организаций "2ГИС.УХТА"</v>
      </c>
      <c r="D131" s="361">
        <v>3960</v>
      </c>
      <c r="E131" s="355"/>
      <c r="F131" s="355"/>
      <c r="G131" s="355"/>
      <c r="H131" s="356"/>
    </row>
    <row r="132" spans="1:8" s="16" customFormat="1" ht="50.1" customHeight="1" x14ac:dyDescent="0.2">
      <c r="A132" s="352" t="s">
        <v>89</v>
      </c>
      <c r="B132" s="353"/>
      <c r="C132" s="74" t="str">
        <f>"Интернет-площадка 2gis.ru на основе Cправочника организаций "&amp;$C$2&amp;""</f>
        <v>Интернет-площадка 2gis.ru на основе Cправочника организаций "2ГИС.УХТА"</v>
      </c>
      <c r="D132" s="361">
        <v>4752</v>
      </c>
      <c r="E132" s="355"/>
      <c r="F132" s="355"/>
      <c r="G132" s="355"/>
      <c r="H132" s="356"/>
    </row>
    <row r="133" spans="1:8" s="16" customFormat="1" ht="50.1" customHeight="1" x14ac:dyDescent="0.2">
      <c r="A133" s="352" t="s">
        <v>90</v>
      </c>
      <c r="B133" s="353"/>
      <c r="C133"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3" s="361">
        <v>2478</v>
      </c>
      <c r="E133" s="355"/>
      <c r="F133" s="355"/>
      <c r="G133" s="355"/>
      <c r="H133" s="356"/>
    </row>
    <row r="134" spans="1:8" s="16" customFormat="1" ht="50.1" customHeight="1" x14ac:dyDescent="0.2">
      <c r="A134" s="352" t="s">
        <v>91</v>
      </c>
      <c r="B134" s="353"/>
      <c r="C134"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4" s="361">
        <v>2478</v>
      </c>
      <c r="E134" s="355"/>
      <c r="F134" s="355"/>
      <c r="G134" s="355"/>
      <c r="H134" s="356"/>
    </row>
    <row r="135" spans="1:8" s="16" customFormat="1" ht="50.1" customHeight="1" x14ac:dyDescent="0.2">
      <c r="A135" s="352" t="s">
        <v>92</v>
      </c>
      <c r="B135" s="353"/>
      <c r="C135"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35" s="361">
        <v>6018</v>
      </c>
      <c r="E135" s="355"/>
      <c r="F135" s="355"/>
      <c r="G135" s="355"/>
      <c r="H135" s="356"/>
    </row>
    <row r="136" spans="1:8" s="16" customFormat="1" ht="50.1" customHeight="1" x14ac:dyDescent="0.2">
      <c r="A136" s="352" t="s">
        <v>93</v>
      </c>
      <c r="B136" s="353"/>
      <c r="C136" s="74" t="str">
        <f>C129</f>
        <v>Электронный справочник на основе Справочника организаций"2ГИС.УХТА" (версия для ПК)</v>
      </c>
      <c r="D136" s="361">
        <v>4020</v>
      </c>
      <c r="E136" s="355"/>
      <c r="F136" s="355"/>
      <c r="G136" s="355"/>
      <c r="H136" s="356"/>
    </row>
    <row r="137" spans="1:8" s="16" customFormat="1" ht="50.1" customHeight="1" x14ac:dyDescent="0.2">
      <c r="A137" s="352" t="s">
        <v>94</v>
      </c>
      <c r="B137" s="353"/>
      <c r="C137" s="74" t="s">
        <v>95</v>
      </c>
      <c r="D137" s="361">
        <v>504</v>
      </c>
      <c r="E137" s="355"/>
      <c r="F137" s="355"/>
      <c r="G137" s="355"/>
      <c r="H137" s="356"/>
    </row>
    <row r="138" spans="1:8" s="16" customFormat="1" ht="63" customHeight="1" x14ac:dyDescent="0.2">
      <c r="A138" s="352" t="s">
        <v>96</v>
      </c>
      <c r="B138" s="353"/>
      <c r="C13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8" s="361">
        <v>1770</v>
      </c>
      <c r="E138" s="355"/>
      <c r="F138" s="355"/>
      <c r="G138" s="355"/>
      <c r="H138" s="356"/>
    </row>
    <row r="139" spans="1:8" s="16" customFormat="1" ht="63" customHeight="1" x14ac:dyDescent="0.2">
      <c r="A139" s="352" t="s">
        <v>97</v>
      </c>
      <c r="B139" s="353"/>
      <c r="C139" s="74" t="str">
        <f t="shared" ref="C139:C14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39" s="361">
        <v>1416</v>
      </c>
      <c r="E139" s="355"/>
      <c r="F139" s="355"/>
      <c r="G139" s="355"/>
      <c r="H139" s="356"/>
    </row>
    <row r="140" spans="1:8" s="16" customFormat="1" ht="63" customHeight="1" x14ac:dyDescent="0.2">
      <c r="A140" s="352" t="s">
        <v>98</v>
      </c>
      <c r="B140" s="353"/>
      <c r="C140" s="74"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0" s="361">
        <v>1182</v>
      </c>
      <c r="E140" s="355"/>
      <c r="F140" s="355"/>
      <c r="G140" s="355"/>
      <c r="H140" s="356"/>
    </row>
    <row r="141" spans="1:8" s="16" customFormat="1" ht="63" customHeight="1" x14ac:dyDescent="0.2">
      <c r="A141" s="352" t="s">
        <v>99</v>
      </c>
      <c r="B141" s="353"/>
      <c r="C141" s="74" t="str">
        <f t="shared" si="0"/>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1" s="361">
        <v>708</v>
      </c>
      <c r="E141" s="355"/>
      <c r="F141" s="355"/>
      <c r="G141" s="355"/>
      <c r="H141" s="356"/>
    </row>
    <row r="142" spans="1:8" s="16" customFormat="1" ht="63" customHeight="1" x14ac:dyDescent="0.2">
      <c r="A142" s="352" t="s">
        <v>100</v>
      </c>
      <c r="B142" s="353" t="s">
        <v>100</v>
      </c>
      <c r="C142"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2" s="517">
        <v>3960</v>
      </c>
      <c r="E142" s="398"/>
      <c r="F142" s="398"/>
      <c r="G142" s="398"/>
      <c r="H142" s="399"/>
    </row>
    <row r="143" spans="1:8" s="16" customFormat="1" ht="63" customHeight="1" x14ac:dyDescent="0.2">
      <c r="A143" s="352" t="s">
        <v>101</v>
      </c>
      <c r="B143" s="353" t="s">
        <v>101</v>
      </c>
      <c r="C14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43" s="517">
        <v>2004</v>
      </c>
      <c r="E143" s="398"/>
      <c r="F143" s="398"/>
      <c r="G143" s="398"/>
      <c r="H143" s="399"/>
    </row>
    <row r="144" spans="1:8" s="16" customFormat="1" ht="50.1" customHeight="1" thickBot="1" x14ac:dyDescent="0.25">
      <c r="A144" s="352" t="s">
        <v>102</v>
      </c>
      <c r="B144" s="353"/>
      <c r="C144"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44" s="361">
        <v>1476</v>
      </c>
      <c r="E144" s="355"/>
      <c r="F144" s="355"/>
      <c r="G144" s="355"/>
      <c r="H144" s="356"/>
    </row>
    <row r="145" spans="1:8" s="16" customFormat="1" ht="102" customHeight="1" thickBot="1" x14ac:dyDescent="0.25">
      <c r="A145" s="352" t="s">
        <v>16</v>
      </c>
      <c r="B145" s="353"/>
      <c r="C145"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5" s="361">
        <v>540</v>
      </c>
      <c r="E145" s="355"/>
      <c r="F145" s="355"/>
      <c r="G145" s="355"/>
      <c r="H145" s="356"/>
    </row>
    <row r="146" spans="1:8" s="16" customFormat="1" ht="102" customHeight="1" thickBot="1" x14ac:dyDescent="0.25">
      <c r="A146" s="352" t="s">
        <v>103</v>
      </c>
      <c r="B146" s="353"/>
      <c r="C14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46" s="361">
        <v>100002</v>
      </c>
      <c r="E146" s="355"/>
      <c r="F146" s="355"/>
      <c r="G146" s="355"/>
      <c r="H146" s="356"/>
    </row>
    <row r="147" spans="1:8" s="16" customFormat="1" ht="126" customHeight="1" x14ac:dyDescent="0.2">
      <c r="A147" s="352" t="s">
        <v>104</v>
      </c>
      <c r="B147" s="353"/>
      <c r="C147"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7" s="361">
        <v>2010</v>
      </c>
      <c r="E147" s="355"/>
      <c r="F147" s="355"/>
      <c r="G147" s="355"/>
      <c r="H147" s="356"/>
    </row>
    <row r="148" spans="1:8" s="16" customFormat="1" ht="96" customHeight="1" x14ac:dyDescent="0.2">
      <c r="A148" s="377" t="s">
        <v>105</v>
      </c>
      <c r="B148" s="378"/>
      <c r="C14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"2ГИС.УХТА"; Электронный справочник на основе Справочника организаций "2ГИС.УХТА" (мобильная версия); Интернет-площадки и Веб-приложения на основе Cправочника организаций "2ГИС.УХТА", http://api.2gis.ru/</v>
      </c>
      <c r="D148" s="361">
        <v>1005</v>
      </c>
      <c r="E148" s="355"/>
      <c r="F148" s="355"/>
      <c r="G148" s="355"/>
      <c r="H148" s="356"/>
    </row>
    <row r="149" spans="1:8" s="16" customFormat="1" ht="96" customHeight="1" x14ac:dyDescent="0.2">
      <c r="A149" s="377" t="s">
        <v>106</v>
      </c>
      <c r="B149" s="378"/>
      <c r="C14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49" s="361">
        <v>5010</v>
      </c>
      <c r="E149" s="355"/>
      <c r="F149" s="355"/>
      <c r="G149" s="355"/>
      <c r="H149" s="356"/>
    </row>
    <row r="150" spans="1:8" s="16" customFormat="1" ht="50.1" customHeight="1" x14ac:dyDescent="0.2">
      <c r="A150" s="352" t="s">
        <v>107</v>
      </c>
      <c r="B150" s="353"/>
      <c r="C150" s="74" t="str">
        <f>"Интернет-площадка 2gis.ru на основе Cправочника организаций "&amp;$C$2&amp;""</f>
        <v>Интернет-площадка 2gis.ru на основе Cправочника организаций "2ГИС.УХТА"</v>
      </c>
      <c r="D150" s="361">
        <v>3720</v>
      </c>
      <c r="E150" s="355"/>
      <c r="F150" s="355"/>
      <c r="G150" s="355"/>
      <c r="H150" s="356"/>
    </row>
    <row r="151" spans="1:8" s="16" customFormat="1" ht="50.1" customHeight="1" x14ac:dyDescent="0.2">
      <c r="A151" s="352" t="s">
        <v>108</v>
      </c>
      <c r="B151" s="353"/>
      <c r="C151"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1" s="361">
        <v>3480</v>
      </c>
      <c r="E151" s="355"/>
      <c r="F151" s="355"/>
      <c r="G151" s="355"/>
      <c r="H151" s="356"/>
    </row>
    <row r="152" spans="1:8" s="16" customFormat="1" ht="50.1" customHeight="1" x14ac:dyDescent="0.2">
      <c r="A152" s="377" t="s">
        <v>109</v>
      </c>
      <c r="B152" s="378"/>
      <c r="C152"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2" s="361">
        <v>7080</v>
      </c>
      <c r="E152" s="355"/>
      <c r="F152" s="355"/>
      <c r="G152" s="355"/>
      <c r="H152" s="356"/>
    </row>
    <row r="153" spans="1:8" s="16" customFormat="1" ht="50.1" customHeight="1" x14ac:dyDescent="0.2">
      <c r="A153" s="377" t="s">
        <v>110</v>
      </c>
      <c r="B153" s="378"/>
      <c r="C153" s="74" t="str">
        <f>"Интернет-площадка 2gis.ru на основе Cправочника организаций "&amp;$C$2&amp;""</f>
        <v>Интернет-площадка 2gis.ru на основе Cправочника организаций "2ГИС.УХТА"</v>
      </c>
      <c r="D153" s="361">
        <v>5640</v>
      </c>
      <c r="E153" s="355"/>
      <c r="F153" s="355"/>
      <c r="G153" s="355"/>
      <c r="H153" s="356"/>
    </row>
    <row r="154" spans="1:8" s="16" customFormat="1" ht="50.1" customHeight="1" x14ac:dyDescent="0.2">
      <c r="A154" s="377" t="s">
        <v>111</v>
      </c>
      <c r="B154" s="378"/>
      <c r="C154" s="74" t="str">
        <f>"Интернет-площадка 2gis.ru на основе Cправочника организаций "&amp;$C$2&amp;""</f>
        <v>Интернет-площадка 2gis.ru на основе Cправочника организаций "2ГИС.УХТА"</v>
      </c>
      <c r="D154" s="361">
        <v>6768</v>
      </c>
      <c r="E154" s="355"/>
      <c r="F154" s="355"/>
      <c r="G154" s="355"/>
      <c r="H154" s="356"/>
    </row>
    <row r="155" spans="1:8" s="16" customFormat="1" ht="50.1" customHeight="1" x14ac:dyDescent="0.2">
      <c r="A155" s="377" t="s">
        <v>112</v>
      </c>
      <c r="B155" s="378"/>
      <c r="C155"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5" s="361">
        <v>3480</v>
      </c>
      <c r="E155" s="355"/>
      <c r="F155" s="355"/>
      <c r="G155" s="355"/>
      <c r="H155" s="356"/>
    </row>
    <row r="156" spans="1:8" s="16" customFormat="1" ht="50.1" customHeight="1" x14ac:dyDescent="0.2">
      <c r="A156" s="377" t="s">
        <v>113</v>
      </c>
      <c r="B156" s="378"/>
      <c r="C156"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6" s="361">
        <v>3480</v>
      </c>
      <c r="E156" s="355"/>
      <c r="F156" s="355"/>
      <c r="G156" s="355"/>
      <c r="H156" s="356"/>
    </row>
    <row r="157" spans="1:8" s="16" customFormat="1" ht="50.1" customHeight="1" x14ac:dyDescent="0.2">
      <c r="A157" s="352" t="s">
        <v>114</v>
      </c>
      <c r="B157" s="353"/>
      <c r="C157"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57" s="361">
        <v>8520</v>
      </c>
      <c r="E157" s="355"/>
      <c r="F157" s="355"/>
      <c r="G157" s="355"/>
      <c r="H157" s="356"/>
    </row>
    <row r="158" spans="1:8" s="16" customFormat="1" ht="50.1" customHeight="1" x14ac:dyDescent="0.2">
      <c r="A158" s="352" t="s">
        <v>115</v>
      </c>
      <c r="B158" s="353"/>
      <c r="C158" s="74" t="s">
        <v>95</v>
      </c>
      <c r="D158" s="361">
        <v>720</v>
      </c>
      <c r="E158" s="355"/>
      <c r="F158" s="355"/>
      <c r="G158" s="355"/>
      <c r="H158" s="356"/>
    </row>
    <row r="159" spans="1:8" s="16" customFormat="1" ht="63" customHeight="1" x14ac:dyDescent="0.2">
      <c r="A159" s="352" t="s">
        <v>116</v>
      </c>
      <c r="B159" s="353"/>
      <c r="C15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"2ГИС.УХТА" (мобильная версия 2ГИС 4.0 и выше); Интернет-площадка 2gis.ru на основе Cправочника организаций "2ГИС.УХТА"</v>
      </c>
      <c r="D159" s="361">
        <v>5640</v>
      </c>
      <c r="E159" s="355"/>
      <c r="F159" s="355"/>
      <c r="G159" s="355"/>
      <c r="H159" s="356"/>
    </row>
    <row r="160" spans="1:8" s="16" customFormat="1" ht="50.1" customHeight="1" thickBot="1" x14ac:dyDescent="0.25">
      <c r="A160" s="352" t="s">
        <v>117</v>
      </c>
      <c r="B160" s="353"/>
      <c r="C160"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60" s="361">
        <v>2160</v>
      </c>
      <c r="E160" s="355"/>
      <c r="F160" s="355"/>
      <c r="G160" s="355"/>
      <c r="H160" s="356"/>
    </row>
    <row r="161" spans="1:8" s="23" customFormat="1" ht="50.1" customHeight="1" thickBot="1" x14ac:dyDescent="0.25">
      <c r="A161" s="362" t="s">
        <v>118</v>
      </c>
      <c r="B161" s="363"/>
      <c r="C161" s="21"/>
      <c r="D161" s="364"/>
      <c r="E161" s="364"/>
      <c r="F161" s="364"/>
      <c r="G161" s="364"/>
      <c r="H161" s="365"/>
    </row>
    <row r="162" spans="1:8" s="16" customFormat="1" ht="50.1" customHeight="1" x14ac:dyDescent="0.2">
      <c r="A162" s="352" t="s">
        <v>119</v>
      </c>
      <c r="B162" s="353"/>
      <c r="C162" s="366" t="str">
        <f>"Электронный справочник на основе Справочника организаций "&amp;$C$2&amp;" (мобильная версия)"</f>
        <v>Электронный справочник на основе Справочника организаций "2ГИС.УХТА" (мобильная версия)</v>
      </c>
      <c r="D162" s="354">
        <v>2004</v>
      </c>
      <c r="E162" s="355"/>
      <c r="F162" s="355"/>
      <c r="G162" s="355"/>
      <c r="H162" s="356"/>
    </row>
    <row r="163" spans="1:8" s="16" customFormat="1" ht="50.1" customHeight="1" x14ac:dyDescent="0.2">
      <c r="A163" s="352" t="s">
        <v>120</v>
      </c>
      <c r="B163" s="353"/>
      <c r="C163" s="367"/>
      <c r="D163" s="354">
        <v>2004</v>
      </c>
      <c r="E163" s="355"/>
      <c r="F163" s="355"/>
      <c r="G163" s="355"/>
      <c r="H163" s="356"/>
    </row>
    <row r="164" spans="1:8" s="16" customFormat="1" ht="50.1" customHeight="1" x14ac:dyDescent="0.2">
      <c r="A164" s="369" t="s">
        <v>121</v>
      </c>
      <c r="B164" s="370"/>
      <c r="C164" s="367"/>
      <c r="D164" s="517">
        <v>1500</v>
      </c>
      <c r="E164" s="398"/>
      <c r="F164" s="398"/>
      <c r="G164" s="398"/>
      <c r="H164" s="398"/>
    </row>
    <row r="165" spans="1:8" s="16" customFormat="1" ht="50.1" customHeight="1" x14ac:dyDescent="0.2">
      <c r="A165" s="369" t="s">
        <v>122</v>
      </c>
      <c r="B165" s="370"/>
      <c r="C165" s="367"/>
      <c r="D165" s="517">
        <v>150</v>
      </c>
      <c r="E165" s="398"/>
      <c r="F165" s="398"/>
      <c r="G165" s="398"/>
      <c r="H165" s="398"/>
    </row>
    <row r="166" spans="1:8" s="16" customFormat="1" ht="50.1" customHeight="1" thickBot="1" x14ac:dyDescent="0.25">
      <c r="A166" s="369" t="s">
        <v>123</v>
      </c>
      <c r="B166" s="370"/>
      <c r="C166" s="368"/>
      <c r="D166" s="471">
        <v>510</v>
      </c>
      <c r="E166" s="472"/>
      <c r="F166" s="472"/>
      <c r="G166" s="472"/>
      <c r="H166" s="472"/>
    </row>
    <row r="167" spans="1:8" s="16" customFormat="1" ht="50.1" customHeight="1" thickBot="1" x14ac:dyDescent="0.25">
      <c r="A167" s="362" t="s">
        <v>124</v>
      </c>
      <c r="B167" s="363"/>
      <c r="C167" s="21"/>
      <c r="D167" s="364"/>
      <c r="E167" s="364"/>
      <c r="F167" s="364"/>
      <c r="G167" s="364"/>
      <c r="H167" s="365"/>
    </row>
    <row r="168" spans="1:8" s="16" customFormat="1" ht="50.1" customHeight="1" x14ac:dyDescent="0.2">
      <c r="A168" s="352" t="s">
        <v>125</v>
      </c>
      <c r="B168" s="353"/>
      <c r="C16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68" s="77">
        <f>F168*1.2</f>
        <v>1699.2</v>
      </c>
      <c r="E168" s="78">
        <f>F168*1.1</f>
        <v>1557.6000000000001</v>
      </c>
      <c r="F168" s="78">
        <v>1416</v>
      </c>
      <c r="G168" s="78">
        <f>F168*0.75</f>
        <v>1062</v>
      </c>
      <c r="H168" s="79">
        <f>F168*0.5</f>
        <v>708</v>
      </c>
    </row>
    <row r="169" spans="1:8" s="16" customFormat="1" ht="50.1" customHeight="1" x14ac:dyDescent="0.2">
      <c r="A169" s="352" t="s">
        <v>126</v>
      </c>
      <c r="B169" s="353"/>
      <c r="C169" s="74" t="str">
        <f>"Интернет-площадка 2gis.ru на основе Cправочника организаций "&amp;$C$2&amp;""</f>
        <v>Интернет-площадка 2gis.ru на основе Cправочника организаций "2ГИС.УХТА"</v>
      </c>
      <c r="D169" s="354">
        <v>1416</v>
      </c>
      <c r="E169" s="355"/>
      <c r="F169" s="355"/>
      <c r="G169" s="355"/>
      <c r="H169" s="356"/>
    </row>
    <row r="170" spans="1:8" s="16" customFormat="1" ht="50.1" customHeight="1" x14ac:dyDescent="0.2">
      <c r="A170" s="352" t="s">
        <v>127</v>
      </c>
      <c r="B170" s="353"/>
      <c r="C170"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70" s="361">
        <v>474</v>
      </c>
      <c r="E170" s="355"/>
      <c r="F170" s="355"/>
      <c r="G170" s="355"/>
      <c r="H170" s="356"/>
    </row>
    <row r="171" spans="1:8" s="16" customFormat="1" ht="50.1" customHeight="1" x14ac:dyDescent="0.2">
      <c r="A171" s="377" t="s">
        <v>198</v>
      </c>
      <c r="B171" s="378"/>
      <c r="C171"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(мобильная версия 2ГИС 4.0 и выше)</v>
      </c>
      <c r="D171" s="77">
        <f>F171*1.2</f>
        <v>2448</v>
      </c>
      <c r="E171" s="78">
        <f>F171*1.1</f>
        <v>2244</v>
      </c>
      <c r="F171" s="78">
        <v>2040</v>
      </c>
      <c r="G171" s="78">
        <f>F171*0.75</f>
        <v>1530</v>
      </c>
      <c r="H171" s="79">
        <f>F171*0.5</f>
        <v>1020</v>
      </c>
    </row>
    <row r="172" spans="1:8" s="16" customFormat="1" ht="50.1" customHeight="1" x14ac:dyDescent="0.2">
      <c r="A172" s="377" t="s">
        <v>199</v>
      </c>
      <c r="B172" s="378"/>
      <c r="C172" s="74" t="str">
        <f>"Интернет-площадка 2gis.ru на основе Cправочника организаций "&amp;$C$2&amp;""</f>
        <v>Интернет-площадка 2gis.ru на основе Cправочника организаций "2ГИС.УХТА"</v>
      </c>
      <c r="D172" s="354">
        <v>2040</v>
      </c>
      <c r="E172" s="355"/>
      <c r="F172" s="355"/>
      <c r="G172" s="355"/>
      <c r="H172" s="356"/>
    </row>
    <row r="173" spans="1:8" s="16" customFormat="1" ht="50.1" customHeight="1" x14ac:dyDescent="0.2">
      <c r="A173" s="377" t="s">
        <v>130</v>
      </c>
      <c r="B173" s="378"/>
      <c r="C173" s="74" t="str">
        <f>"Электронный справочник на основе Справочника организаций"&amp;$C$2&amp;" (версия для ПК)"</f>
        <v>Электронный справочник на основе Справочника организаций"2ГИС.УХТА" (версия для ПК)</v>
      </c>
      <c r="D173" s="354">
        <v>720</v>
      </c>
      <c r="E173" s="355"/>
      <c r="F173" s="355"/>
      <c r="G173" s="355"/>
      <c r="H173" s="356"/>
    </row>
    <row r="174" spans="1:8" s="16" customFormat="1" ht="126" customHeight="1" thickBot="1" x14ac:dyDescent="0.25">
      <c r="A174" s="352" t="s">
        <v>131</v>
      </c>
      <c r="B174" s="353"/>
      <c r="C174" s="80" t="str">
        <f>C169</f>
        <v>Интернет-площадка 2gis.ru на основе Cправочника организаций "2ГИС.УХТА"</v>
      </c>
      <c r="D174" s="77">
        <f>F174*1.2</f>
        <v>1440</v>
      </c>
      <c r="E174" s="78">
        <f>F174*1.1</f>
        <v>1320</v>
      </c>
      <c r="F174" s="78">
        <v>1200</v>
      </c>
      <c r="G174" s="78">
        <f>F174*0.75</f>
        <v>900</v>
      </c>
      <c r="H174" s="79">
        <f>F174*0.5</f>
        <v>600</v>
      </c>
    </row>
    <row r="175" spans="1:8" s="23" customFormat="1" ht="50.1" customHeight="1" thickBot="1" x14ac:dyDescent="0.25">
      <c r="A175" s="362" t="s">
        <v>200</v>
      </c>
      <c r="B175" s="363"/>
      <c r="C175" s="21"/>
      <c r="D175" s="364"/>
      <c r="E175" s="364"/>
      <c r="F175" s="364"/>
      <c r="G175" s="364"/>
      <c r="H175" s="365"/>
    </row>
    <row r="176" spans="1:8" s="20" customFormat="1" ht="30" customHeight="1" thickBot="1" x14ac:dyDescent="0.25">
      <c r="A176" s="506"/>
      <c r="B176" s="507"/>
      <c r="C176" s="623"/>
      <c r="D176" s="507"/>
      <c r="E176" s="507"/>
      <c r="F176" s="507"/>
      <c r="G176" s="507"/>
      <c r="H176" s="508"/>
    </row>
    <row r="177" spans="1:8" s="16" customFormat="1" ht="185.25" customHeight="1" x14ac:dyDescent="0.2">
      <c r="A177" s="352" t="s">
        <v>201</v>
      </c>
      <c r="B177" s="353"/>
      <c r="C177"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"2ГИС.УХТА" (версия для ПК); Интернет-площадка 2gis.ru на основе Cправочника организаций "2ГИС.УХТА"; Электронный справочник на основе Справочника организаций "2ГИС.УХТА" (мобильная версия 2ГИС 4.0 и выше)</v>
      </c>
      <c r="D177" s="382">
        <v>6060</v>
      </c>
      <c r="E177" s="383"/>
      <c r="F177" s="383"/>
      <c r="G177" s="383"/>
      <c r="H177" s="384"/>
    </row>
    <row r="178" spans="1:8" s="16" customFormat="1" ht="83.25" customHeight="1" thickBot="1" x14ac:dyDescent="0.25">
      <c r="A178" s="352" t="s">
        <v>202</v>
      </c>
      <c r="B178" s="353"/>
      <c r="C178" s="367"/>
      <c r="D178" s="354">
        <v>6060</v>
      </c>
      <c r="E178" s="355"/>
      <c r="F178" s="355"/>
      <c r="G178" s="355"/>
      <c r="H178" s="356"/>
    </row>
    <row r="179" spans="1:8" s="16" customFormat="1" ht="21.75" thickBot="1" x14ac:dyDescent="0.25">
      <c r="A179" s="518"/>
      <c r="B179" s="519"/>
      <c r="C179" s="56"/>
      <c r="D179" s="520"/>
      <c r="E179" s="520"/>
      <c r="F179" s="520"/>
      <c r="G179" s="520"/>
      <c r="H179" s="521"/>
    </row>
    <row r="180" spans="1:8" ht="12.6" customHeight="1" x14ac:dyDescent="0.2"/>
    <row r="181" spans="1:8" s="87" customFormat="1" ht="24.95" customHeight="1" x14ac:dyDescent="0.2">
      <c r="A181" s="85"/>
      <c r="B181" s="86" t="s">
        <v>133</v>
      </c>
      <c r="C181" s="349" t="s">
        <v>692</v>
      </c>
      <c r="D181" s="349"/>
    </row>
    <row r="182" spans="1:8" s="87" customFormat="1" ht="24.95" customHeight="1" x14ac:dyDescent="0.2">
      <c r="A182" s="85"/>
      <c r="C182" s="348" t="s">
        <v>693</v>
      </c>
      <c r="D182" s="348"/>
    </row>
    <row r="183" spans="1:8" s="87" customFormat="1" ht="24.95" customHeight="1" x14ac:dyDescent="0.2">
      <c r="A183" s="85"/>
      <c r="C183" s="348" t="s">
        <v>694</v>
      </c>
      <c r="D183" s="348"/>
    </row>
    <row r="184" spans="1:8" s="82" customFormat="1" ht="12" customHeight="1" x14ac:dyDescent="0.2">
      <c r="A184" s="81"/>
      <c r="C184" s="348"/>
      <c r="D184" s="348"/>
      <c r="E184" s="87"/>
      <c r="F184" s="87"/>
      <c r="G184" s="87"/>
    </row>
    <row r="185" spans="1:8" s="91" customFormat="1" ht="24.95" customHeight="1" x14ac:dyDescent="0.2">
      <c r="A185" s="347" t="str">
        <f>Абакан_юр!A174</f>
        <v>По соглашению сторон в качестве валюты платежа могут выступать украинские гривны, в этом случае курс следующий: 1 руб. = 0,4395 гривен</v>
      </c>
      <c r="B185" s="347"/>
      <c r="C185" s="347"/>
      <c r="D185" s="89"/>
      <c r="E185" s="89"/>
      <c r="F185" s="90"/>
      <c r="G185" s="351"/>
      <c r="H185" s="351"/>
    </row>
    <row r="186" spans="1:8" s="91" customFormat="1" ht="24.95" customHeight="1" x14ac:dyDescent="0.2">
      <c r="A186" s="347" t="str">
        <f>Абакан_юр!A175</f>
        <v>По соглашению сторон в качестве валюты платежа могут выступать дирхамы ОАЭ, в этом случае курс следующий: 1 руб. = 0,0414 дирхам</v>
      </c>
      <c r="B186" s="347"/>
      <c r="C186" s="347"/>
      <c r="D186" s="89"/>
      <c r="E186" s="89"/>
      <c r="F186" s="90"/>
      <c r="G186" s="92"/>
      <c r="H186" s="92"/>
    </row>
    <row r="187" spans="1:8" s="91" customFormat="1" ht="24.95" customHeight="1" x14ac:dyDescent="0.2">
      <c r="A187" s="347" t="str">
        <f>Абакан_юр!A176</f>
        <v>По соглашению сторон в качестве валюты платежа могут выступать доллары США, в этом случае курс следующий: 1 руб. = 0,0113 доллара</v>
      </c>
      <c r="B187" s="347"/>
      <c r="C187" s="347"/>
      <c r="D187" s="89"/>
      <c r="E187" s="89"/>
      <c r="F187" s="90"/>
      <c r="G187" s="92"/>
      <c r="H187" s="92"/>
    </row>
    <row r="188" spans="1:8" s="91" customFormat="1" ht="24.95" customHeight="1" x14ac:dyDescent="0.2">
      <c r="A188" s="347" t="str">
        <f>Абакан_юр!A177</f>
        <v>По соглашению сторон в качестве валюты платежа могут выступать евро, в этом случае курс следующий: 1 руб. = 0,0104 евро</v>
      </c>
      <c r="B188" s="347"/>
      <c r="C188" s="347"/>
      <c r="D188" s="89"/>
      <c r="E188" s="90"/>
      <c r="F188" s="90"/>
      <c r="G188" s="92"/>
      <c r="H188" s="92"/>
    </row>
    <row r="189" spans="1:8" s="91" customFormat="1" ht="24.95" customHeight="1" x14ac:dyDescent="0.2">
      <c r="A189" s="347" t="str">
        <f>Абакан_юр!A178</f>
        <v>По соглашению сторон в качестве валюты платежа могут выступать чешские кроны, в этом случае курс следующий: 1 руб. = 0,2610 крона</v>
      </c>
      <c r="B189" s="347"/>
      <c r="C189" s="347"/>
      <c r="D189" s="89"/>
      <c r="E189" s="90"/>
      <c r="F189" s="90"/>
      <c r="G189" s="92"/>
      <c r="H189" s="92"/>
    </row>
    <row r="190" spans="1:8" s="91" customFormat="1" ht="24.95" customHeight="1" x14ac:dyDescent="0.2">
      <c r="A190" s="347" t="str">
        <f>Абакан_юр!A179</f>
        <v>По соглашению сторон в качестве валюты платежа могут выступать киргизские сомы, в этом случае курс следующий: 1 руб. = 1,0094 сом</v>
      </c>
      <c r="B190" s="347"/>
      <c r="C190" s="347"/>
      <c r="D190" s="89"/>
      <c r="E190" s="89"/>
      <c r="F190" s="90"/>
      <c r="G190" s="92"/>
      <c r="H190" s="92"/>
    </row>
    <row r="191" spans="1:8" s="91" customFormat="1" ht="24.95" customHeight="1" x14ac:dyDescent="0.2">
      <c r="A191"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1" s="347"/>
      <c r="C191" s="347"/>
      <c r="D191" s="89"/>
      <c r="E191" s="89"/>
      <c r="F191" s="90"/>
      <c r="G191" s="92"/>
      <c r="H191" s="92"/>
    </row>
    <row r="192" spans="1:8" s="98" customFormat="1" ht="12" customHeight="1" x14ac:dyDescent="0.2">
      <c r="A192" s="93"/>
      <c r="B192" s="93"/>
      <c r="C192" s="94"/>
      <c r="D192" s="95"/>
      <c r="E192" s="95"/>
      <c r="F192" s="96"/>
      <c r="G192" s="97"/>
      <c r="H192" s="97"/>
    </row>
    <row r="193" spans="1:8" ht="24.95" customHeight="1" x14ac:dyDescent="0.2">
      <c r="A193" s="339" t="s">
        <v>144</v>
      </c>
      <c r="B193" s="339"/>
      <c r="C193" s="339"/>
      <c r="D193" s="339"/>
      <c r="E193" s="339"/>
      <c r="F193" s="339"/>
      <c r="G193" s="339"/>
      <c r="H193" s="339"/>
    </row>
    <row r="194" spans="1:8" ht="24.95" customHeight="1" x14ac:dyDescent="0.2">
      <c r="A194" s="339" t="s">
        <v>145</v>
      </c>
      <c r="B194" s="339"/>
      <c r="C194" s="339"/>
      <c r="D194" s="339"/>
      <c r="E194" s="339"/>
      <c r="F194" s="339"/>
      <c r="G194" s="339"/>
      <c r="H194" s="339"/>
    </row>
    <row r="195" spans="1:8" s="98" customFormat="1" ht="12.6" customHeight="1" x14ac:dyDescent="0.2">
      <c r="A195" s="93"/>
      <c r="B195" s="93"/>
      <c r="C195" s="94"/>
      <c r="D195" s="95"/>
      <c r="E195" s="95"/>
      <c r="F195" s="96"/>
      <c r="G195" s="97"/>
      <c r="H195" s="97"/>
    </row>
    <row r="196" spans="1:8" s="100" customFormat="1" ht="50.1" customHeight="1" thickBot="1" x14ac:dyDescent="0.25">
      <c r="A196" s="340" t="s">
        <v>146</v>
      </c>
      <c r="B196" s="340"/>
      <c r="C196" s="340"/>
      <c r="D196" s="340"/>
      <c r="E196" s="340"/>
      <c r="F196" s="99"/>
      <c r="G196" s="91"/>
    </row>
    <row r="197" spans="1:8" s="102" customFormat="1" ht="50.1" customHeight="1" thickBot="1" x14ac:dyDescent="0.25">
      <c r="A197" s="499" t="s">
        <v>147</v>
      </c>
      <c r="B197" s="500"/>
      <c r="C197" s="500"/>
      <c r="D197" s="500"/>
      <c r="E197" s="501"/>
      <c r="F197" s="101"/>
      <c r="G197" s="82"/>
    </row>
    <row r="198" spans="1:8" ht="84" customHeight="1" thickBot="1" x14ac:dyDescent="0.25">
      <c r="A198" s="538" t="s">
        <v>148</v>
      </c>
      <c r="B198" s="539"/>
      <c r="C198" s="103" t="s">
        <v>149</v>
      </c>
      <c r="D198" s="621" t="s">
        <v>150</v>
      </c>
      <c r="E198" s="622"/>
      <c r="F198" s="104"/>
      <c r="G198" s="104"/>
      <c r="H198" s="104"/>
    </row>
    <row r="199" spans="1:8" ht="99.95" customHeight="1" x14ac:dyDescent="0.2">
      <c r="A199" s="337" t="s">
        <v>151</v>
      </c>
      <c r="B199" s="338"/>
      <c r="C199" s="106" t="s">
        <v>152</v>
      </c>
      <c r="D199" s="331" t="s">
        <v>153</v>
      </c>
      <c r="E199" s="332"/>
      <c r="F199" s="104"/>
      <c r="G199" s="104"/>
      <c r="H199" s="104"/>
    </row>
    <row r="200" spans="1:8" ht="75" customHeight="1" x14ac:dyDescent="0.2">
      <c r="A200" s="337" t="s">
        <v>154</v>
      </c>
      <c r="B200" s="338"/>
      <c r="C200" s="106" t="s">
        <v>155</v>
      </c>
      <c r="D200" s="331" t="s">
        <v>156</v>
      </c>
      <c r="E200" s="332"/>
      <c r="F200" s="104"/>
      <c r="G200" s="104"/>
      <c r="H200" s="104"/>
    </row>
    <row r="201" spans="1:8" ht="117.75" customHeight="1" thickBot="1" x14ac:dyDescent="0.25">
      <c r="A201" s="495" t="s">
        <v>157</v>
      </c>
      <c r="B201" s="496"/>
      <c r="C201" s="125" t="s">
        <v>158</v>
      </c>
      <c r="D201" s="497" t="s">
        <v>156</v>
      </c>
      <c r="E201" s="498"/>
      <c r="F201" s="104"/>
      <c r="G201" s="104"/>
      <c r="H201" s="104"/>
    </row>
    <row r="202" spans="1:8" s="82" customFormat="1" ht="102.75" customHeight="1" thickBot="1" x14ac:dyDescent="0.25">
      <c r="A202" s="495" t="s">
        <v>160</v>
      </c>
      <c r="B202" s="496"/>
      <c r="C202" s="247" t="s">
        <v>161</v>
      </c>
      <c r="D202" s="497" t="s">
        <v>156</v>
      </c>
      <c r="E202" s="498"/>
      <c r="F202" s="101"/>
      <c r="G202" s="101"/>
      <c r="H202" s="101"/>
    </row>
    <row r="203" spans="1:8" s="98" customFormat="1" ht="222.75" customHeight="1" thickBot="1" x14ac:dyDescent="0.25">
      <c r="A203" s="495" t="s">
        <v>162</v>
      </c>
      <c r="B203" s="496"/>
      <c r="C203" s="125" t="s">
        <v>163</v>
      </c>
      <c r="D203" s="497" t="s">
        <v>156</v>
      </c>
      <c r="E203" s="498"/>
      <c r="F203" s="96"/>
      <c r="G203" s="97"/>
      <c r="H203" s="97"/>
    </row>
    <row r="204" spans="1:8" s="203" customFormat="1" ht="75" customHeight="1" x14ac:dyDescent="0.2">
      <c r="A204" s="671" t="s">
        <v>722</v>
      </c>
      <c r="B204" s="671"/>
      <c r="C204" s="671"/>
      <c r="D204" s="671"/>
      <c r="E204" s="671"/>
      <c r="F204" s="671"/>
      <c r="G204" s="671"/>
      <c r="H204" s="671"/>
    </row>
    <row r="205" spans="1:8" s="203" customFormat="1" ht="24.75" customHeight="1" x14ac:dyDescent="0.2">
      <c r="A205" s="672" t="s">
        <v>723</v>
      </c>
      <c r="B205" s="672"/>
      <c r="C205" s="672"/>
      <c r="D205" s="672"/>
      <c r="E205" s="672"/>
      <c r="F205" s="672"/>
      <c r="G205" s="672"/>
      <c r="H205" s="672"/>
    </row>
    <row r="206" spans="1:8" s="98" customFormat="1" ht="12" customHeight="1" x14ac:dyDescent="0.2">
      <c r="A206" s="93"/>
      <c r="B206" s="93"/>
      <c r="C206" s="94"/>
      <c r="D206" s="95"/>
      <c r="E206" s="95"/>
      <c r="F206" s="96"/>
      <c r="G206" s="97"/>
      <c r="H206" s="97"/>
    </row>
    <row r="207" spans="1:8" s="98" customFormat="1" ht="30.75" customHeight="1" x14ac:dyDescent="0.2">
      <c r="A207" s="329" t="s">
        <v>165</v>
      </c>
      <c r="B207" s="329"/>
      <c r="C207" s="329"/>
      <c r="D207" s="329"/>
      <c r="E207" s="329"/>
      <c r="F207" s="329"/>
      <c r="G207" s="329"/>
      <c r="H207" s="329"/>
    </row>
    <row r="208" spans="1:8" ht="184.5" customHeight="1" x14ac:dyDescent="0.2">
      <c r="A208"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08" s="493"/>
      <c r="C208" s="493"/>
      <c r="D208" s="493"/>
      <c r="E208" s="493"/>
      <c r="F208" s="493"/>
      <c r="G208" s="493"/>
      <c r="H208" s="493"/>
    </row>
    <row r="209" spans="1:8" s="16" customFormat="1" ht="67.5" customHeight="1" x14ac:dyDescent="0.2">
      <c r="A209" s="339" t="s">
        <v>167</v>
      </c>
      <c r="B209" s="339"/>
      <c r="C209" s="339"/>
      <c r="D209" s="339"/>
      <c r="E209" s="339"/>
      <c r="F209" s="339"/>
      <c r="G209" s="339"/>
      <c r="H209" s="339"/>
    </row>
    <row r="210" spans="1:8" ht="23.25" x14ac:dyDescent="0.2">
      <c r="A210" s="329" t="s">
        <v>168</v>
      </c>
      <c r="B210" s="329"/>
      <c r="C210" s="329"/>
      <c r="D210" s="329"/>
      <c r="E210" s="329"/>
      <c r="F210" s="329"/>
      <c r="G210" s="329"/>
      <c r="H210" s="329"/>
    </row>
    <row r="211" spans="1:8" ht="6" customHeight="1" x14ac:dyDescent="0.2"/>
    <row r="212" spans="1:8" s="109" customFormat="1" ht="114.75" customHeight="1" x14ac:dyDescent="0.2">
      <c r="A212" s="339" t="s">
        <v>169</v>
      </c>
      <c r="B212" s="339"/>
      <c r="C212" s="339"/>
      <c r="D212" s="339"/>
      <c r="E212" s="339"/>
      <c r="F212" s="339"/>
      <c r="G212" s="339"/>
      <c r="H212" s="339"/>
    </row>
  </sheetData>
  <sheetProtection selectLockedCells="1" selectUnlockedCells="1"/>
  <mergeCells count="341">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9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C92"/>
    <mergeCell ref="D92:H92"/>
    <mergeCell ref="A87:B87"/>
    <mergeCell ref="D87:H87"/>
    <mergeCell ref="A88:B88"/>
    <mergeCell ref="D88:H88"/>
    <mergeCell ref="A89:B89"/>
    <mergeCell ref="D89:H89"/>
    <mergeCell ref="D98:H98"/>
    <mergeCell ref="A99:B99"/>
    <mergeCell ref="D99:H99"/>
    <mergeCell ref="A100:B100"/>
    <mergeCell ref="D100:H100"/>
    <mergeCell ref="A101:B101"/>
    <mergeCell ref="D101:H101"/>
    <mergeCell ref="C93:C95"/>
    <mergeCell ref="D93:H93"/>
    <mergeCell ref="D94:H94"/>
    <mergeCell ref="D95:H95"/>
    <mergeCell ref="A96:B96"/>
    <mergeCell ref="C96:C104"/>
    <mergeCell ref="D96:H96"/>
    <mergeCell ref="A97:B97"/>
    <mergeCell ref="D97:H97"/>
    <mergeCell ref="A98:B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08:B108"/>
    <mergeCell ref="C108:C125"/>
    <mergeCell ref="D108:H108"/>
    <mergeCell ref="A109:B109"/>
    <mergeCell ref="D109:H109"/>
    <mergeCell ref="A110:B110"/>
    <mergeCell ref="D110:H110"/>
    <mergeCell ref="A111:B111"/>
    <mergeCell ref="D111:H111"/>
    <mergeCell ref="A112:B112"/>
    <mergeCell ref="A116:B116"/>
    <mergeCell ref="D116:H116"/>
    <mergeCell ref="A117:B117"/>
    <mergeCell ref="D117:H117"/>
    <mergeCell ref="A118:B118"/>
    <mergeCell ref="D118:H118"/>
    <mergeCell ref="D112:H112"/>
    <mergeCell ref="A113:B113"/>
    <mergeCell ref="D113:H113"/>
    <mergeCell ref="A114:B114"/>
    <mergeCell ref="D114:H114"/>
    <mergeCell ref="A115:B115"/>
    <mergeCell ref="D115:H115"/>
    <mergeCell ref="A122:B122"/>
    <mergeCell ref="D122:H122"/>
    <mergeCell ref="A123:B123"/>
    <mergeCell ref="D123:H123"/>
    <mergeCell ref="A124:B124"/>
    <mergeCell ref="D124:H124"/>
    <mergeCell ref="A119:B119"/>
    <mergeCell ref="D119:H119"/>
    <mergeCell ref="A120:B120"/>
    <mergeCell ref="D120:H120"/>
    <mergeCell ref="A121:B121"/>
    <mergeCell ref="D121:H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1:B161"/>
    <mergeCell ref="D161:H161"/>
    <mergeCell ref="A162:B162"/>
    <mergeCell ref="C162:C166"/>
    <mergeCell ref="D162:H162"/>
    <mergeCell ref="A163:B163"/>
    <mergeCell ref="D163:H163"/>
    <mergeCell ref="A164:B164"/>
    <mergeCell ref="D164:H164"/>
    <mergeCell ref="A165:B165"/>
    <mergeCell ref="A169:B169"/>
    <mergeCell ref="D169:H169"/>
    <mergeCell ref="A170:B170"/>
    <mergeCell ref="D170:H170"/>
    <mergeCell ref="A171:B171"/>
    <mergeCell ref="A172:B172"/>
    <mergeCell ref="D172:H172"/>
    <mergeCell ref="D165:H165"/>
    <mergeCell ref="A166:B166"/>
    <mergeCell ref="D166:H166"/>
    <mergeCell ref="A167:B167"/>
    <mergeCell ref="D167:H167"/>
    <mergeCell ref="A168:B168"/>
    <mergeCell ref="G185:H185"/>
    <mergeCell ref="A177:B177"/>
    <mergeCell ref="C177:C178"/>
    <mergeCell ref="D177:H177"/>
    <mergeCell ref="A178:B178"/>
    <mergeCell ref="D178:H178"/>
    <mergeCell ref="A179:B179"/>
    <mergeCell ref="D179:H179"/>
    <mergeCell ref="A173:B173"/>
    <mergeCell ref="D173:H173"/>
    <mergeCell ref="A174:B174"/>
    <mergeCell ref="A175:B175"/>
    <mergeCell ref="D175:H175"/>
    <mergeCell ref="A176:C176"/>
    <mergeCell ref="D176:H176"/>
    <mergeCell ref="A186:C186"/>
    <mergeCell ref="A187:C187"/>
    <mergeCell ref="A188:C188"/>
    <mergeCell ref="A189:C189"/>
    <mergeCell ref="A190:C190"/>
    <mergeCell ref="A191:C191"/>
    <mergeCell ref="C181:D181"/>
    <mergeCell ref="C182:D182"/>
    <mergeCell ref="C183:D183"/>
    <mergeCell ref="C184:D184"/>
    <mergeCell ref="A185:C185"/>
    <mergeCell ref="A199:B199"/>
    <mergeCell ref="D199:E199"/>
    <mergeCell ref="A200:B200"/>
    <mergeCell ref="D200:E200"/>
    <mergeCell ref="A201:B201"/>
    <mergeCell ref="D201:E201"/>
    <mergeCell ref="A193:H193"/>
    <mergeCell ref="A194:H194"/>
    <mergeCell ref="A196:E196"/>
    <mergeCell ref="A197:E197"/>
    <mergeCell ref="A198:B198"/>
    <mergeCell ref="D198:E198"/>
    <mergeCell ref="A207:H207"/>
    <mergeCell ref="A208:H208"/>
    <mergeCell ref="A209:H209"/>
    <mergeCell ref="A210:H210"/>
    <mergeCell ref="A212:E212"/>
    <mergeCell ref="F212:H212"/>
    <mergeCell ref="A202:B202"/>
    <mergeCell ref="D202:E202"/>
    <mergeCell ref="A203:B203"/>
    <mergeCell ref="D203:E203"/>
    <mergeCell ref="A204:H204"/>
    <mergeCell ref="A205:H20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21"/>
  <sheetViews>
    <sheetView view="pageBreakPreview" zoomScale="40" zoomScaleNormal="60" zoomScaleSheetLayoutView="40" workbookViewId="0">
      <pane ySplit="3" topLeftCell="A43"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724</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4.95" customHeight="1" thickBot="1" x14ac:dyDescent="0.25">
      <c r="A6" s="40"/>
      <c r="B6" s="59"/>
      <c r="C6" s="60"/>
      <c r="D6" s="519" t="s">
        <v>234</v>
      </c>
      <c r="E6" s="519"/>
      <c r="F6" s="519"/>
      <c r="G6" s="519"/>
      <c r="H6" s="645"/>
    </row>
    <row r="7" spans="1:8" s="16" customFormat="1" ht="24.95" customHeight="1" thickBot="1" x14ac:dyDescent="0.25">
      <c r="A7" s="40"/>
      <c r="B7" s="59"/>
      <c r="C7" s="60"/>
      <c r="D7" s="110" t="s">
        <v>171</v>
      </c>
      <c r="E7" s="111" t="s">
        <v>172</v>
      </c>
      <c r="F7" s="112" t="s">
        <v>173</v>
      </c>
      <c r="G7" s="111" t="s">
        <v>174</v>
      </c>
      <c r="H7" s="113"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8" s="382">
        <f>F8*1.2</f>
        <v>12024</v>
      </c>
      <c r="E8" s="383">
        <f>F8*1.1</f>
        <v>11022</v>
      </c>
      <c r="F8" s="383">
        <v>10020</v>
      </c>
      <c r="G8" s="383">
        <f>F8*0.75</f>
        <v>7515</v>
      </c>
      <c r="H8" s="384">
        <f>F8*0.5</f>
        <v>5010</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3" s="457">
        <f>F13*1.2</f>
        <v>13680</v>
      </c>
      <c r="E13" s="383">
        <f>F13*1.1</f>
        <v>12540.000000000002</v>
      </c>
      <c r="F13" s="383">
        <v>11400</v>
      </c>
      <c r="G13" s="383">
        <f>F13*0.75</f>
        <v>8550</v>
      </c>
      <c r="H13" s="384">
        <f>F13*0.5</f>
        <v>5700</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2490</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"2ГИС.УФА"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22" s="471"/>
      <c r="E22" s="472"/>
      <c r="F22" s="472"/>
      <c r="G22" s="472"/>
      <c r="H22" s="473"/>
    </row>
    <row r="23" spans="1:8" s="16" customFormat="1" ht="24.9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4" s="527">
        <v>240</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28" s="382">
        <f>F28*1.2</f>
        <v>16833.599999999999</v>
      </c>
      <c r="E28" s="383">
        <f>F28*1.1</f>
        <v>15430.800000000001</v>
      </c>
      <c r="F28" s="383">
        <v>14028</v>
      </c>
      <c r="G28" s="383">
        <f>F28*0.75</f>
        <v>10521</v>
      </c>
      <c r="H28" s="384">
        <f>F28*0.5</f>
        <v>7014</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v>
      </c>
      <c r="D33" s="457">
        <f>F33*1.2</f>
        <v>19152</v>
      </c>
      <c r="E33" s="383">
        <f>F33*1.1</f>
        <v>17556</v>
      </c>
      <c r="F33" s="383">
        <v>15960</v>
      </c>
      <c r="G33" s="383">
        <f>F33*0.75</f>
        <v>11970</v>
      </c>
      <c r="H33" s="384">
        <f>F33*0.5</f>
        <v>7980</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3600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"2ГИС.УФА"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"2ГИС.УФА"; Электронный справочник "2ГИС.УФА" (мобильная версия 2ГИС 4.0 и выше)</v>
      </c>
      <c r="D42" s="471"/>
      <c r="E42" s="472"/>
      <c r="F42" s="472"/>
      <c r="G42" s="472"/>
      <c r="H42" s="473"/>
    </row>
    <row r="43" spans="1:8" s="16" customFormat="1" ht="24.95" customHeight="1" thickBot="1" x14ac:dyDescent="0.25">
      <c r="A43" s="40"/>
      <c r="B43" s="41"/>
      <c r="C43" s="42"/>
      <c r="D43" s="519" t="s">
        <v>234</v>
      </c>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44" s="445">
        <v>336</v>
      </c>
      <c r="E44" s="445"/>
      <c r="F44" s="445"/>
      <c r="G44" s="445"/>
      <c r="H44" s="446"/>
    </row>
    <row r="45" spans="1:8" s="16" customFormat="1" ht="69.75" customHeight="1" x14ac:dyDescent="0.2">
      <c r="A45" s="439"/>
      <c r="B45" s="476"/>
      <c r="C45" s="478"/>
      <c r="D45" s="447"/>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6" s="447"/>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47" s="449"/>
      <c r="E47" s="449"/>
      <c r="F47" s="449"/>
      <c r="G47" s="449"/>
      <c r="H47" s="450"/>
    </row>
    <row r="48" spans="1:8" s="16" customFormat="1" ht="24.95" customHeight="1" thickBot="1" x14ac:dyDescent="0.25">
      <c r="A48" s="40"/>
      <c r="B48" s="41"/>
      <c r="C48" s="42"/>
      <c r="D48" s="435"/>
      <c r="E48" s="436"/>
      <c r="F48" s="436"/>
      <c r="G48" s="436"/>
      <c r="H48" s="437"/>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49" s="382">
        <f>F49*1.2</f>
        <v>14428.8</v>
      </c>
      <c r="E49" s="383">
        <f>F49*1.1</f>
        <v>13226.400000000001</v>
      </c>
      <c r="F49" s="383">
        <v>12024</v>
      </c>
      <c r="G49" s="383">
        <f>F49*0.75</f>
        <v>9018</v>
      </c>
      <c r="H49" s="384">
        <f>F49*0.5</f>
        <v>6012</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3" s="374"/>
      <c r="E53" s="375"/>
      <c r="F53" s="375"/>
      <c r="G53" s="375"/>
      <c r="H53" s="376"/>
    </row>
    <row r="54" spans="1:8" s="16" customFormat="1" ht="24.95" customHeight="1" thickBot="1" x14ac:dyDescent="0.25">
      <c r="A54" s="28"/>
      <c r="B54" s="29"/>
      <c r="C54" s="30"/>
      <c r="D54" s="458"/>
      <c r="E54" s="459"/>
      <c r="F54" s="459"/>
      <c r="G54" s="459"/>
      <c r="H54" s="460"/>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5" s="457">
        <f>F55*1.2</f>
        <v>16416</v>
      </c>
      <c r="E55" s="383">
        <f>F55*1.1</f>
        <v>15048.000000000002</v>
      </c>
      <c r="F55" s="383">
        <v>13680</v>
      </c>
      <c r="G55" s="383">
        <f>F55*0.75</f>
        <v>10260</v>
      </c>
      <c r="H55" s="384">
        <f>F55*0.5</f>
        <v>6840</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59" s="482"/>
      <c r="E59" s="375"/>
      <c r="F59" s="375"/>
      <c r="G59" s="375"/>
      <c r="H59" s="376"/>
    </row>
    <row r="60" spans="1:8" s="16" customFormat="1" ht="24.95" customHeight="1" thickBot="1" x14ac:dyDescent="0.25">
      <c r="A60" s="40"/>
      <c r="B60" s="41"/>
      <c r="C60" s="42"/>
      <c r="D60" s="486"/>
      <c r="E60" s="487"/>
      <c r="F60" s="487"/>
      <c r="G60" s="487"/>
      <c r="H60" s="488"/>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61" s="527">
        <v>240</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63" s="531"/>
      <c r="E63" s="532"/>
      <c r="F63" s="532"/>
      <c r="G63" s="532"/>
      <c r="H63" s="533"/>
    </row>
    <row r="64" spans="1:8" s="16" customFormat="1" ht="24.95" customHeight="1" thickBot="1" x14ac:dyDescent="0.25">
      <c r="A64" s="40"/>
      <c r="B64" s="59"/>
      <c r="C64" s="60"/>
      <c r="D64" s="519" t="s">
        <v>234</v>
      </c>
      <c r="E64" s="519"/>
      <c r="F64" s="519"/>
      <c r="G64" s="519"/>
      <c r="H64" s="645"/>
    </row>
    <row r="65" spans="1:8" s="16" customFormat="1" ht="50.1" customHeight="1" thickBot="1" x14ac:dyDescent="0.25">
      <c r="A65" s="411" t="s">
        <v>667</v>
      </c>
      <c r="B65" s="412"/>
      <c r="C65" s="412"/>
      <c r="D65" s="421" t="str">
        <f>"от "&amp;MIN(D66:D115)&amp;" до "&amp;MAX(D66:D115)</f>
        <v>от 2280 до 114000</v>
      </c>
      <c r="E65" s="422"/>
      <c r="F65" s="422"/>
      <c r="G65" s="422"/>
      <c r="H65" s="423"/>
    </row>
    <row r="66" spans="1:8" s="16" customFormat="1" ht="37.5" customHeight="1" outlineLevel="1" x14ac:dyDescent="0.2">
      <c r="A66" s="429" t="s">
        <v>39</v>
      </c>
      <c r="B66" s="430"/>
      <c r="C66" s="526"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66" s="432">
        <v>2280</v>
      </c>
      <c r="E66" s="433"/>
      <c r="F66" s="433"/>
      <c r="G66" s="433"/>
      <c r="H66" s="434"/>
    </row>
    <row r="67" spans="1:8" s="16" customFormat="1" ht="37.5" customHeight="1" outlineLevel="1" x14ac:dyDescent="0.2">
      <c r="A67" s="419" t="s">
        <v>40</v>
      </c>
      <c r="B67" s="420"/>
      <c r="C67" s="431"/>
      <c r="D67" s="354">
        <v>4560</v>
      </c>
      <c r="E67" s="355"/>
      <c r="F67" s="355"/>
      <c r="G67" s="355"/>
      <c r="H67" s="356"/>
    </row>
    <row r="68" spans="1:8" s="16" customFormat="1" ht="37.5" customHeight="1" outlineLevel="1" x14ac:dyDescent="0.2">
      <c r="A68" s="419" t="s">
        <v>41</v>
      </c>
      <c r="B68" s="420"/>
      <c r="C68" s="431"/>
      <c r="D68" s="354">
        <v>6840</v>
      </c>
      <c r="E68" s="355"/>
      <c r="F68" s="355"/>
      <c r="G68" s="355"/>
      <c r="H68" s="356"/>
    </row>
    <row r="69" spans="1:8" s="16" customFormat="1" ht="37.5" customHeight="1" outlineLevel="1" x14ac:dyDescent="0.2">
      <c r="A69" s="419" t="s">
        <v>42</v>
      </c>
      <c r="B69" s="420"/>
      <c r="C69" s="431"/>
      <c r="D69" s="354">
        <v>9120</v>
      </c>
      <c r="E69" s="355"/>
      <c r="F69" s="355"/>
      <c r="G69" s="355"/>
      <c r="H69" s="356"/>
    </row>
    <row r="70" spans="1:8" s="16" customFormat="1" ht="37.5" customHeight="1" outlineLevel="1" x14ac:dyDescent="0.2">
      <c r="A70" s="419" t="s">
        <v>43</v>
      </c>
      <c r="B70" s="420"/>
      <c r="C70" s="431"/>
      <c r="D70" s="354">
        <v>11400</v>
      </c>
      <c r="E70" s="355"/>
      <c r="F70" s="355"/>
      <c r="G70" s="355"/>
      <c r="H70" s="356"/>
    </row>
    <row r="71" spans="1:8" s="16" customFormat="1" ht="37.5" customHeight="1" outlineLevel="1" x14ac:dyDescent="0.2">
      <c r="A71" s="419" t="s">
        <v>44</v>
      </c>
      <c r="B71" s="420"/>
      <c r="C71" s="431"/>
      <c r="D71" s="354">
        <v>13680</v>
      </c>
      <c r="E71" s="355"/>
      <c r="F71" s="355"/>
      <c r="G71" s="355"/>
      <c r="H71" s="356"/>
    </row>
    <row r="72" spans="1:8" s="16" customFormat="1" ht="37.5" customHeight="1" outlineLevel="1" x14ac:dyDescent="0.2">
      <c r="A72" s="419" t="s">
        <v>45</v>
      </c>
      <c r="B72" s="420"/>
      <c r="C72" s="431"/>
      <c r="D72" s="354">
        <v>15960</v>
      </c>
      <c r="E72" s="355"/>
      <c r="F72" s="355"/>
      <c r="G72" s="355"/>
      <c r="H72" s="356"/>
    </row>
    <row r="73" spans="1:8" s="16" customFormat="1" ht="37.5" customHeight="1" outlineLevel="1" x14ac:dyDescent="0.2">
      <c r="A73" s="419" t="s">
        <v>46</v>
      </c>
      <c r="B73" s="420"/>
      <c r="C73" s="431"/>
      <c r="D73" s="354">
        <v>18240</v>
      </c>
      <c r="E73" s="355"/>
      <c r="F73" s="355"/>
      <c r="G73" s="355"/>
      <c r="H73" s="356"/>
    </row>
    <row r="74" spans="1:8" s="16" customFormat="1" ht="37.5" customHeight="1" outlineLevel="1" x14ac:dyDescent="0.2">
      <c r="A74" s="419" t="s">
        <v>47</v>
      </c>
      <c r="B74" s="420"/>
      <c r="C74" s="431"/>
      <c r="D74" s="354">
        <v>20520</v>
      </c>
      <c r="E74" s="355"/>
      <c r="F74" s="355"/>
      <c r="G74" s="355"/>
      <c r="H74" s="356"/>
    </row>
    <row r="75" spans="1:8" s="16" customFormat="1" ht="37.5" customHeight="1" outlineLevel="1" x14ac:dyDescent="0.2">
      <c r="A75" s="419" t="s">
        <v>48</v>
      </c>
      <c r="B75" s="420"/>
      <c r="C75" s="431"/>
      <c r="D75" s="354">
        <v>22800</v>
      </c>
      <c r="E75" s="355"/>
      <c r="F75" s="355"/>
      <c r="G75" s="355"/>
      <c r="H75" s="356"/>
    </row>
    <row r="76" spans="1:8" s="16" customFormat="1" ht="37.5" customHeight="1" outlineLevel="1" x14ac:dyDescent="0.2">
      <c r="A76" s="419" t="s">
        <v>49</v>
      </c>
      <c r="B76" s="420"/>
      <c r="C76" s="431"/>
      <c r="D76" s="354">
        <v>25080</v>
      </c>
      <c r="E76" s="355"/>
      <c r="F76" s="355"/>
      <c r="G76" s="355"/>
      <c r="H76" s="356"/>
    </row>
    <row r="77" spans="1:8" s="16" customFormat="1" ht="37.5" customHeight="1" outlineLevel="1" x14ac:dyDescent="0.2">
      <c r="A77" s="419" t="s">
        <v>50</v>
      </c>
      <c r="B77" s="420"/>
      <c r="C77" s="431"/>
      <c r="D77" s="354">
        <v>27360</v>
      </c>
      <c r="E77" s="355"/>
      <c r="F77" s="355"/>
      <c r="G77" s="355"/>
      <c r="H77" s="356"/>
    </row>
    <row r="78" spans="1:8" s="16" customFormat="1" ht="37.5" customHeight="1" outlineLevel="1" x14ac:dyDescent="0.2">
      <c r="A78" s="419" t="s">
        <v>51</v>
      </c>
      <c r="B78" s="420"/>
      <c r="C78" s="431"/>
      <c r="D78" s="354">
        <v>29640</v>
      </c>
      <c r="E78" s="355"/>
      <c r="F78" s="355"/>
      <c r="G78" s="355"/>
      <c r="H78" s="356"/>
    </row>
    <row r="79" spans="1:8" s="16" customFormat="1" ht="37.5" customHeight="1" outlineLevel="1" x14ac:dyDescent="0.2">
      <c r="A79" s="419" t="s">
        <v>52</v>
      </c>
      <c r="B79" s="420"/>
      <c r="C79" s="431"/>
      <c r="D79" s="354">
        <v>31920</v>
      </c>
      <c r="E79" s="355"/>
      <c r="F79" s="355"/>
      <c r="G79" s="355"/>
      <c r="H79" s="356"/>
    </row>
    <row r="80" spans="1:8" s="16" customFormat="1" ht="37.5" customHeight="1" outlineLevel="1" x14ac:dyDescent="0.2">
      <c r="A80" s="419" t="s">
        <v>53</v>
      </c>
      <c r="B80" s="420"/>
      <c r="C80" s="431"/>
      <c r="D80" s="354">
        <v>34200</v>
      </c>
      <c r="E80" s="355"/>
      <c r="F80" s="355"/>
      <c r="G80" s="355"/>
      <c r="H80" s="356"/>
    </row>
    <row r="81" spans="1:8" s="16" customFormat="1" ht="37.5" customHeight="1" outlineLevel="1" x14ac:dyDescent="0.2">
      <c r="A81" s="419" t="s">
        <v>54</v>
      </c>
      <c r="B81" s="420"/>
      <c r="C81" s="431"/>
      <c r="D81" s="354">
        <v>36480</v>
      </c>
      <c r="E81" s="355"/>
      <c r="F81" s="355"/>
      <c r="G81" s="355"/>
      <c r="H81" s="356"/>
    </row>
    <row r="82" spans="1:8" s="16" customFormat="1" ht="37.5" customHeight="1" outlineLevel="1" x14ac:dyDescent="0.2">
      <c r="A82" s="419" t="s">
        <v>55</v>
      </c>
      <c r="B82" s="420"/>
      <c r="C82" s="431"/>
      <c r="D82" s="354">
        <v>38760</v>
      </c>
      <c r="E82" s="355"/>
      <c r="F82" s="355"/>
      <c r="G82" s="355"/>
      <c r="H82" s="356"/>
    </row>
    <row r="83" spans="1:8" s="16" customFormat="1" ht="37.5" customHeight="1" outlineLevel="1" x14ac:dyDescent="0.2">
      <c r="A83" s="419" t="s">
        <v>56</v>
      </c>
      <c r="B83" s="420"/>
      <c r="C83" s="431"/>
      <c r="D83" s="354">
        <v>41040</v>
      </c>
      <c r="E83" s="355"/>
      <c r="F83" s="355"/>
      <c r="G83" s="355"/>
      <c r="H83" s="356"/>
    </row>
    <row r="84" spans="1:8" s="16" customFormat="1" ht="37.5" customHeight="1" outlineLevel="1" x14ac:dyDescent="0.2">
      <c r="A84" s="419" t="s">
        <v>57</v>
      </c>
      <c r="B84" s="420"/>
      <c r="C84" s="431"/>
      <c r="D84" s="354">
        <v>43320</v>
      </c>
      <c r="E84" s="355"/>
      <c r="F84" s="355"/>
      <c r="G84" s="355"/>
      <c r="H84" s="356"/>
    </row>
    <row r="85" spans="1:8" s="16" customFormat="1" ht="37.5" customHeight="1" outlineLevel="1" x14ac:dyDescent="0.2">
      <c r="A85" s="419" t="s">
        <v>58</v>
      </c>
      <c r="B85" s="420"/>
      <c r="C85" s="431"/>
      <c r="D85" s="354">
        <v>45600</v>
      </c>
      <c r="E85" s="355"/>
      <c r="F85" s="355"/>
      <c r="G85" s="355"/>
      <c r="H85" s="356"/>
    </row>
    <row r="86" spans="1:8" s="16" customFormat="1" ht="37.5" customHeight="1" outlineLevel="1" x14ac:dyDescent="0.2">
      <c r="A86" s="419" t="s">
        <v>181</v>
      </c>
      <c r="B86" s="420"/>
      <c r="C86" s="431"/>
      <c r="D86" s="354">
        <v>47880</v>
      </c>
      <c r="E86" s="355"/>
      <c r="F86" s="355"/>
      <c r="G86" s="355"/>
      <c r="H86" s="356"/>
    </row>
    <row r="87" spans="1:8" s="16" customFormat="1" ht="37.5" customHeight="1" outlineLevel="1" x14ac:dyDescent="0.2">
      <c r="A87" s="419" t="s">
        <v>182</v>
      </c>
      <c r="B87" s="420"/>
      <c r="C87" s="431"/>
      <c r="D87" s="354">
        <v>50160</v>
      </c>
      <c r="E87" s="355"/>
      <c r="F87" s="355"/>
      <c r="G87" s="355"/>
      <c r="H87" s="356"/>
    </row>
    <row r="88" spans="1:8" s="16" customFormat="1" ht="37.5" customHeight="1" outlineLevel="1" x14ac:dyDescent="0.2">
      <c r="A88" s="419" t="s">
        <v>183</v>
      </c>
      <c r="B88" s="420"/>
      <c r="C88" s="431"/>
      <c r="D88" s="354">
        <v>52440</v>
      </c>
      <c r="E88" s="355"/>
      <c r="F88" s="355"/>
      <c r="G88" s="355"/>
      <c r="H88" s="356"/>
    </row>
    <row r="89" spans="1:8" s="16" customFormat="1" ht="37.5" customHeight="1" outlineLevel="1" x14ac:dyDescent="0.2">
      <c r="A89" s="419" t="s">
        <v>184</v>
      </c>
      <c r="B89" s="420"/>
      <c r="C89" s="431"/>
      <c r="D89" s="354">
        <v>54720</v>
      </c>
      <c r="E89" s="355"/>
      <c r="F89" s="355"/>
      <c r="G89" s="355"/>
      <c r="H89" s="356"/>
    </row>
    <row r="90" spans="1:8" s="16" customFormat="1" ht="37.5" customHeight="1" outlineLevel="1" x14ac:dyDescent="0.2">
      <c r="A90" s="419" t="s">
        <v>185</v>
      </c>
      <c r="B90" s="420"/>
      <c r="C90" s="431"/>
      <c r="D90" s="354">
        <v>57000</v>
      </c>
      <c r="E90" s="355"/>
      <c r="F90" s="355"/>
      <c r="G90" s="355"/>
      <c r="H90" s="356"/>
    </row>
    <row r="91" spans="1:8" s="16" customFormat="1" ht="37.5" customHeight="1" outlineLevel="1" x14ac:dyDescent="0.2">
      <c r="A91" s="419" t="s">
        <v>186</v>
      </c>
      <c r="B91" s="420"/>
      <c r="C91" s="431"/>
      <c r="D91" s="354">
        <v>59280</v>
      </c>
      <c r="E91" s="355"/>
      <c r="F91" s="355"/>
      <c r="G91" s="355"/>
      <c r="H91" s="356"/>
    </row>
    <row r="92" spans="1:8" s="16" customFormat="1" ht="37.5" customHeight="1" outlineLevel="1" x14ac:dyDescent="0.2">
      <c r="A92" s="419" t="s">
        <v>187</v>
      </c>
      <c r="B92" s="420"/>
      <c r="C92" s="431"/>
      <c r="D92" s="354">
        <v>61560</v>
      </c>
      <c r="E92" s="355"/>
      <c r="F92" s="355"/>
      <c r="G92" s="355"/>
      <c r="H92" s="356"/>
    </row>
    <row r="93" spans="1:8" s="16" customFormat="1" ht="37.5" customHeight="1" outlineLevel="1" x14ac:dyDescent="0.2">
      <c r="A93" s="419" t="s">
        <v>188</v>
      </c>
      <c r="B93" s="420"/>
      <c r="C93" s="431"/>
      <c r="D93" s="354">
        <v>63840</v>
      </c>
      <c r="E93" s="355"/>
      <c r="F93" s="355"/>
      <c r="G93" s="355"/>
      <c r="H93" s="356"/>
    </row>
    <row r="94" spans="1:8" s="16" customFormat="1" ht="37.5" customHeight="1" outlineLevel="1" x14ac:dyDescent="0.2">
      <c r="A94" s="419" t="s">
        <v>189</v>
      </c>
      <c r="B94" s="420"/>
      <c r="C94" s="431"/>
      <c r="D94" s="354">
        <v>66120</v>
      </c>
      <c r="E94" s="355"/>
      <c r="F94" s="355"/>
      <c r="G94" s="355"/>
      <c r="H94" s="356"/>
    </row>
    <row r="95" spans="1:8" s="16" customFormat="1" ht="37.5" customHeight="1" outlineLevel="1" x14ac:dyDescent="0.2">
      <c r="A95" s="419" t="s">
        <v>190</v>
      </c>
      <c r="B95" s="420"/>
      <c r="C95" s="431"/>
      <c r="D95" s="354">
        <v>68400</v>
      </c>
      <c r="E95" s="355"/>
      <c r="F95" s="355"/>
      <c r="G95" s="355"/>
      <c r="H95" s="356"/>
    </row>
    <row r="96" spans="1:8" s="16" customFormat="1" ht="37.5" customHeight="1" outlineLevel="1" x14ac:dyDescent="0.2">
      <c r="A96" s="419" t="s">
        <v>191</v>
      </c>
      <c r="B96" s="420"/>
      <c r="C96" s="431"/>
      <c r="D96" s="354">
        <v>70680</v>
      </c>
      <c r="E96" s="355"/>
      <c r="F96" s="355"/>
      <c r="G96" s="355"/>
      <c r="H96" s="356"/>
    </row>
    <row r="97" spans="1:8" s="16" customFormat="1" ht="37.5" customHeight="1" outlineLevel="1" x14ac:dyDescent="0.2">
      <c r="A97" s="419" t="s">
        <v>192</v>
      </c>
      <c r="B97" s="420"/>
      <c r="C97" s="431"/>
      <c r="D97" s="354">
        <v>72960</v>
      </c>
      <c r="E97" s="355"/>
      <c r="F97" s="355"/>
      <c r="G97" s="355"/>
      <c r="H97" s="356"/>
    </row>
    <row r="98" spans="1:8" s="16" customFormat="1" ht="37.5" customHeight="1" outlineLevel="1" x14ac:dyDescent="0.2">
      <c r="A98" s="419" t="s">
        <v>193</v>
      </c>
      <c r="B98" s="420"/>
      <c r="C98" s="431"/>
      <c r="D98" s="354">
        <v>75240</v>
      </c>
      <c r="E98" s="355"/>
      <c r="F98" s="355"/>
      <c r="G98" s="355"/>
      <c r="H98" s="356"/>
    </row>
    <row r="99" spans="1:8" s="16" customFormat="1" ht="37.5" customHeight="1" outlineLevel="1" x14ac:dyDescent="0.2">
      <c r="A99" s="419" t="s">
        <v>194</v>
      </c>
      <c r="B99" s="420"/>
      <c r="C99" s="431"/>
      <c r="D99" s="354">
        <v>77520</v>
      </c>
      <c r="E99" s="355"/>
      <c r="F99" s="355"/>
      <c r="G99" s="355"/>
      <c r="H99" s="356"/>
    </row>
    <row r="100" spans="1:8" s="16" customFormat="1" ht="37.5" customHeight="1" outlineLevel="1" x14ac:dyDescent="0.2">
      <c r="A100" s="419" t="s">
        <v>195</v>
      </c>
      <c r="B100" s="420"/>
      <c r="C100" s="431"/>
      <c r="D100" s="354">
        <v>79800</v>
      </c>
      <c r="E100" s="355"/>
      <c r="F100" s="355"/>
      <c r="G100" s="355"/>
      <c r="H100" s="356"/>
    </row>
    <row r="101" spans="1:8" s="16" customFormat="1" ht="37.5" customHeight="1" outlineLevel="1" x14ac:dyDescent="0.2">
      <c r="A101" s="419" t="s">
        <v>235</v>
      </c>
      <c r="B101" s="420"/>
      <c r="C101" s="431"/>
      <c r="D101" s="354">
        <v>82080</v>
      </c>
      <c r="E101" s="355"/>
      <c r="F101" s="355"/>
      <c r="G101" s="355"/>
      <c r="H101" s="356"/>
    </row>
    <row r="102" spans="1:8" s="16" customFormat="1" ht="37.5" customHeight="1" outlineLevel="1" x14ac:dyDescent="0.2">
      <c r="A102" s="419" t="s">
        <v>236</v>
      </c>
      <c r="B102" s="420"/>
      <c r="C102" s="431"/>
      <c r="D102" s="354">
        <v>84360</v>
      </c>
      <c r="E102" s="355"/>
      <c r="F102" s="355"/>
      <c r="G102" s="355"/>
      <c r="H102" s="356"/>
    </row>
    <row r="103" spans="1:8" s="16" customFormat="1" ht="37.5" customHeight="1" outlineLevel="1" x14ac:dyDescent="0.2">
      <c r="A103" s="419" t="s">
        <v>237</v>
      </c>
      <c r="B103" s="420"/>
      <c r="C103" s="431"/>
      <c r="D103" s="354">
        <v>86640</v>
      </c>
      <c r="E103" s="355"/>
      <c r="F103" s="355"/>
      <c r="G103" s="355"/>
      <c r="H103" s="356"/>
    </row>
    <row r="104" spans="1:8" s="16" customFormat="1" ht="37.5" customHeight="1" outlineLevel="1" x14ac:dyDescent="0.2">
      <c r="A104" s="419" t="s">
        <v>238</v>
      </c>
      <c r="B104" s="420"/>
      <c r="C104" s="431"/>
      <c r="D104" s="354">
        <v>88920</v>
      </c>
      <c r="E104" s="355"/>
      <c r="F104" s="355"/>
      <c r="G104" s="355"/>
      <c r="H104" s="356"/>
    </row>
    <row r="105" spans="1:8" s="16" customFormat="1" ht="37.5" customHeight="1" outlineLevel="1" x14ac:dyDescent="0.2">
      <c r="A105" s="419" t="s">
        <v>239</v>
      </c>
      <c r="B105" s="420"/>
      <c r="C105" s="431"/>
      <c r="D105" s="354">
        <v>91200</v>
      </c>
      <c r="E105" s="355"/>
      <c r="F105" s="355"/>
      <c r="G105" s="355"/>
      <c r="H105" s="356"/>
    </row>
    <row r="106" spans="1:8" s="16" customFormat="1" ht="37.5" customHeight="1" outlineLevel="1" x14ac:dyDescent="0.2">
      <c r="A106" s="419" t="s">
        <v>359</v>
      </c>
      <c r="B106" s="420"/>
      <c r="C106" s="431"/>
      <c r="D106" s="354">
        <v>93480</v>
      </c>
      <c r="E106" s="355"/>
      <c r="F106" s="355"/>
      <c r="G106" s="355"/>
      <c r="H106" s="356"/>
    </row>
    <row r="107" spans="1:8" s="16" customFormat="1" ht="37.5" customHeight="1" outlineLevel="1" x14ac:dyDescent="0.2">
      <c r="A107" s="419" t="s">
        <v>360</v>
      </c>
      <c r="B107" s="420"/>
      <c r="C107" s="431"/>
      <c r="D107" s="354">
        <v>95760</v>
      </c>
      <c r="E107" s="355"/>
      <c r="F107" s="355"/>
      <c r="G107" s="355"/>
      <c r="H107" s="356"/>
    </row>
    <row r="108" spans="1:8" s="16" customFormat="1" ht="37.5" customHeight="1" outlineLevel="1" x14ac:dyDescent="0.2">
      <c r="A108" s="419" t="s">
        <v>361</v>
      </c>
      <c r="B108" s="420"/>
      <c r="C108" s="431"/>
      <c r="D108" s="354">
        <v>98040</v>
      </c>
      <c r="E108" s="355"/>
      <c r="F108" s="355"/>
      <c r="G108" s="355"/>
      <c r="H108" s="356"/>
    </row>
    <row r="109" spans="1:8" s="16" customFormat="1" ht="37.5" customHeight="1" outlineLevel="1" x14ac:dyDescent="0.2">
      <c r="A109" s="419" t="s">
        <v>362</v>
      </c>
      <c r="B109" s="420"/>
      <c r="C109" s="431"/>
      <c r="D109" s="354">
        <v>100320</v>
      </c>
      <c r="E109" s="355"/>
      <c r="F109" s="355"/>
      <c r="G109" s="355"/>
      <c r="H109" s="356"/>
    </row>
    <row r="110" spans="1:8" s="16" customFormat="1" ht="37.5" customHeight="1" outlineLevel="1" x14ac:dyDescent="0.2">
      <c r="A110" s="419" t="s">
        <v>363</v>
      </c>
      <c r="B110" s="420"/>
      <c r="C110" s="431"/>
      <c r="D110" s="354">
        <v>102600</v>
      </c>
      <c r="E110" s="355"/>
      <c r="F110" s="355"/>
      <c r="G110" s="355"/>
      <c r="H110" s="356"/>
    </row>
    <row r="111" spans="1:8" s="16" customFormat="1" ht="37.5" customHeight="1" outlineLevel="1" x14ac:dyDescent="0.2">
      <c r="A111" s="419" t="s">
        <v>364</v>
      </c>
      <c r="B111" s="420"/>
      <c r="C111" s="431"/>
      <c r="D111" s="354">
        <v>104880</v>
      </c>
      <c r="E111" s="355"/>
      <c r="F111" s="355"/>
      <c r="G111" s="355"/>
      <c r="H111" s="356"/>
    </row>
    <row r="112" spans="1:8" s="16" customFormat="1" ht="37.5" customHeight="1" outlineLevel="1" x14ac:dyDescent="0.2">
      <c r="A112" s="419" t="s">
        <v>365</v>
      </c>
      <c r="B112" s="420"/>
      <c r="C112" s="431"/>
      <c r="D112" s="354">
        <v>107160</v>
      </c>
      <c r="E112" s="355"/>
      <c r="F112" s="355"/>
      <c r="G112" s="355"/>
      <c r="H112" s="356"/>
    </row>
    <row r="113" spans="1:8" s="16" customFormat="1" ht="37.5" customHeight="1" outlineLevel="1" x14ac:dyDescent="0.2">
      <c r="A113" s="419" t="s">
        <v>366</v>
      </c>
      <c r="B113" s="420"/>
      <c r="C113" s="431"/>
      <c r="D113" s="354">
        <v>109440</v>
      </c>
      <c r="E113" s="355"/>
      <c r="F113" s="355"/>
      <c r="G113" s="355"/>
      <c r="H113" s="356"/>
    </row>
    <row r="114" spans="1:8" s="16" customFormat="1" ht="37.5" customHeight="1" outlineLevel="1" x14ac:dyDescent="0.2">
      <c r="A114" s="419" t="s">
        <v>367</v>
      </c>
      <c r="B114" s="420"/>
      <c r="C114" s="431"/>
      <c r="D114" s="354">
        <v>111720</v>
      </c>
      <c r="E114" s="355"/>
      <c r="F114" s="355"/>
      <c r="G114" s="355"/>
      <c r="H114" s="356"/>
    </row>
    <row r="115" spans="1:8" s="16" customFormat="1" ht="37.5" customHeight="1" outlineLevel="1" thickBot="1" x14ac:dyDescent="0.25">
      <c r="A115" s="419" t="s">
        <v>368</v>
      </c>
      <c r="B115" s="420"/>
      <c r="C115" s="431"/>
      <c r="D115" s="354">
        <v>114000</v>
      </c>
      <c r="E115" s="355"/>
      <c r="F115" s="355"/>
      <c r="G115" s="355"/>
      <c r="H115" s="356"/>
    </row>
    <row r="116" spans="1:8" s="16" customFormat="1" ht="24.95" customHeight="1" thickBot="1" x14ac:dyDescent="0.4">
      <c r="A116" s="40"/>
      <c r="B116" s="170"/>
      <c r="C116" s="60"/>
      <c r="D116" s="823" t="s">
        <v>725</v>
      </c>
      <c r="E116" s="823"/>
      <c r="F116" s="823"/>
      <c r="G116" s="823"/>
      <c r="H116" s="824"/>
    </row>
    <row r="117" spans="1:8" s="16" customFormat="1" ht="24.95" customHeight="1" thickBot="1" x14ac:dyDescent="0.25">
      <c r="A117" s="171"/>
      <c r="B117" s="55"/>
      <c r="C117" s="56"/>
      <c r="D117" s="172" t="s">
        <v>171</v>
      </c>
      <c r="E117" s="173" t="s">
        <v>172</v>
      </c>
      <c r="F117" s="174" t="s">
        <v>173</v>
      </c>
      <c r="G117" s="173" t="s">
        <v>174</v>
      </c>
      <c r="H117" s="175" t="s">
        <v>175</v>
      </c>
    </row>
    <row r="118" spans="1:8" s="16" customFormat="1" ht="48" customHeight="1" x14ac:dyDescent="0.2">
      <c r="A118" s="461" t="s">
        <v>241</v>
      </c>
      <c r="B118" s="455" t="s">
        <v>27</v>
      </c>
      <c r="C11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18" s="382">
        <f>F118*1.2</f>
        <v>12024</v>
      </c>
      <c r="E118" s="383">
        <f>F118*1.1</f>
        <v>11022</v>
      </c>
      <c r="F118" s="383">
        <v>10020</v>
      </c>
      <c r="G118" s="383">
        <f>F118*0.75</f>
        <v>7515</v>
      </c>
      <c r="H118" s="384">
        <f>F118*0.5</f>
        <v>5010</v>
      </c>
    </row>
    <row r="119" spans="1:8" s="16" customFormat="1" ht="132" customHeight="1" x14ac:dyDescent="0.2">
      <c r="A119" s="462"/>
      <c r="B119" s="456"/>
      <c r="C119" s="456"/>
      <c r="D119" s="354"/>
      <c r="E119" s="355"/>
      <c r="F119" s="355"/>
      <c r="G119" s="355"/>
      <c r="H119" s="356"/>
    </row>
    <row r="120" spans="1:8" s="16" customFormat="1" ht="97.5" customHeight="1" x14ac:dyDescent="0.2">
      <c r="A120" s="462"/>
      <c r="B120" s="24" t="s">
        <v>12</v>
      </c>
      <c r="C12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0" s="354"/>
      <c r="E120" s="355"/>
      <c r="F120" s="355"/>
      <c r="G120" s="355"/>
      <c r="H120" s="356"/>
    </row>
    <row r="121" spans="1:8" s="16" customFormat="1" ht="166.5" customHeight="1" thickBot="1" x14ac:dyDescent="0.25">
      <c r="A121" s="464"/>
      <c r="B121" s="26" t="s">
        <v>13</v>
      </c>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1" s="374"/>
      <c r="E121" s="375"/>
      <c r="F121" s="375"/>
      <c r="G121" s="375"/>
      <c r="H121" s="376"/>
    </row>
    <row r="122" spans="1:8" s="16" customFormat="1" ht="24.95" customHeight="1" thickBot="1" x14ac:dyDescent="0.25">
      <c r="A122" s="28"/>
      <c r="B122" s="29"/>
      <c r="C122" s="30"/>
      <c r="D122" s="519"/>
      <c r="E122" s="519"/>
      <c r="F122" s="519"/>
      <c r="G122" s="519"/>
      <c r="H122" s="645"/>
    </row>
    <row r="123" spans="1:8" s="16" customFormat="1" ht="48" customHeight="1" x14ac:dyDescent="0.2">
      <c r="A123" s="451" t="s">
        <v>242</v>
      </c>
      <c r="B123" s="455" t="s">
        <v>27</v>
      </c>
      <c r="C12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3" s="457">
        <f>F123*1.2</f>
        <v>13680</v>
      </c>
      <c r="E123" s="383">
        <f>F123*1.1</f>
        <v>12540.000000000002</v>
      </c>
      <c r="F123" s="383">
        <v>11400</v>
      </c>
      <c r="G123" s="383">
        <f>F123*0.75</f>
        <v>8550</v>
      </c>
      <c r="H123" s="384">
        <f>F123*0.5</f>
        <v>5700</v>
      </c>
    </row>
    <row r="124" spans="1:8" s="16" customFormat="1" ht="132" customHeight="1" x14ac:dyDescent="0.2">
      <c r="A124" s="452"/>
      <c r="B124" s="456"/>
      <c r="C124" s="456"/>
      <c r="D124" s="361"/>
      <c r="E124" s="355"/>
      <c r="F124" s="355"/>
      <c r="G124" s="355"/>
      <c r="H124" s="356"/>
    </row>
    <row r="125" spans="1:8" s="16" customFormat="1" ht="97.5" customHeight="1" x14ac:dyDescent="0.2">
      <c r="A125" s="452"/>
      <c r="B125" s="24" t="s">
        <v>12</v>
      </c>
      <c r="C12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5" s="361"/>
      <c r="E125" s="355"/>
      <c r="F125" s="355"/>
      <c r="G125" s="355"/>
      <c r="H125" s="356"/>
    </row>
    <row r="126" spans="1:8" s="16" customFormat="1" ht="166.5" customHeight="1" x14ac:dyDescent="0.2">
      <c r="A126" s="452"/>
      <c r="B126" s="31" t="s">
        <v>13</v>
      </c>
      <c r="C12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6" s="361"/>
      <c r="E126" s="355"/>
      <c r="F126" s="355"/>
      <c r="G126" s="355"/>
      <c r="H126" s="356"/>
    </row>
    <row r="127" spans="1:8" s="16" customFormat="1" ht="92.25" customHeight="1" thickBot="1" x14ac:dyDescent="0.25">
      <c r="A127" s="489"/>
      <c r="B127" s="26" t="s">
        <v>16</v>
      </c>
      <c r="C12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27" s="482"/>
      <c r="E127" s="375"/>
      <c r="F127" s="375"/>
      <c r="G127" s="375"/>
      <c r="H127" s="376"/>
    </row>
    <row r="128" spans="1:8" s="16" customFormat="1" ht="24.95" customHeight="1" thickBot="1" x14ac:dyDescent="0.25">
      <c r="A128" s="40"/>
      <c r="B128" s="41"/>
      <c r="C128" s="42"/>
      <c r="D128" s="519"/>
      <c r="E128" s="519"/>
      <c r="F128" s="519"/>
      <c r="G128" s="519"/>
      <c r="H128" s="645"/>
    </row>
    <row r="129" spans="1:8" s="16" customFormat="1" ht="50.1" customHeight="1" x14ac:dyDescent="0.2">
      <c r="A129" s="438" t="s">
        <v>243</v>
      </c>
      <c r="B129" s="475" t="s">
        <v>23</v>
      </c>
      <c r="C12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29" s="527">
        <v>240</v>
      </c>
      <c r="E129" s="528"/>
      <c r="F129" s="528"/>
      <c r="G129" s="528"/>
      <c r="H129" s="529"/>
    </row>
    <row r="130" spans="1:8" s="16" customFormat="1" ht="94.5" customHeight="1" x14ac:dyDescent="0.2">
      <c r="A130" s="439"/>
      <c r="B130" s="476"/>
      <c r="C130" s="478"/>
      <c r="D130" s="480"/>
      <c r="E130" s="447"/>
      <c r="F130" s="447"/>
      <c r="G130" s="447"/>
      <c r="H130" s="530"/>
    </row>
    <row r="131" spans="1:8" s="16" customFormat="1" ht="163.5" customHeight="1" thickBot="1" x14ac:dyDescent="0.25">
      <c r="A131" s="440"/>
      <c r="B131" s="43" t="s">
        <v>13</v>
      </c>
      <c r="C13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131" s="531"/>
      <c r="E131" s="532"/>
      <c r="F131" s="532"/>
      <c r="G131" s="532"/>
      <c r="H131" s="533"/>
    </row>
    <row r="132" spans="1:8" s="16" customFormat="1" ht="24.95" customHeight="1" thickBot="1" x14ac:dyDescent="0.25">
      <c r="A132" s="40"/>
      <c r="B132" s="59"/>
      <c r="C132" s="60"/>
      <c r="D132" s="591" t="s">
        <v>240</v>
      </c>
      <c r="E132" s="591"/>
      <c r="F132" s="591"/>
      <c r="G132" s="591"/>
      <c r="H132" s="614"/>
    </row>
    <row r="133" spans="1:8" s="16" customFormat="1" ht="50.1" customHeight="1" thickBot="1" x14ac:dyDescent="0.25">
      <c r="A133" s="411" t="s">
        <v>38</v>
      </c>
      <c r="B133" s="412"/>
      <c r="C133" s="412"/>
      <c r="D133" s="785" t="str">
        <f>"от "&amp;MIN(D134:D152)&amp;" до "&amp;MAX(D134:D152)</f>
        <v>от 2280 до 43320</v>
      </c>
      <c r="E133" s="786"/>
      <c r="F133" s="786"/>
      <c r="G133" s="786"/>
      <c r="H133" s="787"/>
    </row>
    <row r="134" spans="1:8" s="16" customFormat="1" ht="37.5" customHeight="1" outlineLevel="1" x14ac:dyDescent="0.2">
      <c r="A134" s="429" t="s">
        <v>244</v>
      </c>
      <c r="B134" s="598"/>
      <c r="C134" s="741"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34" s="382">
        <v>2280</v>
      </c>
      <c r="E134" s="383"/>
      <c r="F134" s="383"/>
      <c r="G134" s="383"/>
      <c r="H134" s="384"/>
    </row>
    <row r="135" spans="1:8" s="16" customFormat="1" ht="37.5" customHeight="1" outlineLevel="1" x14ac:dyDescent="0.2">
      <c r="A135" s="688" t="s">
        <v>245</v>
      </c>
      <c r="B135" s="693"/>
      <c r="C135" s="815"/>
      <c r="D135" s="354">
        <v>4560</v>
      </c>
      <c r="E135" s="355"/>
      <c r="F135" s="355"/>
      <c r="G135" s="355"/>
      <c r="H135" s="356"/>
    </row>
    <row r="136" spans="1:8" s="16" customFormat="1" ht="37.5" customHeight="1" outlineLevel="1" x14ac:dyDescent="0.2">
      <c r="A136" s="688" t="s">
        <v>246</v>
      </c>
      <c r="B136" s="693"/>
      <c r="C136" s="815"/>
      <c r="D136" s="354">
        <v>6840</v>
      </c>
      <c r="E136" s="355"/>
      <c r="F136" s="355"/>
      <c r="G136" s="355"/>
      <c r="H136" s="356"/>
    </row>
    <row r="137" spans="1:8" s="16" customFormat="1" ht="37.5" customHeight="1" outlineLevel="1" x14ac:dyDescent="0.2">
      <c r="A137" s="688" t="s">
        <v>247</v>
      </c>
      <c r="B137" s="693"/>
      <c r="C137" s="815"/>
      <c r="D137" s="354">
        <v>9120</v>
      </c>
      <c r="E137" s="355"/>
      <c r="F137" s="355"/>
      <c r="G137" s="355"/>
      <c r="H137" s="356"/>
    </row>
    <row r="138" spans="1:8" s="16" customFormat="1" ht="37.5" customHeight="1" outlineLevel="1" x14ac:dyDescent="0.2">
      <c r="A138" s="688" t="s">
        <v>248</v>
      </c>
      <c r="B138" s="693"/>
      <c r="C138" s="815"/>
      <c r="D138" s="354">
        <v>11400</v>
      </c>
      <c r="E138" s="355"/>
      <c r="F138" s="355"/>
      <c r="G138" s="355"/>
      <c r="H138" s="356"/>
    </row>
    <row r="139" spans="1:8" s="16" customFormat="1" ht="37.5" customHeight="1" outlineLevel="1" x14ac:dyDescent="0.2">
      <c r="A139" s="688" t="s">
        <v>249</v>
      </c>
      <c r="B139" s="693"/>
      <c r="C139" s="815"/>
      <c r="D139" s="354">
        <v>13680</v>
      </c>
      <c r="E139" s="355"/>
      <c r="F139" s="355"/>
      <c r="G139" s="355"/>
      <c r="H139" s="356"/>
    </row>
    <row r="140" spans="1:8" s="16" customFormat="1" ht="37.5" customHeight="1" outlineLevel="1" x14ac:dyDescent="0.2">
      <c r="A140" s="688" t="s">
        <v>250</v>
      </c>
      <c r="B140" s="693"/>
      <c r="C140" s="815"/>
      <c r="D140" s="354">
        <v>15960</v>
      </c>
      <c r="E140" s="355"/>
      <c r="F140" s="355"/>
      <c r="G140" s="355"/>
      <c r="H140" s="356"/>
    </row>
    <row r="141" spans="1:8" s="16" customFormat="1" ht="37.5" customHeight="1" outlineLevel="1" x14ac:dyDescent="0.2">
      <c r="A141" s="688" t="s">
        <v>251</v>
      </c>
      <c r="B141" s="693"/>
      <c r="C141" s="815"/>
      <c r="D141" s="354">
        <v>18240</v>
      </c>
      <c r="E141" s="355"/>
      <c r="F141" s="355"/>
      <c r="G141" s="355"/>
      <c r="H141" s="356"/>
    </row>
    <row r="142" spans="1:8" s="16" customFormat="1" ht="37.5" customHeight="1" outlineLevel="1" x14ac:dyDescent="0.2">
      <c r="A142" s="688" t="s">
        <v>252</v>
      </c>
      <c r="B142" s="693"/>
      <c r="C142" s="815"/>
      <c r="D142" s="354">
        <v>20520</v>
      </c>
      <c r="E142" s="355"/>
      <c r="F142" s="355"/>
      <c r="G142" s="355"/>
      <c r="H142" s="356"/>
    </row>
    <row r="143" spans="1:8" s="16" customFormat="1" ht="37.5" customHeight="1" outlineLevel="1" x14ac:dyDescent="0.2">
      <c r="A143" s="688" t="s">
        <v>253</v>
      </c>
      <c r="B143" s="693"/>
      <c r="C143" s="815"/>
      <c r="D143" s="354">
        <v>22800</v>
      </c>
      <c r="E143" s="355"/>
      <c r="F143" s="355"/>
      <c r="G143" s="355"/>
      <c r="H143" s="356"/>
    </row>
    <row r="144" spans="1:8" s="16" customFormat="1" ht="37.5" customHeight="1" outlineLevel="1" x14ac:dyDescent="0.2">
      <c r="A144" s="688" t="s">
        <v>254</v>
      </c>
      <c r="B144" s="693"/>
      <c r="C144" s="815"/>
      <c r="D144" s="354">
        <v>25080</v>
      </c>
      <c r="E144" s="355"/>
      <c r="F144" s="355"/>
      <c r="G144" s="355"/>
      <c r="H144" s="356"/>
    </row>
    <row r="145" spans="1:8" s="16" customFormat="1" ht="37.5" customHeight="1" outlineLevel="1" x14ac:dyDescent="0.2">
      <c r="A145" s="688" t="s">
        <v>255</v>
      </c>
      <c r="B145" s="693"/>
      <c r="C145" s="815"/>
      <c r="D145" s="354">
        <v>27360</v>
      </c>
      <c r="E145" s="355"/>
      <c r="F145" s="355"/>
      <c r="G145" s="355"/>
      <c r="H145" s="356"/>
    </row>
    <row r="146" spans="1:8" s="16" customFormat="1" ht="37.5" customHeight="1" outlineLevel="1" x14ac:dyDescent="0.2">
      <c r="A146" s="688" t="s">
        <v>256</v>
      </c>
      <c r="B146" s="693"/>
      <c r="C146" s="815"/>
      <c r="D146" s="354">
        <v>29640</v>
      </c>
      <c r="E146" s="355"/>
      <c r="F146" s="355"/>
      <c r="G146" s="355"/>
      <c r="H146" s="356"/>
    </row>
    <row r="147" spans="1:8" s="16" customFormat="1" ht="37.5" customHeight="1" outlineLevel="1" x14ac:dyDescent="0.2">
      <c r="A147" s="688" t="s">
        <v>257</v>
      </c>
      <c r="B147" s="693"/>
      <c r="C147" s="815"/>
      <c r="D147" s="354">
        <v>31920</v>
      </c>
      <c r="E147" s="355"/>
      <c r="F147" s="355"/>
      <c r="G147" s="355"/>
      <c r="H147" s="356"/>
    </row>
    <row r="148" spans="1:8" s="16" customFormat="1" ht="37.5" customHeight="1" outlineLevel="1" x14ac:dyDescent="0.2">
      <c r="A148" s="688" t="s">
        <v>258</v>
      </c>
      <c r="B148" s="693"/>
      <c r="C148" s="815"/>
      <c r="D148" s="354">
        <v>34200</v>
      </c>
      <c r="E148" s="355"/>
      <c r="F148" s="355"/>
      <c r="G148" s="355"/>
      <c r="H148" s="356"/>
    </row>
    <row r="149" spans="1:8" s="16" customFormat="1" ht="37.5" customHeight="1" outlineLevel="1" x14ac:dyDescent="0.2">
      <c r="A149" s="688" t="s">
        <v>259</v>
      </c>
      <c r="B149" s="693"/>
      <c r="C149" s="815"/>
      <c r="D149" s="354">
        <v>36480</v>
      </c>
      <c r="E149" s="355"/>
      <c r="F149" s="355"/>
      <c r="G149" s="355"/>
      <c r="H149" s="356"/>
    </row>
    <row r="150" spans="1:8" s="16" customFormat="1" ht="37.5" customHeight="1" outlineLevel="1" x14ac:dyDescent="0.2">
      <c r="A150" s="688" t="s">
        <v>260</v>
      </c>
      <c r="B150" s="693"/>
      <c r="C150" s="815"/>
      <c r="D150" s="354">
        <v>38760</v>
      </c>
      <c r="E150" s="355"/>
      <c r="F150" s="355"/>
      <c r="G150" s="355"/>
      <c r="H150" s="356"/>
    </row>
    <row r="151" spans="1:8" s="16" customFormat="1" ht="37.5" customHeight="1" outlineLevel="1" x14ac:dyDescent="0.2">
      <c r="A151" s="688" t="s">
        <v>261</v>
      </c>
      <c r="B151" s="693"/>
      <c r="C151" s="815"/>
      <c r="D151" s="354">
        <v>41040</v>
      </c>
      <c r="E151" s="355"/>
      <c r="F151" s="355"/>
      <c r="G151" s="355"/>
      <c r="H151" s="356"/>
    </row>
    <row r="152" spans="1:8" s="16" customFormat="1" ht="37.5" customHeight="1" outlineLevel="1" x14ac:dyDescent="0.2">
      <c r="A152" s="688" t="s">
        <v>262</v>
      </c>
      <c r="B152" s="693"/>
      <c r="C152" s="815"/>
      <c r="D152" s="354">
        <v>43320</v>
      </c>
      <c r="E152" s="355"/>
      <c r="F152" s="355"/>
      <c r="G152" s="355"/>
      <c r="H152" s="356"/>
    </row>
    <row r="153" spans="1:8" s="16" customFormat="1" ht="37.5" customHeight="1" outlineLevel="1" x14ac:dyDescent="0.2">
      <c r="A153" s="419" t="s">
        <v>263</v>
      </c>
      <c r="B153" s="586"/>
      <c r="C153" s="815"/>
      <c r="D153" s="354">
        <v>45600</v>
      </c>
      <c r="E153" s="355"/>
      <c r="F153" s="355"/>
      <c r="G153" s="355"/>
      <c r="H153" s="356"/>
    </row>
    <row r="154" spans="1:8" s="16" customFormat="1" ht="37.5" customHeight="1" outlineLevel="1" x14ac:dyDescent="0.2">
      <c r="A154" s="419" t="s">
        <v>264</v>
      </c>
      <c r="B154" s="420"/>
      <c r="C154" s="815"/>
      <c r="D154" s="354">
        <v>47880</v>
      </c>
      <c r="E154" s="355"/>
      <c r="F154" s="355"/>
      <c r="G154" s="355"/>
      <c r="H154" s="356"/>
    </row>
    <row r="155" spans="1:8" s="16" customFormat="1" ht="37.5" customHeight="1" outlineLevel="1" x14ac:dyDescent="0.2">
      <c r="A155" s="419" t="s">
        <v>265</v>
      </c>
      <c r="B155" s="420"/>
      <c r="C155" s="815"/>
      <c r="D155" s="354">
        <v>50160</v>
      </c>
      <c r="E155" s="355"/>
      <c r="F155" s="355"/>
      <c r="G155" s="355"/>
      <c r="H155" s="356"/>
    </row>
    <row r="156" spans="1:8" s="16" customFormat="1" ht="37.5" customHeight="1" outlineLevel="1" x14ac:dyDescent="0.2">
      <c r="A156" s="419" t="s">
        <v>266</v>
      </c>
      <c r="B156" s="420"/>
      <c r="C156" s="815"/>
      <c r="D156" s="354">
        <v>52440</v>
      </c>
      <c r="E156" s="355"/>
      <c r="F156" s="355"/>
      <c r="G156" s="355"/>
      <c r="H156" s="356"/>
    </row>
    <row r="157" spans="1:8" s="16" customFormat="1" ht="37.5" customHeight="1" outlineLevel="1" x14ac:dyDescent="0.2">
      <c r="A157" s="419" t="s">
        <v>267</v>
      </c>
      <c r="B157" s="420"/>
      <c r="C157" s="815"/>
      <c r="D157" s="354">
        <v>54720</v>
      </c>
      <c r="E157" s="355"/>
      <c r="F157" s="355"/>
      <c r="G157" s="355"/>
      <c r="H157" s="356"/>
    </row>
    <row r="158" spans="1:8" s="16" customFormat="1" ht="37.5" customHeight="1" outlineLevel="1" x14ac:dyDescent="0.2">
      <c r="A158" s="419" t="s">
        <v>268</v>
      </c>
      <c r="B158" s="420"/>
      <c r="C158" s="815"/>
      <c r="D158" s="354">
        <v>57000</v>
      </c>
      <c r="E158" s="355"/>
      <c r="F158" s="355"/>
      <c r="G158" s="355"/>
      <c r="H158" s="356"/>
    </row>
    <row r="159" spans="1:8" s="16" customFormat="1" ht="37.5" customHeight="1" outlineLevel="1" x14ac:dyDescent="0.2">
      <c r="A159" s="419" t="s">
        <v>269</v>
      </c>
      <c r="B159" s="420"/>
      <c r="C159" s="815"/>
      <c r="D159" s="354">
        <v>59280</v>
      </c>
      <c r="E159" s="355"/>
      <c r="F159" s="355"/>
      <c r="G159" s="355"/>
      <c r="H159" s="356"/>
    </row>
    <row r="160" spans="1:8" s="16" customFormat="1" ht="37.5" customHeight="1" outlineLevel="1" x14ac:dyDescent="0.2">
      <c r="A160" s="419" t="s">
        <v>270</v>
      </c>
      <c r="B160" s="420"/>
      <c r="C160" s="815"/>
      <c r="D160" s="354">
        <v>61560</v>
      </c>
      <c r="E160" s="355"/>
      <c r="F160" s="355"/>
      <c r="G160" s="355"/>
      <c r="H160" s="356"/>
    </row>
    <row r="161" spans="1:8" s="16" customFormat="1" ht="37.5" customHeight="1" outlineLevel="1" x14ac:dyDescent="0.2">
      <c r="A161" s="419" t="s">
        <v>271</v>
      </c>
      <c r="B161" s="420"/>
      <c r="C161" s="815"/>
      <c r="D161" s="354">
        <v>63840</v>
      </c>
      <c r="E161" s="355"/>
      <c r="F161" s="355"/>
      <c r="G161" s="355"/>
      <c r="H161" s="356"/>
    </row>
    <row r="162" spans="1:8" s="16" customFormat="1" ht="37.5" customHeight="1" outlineLevel="1" x14ac:dyDescent="0.2">
      <c r="A162" s="419" t="s">
        <v>272</v>
      </c>
      <c r="B162" s="420"/>
      <c r="C162" s="815"/>
      <c r="D162" s="354">
        <v>66120</v>
      </c>
      <c r="E162" s="355"/>
      <c r="F162" s="355"/>
      <c r="G162" s="355"/>
      <c r="H162" s="356"/>
    </row>
    <row r="163" spans="1:8" s="16" customFormat="1" ht="37.5" customHeight="1" outlineLevel="1" x14ac:dyDescent="0.2">
      <c r="A163" s="419" t="s">
        <v>273</v>
      </c>
      <c r="B163" s="420"/>
      <c r="C163" s="815"/>
      <c r="D163" s="354">
        <v>68400</v>
      </c>
      <c r="E163" s="355"/>
      <c r="F163" s="355"/>
      <c r="G163" s="355"/>
      <c r="H163" s="356"/>
    </row>
    <row r="164" spans="1:8" s="16" customFormat="1" ht="37.5" customHeight="1" outlineLevel="1" x14ac:dyDescent="0.2">
      <c r="A164" s="419" t="s">
        <v>274</v>
      </c>
      <c r="B164" s="420"/>
      <c r="C164" s="815"/>
      <c r="D164" s="354">
        <v>70680</v>
      </c>
      <c r="E164" s="355"/>
      <c r="F164" s="355"/>
      <c r="G164" s="355"/>
      <c r="H164" s="356"/>
    </row>
    <row r="165" spans="1:8" s="16" customFormat="1" ht="37.5" customHeight="1" outlineLevel="1" x14ac:dyDescent="0.2">
      <c r="A165" s="419" t="s">
        <v>275</v>
      </c>
      <c r="B165" s="420"/>
      <c r="C165" s="815"/>
      <c r="D165" s="354">
        <v>72960</v>
      </c>
      <c r="E165" s="355"/>
      <c r="F165" s="355"/>
      <c r="G165" s="355"/>
      <c r="H165" s="356"/>
    </row>
    <row r="166" spans="1:8" s="16" customFormat="1" ht="37.5" customHeight="1" outlineLevel="1" x14ac:dyDescent="0.2">
      <c r="A166" s="419" t="s">
        <v>276</v>
      </c>
      <c r="B166" s="420"/>
      <c r="C166" s="815"/>
      <c r="D166" s="354">
        <v>75240</v>
      </c>
      <c r="E166" s="355"/>
      <c r="F166" s="355"/>
      <c r="G166" s="355"/>
      <c r="H166" s="356"/>
    </row>
    <row r="167" spans="1:8" s="16" customFormat="1" ht="37.5" customHeight="1" outlineLevel="1" x14ac:dyDescent="0.2">
      <c r="A167" s="419" t="s">
        <v>277</v>
      </c>
      <c r="B167" s="420"/>
      <c r="C167" s="815"/>
      <c r="D167" s="354">
        <v>77520</v>
      </c>
      <c r="E167" s="355"/>
      <c r="F167" s="355"/>
      <c r="G167" s="355"/>
      <c r="H167" s="356"/>
    </row>
    <row r="168" spans="1:8" s="16" customFormat="1" ht="37.5" customHeight="1" outlineLevel="1" x14ac:dyDescent="0.2">
      <c r="A168" s="419" t="s">
        <v>278</v>
      </c>
      <c r="B168" s="420"/>
      <c r="C168" s="815"/>
      <c r="D168" s="354">
        <v>79800</v>
      </c>
      <c r="E168" s="355"/>
      <c r="F168" s="355"/>
      <c r="G168" s="355"/>
      <c r="H168" s="356"/>
    </row>
    <row r="169" spans="1:8" s="16" customFormat="1" ht="37.5" customHeight="1" outlineLevel="1" x14ac:dyDescent="0.2">
      <c r="A169" s="419" t="s">
        <v>279</v>
      </c>
      <c r="B169" s="420"/>
      <c r="C169" s="815"/>
      <c r="D169" s="354">
        <v>82080</v>
      </c>
      <c r="E169" s="355"/>
      <c r="F169" s="355"/>
      <c r="G169" s="355"/>
      <c r="H169" s="356"/>
    </row>
    <row r="170" spans="1:8" s="16" customFormat="1" ht="37.5" customHeight="1" outlineLevel="1" x14ac:dyDescent="0.2">
      <c r="A170" s="419" t="s">
        <v>280</v>
      </c>
      <c r="B170" s="420"/>
      <c r="C170" s="815"/>
      <c r="D170" s="354">
        <v>84360</v>
      </c>
      <c r="E170" s="355"/>
      <c r="F170" s="355"/>
      <c r="G170" s="355"/>
      <c r="H170" s="356"/>
    </row>
    <row r="171" spans="1:8" s="16" customFormat="1" ht="37.5" customHeight="1" outlineLevel="1" x14ac:dyDescent="0.2">
      <c r="A171" s="419" t="s">
        <v>281</v>
      </c>
      <c r="B171" s="420"/>
      <c r="C171" s="815"/>
      <c r="D171" s="354">
        <v>86640</v>
      </c>
      <c r="E171" s="355"/>
      <c r="F171" s="355"/>
      <c r="G171" s="355"/>
      <c r="H171" s="356"/>
    </row>
    <row r="172" spans="1:8" s="16" customFormat="1" ht="37.5" customHeight="1" outlineLevel="1" x14ac:dyDescent="0.2">
      <c r="A172" s="419" t="s">
        <v>282</v>
      </c>
      <c r="B172" s="420"/>
      <c r="C172" s="815"/>
      <c r="D172" s="354">
        <v>88920</v>
      </c>
      <c r="E172" s="355"/>
      <c r="F172" s="355"/>
      <c r="G172" s="355"/>
      <c r="H172" s="356"/>
    </row>
    <row r="173" spans="1:8" s="16" customFormat="1" ht="37.5" customHeight="1" outlineLevel="1" x14ac:dyDescent="0.2">
      <c r="A173" s="419" t="s">
        <v>283</v>
      </c>
      <c r="B173" s="420"/>
      <c r="C173" s="815"/>
      <c r="D173" s="354">
        <v>91200</v>
      </c>
      <c r="E173" s="355"/>
      <c r="F173" s="355"/>
      <c r="G173" s="355"/>
      <c r="H173" s="356"/>
    </row>
    <row r="174" spans="1:8" s="16" customFormat="1" ht="37.5" customHeight="1" outlineLevel="1" x14ac:dyDescent="0.2">
      <c r="A174" s="419" t="s">
        <v>419</v>
      </c>
      <c r="B174" s="420"/>
      <c r="C174" s="815"/>
      <c r="D174" s="354">
        <v>93480</v>
      </c>
      <c r="E174" s="355"/>
      <c r="F174" s="355"/>
      <c r="G174" s="355"/>
      <c r="H174" s="356"/>
    </row>
    <row r="175" spans="1:8" s="16" customFormat="1" ht="37.5" customHeight="1" outlineLevel="1" x14ac:dyDescent="0.2">
      <c r="A175" s="419" t="s">
        <v>420</v>
      </c>
      <c r="B175" s="420"/>
      <c r="C175" s="815"/>
      <c r="D175" s="354">
        <v>95760</v>
      </c>
      <c r="E175" s="355"/>
      <c r="F175" s="355"/>
      <c r="G175" s="355"/>
      <c r="H175" s="356"/>
    </row>
    <row r="176" spans="1:8" s="16" customFormat="1" ht="37.5" customHeight="1" outlineLevel="1" x14ac:dyDescent="0.2">
      <c r="A176" s="419" t="s">
        <v>421</v>
      </c>
      <c r="B176" s="420"/>
      <c r="C176" s="815"/>
      <c r="D176" s="354">
        <v>98040</v>
      </c>
      <c r="E176" s="355"/>
      <c r="F176" s="355"/>
      <c r="G176" s="355"/>
      <c r="H176" s="356"/>
    </row>
    <row r="177" spans="1:8" s="16" customFormat="1" ht="37.5" customHeight="1" outlineLevel="1" x14ac:dyDescent="0.2">
      <c r="A177" s="419" t="s">
        <v>422</v>
      </c>
      <c r="B177" s="420"/>
      <c r="C177" s="815"/>
      <c r="D177" s="354">
        <v>100320</v>
      </c>
      <c r="E177" s="355"/>
      <c r="F177" s="355"/>
      <c r="G177" s="355"/>
      <c r="H177" s="356"/>
    </row>
    <row r="178" spans="1:8" s="16" customFormat="1" ht="37.5" customHeight="1" outlineLevel="1" x14ac:dyDescent="0.2">
      <c r="A178" s="419" t="s">
        <v>423</v>
      </c>
      <c r="B178" s="420"/>
      <c r="C178" s="815"/>
      <c r="D178" s="354">
        <v>102600</v>
      </c>
      <c r="E178" s="355"/>
      <c r="F178" s="355"/>
      <c r="G178" s="355"/>
      <c r="H178" s="356"/>
    </row>
    <row r="179" spans="1:8" s="16" customFormat="1" ht="37.5" customHeight="1" outlineLevel="1" x14ac:dyDescent="0.2">
      <c r="A179" s="419" t="s">
        <v>424</v>
      </c>
      <c r="B179" s="420"/>
      <c r="C179" s="815"/>
      <c r="D179" s="354">
        <v>104880</v>
      </c>
      <c r="E179" s="355"/>
      <c r="F179" s="355"/>
      <c r="G179" s="355"/>
      <c r="H179" s="356"/>
    </row>
    <row r="180" spans="1:8" s="16" customFormat="1" ht="37.5" customHeight="1" outlineLevel="1" x14ac:dyDescent="0.2">
      <c r="A180" s="419" t="s">
        <v>425</v>
      </c>
      <c r="B180" s="420"/>
      <c r="C180" s="815"/>
      <c r="D180" s="354">
        <v>107160</v>
      </c>
      <c r="E180" s="355"/>
      <c r="F180" s="355"/>
      <c r="G180" s="355"/>
      <c r="H180" s="356"/>
    </row>
    <row r="181" spans="1:8" s="16" customFormat="1" ht="37.5" customHeight="1" outlineLevel="1" x14ac:dyDescent="0.2">
      <c r="A181" s="419" t="s">
        <v>426</v>
      </c>
      <c r="B181" s="420"/>
      <c r="C181" s="815"/>
      <c r="D181" s="354">
        <v>109440</v>
      </c>
      <c r="E181" s="355"/>
      <c r="F181" s="355"/>
      <c r="G181" s="355"/>
      <c r="H181" s="356"/>
    </row>
    <row r="182" spans="1:8" s="16" customFormat="1" ht="37.5" customHeight="1" outlineLevel="1" x14ac:dyDescent="0.2">
      <c r="A182" s="419" t="s">
        <v>427</v>
      </c>
      <c r="B182" s="420"/>
      <c r="C182" s="815"/>
      <c r="D182" s="354">
        <v>111720</v>
      </c>
      <c r="E182" s="355"/>
      <c r="F182" s="355"/>
      <c r="G182" s="355"/>
      <c r="H182" s="356"/>
    </row>
    <row r="183" spans="1:8" s="16" customFormat="1" ht="37.5" customHeight="1" outlineLevel="1" thickBot="1" x14ac:dyDescent="0.25">
      <c r="A183" s="419" t="s">
        <v>428</v>
      </c>
      <c r="B183" s="420"/>
      <c r="C183" s="815"/>
      <c r="D183" s="374">
        <v>114000</v>
      </c>
      <c r="E183" s="375"/>
      <c r="F183" s="375"/>
      <c r="G183" s="375"/>
      <c r="H183" s="376"/>
    </row>
    <row r="184" spans="1:8" s="16" customFormat="1" ht="50.1" customHeight="1" thickBot="1" x14ac:dyDescent="0.25">
      <c r="A184" s="411" t="s">
        <v>59</v>
      </c>
      <c r="B184" s="412"/>
      <c r="C184" s="412"/>
      <c r="D184" s="642" t="str">
        <f>"от "&amp;MIN(D185:D194)&amp;" до "&amp;MAX(D185:D194)</f>
        <v>от 390 до 10290</v>
      </c>
      <c r="E184" s="643"/>
      <c r="F184" s="643"/>
      <c r="G184" s="643"/>
      <c r="H184" s="644"/>
    </row>
    <row r="185" spans="1:8" s="16" customFormat="1" ht="162.75" customHeight="1" x14ac:dyDescent="0.2">
      <c r="A185" s="114" t="s">
        <v>342</v>
      </c>
      <c r="B185" s="66" t="s">
        <v>197</v>
      </c>
      <c r="C185"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"2ГИС.УФА"; электронный справочник на основе Справочника организаций "2ГИС.УФА" (мобильная версия)</v>
      </c>
      <c r="D185" s="512">
        <v>1380</v>
      </c>
      <c r="E185" s="512"/>
      <c r="F185" s="512"/>
      <c r="G185" s="512"/>
      <c r="H185" s="457"/>
    </row>
    <row r="186" spans="1:8" s="16" customFormat="1" ht="37.5" customHeight="1" x14ac:dyDescent="0.2">
      <c r="A186" s="352" t="s">
        <v>61</v>
      </c>
      <c r="B186" s="353"/>
      <c r="C186" s="426"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186" s="361">
        <v>840</v>
      </c>
      <c r="E186" s="355"/>
      <c r="F186" s="355"/>
      <c r="G186" s="355"/>
      <c r="H186" s="356"/>
    </row>
    <row r="187" spans="1:8" s="16" customFormat="1" ht="37.5" customHeight="1" x14ac:dyDescent="0.2">
      <c r="A187" s="352" t="s">
        <v>62</v>
      </c>
      <c r="B187" s="353"/>
      <c r="C187" s="427"/>
      <c r="D187" s="361">
        <v>10290</v>
      </c>
      <c r="E187" s="355"/>
      <c r="F187" s="355"/>
      <c r="G187" s="355"/>
      <c r="H187" s="356"/>
    </row>
    <row r="188" spans="1:8" s="16" customFormat="1" ht="37.5" customHeight="1" x14ac:dyDescent="0.2">
      <c r="A188" s="352" t="s">
        <v>63</v>
      </c>
      <c r="B188" s="353"/>
      <c r="C188" s="427"/>
      <c r="D188" s="361">
        <v>2190</v>
      </c>
      <c r="E188" s="355"/>
      <c r="F188" s="355"/>
      <c r="G188" s="355"/>
      <c r="H188" s="356"/>
    </row>
    <row r="189" spans="1:8" s="16" customFormat="1" ht="37.5" customHeight="1" x14ac:dyDescent="0.2">
      <c r="A189" s="352" t="s">
        <v>64</v>
      </c>
      <c r="B189" s="353"/>
      <c r="C189" s="427"/>
      <c r="D189" s="361">
        <v>6390</v>
      </c>
      <c r="E189" s="355"/>
      <c r="F189" s="355"/>
      <c r="G189" s="355"/>
      <c r="H189" s="356"/>
    </row>
    <row r="190" spans="1:8" s="16" customFormat="1" ht="37.5" customHeight="1" x14ac:dyDescent="0.2">
      <c r="A190" s="352" t="s">
        <v>65</v>
      </c>
      <c r="B190" s="353"/>
      <c r="C190" s="427"/>
      <c r="D190" s="361">
        <v>390</v>
      </c>
      <c r="E190" s="355"/>
      <c r="F190" s="355"/>
      <c r="G190" s="355"/>
      <c r="H190" s="356"/>
    </row>
    <row r="191" spans="1:8" s="16" customFormat="1" ht="37.5" customHeight="1" x14ac:dyDescent="0.2">
      <c r="A191" s="352" t="s">
        <v>66</v>
      </c>
      <c r="B191" s="353"/>
      <c r="C191" s="427"/>
      <c r="D191" s="361">
        <v>390</v>
      </c>
      <c r="E191" s="355"/>
      <c r="F191" s="355"/>
      <c r="G191" s="355"/>
      <c r="H191" s="356"/>
    </row>
    <row r="192" spans="1:8" s="16" customFormat="1" ht="37.5" customHeight="1" x14ac:dyDescent="0.2">
      <c r="A192" s="352" t="s">
        <v>67</v>
      </c>
      <c r="B192" s="353"/>
      <c r="C192" s="427"/>
      <c r="D192" s="361">
        <v>780</v>
      </c>
      <c r="E192" s="355"/>
      <c r="F192" s="355"/>
      <c r="G192" s="355"/>
      <c r="H192" s="356"/>
    </row>
    <row r="193" spans="1:8" s="16" customFormat="1" ht="37.5" customHeight="1" x14ac:dyDescent="0.2">
      <c r="A193" s="352" t="s">
        <v>68</v>
      </c>
      <c r="B193" s="353"/>
      <c r="C193" s="427"/>
      <c r="D193" s="361">
        <v>1170</v>
      </c>
      <c r="E193" s="355"/>
      <c r="F193" s="355"/>
      <c r="G193" s="355"/>
      <c r="H193" s="356"/>
    </row>
    <row r="194" spans="1:8" s="16" customFormat="1" ht="37.5" customHeight="1" thickBot="1" x14ac:dyDescent="0.25">
      <c r="A194" s="369" t="s">
        <v>69</v>
      </c>
      <c r="B194" s="370"/>
      <c r="C194" s="428"/>
      <c r="D194" s="361">
        <v>6990</v>
      </c>
      <c r="E194" s="355"/>
      <c r="F194" s="355"/>
      <c r="G194" s="355"/>
      <c r="H194" s="356"/>
    </row>
    <row r="195" spans="1:8" s="16" customFormat="1" ht="117.75" customHeight="1" thickBot="1" x14ac:dyDescent="0.25">
      <c r="A195" s="524" t="s">
        <v>71</v>
      </c>
      <c r="B195" s="525"/>
      <c r="C19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195" s="375">
        <v>30</v>
      </c>
      <c r="E195" s="375"/>
      <c r="F195" s="375"/>
      <c r="G195" s="375"/>
      <c r="H195" s="376"/>
    </row>
    <row r="196" spans="1:8" s="23" customFormat="1" ht="50.1" customHeight="1" thickBot="1" x14ac:dyDescent="0.25">
      <c r="A196" s="362" t="s">
        <v>72</v>
      </c>
      <c r="B196" s="363"/>
      <c r="C196" s="21"/>
      <c r="D196" s="364" t="str">
        <f>"от "&amp;MIN(D198,D218:D232)&amp;" до "&amp;MAX(D198,D218:D232)</f>
        <v>от 540 до 39690</v>
      </c>
      <c r="E196" s="364"/>
      <c r="F196" s="364"/>
      <c r="G196" s="364"/>
      <c r="H196" s="365"/>
    </row>
    <row r="197" spans="1:8" s="16" customFormat="1" ht="24.95" customHeight="1" thickBot="1" x14ac:dyDescent="0.25">
      <c r="A197" s="518"/>
      <c r="B197" s="519"/>
      <c r="C197" s="60"/>
      <c r="D197" s="520"/>
      <c r="E197" s="520"/>
      <c r="F197" s="520"/>
      <c r="G197" s="520"/>
      <c r="H197" s="521"/>
    </row>
    <row r="198" spans="1:8" s="16" customFormat="1" ht="50.1" customHeight="1" thickBot="1" x14ac:dyDescent="0.25">
      <c r="A198" s="389" t="s">
        <v>73</v>
      </c>
      <c r="B198" s="390"/>
      <c r="C19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"2ГИС.УФА" (версия для ПК); Интернет-площадка 2gis.kz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http://api.2gis.kz/</v>
      </c>
      <c r="D198" s="391">
        <v>12600</v>
      </c>
      <c r="E198" s="391"/>
      <c r="F198" s="391"/>
      <c r="G198" s="391"/>
      <c r="H198" s="392"/>
    </row>
    <row r="199" spans="1:8" s="16" customFormat="1" ht="50.1" customHeight="1" thickBot="1" x14ac:dyDescent="0.25">
      <c r="A199" s="393" t="s">
        <v>74</v>
      </c>
      <c r="B199" s="394"/>
      <c r="C199" s="405"/>
      <c r="D199" s="395" t="s">
        <v>75</v>
      </c>
      <c r="E199" s="396"/>
      <c r="F199" s="396"/>
      <c r="G199" s="396"/>
      <c r="H199" s="397"/>
    </row>
    <row r="200" spans="1:8" s="16" customFormat="1" ht="50.1" customHeight="1" x14ac:dyDescent="0.2">
      <c r="A200" s="385" t="s">
        <v>76</v>
      </c>
      <c r="B200" s="386"/>
      <c r="C200" s="405"/>
      <c r="D200" s="398">
        <f>D198/4</f>
        <v>3150</v>
      </c>
      <c r="E200" s="398"/>
      <c r="F200" s="398"/>
      <c r="G200" s="398"/>
      <c r="H200" s="399"/>
    </row>
    <row r="201" spans="1:8" s="16" customFormat="1" ht="50.1" customHeight="1" x14ac:dyDescent="0.2">
      <c r="A201" s="385" t="s">
        <v>77</v>
      </c>
      <c r="B201" s="386"/>
      <c r="C201" s="405"/>
      <c r="D201" s="398">
        <f>D198/5</f>
        <v>2520</v>
      </c>
      <c r="E201" s="398"/>
      <c r="F201" s="398"/>
      <c r="G201" s="398"/>
      <c r="H201" s="399"/>
    </row>
    <row r="202" spans="1:8" s="16" customFormat="1" ht="50.1" customHeight="1" x14ac:dyDescent="0.2">
      <c r="A202" s="385" t="s">
        <v>78</v>
      </c>
      <c r="B202" s="386"/>
      <c r="C202" s="405"/>
      <c r="D202" s="398">
        <f>D198/6</f>
        <v>2100</v>
      </c>
      <c r="E202" s="398"/>
      <c r="F202" s="398"/>
      <c r="G202" s="398"/>
      <c r="H202" s="399"/>
    </row>
    <row r="203" spans="1:8" s="16" customFormat="1" ht="50.1" customHeight="1" x14ac:dyDescent="0.2">
      <c r="A203" s="385" t="s">
        <v>79</v>
      </c>
      <c r="B203" s="386"/>
      <c r="C203" s="405"/>
      <c r="D203" s="398">
        <f>D198/7</f>
        <v>1800</v>
      </c>
      <c r="E203" s="398"/>
      <c r="F203" s="398"/>
      <c r="G203" s="398"/>
      <c r="H203" s="399"/>
    </row>
    <row r="204" spans="1:8" s="16" customFormat="1" ht="50.1" customHeight="1" x14ac:dyDescent="0.2">
      <c r="A204" s="385" t="s">
        <v>80</v>
      </c>
      <c r="B204" s="386"/>
      <c r="C204" s="405"/>
      <c r="D204" s="398">
        <f>D198/8</f>
        <v>1575</v>
      </c>
      <c r="E204" s="398"/>
      <c r="F204" s="398"/>
      <c r="G204" s="398"/>
      <c r="H204" s="399"/>
    </row>
    <row r="205" spans="1:8" s="16" customFormat="1" ht="50.1" customHeight="1" x14ac:dyDescent="0.2">
      <c r="A205" s="385" t="s">
        <v>81</v>
      </c>
      <c r="B205" s="386"/>
      <c r="C205" s="405"/>
      <c r="D205" s="398">
        <f>D198/9</f>
        <v>1400</v>
      </c>
      <c r="E205" s="398"/>
      <c r="F205" s="398"/>
      <c r="G205" s="398"/>
      <c r="H205" s="399"/>
    </row>
    <row r="206" spans="1:8" s="16" customFormat="1" ht="50.1" customHeight="1" x14ac:dyDescent="0.2">
      <c r="A206" s="385" t="s">
        <v>82</v>
      </c>
      <c r="B206" s="386"/>
      <c r="C206" s="405"/>
      <c r="D206" s="398">
        <f>D198/10</f>
        <v>1260</v>
      </c>
      <c r="E206" s="398"/>
      <c r="F206" s="398"/>
      <c r="G206" s="398"/>
      <c r="H206" s="399"/>
    </row>
    <row r="207" spans="1:8" s="16" customFormat="1" ht="50.1" customHeight="1" thickBot="1" x14ac:dyDescent="0.25">
      <c r="A207" s="389" t="s">
        <v>83</v>
      </c>
      <c r="B207" s="390"/>
      <c r="C207" s="405"/>
      <c r="D207" s="391">
        <v>18888</v>
      </c>
      <c r="E207" s="391"/>
      <c r="F207" s="391"/>
      <c r="G207" s="391"/>
      <c r="H207" s="392"/>
    </row>
    <row r="208" spans="1:8" s="16" customFormat="1" ht="50.1" customHeight="1" thickBot="1" x14ac:dyDescent="0.25">
      <c r="A208" s="393" t="s">
        <v>74</v>
      </c>
      <c r="B208" s="394"/>
      <c r="C208" s="405"/>
      <c r="D208" s="395" t="s">
        <v>75</v>
      </c>
      <c r="E208" s="396"/>
      <c r="F208" s="396"/>
      <c r="G208" s="396"/>
      <c r="H208" s="397"/>
    </row>
    <row r="209" spans="1:8" s="16" customFormat="1" ht="50.1" customHeight="1" x14ac:dyDescent="0.2">
      <c r="A209" s="385" t="s">
        <v>76</v>
      </c>
      <c r="B209" s="386"/>
      <c r="C209" s="405"/>
      <c r="D209" s="398">
        <v>4722</v>
      </c>
      <c r="E209" s="398"/>
      <c r="F209" s="398"/>
      <c r="G209" s="398"/>
      <c r="H209" s="399"/>
    </row>
    <row r="210" spans="1:8" s="16" customFormat="1" ht="50.1" customHeight="1" x14ac:dyDescent="0.2">
      <c r="A210" s="385" t="s">
        <v>77</v>
      </c>
      <c r="B210" s="386"/>
      <c r="C210" s="405"/>
      <c r="D210" s="398">
        <v>3777.6</v>
      </c>
      <c r="E210" s="398"/>
      <c r="F210" s="398"/>
      <c r="G210" s="398"/>
      <c r="H210" s="399"/>
    </row>
    <row r="211" spans="1:8" s="16" customFormat="1" ht="50.1" customHeight="1" x14ac:dyDescent="0.2">
      <c r="A211" s="385" t="s">
        <v>78</v>
      </c>
      <c r="B211" s="386"/>
      <c r="C211" s="405"/>
      <c r="D211" s="398">
        <v>3148</v>
      </c>
      <c r="E211" s="398"/>
      <c r="F211" s="398"/>
      <c r="G211" s="398"/>
      <c r="H211" s="399"/>
    </row>
    <row r="212" spans="1:8" s="16" customFormat="1" ht="50.1" customHeight="1" x14ac:dyDescent="0.2">
      <c r="A212" s="385" t="s">
        <v>79</v>
      </c>
      <c r="B212" s="386"/>
      <c r="C212" s="405"/>
      <c r="D212" s="398">
        <v>2698.2857142857142</v>
      </c>
      <c r="E212" s="398"/>
      <c r="F212" s="398"/>
      <c r="G212" s="398"/>
      <c r="H212" s="399"/>
    </row>
    <row r="213" spans="1:8" s="16" customFormat="1" ht="50.1" customHeight="1" x14ac:dyDescent="0.2">
      <c r="A213" s="385" t="s">
        <v>80</v>
      </c>
      <c r="B213" s="386"/>
      <c r="C213" s="405"/>
      <c r="D213" s="398">
        <v>2361</v>
      </c>
      <c r="E213" s="398"/>
      <c r="F213" s="398"/>
      <c r="G213" s="398"/>
      <c r="H213" s="399"/>
    </row>
    <row r="214" spans="1:8" s="16" customFormat="1" ht="50.1" customHeight="1" x14ac:dyDescent="0.2">
      <c r="A214" s="385" t="s">
        <v>81</v>
      </c>
      <c r="B214" s="386"/>
      <c r="C214" s="405"/>
      <c r="D214" s="398">
        <v>2098.6666666666665</v>
      </c>
      <c r="E214" s="398"/>
      <c r="F214" s="398"/>
      <c r="G214" s="398"/>
      <c r="H214" s="399"/>
    </row>
    <row r="215" spans="1:8" s="16" customFormat="1" ht="50.1" customHeight="1" thickBot="1" x14ac:dyDescent="0.25">
      <c r="A215" s="385" t="s">
        <v>82</v>
      </c>
      <c r="B215" s="386"/>
      <c r="C215" s="406"/>
      <c r="D215" s="398">
        <v>1888.8</v>
      </c>
      <c r="E215" s="398"/>
      <c r="F215" s="398"/>
      <c r="G215" s="398"/>
      <c r="H215" s="399"/>
    </row>
    <row r="216" spans="1:8" s="16" customFormat="1" ht="62.45" customHeight="1" thickBot="1" x14ac:dyDescent="0.25">
      <c r="A216" s="380" t="s">
        <v>84</v>
      </c>
      <c r="B216" s="381"/>
      <c r="C2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16" s="374">
        <v>20004</v>
      </c>
      <c r="E216" s="375"/>
      <c r="F216" s="375"/>
      <c r="G216" s="375"/>
      <c r="H216" s="376"/>
    </row>
    <row r="217" spans="1:8" s="16" customFormat="1" ht="24.95" customHeight="1" thickBot="1" x14ac:dyDescent="0.25">
      <c r="A217" s="518"/>
      <c r="B217" s="519"/>
      <c r="C217" s="56"/>
      <c r="D217" s="520"/>
      <c r="E217" s="520"/>
      <c r="F217" s="520"/>
      <c r="G217" s="520"/>
      <c r="H217" s="521"/>
    </row>
    <row r="218" spans="1:8" s="16" customFormat="1" ht="50.1" customHeight="1" x14ac:dyDescent="0.2">
      <c r="A218" s="352" t="s">
        <v>85</v>
      </c>
      <c r="B218" s="353"/>
      <c r="C218" s="118" t="str">
        <f>"Интернет-площадка 2gis.ru на основе Cправочника организаций "&amp;$C$2&amp;""</f>
        <v>Интернет-площадка 2gis.ru на основе Cправочника организаций "2ГИС.УФА"</v>
      </c>
      <c r="D218" s="361">
        <v>16590</v>
      </c>
      <c r="E218" s="355"/>
      <c r="F218" s="355"/>
      <c r="G218" s="355"/>
      <c r="H218" s="356"/>
    </row>
    <row r="219" spans="1:8" s="16" customFormat="1" ht="50.1" customHeight="1" x14ac:dyDescent="0.2">
      <c r="A219" s="377" t="s">
        <v>86</v>
      </c>
      <c r="B219" s="378"/>
      <c r="C219" s="74"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19" s="361">
        <v>8490</v>
      </c>
      <c r="E219" s="355"/>
      <c r="F219" s="355"/>
      <c r="G219" s="355"/>
      <c r="H219" s="356"/>
    </row>
    <row r="220" spans="1:8" s="16" customFormat="1" ht="50.1" customHeight="1" x14ac:dyDescent="0.2">
      <c r="A220" s="352" t="s">
        <v>87</v>
      </c>
      <c r="B220" s="353"/>
      <c r="C220" s="74"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0" s="361">
        <v>28890</v>
      </c>
      <c r="E220" s="355"/>
      <c r="F220" s="355"/>
      <c r="G220" s="355"/>
      <c r="H220" s="356"/>
    </row>
    <row r="221" spans="1:8" s="16" customFormat="1" ht="50.1" customHeight="1" x14ac:dyDescent="0.2">
      <c r="A221" s="352" t="s">
        <v>88</v>
      </c>
      <c r="B221" s="353"/>
      <c r="C221" s="74" t="str">
        <f>"Интернет-площадка 2gis.ru на основе Cправочника организаций "&amp;$C$2&amp;""</f>
        <v>Интернет-площадка 2gis.ru на основе Cправочника организаций "2ГИС.УФА"</v>
      </c>
      <c r="D221" s="361">
        <v>20004</v>
      </c>
      <c r="E221" s="355"/>
      <c r="F221" s="355"/>
      <c r="G221" s="355"/>
      <c r="H221" s="356"/>
    </row>
    <row r="222" spans="1:8" s="16" customFormat="1" ht="50.1" customHeight="1" x14ac:dyDescent="0.2">
      <c r="A222" s="352" t="s">
        <v>89</v>
      </c>
      <c r="B222" s="353"/>
      <c r="C222" s="74" t="str">
        <f>"Интернет-площадка 2gis.ru на основе Cправочника организаций "&amp;$C$2&amp;""</f>
        <v>Интернет-площадка 2gis.ru на основе Cправочника организаций "2ГИС.УФА"</v>
      </c>
      <c r="D222" s="361">
        <v>24004.799999999999</v>
      </c>
      <c r="E222" s="355"/>
      <c r="F222" s="355"/>
      <c r="G222" s="355"/>
      <c r="H222" s="356"/>
    </row>
    <row r="223" spans="1:8" s="16" customFormat="1" ht="50.1" customHeight="1" x14ac:dyDescent="0.2">
      <c r="A223" s="352" t="s">
        <v>90</v>
      </c>
      <c r="B223" s="353"/>
      <c r="C223" s="74"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3" s="361">
        <v>10590</v>
      </c>
      <c r="E223" s="355"/>
      <c r="F223" s="355"/>
      <c r="G223" s="355"/>
      <c r="H223" s="356"/>
    </row>
    <row r="224" spans="1:8" s="16" customFormat="1" ht="50.1" customHeight="1" x14ac:dyDescent="0.2">
      <c r="A224" s="352" t="s">
        <v>91</v>
      </c>
      <c r="B224" s="353"/>
      <c r="C224" s="74"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4" s="361">
        <v>14790</v>
      </c>
      <c r="E224" s="355"/>
      <c r="F224" s="355"/>
      <c r="G224" s="355"/>
      <c r="H224" s="356"/>
    </row>
    <row r="225" spans="1:8" s="16" customFormat="1" ht="50.1" customHeight="1" x14ac:dyDescent="0.2">
      <c r="A225" s="352" t="s">
        <v>92</v>
      </c>
      <c r="B225" s="353"/>
      <c r="C225" s="74"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25" s="361">
        <v>39690</v>
      </c>
      <c r="E225" s="355"/>
      <c r="F225" s="355"/>
      <c r="G225" s="355"/>
      <c r="H225" s="356"/>
    </row>
    <row r="226" spans="1:8" s="16" customFormat="1" ht="50.1" customHeight="1" x14ac:dyDescent="0.2">
      <c r="A226" s="352" t="s">
        <v>93</v>
      </c>
      <c r="B226" s="353"/>
      <c r="C226" s="74" t="str">
        <f>C257</f>
        <v>электронный справочник на основе Справочника организаций "2ГИС.УФА" (мобильная версия 2ГИС 4.0 и выше)</v>
      </c>
      <c r="D226" s="361">
        <v>20004</v>
      </c>
      <c r="E226" s="355"/>
      <c r="F226" s="355"/>
      <c r="G226" s="355"/>
      <c r="H226" s="356"/>
    </row>
    <row r="227" spans="1:8" s="16" customFormat="1" ht="50.1" customHeight="1" x14ac:dyDescent="0.2">
      <c r="A227" s="352" t="s">
        <v>94</v>
      </c>
      <c r="B227" s="353"/>
      <c r="C227" s="74" t="s">
        <v>726</v>
      </c>
      <c r="D227" s="361">
        <v>540</v>
      </c>
      <c r="E227" s="355"/>
      <c r="F227" s="355"/>
      <c r="G227" s="355"/>
      <c r="H227" s="356"/>
    </row>
    <row r="228" spans="1:8" s="16" customFormat="1" ht="78" customHeight="1" x14ac:dyDescent="0.2">
      <c r="A228" s="352" t="s">
        <v>96</v>
      </c>
      <c r="B228" s="353"/>
      <c r="C22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28" s="361">
        <v>8490</v>
      </c>
      <c r="E228" s="355"/>
      <c r="F228" s="355"/>
      <c r="G228" s="355"/>
      <c r="H228" s="356"/>
    </row>
    <row r="229" spans="1:8" s="16" customFormat="1" ht="78" customHeight="1" x14ac:dyDescent="0.2">
      <c r="A229" s="352" t="s">
        <v>97</v>
      </c>
      <c r="B229" s="353"/>
      <c r="C229" s="74"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29" s="361">
        <v>6792</v>
      </c>
      <c r="E229" s="355"/>
      <c r="F229" s="355"/>
      <c r="G229" s="355"/>
      <c r="H229" s="356"/>
    </row>
    <row r="230" spans="1:8" s="16" customFormat="1" ht="78" customHeight="1" x14ac:dyDescent="0.2">
      <c r="A230" s="352" t="s">
        <v>98</v>
      </c>
      <c r="B230" s="353"/>
      <c r="C230" s="74"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30" s="361">
        <v>6990</v>
      </c>
      <c r="E230" s="355"/>
      <c r="F230" s="355"/>
      <c r="G230" s="355"/>
      <c r="H230" s="356"/>
    </row>
    <row r="231" spans="1:8" s="16" customFormat="1" ht="78" customHeight="1" x14ac:dyDescent="0.2">
      <c r="A231" s="352" t="s">
        <v>99</v>
      </c>
      <c r="B231" s="353"/>
      <c r="C231" s="74" t="str">
        <f t="shared" si="0"/>
        <v>электронный справочник на основе Справочника организаций "2ГИС.УФА" (мобильная версия 2ГИС 4.0 и выше); Интернет-площадка 2gis.ru на основе Cправочника организаций "2ГИС.УФА"</v>
      </c>
      <c r="D231" s="361">
        <v>3396</v>
      </c>
      <c r="E231" s="355"/>
      <c r="F231" s="355"/>
      <c r="G231" s="355"/>
      <c r="H231" s="356"/>
    </row>
    <row r="232" spans="1:8" s="16" customFormat="1" ht="50.1" customHeight="1" thickBot="1" x14ac:dyDescent="0.25">
      <c r="A232" s="352" t="s">
        <v>102</v>
      </c>
      <c r="B232" s="353"/>
      <c r="C232" s="74"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32" s="361">
        <v>9390</v>
      </c>
      <c r="E232" s="355"/>
      <c r="F232" s="355"/>
      <c r="G232" s="355"/>
      <c r="H232" s="356"/>
    </row>
    <row r="233" spans="1:8" s="16" customFormat="1" ht="102" customHeight="1" thickBot="1" x14ac:dyDescent="0.25">
      <c r="A233" s="352" t="s">
        <v>16</v>
      </c>
      <c r="B233" s="353"/>
      <c r="C23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33" s="361">
        <v>1380</v>
      </c>
      <c r="E233" s="355"/>
      <c r="F233" s="355"/>
      <c r="G233" s="355"/>
      <c r="H233" s="356"/>
    </row>
    <row r="234" spans="1:8" s="16" customFormat="1" ht="102" customHeight="1" thickBot="1" x14ac:dyDescent="0.25">
      <c r="A234" s="352" t="s">
        <v>103</v>
      </c>
      <c r="B234" s="353"/>
      <c r="C23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34" s="361">
        <v>100002</v>
      </c>
      <c r="E234" s="355"/>
      <c r="F234" s="355"/>
      <c r="G234" s="355"/>
      <c r="H234" s="356"/>
    </row>
    <row r="235" spans="1:8" s="16" customFormat="1" ht="126" customHeight="1" x14ac:dyDescent="0.2">
      <c r="A235" s="352" t="s">
        <v>104</v>
      </c>
      <c r="B235" s="353"/>
      <c r="C23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"2ГИС.УФА" (версия для ПК); 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35" s="361">
        <v>25002</v>
      </c>
      <c r="E235" s="355"/>
      <c r="F235" s="355"/>
      <c r="G235" s="355"/>
      <c r="H235" s="356"/>
    </row>
    <row r="236" spans="1:8" s="16" customFormat="1" ht="96" customHeight="1" x14ac:dyDescent="0.2">
      <c r="A236" s="377" t="s">
        <v>105</v>
      </c>
      <c r="B236" s="378"/>
      <c r="C2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"2ГИС.УФА"; Электронный справочник на основе Справочника организаций "2ГИС.УФА" (мобильная версия); Интернет-площадки и Веб-приложения на основе Cправочника организаций "2ГИС.УФА", http://api.2gis.ru/</v>
      </c>
      <c r="D236" s="361">
        <v>10500</v>
      </c>
      <c r="E236" s="355"/>
      <c r="F236" s="355"/>
      <c r="G236" s="355"/>
      <c r="H236" s="356"/>
    </row>
    <row r="237" spans="1:8" s="16" customFormat="1" ht="96" customHeight="1" x14ac:dyDescent="0.2">
      <c r="A237" s="377" t="s">
        <v>106</v>
      </c>
      <c r="B237" s="378"/>
      <c r="C23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7" s="361">
        <v>15000</v>
      </c>
      <c r="E237" s="355"/>
      <c r="F237" s="355"/>
      <c r="G237" s="355"/>
      <c r="H237" s="356"/>
    </row>
    <row r="238" spans="1:8" s="16" customFormat="1" ht="78" customHeight="1" x14ac:dyDescent="0.2">
      <c r="A238" s="352" t="s">
        <v>100</v>
      </c>
      <c r="B238" s="353" t="s">
        <v>100</v>
      </c>
      <c r="C23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8" s="361">
        <v>20004</v>
      </c>
      <c r="E238" s="355"/>
      <c r="F238" s="355"/>
      <c r="G238" s="355"/>
      <c r="H238" s="356"/>
    </row>
    <row r="239" spans="1:8" s="16" customFormat="1" ht="78" customHeight="1" x14ac:dyDescent="0.2">
      <c r="A239" s="352" t="s">
        <v>101</v>
      </c>
      <c r="B239" s="353" t="s">
        <v>101</v>
      </c>
      <c r="C23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39" s="361">
        <v>15000</v>
      </c>
      <c r="E239" s="355"/>
      <c r="F239" s="355"/>
      <c r="G239" s="355"/>
      <c r="H239" s="356"/>
    </row>
    <row r="240" spans="1:8" s="16" customFormat="1" ht="50.1" customHeight="1" x14ac:dyDescent="0.2">
      <c r="A240" s="352" t="s">
        <v>107</v>
      </c>
      <c r="B240" s="353"/>
      <c r="C240" s="74" t="str">
        <f>"Интернет-площадка 2gis.ru на основе Cправочника организаций "&amp;$C$2&amp;""</f>
        <v>Интернет-площадка 2gis.ru на основе Cправочника организаций "2ГИС.УФА"</v>
      </c>
      <c r="D240" s="361">
        <v>23280</v>
      </c>
      <c r="E240" s="355"/>
      <c r="F240" s="355"/>
      <c r="G240" s="355"/>
      <c r="H240" s="356"/>
    </row>
    <row r="241" spans="1:8" s="16" customFormat="1" ht="50.1" customHeight="1" x14ac:dyDescent="0.2">
      <c r="A241" s="352" t="s">
        <v>108</v>
      </c>
      <c r="B241" s="353"/>
      <c r="C241" s="74"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41" s="361">
        <v>12000</v>
      </c>
      <c r="E241" s="355"/>
      <c r="F241" s="355"/>
      <c r="G241" s="355"/>
      <c r="H241" s="356"/>
    </row>
    <row r="242" spans="1:8" s="16" customFormat="1" ht="50.1" customHeight="1" x14ac:dyDescent="0.2">
      <c r="A242" s="352" t="s">
        <v>109</v>
      </c>
      <c r="B242" s="353"/>
      <c r="C242" s="74" t="str">
        <f t="shared" si="1"/>
        <v>Электронный справочник на основе Справочника организаций "2ГИС.УФА" (версия для ПК)</v>
      </c>
      <c r="D242" s="361">
        <v>40560</v>
      </c>
      <c r="E242" s="355"/>
      <c r="F242" s="355"/>
      <c r="G242" s="355"/>
      <c r="H242" s="356"/>
    </row>
    <row r="243" spans="1:8" s="16" customFormat="1" ht="50.1" customHeight="1" x14ac:dyDescent="0.2">
      <c r="A243" s="352" t="s">
        <v>110</v>
      </c>
      <c r="B243" s="353"/>
      <c r="C243" s="74" t="str">
        <f>"Интернет-площадка 2gis.ru на основе Cправочника организаций "&amp;$C$2&amp;""</f>
        <v>Интернет-площадка 2gis.ru на основе Cправочника организаций "2ГИС.УФА"</v>
      </c>
      <c r="D243" s="361">
        <v>28080</v>
      </c>
      <c r="E243" s="355"/>
      <c r="F243" s="355"/>
      <c r="G243" s="355"/>
      <c r="H243" s="356"/>
    </row>
    <row r="244" spans="1:8" s="16" customFormat="1" ht="50.1" customHeight="1" x14ac:dyDescent="0.2">
      <c r="A244" s="352" t="s">
        <v>111</v>
      </c>
      <c r="B244" s="353"/>
      <c r="C244" s="74" t="str">
        <f>"Интернет-площадка 2gis.ru на основе Cправочника организаций "&amp;$C$2&amp;""</f>
        <v>Интернет-площадка 2gis.ru на основе Cправочника организаций "2ГИС.УФА"</v>
      </c>
      <c r="D244" s="361">
        <v>33696</v>
      </c>
      <c r="E244" s="355"/>
      <c r="F244" s="355"/>
      <c r="G244" s="355"/>
      <c r="H244" s="356"/>
    </row>
    <row r="245" spans="1:8" s="16" customFormat="1" ht="50.1" customHeight="1" x14ac:dyDescent="0.2">
      <c r="A245" s="352" t="s">
        <v>112</v>
      </c>
      <c r="B245" s="353"/>
      <c r="C245" s="74" t="str">
        <f t="shared" si="1"/>
        <v>Электронный справочник на основе Справочника организаций "2ГИС.УФА" (версия для ПК)</v>
      </c>
      <c r="D245" s="361">
        <v>14880</v>
      </c>
      <c r="E245" s="355"/>
      <c r="F245" s="355"/>
      <c r="G245" s="355"/>
      <c r="H245" s="356"/>
    </row>
    <row r="246" spans="1:8" s="16" customFormat="1" ht="50.1" customHeight="1" x14ac:dyDescent="0.2">
      <c r="A246" s="352" t="s">
        <v>113</v>
      </c>
      <c r="B246" s="353"/>
      <c r="C246" s="74" t="str">
        <f t="shared" si="1"/>
        <v>Электронный справочник на основе Справочника организаций "2ГИС.УФА" (версия для ПК)</v>
      </c>
      <c r="D246" s="361">
        <v>20760</v>
      </c>
      <c r="E246" s="355"/>
      <c r="F246" s="355"/>
      <c r="G246" s="355"/>
      <c r="H246" s="356"/>
    </row>
    <row r="247" spans="1:8" s="16" customFormat="1" ht="50.1" customHeight="1" x14ac:dyDescent="0.2">
      <c r="A247" s="352" t="s">
        <v>114</v>
      </c>
      <c r="B247" s="353"/>
      <c r="C247" s="74" t="str">
        <f t="shared" si="1"/>
        <v>Электронный справочник на основе Справочника организаций "2ГИС.УФА" (версия для ПК)</v>
      </c>
      <c r="D247" s="361">
        <v>55680</v>
      </c>
      <c r="E247" s="355"/>
      <c r="F247" s="355"/>
      <c r="G247" s="355"/>
      <c r="H247" s="356"/>
    </row>
    <row r="248" spans="1:8" s="16" customFormat="1" ht="50.1" customHeight="1" x14ac:dyDescent="0.2">
      <c r="A248" s="352" t="s">
        <v>343</v>
      </c>
      <c r="B248" s="353"/>
      <c r="C248" s="74" t="s">
        <v>726</v>
      </c>
      <c r="D248" s="361">
        <v>840</v>
      </c>
      <c r="E248" s="355"/>
      <c r="F248" s="355"/>
      <c r="G248" s="355"/>
      <c r="H248" s="356"/>
    </row>
    <row r="249" spans="1:8" s="16" customFormat="1" ht="50.1" customHeight="1" thickBot="1" x14ac:dyDescent="0.25">
      <c r="A249" s="352" t="s">
        <v>117</v>
      </c>
      <c r="B249" s="353"/>
      <c r="C249" s="74" t="str">
        <f t="shared" si="1"/>
        <v>Электронный справочник на основе Справочника организаций "2ГИС.УФА" (версия для ПК)</v>
      </c>
      <c r="D249" s="361">
        <v>13200</v>
      </c>
      <c r="E249" s="355"/>
      <c r="F249" s="355"/>
      <c r="G249" s="355"/>
      <c r="H249" s="356"/>
    </row>
    <row r="250" spans="1:8" s="23" customFormat="1" ht="50.1" customHeight="1" thickBot="1" x14ac:dyDescent="0.25">
      <c r="A250" s="362" t="s">
        <v>118</v>
      </c>
      <c r="B250" s="363"/>
      <c r="C250" s="21"/>
      <c r="D250" s="364"/>
      <c r="E250" s="364"/>
      <c r="F250" s="364"/>
      <c r="G250" s="364"/>
      <c r="H250" s="365"/>
    </row>
    <row r="251" spans="1:8" s="16" customFormat="1" ht="50.1" customHeight="1" x14ac:dyDescent="0.2">
      <c r="A251" s="352" t="s">
        <v>119</v>
      </c>
      <c r="B251" s="353"/>
      <c r="C251" s="366" t="str">
        <f>"Электронный справочник на основе Справочника организаций "&amp;$C$2&amp;" (мобильная версия)"</f>
        <v>Электронный справочник на основе Справочника организаций "2ГИС.УФА" (мобильная версия)</v>
      </c>
      <c r="D251" s="361">
        <v>10002</v>
      </c>
      <c r="E251" s="355"/>
      <c r="F251" s="355"/>
      <c r="G251" s="355"/>
      <c r="H251" s="356"/>
    </row>
    <row r="252" spans="1:8" s="16" customFormat="1" ht="50.1" customHeight="1" x14ac:dyDescent="0.2">
      <c r="A252" s="352" t="s">
        <v>120</v>
      </c>
      <c r="B252" s="353"/>
      <c r="C252" s="367"/>
      <c r="D252" s="361">
        <v>10002</v>
      </c>
      <c r="E252" s="355"/>
      <c r="F252" s="355"/>
      <c r="G252" s="355"/>
      <c r="H252" s="356"/>
    </row>
    <row r="253" spans="1:8" s="16" customFormat="1" ht="50.1" customHeight="1" x14ac:dyDescent="0.2">
      <c r="A253" s="369" t="s">
        <v>121</v>
      </c>
      <c r="B253" s="370"/>
      <c r="C253" s="367"/>
      <c r="D253" s="517">
        <v>3000</v>
      </c>
      <c r="E253" s="398"/>
      <c r="F253" s="398"/>
      <c r="G253" s="398"/>
      <c r="H253" s="398"/>
    </row>
    <row r="254" spans="1:8" s="16" customFormat="1" ht="50.1" customHeight="1" x14ac:dyDescent="0.2">
      <c r="A254" s="369" t="s">
        <v>122</v>
      </c>
      <c r="B254" s="370"/>
      <c r="C254" s="367"/>
      <c r="D254" s="517">
        <v>300</v>
      </c>
      <c r="E254" s="398"/>
      <c r="F254" s="398"/>
      <c r="G254" s="398"/>
      <c r="H254" s="398"/>
    </row>
    <row r="255" spans="1:8" s="16" customFormat="1" ht="50.1" customHeight="1" thickBot="1" x14ac:dyDescent="0.25">
      <c r="A255" s="369" t="s">
        <v>123</v>
      </c>
      <c r="B255" s="370"/>
      <c r="C255" s="368"/>
      <c r="D255" s="471">
        <v>1050</v>
      </c>
      <c r="E255" s="472"/>
      <c r="F255" s="472"/>
      <c r="G255" s="472"/>
      <c r="H255" s="472"/>
    </row>
    <row r="256" spans="1:8" s="16" customFormat="1" ht="50.1" customHeight="1" thickBot="1" x14ac:dyDescent="0.25">
      <c r="A256" s="362" t="s">
        <v>124</v>
      </c>
      <c r="B256" s="363"/>
      <c r="C256" s="21"/>
      <c r="D256" s="364"/>
      <c r="E256" s="364"/>
      <c r="F256" s="364"/>
      <c r="G256" s="364"/>
      <c r="H256" s="365"/>
    </row>
    <row r="257" spans="1:8" s="16" customFormat="1" ht="50.1" customHeight="1" x14ac:dyDescent="0.2">
      <c r="A257" s="377" t="s">
        <v>214</v>
      </c>
      <c r="B257" s="378"/>
      <c r="C25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57" s="361">
        <v>9990</v>
      </c>
      <c r="E257" s="355"/>
      <c r="F257" s="355"/>
      <c r="G257" s="355"/>
      <c r="H257" s="356"/>
    </row>
    <row r="258" spans="1:8" s="16" customFormat="1" ht="50.1" customHeight="1" x14ac:dyDescent="0.2">
      <c r="A258" s="377" t="s">
        <v>126</v>
      </c>
      <c r="B258" s="378"/>
      <c r="C258" s="74" t="str">
        <f>"Интернет-площадка 2gis.ru на основе Cправочника организаций "&amp;$C$2&amp;""</f>
        <v>Интернет-площадка 2gis.ru на основе Cправочника организаций "2ГИС.УФА"</v>
      </c>
      <c r="D258" s="361">
        <v>9990</v>
      </c>
      <c r="E258" s="355"/>
      <c r="F258" s="355"/>
      <c r="G258" s="355"/>
      <c r="H258" s="356"/>
    </row>
    <row r="259" spans="1:8" s="16" customFormat="1" ht="50.1" customHeight="1" x14ac:dyDescent="0.2">
      <c r="A259" s="377" t="s">
        <v>127</v>
      </c>
      <c r="B259" s="378"/>
      <c r="C259" s="20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59" s="361">
        <v>7290</v>
      </c>
      <c r="E259" s="355"/>
      <c r="F259" s="355"/>
      <c r="G259" s="355"/>
      <c r="H259" s="356"/>
    </row>
    <row r="260" spans="1:8" s="16" customFormat="1" ht="50.1" customHeight="1" x14ac:dyDescent="0.2">
      <c r="A260" s="352" t="s">
        <v>215</v>
      </c>
      <c r="B260" s="353"/>
      <c r="C26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"2ГИС.УФА" (мобильная версия 2ГИС 4.0 и выше)</v>
      </c>
      <c r="D260" s="354">
        <v>14040</v>
      </c>
      <c r="E260" s="355"/>
      <c r="F260" s="355"/>
      <c r="G260" s="355"/>
      <c r="H260" s="356"/>
    </row>
    <row r="261" spans="1:8" s="16" customFormat="1" ht="50.1" customHeight="1" x14ac:dyDescent="0.2">
      <c r="A261" s="352" t="s">
        <v>199</v>
      </c>
      <c r="B261" s="353"/>
      <c r="C261" s="208" t="str">
        <f>"Электронный справочник на основе Справочника организаций "&amp;$C$2&amp;" (версия для ПК)"</f>
        <v>Электронный справочник на основе Справочника организаций "2ГИС.УФА" (версия для ПК)</v>
      </c>
      <c r="D261" s="354">
        <v>10320</v>
      </c>
      <c r="E261" s="355"/>
      <c r="F261" s="355"/>
      <c r="G261" s="355"/>
      <c r="H261" s="356"/>
    </row>
    <row r="262" spans="1:8" s="16" customFormat="1" ht="50.1" customHeight="1" x14ac:dyDescent="0.2">
      <c r="A262" s="352" t="s">
        <v>130</v>
      </c>
      <c r="B262" s="353"/>
      <c r="C262" s="74" t="str">
        <f>"Интернет-площадка 2gis.ru на основе Cправочника организаций "&amp;$C$2&amp;""</f>
        <v>Интернет-площадка 2gis.ru на основе Cправочника организаций "2ГИС.УФА"</v>
      </c>
      <c r="D262" s="354">
        <v>14040</v>
      </c>
      <c r="E262" s="355"/>
      <c r="F262" s="355"/>
      <c r="G262" s="355"/>
      <c r="H262" s="356"/>
    </row>
    <row r="263" spans="1:8" s="16" customFormat="1" ht="126" customHeight="1" x14ac:dyDescent="0.2">
      <c r="A263" s="352" t="s">
        <v>131</v>
      </c>
      <c r="B263" s="353"/>
      <c r="C263" s="121" t="str">
        <f>C258</f>
        <v>Интернет-площадка 2gis.ru на основе Cправочника организаций "2ГИС.УФА"</v>
      </c>
      <c r="D263" s="361">
        <v>9900</v>
      </c>
      <c r="E263" s="355"/>
      <c r="F263" s="355"/>
      <c r="G263" s="355"/>
      <c r="H263" s="356"/>
    </row>
    <row r="264" spans="1:8" s="16" customFormat="1" ht="126" customHeight="1" thickBot="1" x14ac:dyDescent="0.25">
      <c r="A264" s="352" t="s">
        <v>132</v>
      </c>
      <c r="B264" s="353"/>
      <c r="C26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"2ГИС.УФА"; электронный справочник на основе Справочника организаций "2ГИС.УФА" (мобильная версия 2ГИС 4.0 и выше)</v>
      </c>
      <c r="D264" s="361">
        <v>7488</v>
      </c>
      <c r="E264" s="355"/>
      <c r="F264" s="355"/>
      <c r="G264" s="355"/>
      <c r="H264" s="356"/>
    </row>
    <row r="265" spans="1:8" s="23" customFormat="1" ht="50.1" customHeight="1" thickBot="1" x14ac:dyDescent="0.25">
      <c r="A265" s="518"/>
      <c r="B265" s="519"/>
      <c r="C265" s="519"/>
      <c r="D265" s="519"/>
      <c r="E265" s="519"/>
      <c r="F265" s="519"/>
      <c r="G265" s="519"/>
      <c r="H265" s="645"/>
    </row>
    <row r="266" spans="1:8" s="20" customFormat="1" ht="26.25" x14ac:dyDescent="0.2">
      <c r="A266" s="81"/>
      <c r="B266" s="82"/>
      <c r="C266" s="83"/>
      <c r="D266" s="82"/>
      <c r="E266" s="82"/>
      <c r="F266" s="82"/>
      <c r="G266" s="82"/>
      <c r="H266" s="84"/>
    </row>
    <row r="267" spans="1:8" s="16" customFormat="1" ht="21" x14ac:dyDescent="0.2">
      <c r="A267" s="85"/>
      <c r="B267" s="86" t="s">
        <v>133</v>
      </c>
      <c r="C267" s="349" t="s">
        <v>220</v>
      </c>
      <c r="D267" s="349"/>
      <c r="E267" s="87"/>
      <c r="F267" s="87"/>
      <c r="G267" s="87"/>
      <c r="H267" s="87"/>
    </row>
    <row r="268" spans="1:8" s="16" customFormat="1" ht="21" x14ac:dyDescent="0.2">
      <c r="A268" s="85"/>
      <c r="B268" s="87"/>
      <c r="C268" s="348" t="s">
        <v>221</v>
      </c>
      <c r="D268" s="348"/>
      <c r="E268" s="87"/>
      <c r="F268" s="87"/>
      <c r="G268" s="87"/>
      <c r="H268" s="87"/>
    </row>
    <row r="269" spans="1:8" s="16" customFormat="1" ht="21" x14ac:dyDescent="0.2">
      <c r="A269" s="85"/>
      <c r="B269" s="87"/>
      <c r="C269" s="349" t="s">
        <v>222</v>
      </c>
      <c r="D269" s="348"/>
      <c r="E269" s="87"/>
      <c r="F269" s="87"/>
      <c r="G269" s="87"/>
      <c r="H269" s="87"/>
    </row>
    <row r="270" spans="1:8" s="16" customFormat="1" ht="26.25" x14ac:dyDescent="0.2">
      <c r="A270" s="93"/>
      <c r="B270" s="93"/>
      <c r="C270" s="348"/>
      <c r="D270" s="348"/>
      <c r="E270" s="95"/>
      <c r="F270" s="96"/>
      <c r="G270" s="97"/>
      <c r="H270" s="97"/>
    </row>
    <row r="271" spans="1:8" s="16" customFormat="1" ht="26.25" x14ac:dyDescent="0.2">
      <c r="A271" s="347" t="str">
        <f>Абакан_юр!A174</f>
        <v>По соглашению сторон в качестве валюты платежа могут выступать украинские гривны, в этом случае курс следующий: 1 руб. = 0,4395 гривен</v>
      </c>
      <c r="B271" s="347"/>
      <c r="C271" s="347"/>
      <c r="D271" s="89"/>
      <c r="E271" s="89"/>
      <c r="F271" s="90"/>
      <c r="G271" s="351"/>
      <c r="H271" s="351"/>
    </row>
    <row r="272" spans="1:8" s="16" customFormat="1" ht="24.95" customHeight="1" x14ac:dyDescent="0.2">
      <c r="A272" s="347" t="str">
        <f>Абакан_юр!A175</f>
        <v>По соглашению сторон в качестве валюты платежа могут выступать дирхамы ОАЭ, в этом случае курс следующий: 1 руб. = 0,0414 дирхам</v>
      </c>
      <c r="B272" s="347"/>
      <c r="C272" s="347"/>
      <c r="D272" s="89"/>
      <c r="E272" s="89"/>
      <c r="F272" s="90"/>
      <c r="G272" s="92"/>
      <c r="H272" s="92"/>
    </row>
    <row r="273" spans="1:8" ht="12.6" customHeight="1" x14ac:dyDescent="0.2">
      <c r="A273" s="347" t="str">
        <f>Абакан_юр!A176</f>
        <v>По соглашению сторон в качестве валюты платежа могут выступать доллары США, в этом случае курс следующий: 1 руб. = 0,0113 доллара</v>
      </c>
      <c r="B273" s="347"/>
      <c r="C273" s="347"/>
      <c r="D273" s="89"/>
      <c r="E273" s="89"/>
      <c r="F273" s="90"/>
      <c r="G273" s="92"/>
      <c r="H273" s="92"/>
    </row>
    <row r="274" spans="1:8" s="87" customFormat="1" ht="24.95" customHeight="1" x14ac:dyDescent="0.2">
      <c r="A274" s="347" t="str">
        <f>Абакан_юр!A177</f>
        <v>По соглашению сторон в качестве валюты платежа могут выступать евро, в этом случае курс следующий: 1 руб. = 0,0104 евро</v>
      </c>
      <c r="B274" s="347"/>
      <c r="C274" s="347"/>
      <c r="D274" s="89"/>
      <c r="E274" s="90"/>
      <c r="F274" s="90"/>
      <c r="G274" s="92"/>
      <c r="H274" s="92"/>
    </row>
    <row r="275" spans="1:8" s="87" customFormat="1" ht="24.95" customHeight="1" x14ac:dyDescent="0.2">
      <c r="A275" s="347" t="str">
        <f>Абакан_юр!A178</f>
        <v>По соглашению сторон в качестве валюты платежа могут выступать чешские кроны, в этом случае курс следующий: 1 руб. = 0,2610 крона</v>
      </c>
      <c r="B275" s="347"/>
      <c r="C275" s="347"/>
      <c r="D275" s="89"/>
      <c r="E275" s="90"/>
      <c r="F275" s="90"/>
      <c r="G275" s="92"/>
      <c r="H275" s="92"/>
    </row>
    <row r="276" spans="1:8" s="87" customFormat="1" ht="24.95" customHeight="1" x14ac:dyDescent="0.2">
      <c r="A276" s="347" t="str">
        <f>Абакан_юр!A179</f>
        <v>По соглашению сторон в качестве валюты платежа могут выступать киргизские сомы, в этом случае курс следующий: 1 руб. = 1,0094 сом</v>
      </c>
      <c r="B276" s="347"/>
      <c r="C276" s="347"/>
      <c r="D276" s="89"/>
      <c r="E276" s="89"/>
      <c r="F276" s="90"/>
      <c r="G276" s="92"/>
      <c r="H276" s="92"/>
    </row>
    <row r="277" spans="1:8" s="98" customFormat="1" ht="12" customHeight="1" x14ac:dyDescent="0.2">
      <c r="A277" s="347" t="str">
        <f>Абакан_юр!A180</f>
        <v>По соглашению сторон в качестве валюты платежа могут выступать казахстанские тенге, в этом случае курс следующий: 1 руб. = 5,0667 тенге</v>
      </c>
      <c r="B277" s="347"/>
      <c r="C277" s="347"/>
      <c r="D277" s="89"/>
      <c r="E277" s="89"/>
      <c r="F277" s="90"/>
      <c r="G277" s="92"/>
      <c r="H277" s="92"/>
    </row>
    <row r="278" spans="1:8" s="91" customFormat="1" ht="24.95" customHeight="1" x14ac:dyDescent="0.2">
      <c r="A278" s="93"/>
      <c r="B278" s="93"/>
      <c r="C278" s="94"/>
      <c r="D278" s="95"/>
      <c r="E278" s="95"/>
      <c r="F278" s="96"/>
      <c r="G278" s="97"/>
      <c r="H278" s="97"/>
    </row>
    <row r="279" spans="1:8" s="91" customFormat="1" ht="24.95" customHeight="1" x14ac:dyDescent="0.2">
      <c r="A279" s="339" t="s">
        <v>144</v>
      </c>
      <c r="B279" s="339"/>
      <c r="C279" s="339"/>
      <c r="D279" s="339"/>
      <c r="E279" s="339"/>
      <c r="F279" s="339"/>
      <c r="G279" s="339"/>
      <c r="H279" s="339"/>
    </row>
    <row r="280" spans="1:8" s="91" customFormat="1" ht="24.95" customHeight="1" x14ac:dyDescent="0.2">
      <c r="A280" s="339" t="s">
        <v>145</v>
      </c>
      <c r="B280" s="339"/>
      <c r="C280" s="339"/>
      <c r="D280" s="339"/>
      <c r="E280" s="339"/>
      <c r="F280" s="339"/>
      <c r="G280" s="339"/>
      <c r="H280" s="339"/>
    </row>
    <row r="281" spans="1:8" s="91" customFormat="1" ht="24.95" customHeight="1" x14ac:dyDescent="0.2">
      <c r="A281" s="347" t="s">
        <v>482</v>
      </c>
      <c r="B281" s="347"/>
      <c r="C281" s="347"/>
      <c r="D281" s="347"/>
      <c r="E281" s="347"/>
      <c r="F281" s="347"/>
      <c r="G281" s="347"/>
      <c r="H281" s="347"/>
    </row>
    <row r="282" spans="1:8" s="91" customFormat="1" ht="24.95" customHeight="1" thickBot="1" x14ac:dyDescent="0.25">
      <c r="A282" s="340" t="s">
        <v>146</v>
      </c>
      <c r="B282" s="340"/>
      <c r="C282" s="340"/>
      <c r="D282" s="340"/>
      <c r="E282" s="340"/>
      <c r="F282" s="99"/>
      <c r="H282" s="100"/>
    </row>
    <row r="283" spans="1:8" s="91" customFormat="1" ht="24.95" customHeight="1" thickBot="1" x14ac:dyDescent="0.25">
      <c r="A283" s="499" t="s">
        <v>147</v>
      </c>
      <c r="B283" s="500"/>
      <c r="C283" s="500"/>
      <c r="D283" s="500"/>
      <c r="E283" s="501"/>
      <c r="F283" s="101"/>
      <c r="G283" s="82"/>
      <c r="H283" s="102"/>
    </row>
    <row r="284" spans="1:8" s="91" customFormat="1" ht="24.95" customHeight="1" thickBot="1" x14ac:dyDescent="0.25">
      <c r="A284" s="538" t="s">
        <v>148</v>
      </c>
      <c r="B284" s="539"/>
      <c r="C284" s="103" t="s">
        <v>149</v>
      </c>
      <c r="D284" s="621" t="s">
        <v>150</v>
      </c>
      <c r="E284" s="622"/>
      <c r="F284" s="104"/>
      <c r="G284" s="104"/>
      <c r="H284" s="104"/>
    </row>
    <row r="285" spans="1:8" s="98" customFormat="1" ht="12" customHeight="1" x14ac:dyDescent="0.2">
      <c r="A285" s="818" t="s">
        <v>207</v>
      </c>
      <c r="B285" s="819"/>
      <c r="C285" s="820" t="s">
        <v>208</v>
      </c>
      <c r="D285" s="822">
        <v>2190</v>
      </c>
      <c r="E285" s="699"/>
      <c r="F285" s="104"/>
      <c r="G285" s="104"/>
      <c r="H285" s="104"/>
    </row>
    <row r="286" spans="1:8" ht="24.95" customHeight="1" x14ac:dyDescent="0.2">
      <c r="A286" s="818" t="s">
        <v>209</v>
      </c>
      <c r="B286" s="819"/>
      <c r="C286" s="821"/>
      <c r="D286" s="822">
        <v>1590</v>
      </c>
      <c r="E286" s="699"/>
      <c r="F286" s="104"/>
      <c r="G286" s="104"/>
      <c r="H286" s="104"/>
    </row>
    <row r="287" spans="1:8" ht="24.95" customHeight="1" x14ac:dyDescent="0.2">
      <c r="A287" s="818" t="s">
        <v>210</v>
      </c>
      <c r="B287" s="819"/>
      <c r="C287" s="821"/>
      <c r="D287" s="822">
        <v>1440</v>
      </c>
      <c r="E287" s="699"/>
      <c r="F287" s="104"/>
      <c r="G287" s="104"/>
      <c r="H287" s="104"/>
    </row>
    <row r="288" spans="1:8" s="82" customFormat="1" ht="38.25" customHeight="1" x14ac:dyDescent="0.2">
      <c r="A288" s="818" t="s">
        <v>211</v>
      </c>
      <c r="B288" s="819"/>
      <c r="C288" s="698"/>
      <c r="D288" s="822">
        <v>1290</v>
      </c>
      <c r="E288" s="699"/>
      <c r="F288" s="104"/>
      <c r="G288" s="104"/>
      <c r="H288" s="104"/>
    </row>
    <row r="289" spans="1:8" s="100" customFormat="1" ht="50.1" customHeight="1" x14ac:dyDescent="0.2">
      <c r="A289" s="337" t="s">
        <v>151</v>
      </c>
      <c r="B289" s="338"/>
      <c r="C289" s="106" t="s">
        <v>152</v>
      </c>
      <c r="D289" s="331" t="s">
        <v>153</v>
      </c>
      <c r="E289" s="332"/>
      <c r="F289" s="104"/>
      <c r="G289" s="104"/>
      <c r="H289" s="104"/>
    </row>
    <row r="290" spans="1:8" s="102" customFormat="1" ht="50.1" customHeight="1" x14ac:dyDescent="0.2">
      <c r="A290" s="337" t="s">
        <v>154</v>
      </c>
      <c r="B290" s="338"/>
      <c r="C290" s="106" t="s">
        <v>155</v>
      </c>
      <c r="D290" s="331" t="s">
        <v>156</v>
      </c>
      <c r="E290" s="332"/>
      <c r="F290" s="104"/>
      <c r="G290" s="104"/>
      <c r="H290" s="104"/>
    </row>
    <row r="291" spans="1:8" ht="87" customHeight="1" thickBot="1" x14ac:dyDescent="0.25">
      <c r="A291" s="495" t="s">
        <v>157</v>
      </c>
      <c r="B291" s="496"/>
      <c r="C291" s="125" t="s">
        <v>158</v>
      </c>
      <c r="D291" s="497" t="s">
        <v>156</v>
      </c>
      <c r="E291" s="498"/>
      <c r="F291" s="104"/>
      <c r="G291" s="104"/>
      <c r="H291" s="104"/>
    </row>
    <row r="292" spans="1:8" ht="50.1" customHeight="1" thickBot="1" x14ac:dyDescent="0.25">
      <c r="A292" s="495" t="s">
        <v>160</v>
      </c>
      <c r="B292" s="496"/>
      <c r="C292" s="247" t="s">
        <v>161</v>
      </c>
      <c r="D292" s="497" t="s">
        <v>156</v>
      </c>
      <c r="E292" s="498"/>
      <c r="F292" s="101"/>
      <c r="G292" s="101"/>
      <c r="H292" s="101"/>
    </row>
    <row r="293" spans="1:8" ht="50.1" customHeight="1" thickBot="1" x14ac:dyDescent="0.25">
      <c r="A293" s="495" t="s">
        <v>162</v>
      </c>
      <c r="B293" s="496"/>
      <c r="C293" s="125" t="s">
        <v>163</v>
      </c>
      <c r="D293" s="497" t="s">
        <v>156</v>
      </c>
      <c r="E293" s="498"/>
      <c r="F293" s="96"/>
      <c r="G293" s="97"/>
      <c r="H293" s="97"/>
    </row>
    <row r="294" spans="1:8" ht="50.1" customHeight="1" x14ac:dyDescent="0.2">
      <c r="A294" s="329" t="s">
        <v>164</v>
      </c>
      <c r="B294" s="329"/>
      <c r="C294" s="329"/>
      <c r="D294" s="329"/>
      <c r="E294" s="329"/>
      <c r="F294" s="329"/>
      <c r="G294" s="329"/>
      <c r="H294" s="329"/>
    </row>
    <row r="295" spans="1:8" ht="50.1" customHeight="1" x14ac:dyDescent="0.2">
      <c r="A295" s="329" t="s">
        <v>165</v>
      </c>
      <c r="B295" s="329"/>
      <c r="C295" s="329"/>
      <c r="D295" s="329"/>
      <c r="E295" s="329"/>
      <c r="F295" s="329"/>
      <c r="G295" s="329"/>
      <c r="H295" s="329"/>
    </row>
    <row r="296" spans="1:8" ht="99.95" customHeight="1" x14ac:dyDescent="0.2">
      <c r="A296"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6" s="493"/>
      <c r="C296" s="493"/>
      <c r="D296" s="493"/>
      <c r="E296" s="493"/>
      <c r="F296" s="493"/>
      <c r="G296" s="493"/>
      <c r="H296" s="493"/>
    </row>
    <row r="297" spans="1:8" ht="75" customHeight="1" x14ac:dyDescent="0.2">
      <c r="A297" s="339" t="s">
        <v>167</v>
      </c>
      <c r="B297" s="339"/>
      <c r="C297" s="339"/>
      <c r="D297" s="339"/>
      <c r="E297" s="339"/>
      <c r="F297" s="339"/>
      <c r="G297" s="339"/>
      <c r="H297" s="339"/>
    </row>
    <row r="298" spans="1:8" ht="113.25" customHeight="1" x14ac:dyDescent="0.2">
      <c r="A298" s="329" t="s">
        <v>168</v>
      </c>
      <c r="B298" s="329"/>
      <c r="C298" s="329"/>
      <c r="D298" s="329"/>
      <c r="E298" s="329"/>
      <c r="F298" s="329"/>
      <c r="G298" s="329"/>
      <c r="H298" s="329"/>
    </row>
    <row r="299" spans="1:8" s="82" customFormat="1" ht="102.75" customHeight="1" x14ac:dyDescent="0.2">
      <c r="A299" s="81"/>
      <c r="C299" s="83"/>
      <c r="H299" s="84"/>
    </row>
    <row r="300" spans="1:8" s="82" customFormat="1" ht="125.25" customHeight="1" x14ac:dyDescent="0.2">
      <c r="A300" s="639" t="s">
        <v>287</v>
      </c>
      <c r="B300" s="639"/>
      <c r="C300" s="639"/>
      <c r="D300" s="639"/>
      <c r="E300" s="639"/>
      <c r="F300" s="639"/>
      <c r="G300" s="639"/>
      <c r="H300" s="639"/>
    </row>
    <row r="301" spans="1:8" ht="25.5" x14ac:dyDescent="0.35">
      <c r="A301" s="637" t="s">
        <v>288</v>
      </c>
      <c r="B301" s="638"/>
      <c r="C301" s="176" t="s">
        <v>289</v>
      </c>
    </row>
    <row r="302" spans="1:8" ht="25.5" x14ac:dyDescent="0.35">
      <c r="A302" s="635" t="s">
        <v>290</v>
      </c>
      <c r="B302" s="636"/>
      <c r="C302" s="177">
        <v>1</v>
      </c>
    </row>
    <row r="303" spans="1:8" ht="25.5" x14ac:dyDescent="0.35">
      <c r="A303" s="635">
        <v>2</v>
      </c>
      <c r="B303" s="636"/>
      <c r="C303" s="177">
        <v>1.1000000000000001</v>
      </c>
    </row>
    <row r="304" spans="1:8" ht="25.5" x14ac:dyDescent="0.35">
      <c r="A304" s="635">
        <v>3</v>
      </c>
      <c r="B304" s="636"/>
      <c r="C304" s="177">
        <v>1.2</v>
      </c>
    </row>
    <row r="305" spans="1:8" ht="25.5" x14ac:dyDescent="0.35">
      <c r="A305" s="635" t="s">
        <v>291</v>
      </c>
      <c r="B305" s="636"/>
      <c r="C305" s="177">
        <v>1.25</v>
      </c>
    </row>
    <row r="306" spans="1:8" ht="25.5" x14ac:dyDescent="0.35">
      <c r="A306" s="635" t="s">
        <v>292</v>
      </c>
      <c r="B306" s="636"/>
      <c r="C306" s="177">
        <v>1.3</v>
      </c>
    </row>
    <row r="307" spans="1:8" ht="25.5" x14ac:dyDescent="0.35">
      <c r="A307" s="635" t="s">
        <v>293</v>
      </c>
      <c r="B307" s="636"/>
      <c r="C307" s="177">
        <v>1.35</v>
      </c>
    </row>
    <row r="308" spans="1:8" ht="25.5" x14ac:dyDescent="0.35">
      <c r="A308" s="635" t="s">
        <v>294</v>
      </c>
      <c r="B308" s="636"/>
      <c r="C308" s="177">
        <v>1.4</v>
      </c>
    </row>
    <row r="309" spans="1:8" ht="25.5" x14ac:dyDescent="0.35">
      <c r="A309" s="635" t="s">
        <v>295</v>
      </c>
      <c r="B309" s="636"/>
      <c r="C309" s="177">
        <v>1.45</v>
      </c>
    </row>
    <row r="310" spans="1:8" ht="25.5" x14ac:dyDescent="0.35">
      <c r="A310" s="635" t="s">
        <v>296</v>
      </c>
      <c r="B310" s="636"/>
      <c r="C310" s="177">
        <v>1.5</v>
      </c>
    </row>
    <row r="311" spans="1:8" ht="25.5" x14ac:dyDescent="0.35">
      <c r="A311" s="635" t="s">
        <v>297</v>
      </c>
      <c r="B311" s="636"/>
      <c r="C311" s="177">
        <v>2</v>
      </c>
    </row>
    <row r="312" spans="1:8" ht="23.25" x14ac:dyDescent="0.2">
      <c r="A312" s="329" t="s">
        <v>298</v>
      </c>
      <c r="B312" s="329"/>
      <c r="C312" s="329"/>
      <c r="D312" s="329"/>
      <c r="E312" s="329"/>
      <c r="F312" s="329"/>
      <c r="G312" s="329"/>
      <c r="H312" s="329"/>
    </row>
    <row r="315" spans="1:8" s="109" customFormat="1" ht="114.75" customHeight="1" x14ac:dyDescent="0.2">
      <c r="A315" s="339" t="s">
        <v>483</v>
      </c>
      <c r="B315" s="339"/>
      <c r="C315" s="339"/>
      <c r="D315" s="339"/>
      <c r="E315" s="339"/>
      <c r="F315" s="339"/>
      <c r="G315" s="339"/>
      <c r="H315" s="339"/>
    </row>
    <row r="321" spans="1:8" s="109" customFormat="1" ht="114.75" customHeight="1" x14ac:dyDescent="0.2">
      <c r="A321" s="81"/>
      <c r="B321" s="82"/>
      <c r="C321" s="83"/>
      <c r="D321" s="82"/>
      <c r="E321" s="82"/>
      <c r="F321" s="82"/>
      <c r="G321" s="82"/>
      <c r="H321" s="84"/>
    </row>
  </sheetData>
  <sheetProtection selectLockedCells="1" selectUnlockedCells="1"/>
  <mergeCells count="533">
    <mergeCell ref="D1:F1"/>
    <mergeCell ref="G2:H2"/>
    <mergeCell ref="D4:H4"/>
    <mergeCell ref="A5:B5"/>
    <mergeCell ref="D6:H6"/>
    <mergeCell ref="A8:A11"/>
    <mergeCell ref="B8:B9"/>
    <mergeCell ref="C8:C9"/>
    <mergeCell ref="D8:D11"/>
    <mergeCell ref="E8:E11"/>
    <mergeCell ref="G13:G17"/>
    <mergeCell ref="H13:H17"/>
    <mergeCell ref="A19:A22"/>
    <mergeCell ref="D19:H22"/>
    <mergeCell ref="C20:C21"/>
    <mergeCell ref="D23:H23"/>
    <mergeCell ref="F8:F11"/>
    <mergeCell ref="G8:G11"/>
    <mergeCell ref="H8:H11"/>
    <mergeCell ref="D12:H12"/>
    <mergeCell ref="A13:A17"/>
    <mergeCell ref="B13:B14"/>
    <mergeCell ref="C13:C14"/>
    <mergeCell ref="D13:D17"/>
    <mergeCell ref="E13:E17"/>
    <mergeCell ref="F13:F17"/>
    <mergeCell ref="A24:A26"/>
    <mergeCell ref="B24:B25"/>
    <mergeCell ref="C24:C25"/>
    <mergeCell ref="D24:H26"/>
    <mergeCell ref="D27:H27"/>
    <mergeCell ref="A28:A31"/>
    <mergeCell ref="B28:B29"/>
    <mergeCell ref="C28:C29"/>
    <mergeCell ref="D28:D31"/>
    <mergeCell ref="E28:E31"/>
    <mergeCell ref="G33:G37"/>
    <mergeCell ref="H33:H37"/>
    <mergeCell ref="A39:A42"/>
    <mergeCell ref="D39:H42"/>
    <mergeCell ref="C40:C41"/>
    <mergeCell ref="D43:H43"/>
    <mergeCell ref="F28:F31"/>
    <mergeCell ref="G28:G31"/>
    <mergeCell ref="H28:H31"/>
    <mergeCell ref="D32:H32"/>
    <mergeCell ref="A33:A37"/>
    <mergeCell ref="B33:B34"/>
    <mergeCell ref="C33:C34"/>
    <mergeCell ref="D33:D37"/>
    <mergeCell ref="E33:E37"/>
    <mergeCell ref="F33:F37"/>
    <mergeCell ref="A44:A47"/>
    <mergeCell ref="B44:B45"/>
    <mergeCell ref="C44:C45"/>
    <mergeCell ref="D44:H47"/>
    <mergeCell ref="D48:H48"/>
    <mergeCell ref="A49:A53"/>
    <mergeCell ref="B49:B50"/>
    <mergeCell ref="C49:C50"/>
    <mergeCell ref="D49:D53"/>
    <mergeCell ref="E49:E53"/>
    <mergeCell ref="G55:G59"/>
    <mergeCell ref="H55:H59"/>
    <mergeCell ref="D60:H60"/>
    <mergeCell ref="A61:A63"/>
    <mergeCell ref="B61:B62"/>
    <mergeCell ref="C61:C62"/>
    <mergeCell ref="D61:H63"/>
    <mergeCell ref="F49:F53"/>
    <mergeCell ref="G49:G53"/>
    <mergeCell ref="H49:H53"/>
    <mergeCell ref="D54:H54"/>
    <mergeCell ref="A55:A59"/>
    <mergeCell ref="B55:B56"/>
    <mergeCell ref="C55:C56"/>
    <mergeCell ref="D55:D59"/>
    <mergeCell ref="E55:E59"/>
    <mergeCell ref="F55:F59"/>
    <mergeCell ref="A69:B69"/>
    <mergeCell ref="D69:H69"/>
    <mergeCell ref="A70:B70"/>
    <mergeCell ref="D70:H70"/>
    <mergeCell ref="A71:B71"/>
    <mergeCell ref="D71:H71"/>
    <mergeCell ref="D64:H64"/>
    <mergeCell ref="A65:C65"/>
    <mergeCell ref="D65:H65"/>
    <mergeCell ref="A66:B66"/>
    <mergeCell ref="C66:C115"/>
    <mergeCell ref="D66:H66"/>
    <mergeCell ref="A67:B67"/>
    <mergeCell ref="D67:H67"/>
    <mergeCell ref="A68:B68"/>
    <mergeCell ref="D68:H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B107"/>
    <mergeCell ref="D107:H107"/>
    <mergeCell ref="A102:B102"/>
    <mergeCell ref="D102:H102"/>
    <mergeCell ref="A103:B103"/>
    <mergeCell ref="D103:H103"/>
    <mergeCell ref="A104:B104"/>
    <mergeCell ref="D104:H104"/>
    <mergeCell ref="A111:B111"/>
    <mergeCell ref="D111:H111"/>
    <mergeCell ref="A112:B112"/>
    <mergeCell ref="D112:H112"/>
    <mergeCell ref="A113:B113"/>
    <mergeCell ref="D113:H113"/>
    <mergeCell ref="A108:B108"/>
    <mergeCell ref="D108:H108"/>
    <mergeCell ref="A109:B109"/>
    <mergeCell ref="D109:H109"/>
    <mergeCell ref="A110:B110"/>
    <mergeCell ref="D110:H110"/>
    <mergeCell ref="A114:B114"/>
    <mergeCell ref="D114:H114"/>
    <mergeCell ref="A115:B115"/>
    <mergeCell ref="D115:H115"/>
    <mergeCell ref="D116:H116"/>
    <mergeCell ref="A118:A121"/>
    <mergeCell ref="B118:B119"/>
    <mergeCell ref="C118:C119"/>
    <mergeCell ref="D118:D121"/>
    <mergeCell ref="E118:E121"/>
    <mergeCell ref="G123:G127"/>
    <mergeCell ref="H123:H127"/>
    <mergeCell ref="D128:H128"/>
    <mergeCell ref="A129:A131"/>
    <mergeCell ref="B129:B130"/>
    <mergeCell ref="C129:C130"/>
    <mergeCell ref="D129:H131"/>
    <mergeCell ref="F118:F121"/>
    <mergeCell ref="G118:G121"/>
    <mergeCell ref="H118:H121"/>
    <mergeCell ref="D122:H122"/>
    <mergeCell ref="A123:A127"/>
    <mergeCell ref="B123:B124"/>
    <mergeCell ref="C123:C124"/>
    <mergeCell ref="D123:D127"/>
    <mergeCell ref="E123:E127"/>
    <mergeCell ref="F123:F127"/>
    <mergeCell ref="D132:H132"/>
    <mergeCell ref="A133:C133"/>
    <mergeCell ref="D133:H133"/>
    <mergeCell ref="A134:B134"/>
    <mergeCell ref="C134:C183"/>
    <mergeCell ref="D134:H134"/>
    <mergeCell ref="A135:B135"/>
    <mergeCell ref="D135:H135"/>
    <mergeCell ref="A136:B136"/>
    <mergeCell ref="D136:H136"/>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6:B176"/>
    <mergeCell ref="D176:H176"/>
    <mergeCell ref="A177:B177"/>
    <mergeCell ref="D177:H177"/>
    <mergeCell ref="A178:B178"/>
    <mergeCell ref="D178:H178"/>
    <mergeCell ref="A173:B173"/>
    <mergeCell ref="D173:H173"/>
    <mergeCell ref="A174:B174"/>
    <mergeCell ref="D174:H174"/>
    <mergeCell ref="A175:B175"/>
    <mergeCell ref="D175:H175"/>
    <mergeCell ref="A182:B182"/>
    <mergeCell ref="D182:H182"/>
    <mergeCell ref="A183:B183"/>
    <mergeCell ref="D183:H183"/>
    <mergeCell ref="A184:C184"/>
    <mergeCell ref="D184:H184"/>
    <mergeCell ref="A179:B179"/>
    <mergeCell ref="D179:H179"/>
    <mergeCell ref="A180:B180"/>
    <mergeCell ref="D180:H180"/>
    <mergeCell ref="A181:B181"/>
    <mergeCell ref="D181:H181"/>
    <mergeCell ref="D185:H185"/>
    <mergeCell ref="A186:B186"/>
    <mergeCell ref="C186:C194"/>
    <mergeCell ref="D186:H186"/>
    <mergeCell ref="A187:B187"/>
    <mergeCell ref="D187:H187"/>
    <mergeCell ref="A188:B188"/>
    <mergeCell ref="D188:H188"/>
    <mergeCell ref="A189:B189"/>
    <mergeCell ref="D189:H189"/>
    <mergeCell ref="A193:B193"/>
    <mergeCell ref="D193:H193"/>
    <mergeCell ref="A194:B194"/>
    <mergeCell ref="D194:H194"/>
    <mergeCell ref="A195:B195"/>
    <mergeCell ref="D195:H195"/>
    <mergeCell ref="A190:B190"/>
    <mergeCell ref="D190:H190"/>
    <mergeCell ref="A191:B191"/>
    <mergeCell ref="D191:H191"/>
    <mergeCell ref="A192:B192"/>
    <mergeCell ref="D192:H192"/>
    <mergeCell ref="A196:B196"/>
    <mergeCell ref="D196:H196"/>
    <mergeCell ref="A197:B197"/>
    <mergeCell ref="D197:H197"/>
    <mergeCell ref="A198:B198"/>
    <mergeCell ref="C198:C215"/>
    <mergeCell ref="D198:H198"/>
    <mergeCell ref="A199:B199"/>
    <mergeCell ref="D199:H199"/>
    <mergeCell ref="A200:B200"/>
    <mergeCell ref="A204:B204"/>
    <mergeCell ref="D204:H204"/>
    <mergeCell ref="A205:B205"/>
    <mergeCell ref="D205:H205"/>
    <mergeCell ref="A206:B206"/>
    <mergeCell ref="D206:H206"/>
    <mergeCell ref="D200:H200"/>
    <mergeCell ref="A201:B201"/>
    <mergeCell ref="D201:H201"/>
    <mergeCell ref="A202:B202"/>
    <mergeCell ref="D202:H202"/>
    <mergeCell ref="A203:B203"/>
    <mergeCell ref="D203:H203"/>
    <mergeCell ref="A210:B210"/>
    <mergeCell ref="D210:H210"/>
    <mergeCell ref="A211:B211"/>
    <mergeCell ref="D211:H211"/>
    <mergeCell ref="A212:B212"/>
    <mergeCell ref="D212:H212"/>
    <mergeCell ref="A207:B207"/>
    <mergeCell ref="D207:H207"/>
    <mergeCell ref="A208:B208"/>
    <mergeCell ref="D208:H208"/>
    <mergeCell ref="A209:B209"/>
    <mergeCell ref="D209:H209"/>
    <mergeCell ref="A216:B216"/>
    <mergeCell ref="D216:H216"/>
    <mergeCell ref="A217:B217"/>
    <mergeCell ref="D217:H217"/>
    <mergeCell ref="A218:B218"/>
    <mergeCell ref="D218:H218"/>
    <mergeCell ref="A213:B213"/>
    <mergeCell ref="D213:H213"/>
    <mergeCell ref="A214:B214"/>
    <mergeCell ref="D214:H214"/>
    <mergeCell ref="A215:B215"/>
    <mergeCell ref="D215:H215"/>
    <mergeCell ref="A222:B222"/>
    <mergeCell ref="D222:H222"/>
    <mergeCell ref="A223:B223"/>
    <mergeCell ref="D223:H223"/>
    <mergeCell ref="A224:B224"/>
    <mergeCell ref="D224:H224"/>
    <mergeCell ref="A219:B219"/>
    <mergeCell ref="D219:H219"/>
    <mergeCell ref="A220:B220"/>
    <mergeCell ref="D220:H220"/>
    <mergeCell ref="A221:B221"/>
    <mergeCell ref="D221:H221"/>
    <mergeCell ref="A228:B228"/>
    <mergeCell ref="D228:H228"/>
    <mergeCell ref="A229:B229"/>
    <mergeCell ref="D229:H229"/>
    <mergeCell ref="A230:B230"/>
    <mergeCell ref="D230:H230"/>
    <mergeCell ref="A225:B225"/>
    <mergeCell ref="D225:H225"/>
    <mergeCell ref="A226:B226"/>
    <mergeCell ref="D226:H226"/>
    <mergeCell ref="A227:B227"/>
    <mergeCell ref="D227:H227"/>
    <mergeCell ref="A234:B234"/>
    <mergeCell ref="D234:H234"/>
    <mergeCell ref="A235:B235"/>
    <mergeCell ref="D235:H235"/>
    <mergeCell ref="A236:B236"/>
    <mergeCell ref="D236:H236"/>
    <mergeCell ref="A231:B231"/>
    <mergeCell ref="D231:H231"/>
    <mergeCell ref="A232:B232"/>
    <mergeCell ref="D232:H232"/>
    <mergeCell ref="A233:B233"/>
    <mergeCell ref="D233:H233"/>
    <mergeCell ref="A240:B240"/>
    <mergeCell ref="D240:H240"/>
    <mergeCell ref="A241:B241"/>
    <mergeCell ref="D241:H241"/>
    <mergeCell ref="A242:B242"/>
    <mergeCell ref="D242:H242"/>
    <mergeCell ref="A237:B237"/>
    <mergeCell ref="D237:H237"/>
    <mergeCell ref="A238:B238"/>
    <mergeCell ref="D238:H238"/>
    <mergeCell ref="A239:B239"/>
    <mergeCell ref="D239:H239"/>
    <mergeCell ref="A246:B246"/>
    <mergeCell ref="D246:H246"/>
    <mergeCell ref="A247:B247"/>
    <mergeCell ref="D247:H247"/>
    <mergeCell ref="A248:B248"/>
    <mergeCell ref="D248:H248"/>
    <mergeCell ref="A243:B243"/>
    <mergeCell ref="D243:H243"/>
    <mergeCell ref="A244:B244"/>
    <mergeCell ref="D244:H244"/>
    <mergeCell ref="A245:B245"/>
    <mergeCell ref="D245:H245"/>
    <mergeCell ref="D253:H253"/>
    <mergeCell ref="A254:B254"/>
    <mergeCell ref="D254:H254"/>
    <mergeCell ref="A255:B255"/>
    <mergeCell ref="D255:H255"/>
    <mergeCell ref="A256:B256"/>
    <mergeCell ref="D256:H256"/>
    <mergeCell ref="A249:B249"/>
    <mergeCell ref="D249:H249"/>
    <mergeCell ref="A250:B250"/>
    <mergeCell ref="D250:H250"/>
    <mergeCell ref="A251:B251"/>
    <mergeCell ref="C251:C255"/>
    <mergeCell ref="D251:H251"/>
    <mergeCell ref="A252:B252"/>
    <mergeCell ref="D252:H252"/>
    <mergeCell ref="A253:B253"/>
    <mergeCell ref="A260:B260"/>
    <mergeCell ref="D260:H260"/>
    <mergeCell ref="A261:B261"/>
    <mergeCell ref="D261:H261"/>
    <mergeCell ref="A262:B262"/>
    <mergeCell ref="D262:H262"/>
    <mergeCell ref="A257:B257"/>
    <mergeCell ref="D257:H257"/>
    <mergeCell ref="A258:B258"/>
    <mergeCell ref="D258:H258"/>
    <mergeCell ref="A259:B259"/>
    <mergeCell ref="D259:H259"/>
    <mergeCell ref="C268:D268"/>
    <mergeCell ref="C269:D269"/>
    <mergeCell ref="C270:D270"/>
    <mergeCell ref="A271:C271"/>
    <mergeCell ref="G271:H271"/>
    <mergeCell ref="A272:C272"/>
    <mergeCell ref="A263:B263"/>
    <mergeCell ref="D263:H263"/>
    <mergeCell ref="A264:B264"/>
    <mergeCell ref="D264:H264"/>
    <mergeCell ref="A265:H265"/>
    <mergeCell ref="C267:D267"/>
    <mergeCell ref="A280:H280"/>
    <mergeCell ref="A281:H281"/>
    <mergeCell ref="A282:E282"/>
    <mergeCell ref="A283:E283"/>
    <mergeCell ref="A284:B284"/>
    <mergeCell ref="D284:E284"/>
    <mergeCell ref="A273:C273"/>
    <mergeCell ref="A274:C274"/>
    <mergeCell ref="A275:C275"/>
    <mergeCell ref="A276:C276"/>
    <mergeCell ref="A277:C277"/>
    <mergeCell ref="A279:H279"/>
    <mergeCell ref="A289:B289"/>
    <mergeCell ref="D289:E289"/>
    <mergeCell ref="A290:B290"/>
    <mergeCell ref="D290:E290"/>
    <mergeCell ref="A291:B291"/>
    <mergeCell ref="D291:E291"/>
    <mergeCell ref="A285:B285"/>
    <mergeCell ref="C285:C288"/>
    <mergeCell ref="D285:E285"/>
    <mergeCell ref="A286:B286"/>
    <mergeCell ref="D286:E286"/>
    <mergeCell ref="A287:B287"/>
    <mergeCell ref="D287:E287"/>
    <mergeCell ref="A288:B288"/>
    <mergeCell ref="D288:E288"/>
    <mergeCell ref="A296:H296"/>
    <mergeCell ref="A297:H297"/>
    <mergeCell ref="A298:H298"/>
    <mergeCell ref="A300:H300"/>
    <mergeCell ref="A301:B301"/>
    <mergeCell ref="A302:B302"/>
    <mergeCell ref="A292:B292"/>
    <mergeCell ref="D292:E292"/>
    <mergeCell ref="A293:B293"/>
    <mergeCell ref="D293:E293"/>
    <mergeCell ref="A294:H294"/>
    <mergeCell ref="A295:H295"/>
    <mergeCell ref="A309:B309"/>
    <mergeCell ref="A310:B310"/>
    <mergeCell ref="A311:B311"/>
    <mergeCell ref="A312:H312"/>
    <mergeCell ref="A315:E315"/>
    <mergeCell ref="F315:H315"/>
    <mergeCell ref="A303:B303"/>
    <mergeCell ref="A304:B304"/>
    <mergeCell ref="A305:B305"/>
    <mergeCell ref="A306:B306"/>
    <mergeCell ref="A307:B307"/>
    <mergeCell ref="A308:B308"/>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2"/>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727</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7" s="382">
        <f>F7*1.2</f>
        <v>11124</v>
      </c>
      <c r="E7" s="383">
        <f>F7*1.1</f>
        <v>10197</v>
      </c>
      <c r="F7" s="383">
        <v>9270</v>
      </c>
      <c r="G7" s="383">
        <f>F7*0.75</f>
        <v>6952.5</v>
      </c>
      <c r="H7" s="384">
        <f>F7*0.5</f>
        <v>4635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2" s="457">
        <f>F12*1.2</f>
        <v>13104</v>
      </c>
      <c r="E12" s="383">
        <f>F12*1.1</f>
        <v>12012.000000000002</v>
      </c>
      <c r="F12" s="383">
        <v>10920</v>
      </c>
      <c r="G12" s="383">
        <f>F12*0.75</f>
        <v>8190</v>
      </c>
      <c r="H12" s="384">
        <f>F12*0.5</f>
        <v>5460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1950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"2ГИС.ХАБАРОВСК"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23" s="527">
        <v>240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7" s="382">
        <f>F27*1.2</f>
        <v>15580.8</v>
      </c>
      <c r="E27" s="383">
        <f>F27*1.1</f>
        <v>14282.400000000001</v>
      </c>
      <c r="F27" s="383">
        <v>12984</v>
      </c>
      <c r="G27" s="383">
        <f>F27*0.75</f>
        <v>9738</v>
      </c>
      <c r="H27" s="384">
        <f>F27*0.5</f>
        <v>6492</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2" s="457">
        <f>F32*1.2</f>
        <v>18345.599999999999</v>
      </c>
      <c r="E32" s="383">
        <f>F32*1.1</f>
        <v>16816.800000000003</v>
      </c>
      <c r="F32" s="383">
        <v>15288</v>
      </c>
      <c r="G32" s="383">
        <f>F32*0.75</f>
        <v>11466</v>
      </c>
      <c r="H32" s="384">
        <f>F32*0.5</f>
        <v>7644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2760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"2ГИС.ХАБАРОВСК"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"2ГИС.ХАБАРОВСК"; Электронный справочник "2ГИС.ХАБАРОВСК"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3" s="445">
        <v>336</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46" s="449"/>
      <c r="E46" s="449"/>
      <c r="F46" s="449"/>
      <c r="G46" s="449"/>
      <c r="H46" s="450"/>
    </row>
    <row r="47" spans="1:8" ht="21.75" thickBot="1" x14ac:dyDescent="0.25">
      <c r="A47" s="28"/>
      <c r="B47" s="297"/>
      <c r="C47" s="42"/>
      <c r="D47" s="277"/>
      <c r="E47" s="277"/>
      <c r="F47" s="277"/>
      <c r="G47" s="277"/>
      <c r="H47" s="313"/>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48" s="536">
        <f>F48*1.2</f>
        <v>4752</v>
      </c>
      <c r="E48" s="536">
        <f>F48*1.1</f>
        <v>4356</v>
      </c>
      <c r="F48" s="536">
        <v>3960</v>
      </c>
      <c r="G48" s="536">
        <f>F48*0.75</f>
        <v>2970</v>
      </c>
      <c r="H48" s="536">
        <f>F48*0.5</f>
        <v>1980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52" s="479">
        <v>186</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5" s="382">
        <f>F55*1.2</f>
        <v>13348.8</v>
      </c>
      <c r="E55" s="383">
        <f>F55*1.1</f>
        <v>12236.400000000001</v>
      </c>
      <c r="F55" s="383">
        <v>11124</v>
      </c>
      <c r="G55" s="383">
        <f>F55*0.75</f>
        <v>8343</v>
      </c>
      <c r="H55" s="384">
        <f>F55*0.5</f>
        <v>5562</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1" s="457">
        <f>F61*1.2</f>
        <v>15724.8</v>
      </c>
      <c r="E61" s="383">
        <f>F61*1.1</f>
        <v>14414.400000000001</v>
      </c>
      <c r="F61" s="383">
        <v>13104</v>
      </c>
      <c r="G61" s="383">
        <f>F61*0.75</f>
        <v>9828</v>
      </c>
      <c r="H61" s="384">
        <f>F61*0.5</f>
        <v>6552</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67" s="527">
        <v>240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"&amp;MIN(D72:D96)&amp;" до "&amp;MAX(D72:D96)</f>
        <v>от 2502 до 62550</v>
      </c>
      <c r="E71" s="422"/>
      <c r="F71" s="422"/>
      <c r="G71" s="422"/>
      <c r="H71" s="423"/>
    </row>
    <row r="72" spans="1:8" ht="37.5" customHeight="1" x14ac:dyDescent="0.2">
      <c r="A72" s="429" t="s">
        <v>39</v>
      </c>
      <c r="B72" s="598"/>
      <c r="C72" s="455"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72" s="457">
        <v>2502</v>
      </c>
      <c r="E72" s="383"/>
      <c r="F72" s="383"/>
      <c r="G72" s="383"/>
      <c r="H72" s="384"/>
    </row>
    <row r="73" spans="1:8" ht="37.5" customHeight="1" x14ac:dyDescent="0.2">
      <c r="A73" s="419" t="s">
        <v>40</v>
      </c>
      <c r="B73" s="586"/>
      <c r="C73" s="599"/>
      <c r="D73" s="361">
        <v>5004</v>
      </c>
      <c r="E73" s="355"/>
      <c r="F73" s="355"/>
      <c r="G73" s="355"/>
      <c r="H73" s="356"/>
    </row>
    <row r="74" spans="1:8" ht="37.5" customHeight="1" x14ac:dyDescent="0.2">
      <c r="A74" s="419" t="s">
        <v>41</v>
      </c>
      <c r="B74" s="586"/>
      <c r="C74" s="599"/>
      <c r="D74" s="361">
        <v>7506</v>
      </c>
      <c r="E74" s="355"/>
      <c r="F74" s="355"/>
      <c r="G74" s="355"/>
      <c r="H74" s="356"/>
    </row>
    <row r="75" spans="1:8" ht="37.5" customHeight="1" x14ac:dyDescent="0.2">
      <c r="A75" s="419" t="s">
        <v>42</v>
      </c>
      <c r="B75" s="586"/>
      <c r="C75" s="599"/>
      <c r="D75" s="361">
        <v>10008</v>
      </c>
      <c r="E75" s="355"/>
      <c r="F75" s="355"/>
      <c r="G75" s="355"/>
      <c r="H75" s="356"/>
    </row>
    <row r="76" spans="1:8" ht="37.5" customHeight="1" x14ac:dyDescent="0.2">
      <c r="A76" s="419" t="s">
        <v>43</v>
      </c>
      <c r="B76" s="586"/>
      <c r="C76" s="599"/>
      <c r="D76" s="361">
        <v>12510</v>
      </c>
      <c r="E76" s="355"/>
      <c r="F76" s="355"/>
      <c r="G76" s="355"/>
      <c r="H76" s="356"/>
    </row>
    <row r="77" spans="1:8" ht="37.5" customHeight="1" x14ac:dyDescent="0.2">
      <c r="A77" s="419" t="s">
        <v>44</v>
      </c>
      <c r="B77" s="586"/>
      <c r="C77" s="599"/>
      <c r="D77" s="361">
        <v>15012</v>
      </c>
      <c r="E77" s="355"/>
      <c r="F77" s="355"/>
      <c r="G77" s="355"/>
      <c r="H77" s="356"/>
    </row>
    <row r="78" spans="1:8" ht="37.5" customHeight="1" x14ac:dyDescent="0.2">
      <c r="A78" s="419" t="s">
        <v>45</v>
      </c>
      <c r="B78" s="586"/>
      <c r="C78" s="599"/>
      <c r="D78" s="361">
        <v>17514</v>
      </c>
      <c r="E78" s="355"/>
      <c r="F78" s="355"/>
      <c r="G78" s="355"/>
      <c r="H78" s="356"/>
    </row>
    <row r="79" spans="1:8" ht="37.5" customHeight="1" x14ac:dyDescent="0.2">
      <c r="A79" s="419" t="s">
        <v>46</v>
      </c>
      <c r="B79" s="586"/>
      <c r="C79" s="599"/>
      <c r="D79" s="361">
        <v>20016</v>
      </c>
      <c r="E79" s="355"/>
      <c r="F79" s="355"/>
      <c r="G79" s="355"/>
      <c r="H79" s="356"/>
    </row>
    <row r="80" spans="1:8" ht="37.5" customHeight="1" x14ac:dyDescent="0.2">
      <c r="A80" s="419" t="s">
        <v>47</v>
      </c>
      <c r="B80" s="586"/>
      <c r="C80" s="599"/>
      <c r="D80" s="361">
        <v>22518</v>
      </c>
      <c r="E80" s="355"/>
      <c r="F80" s="355"/>
      <c r="G80" s="355"/>
      <c r="H80" s="356"/>
    </row>
    <row r="81" spans="1:8" ht="37.5" customHeight="1" x14ac:dyDescent="0.2">
      <c r="A81" s="419" t="s">
        <v>48</v>
      </c>
      <c r="B81" s="586"/>
      <c r="C81" s="599"/>
      <c r="D81" s="361">
        <v>25020</v>
      </c>
      <c r="E81" s="355"/>
      <c r="F81" s="355"/>
      <c r="G81" s="355"/>
      <c r="H81" s="356"/>
    </row>
    <row r="82" spans="1:8" ht="37.5" customHeight="1" x14ac:dyDescent="0.2">
      <c r="A82" s="419" t="s">
        <v>49</v>
      </c>
      <c r="B82" s="586"/>
      <c r="C82" s="599"/>
      <c r="D82" s="361">
        <v>27522</v>
      </c>
      <c r="E82" s="355"/>
      <c r="F82" s="355"/>
      <c r="G82" s="355"/>
      <c r="H82" s="356"/>
    </row>
    <row r="83" spans="1:8" ht="37.5" customHeight="1" x14ac:dyDescent="0.2">
      <c r="A83" s="419" t="s">
        <v>50</v>
      </c>
      <c r="B83" s="586"/>
      <c r="C83" s="599"/>
      <c r="D83" s="361">
        <v>30024</v>
      </c>
      <c r="E83" s="355"/>
      <c r="F83" s="355"/>
      <c r="G83" s="355"/>
      <c r="H83" s="356"/>
    </row>
    <row r="84" spans="1:8" ht="37.5" customHeight="1" x14ac:dyDescent="0.2">
      <c r="A84" s="419" t="s">
        <v>51</v>
      </c>
      <c r="B84" s="586"/>
      <c r="C84" s="599"/>
      <c r="D84" s="361">
        <v>32526</v>
      </c>
      <c r="E84" s="355"/>
      <c r="F84" s="355"/>
      <c r="G84" s="355"/>
      <c r="H84" s="356"/>
    </row>
    <row r="85" spans="1:8" ht="37.5" customHeight="1" x14ac:dyDescent="0.2">
      <c r="A85" s="419" t="s">
        <v>52</v>
      </c>
      <c r="B85" s="586"/>
      <c r="C85" s="599"/>
      <c r="D85" s="361">
        <v>35028</v>
      </c>
      <c r="E85" s="355"/>
      <c r="F85" s="355"/>
      <c r="G85" s="355"/>
      <c r="H85" s="356"/>
    </row>
    <row r="86" spans="1:8" ht="37.5" customHeight="1" x14ac:dyDescent="0.2">
      <c r="A86" s="419" t="s">
        <v>53</v>
      </c>
      <c r="B86" s="586"/>
      <c r="C86" s="599"/>
      <c r="D86" s="361">
        <v>37530</v>
      </c>
      <c r="E86" s="355"/>
      <c r="F86" s="355"/>
      <c r="G86" s="355"/>
      <c r="H86" s="356"/>
    </row>
    <row r="87" spans="1:8" ht="37.5" customHeight="1" x14ac:dyDescent="0.2">
      <c r="A87" s="419" t="s">
        <v>54</v>
      </c>
      <c r="B87" s="586"/>
      <c r="C87" s="599"/>
      <c r="D87" s="361">
        <v>40032</v>
      </c>
      <c r="E87" s="355"/>
      <c r="F87" s="355"/>
      <c r="G87" s="355"/>
      <c r="H87" s="356"/>
    </row>
    <row r="88" spans="1:8" ht="37.5" customHeight="1" x14ac:dyDescent="0.2">
      <c r="A88" s="419" t="s">
        <v>55</v>
      </c>
      <c r="B88" s="586"/>
      <c r="C88" s="599"/>
      <c r="D88" s="361">
        <v>42534</v>
      </c>
      <c r="E88" s="355"/>
      <c r="F88" s="355"/>
      <c r="G88" s="355"/>
      <c r="H88" s="356"/>
    </row>
    <row r="89" spans="1:8" ht="37.5" customHeight="1" x14ac:dyDescent="0.2">
      <c r="A89" s="419" t="s">
        <v>56</v>
      </c>
      <c r="B89" s="586"/>
      <c r="C89" s="599"/>
      <c r="D89" s="361">
        <v>45036</v>
      </c>
      <c r="E89" s="355"/>
      <c r="F89" s="355"/>
      <c r="G89" s="355"/>
      <c r="H89" s="356"/>
    </row>
    <row r="90" spans="1:8" ht="37.5" customHeight="1" x14ac:dyDescent="0.2">
      <c r="A90" s="419" t="s">
        <v>57</v>
      </c>
      <c r="B90" s="586"/>
      <c r="C90" s="599"/>
      <c r="D90" s="361">
        <v>47538</v>
      </c>
      <c r="E90" s="355"/>
      <c r="F90" s="355"/>
      <c r="G90" s="355"/>
      <c r="H90" s="356"/>
    </row>
    <row r="91" spans="1:8" ht="37.5" customHeight="1" x14ac:dyDescent="0.2">
      <c r="A91" s="419" t="s">
        <v>58</v>
      </c>
      <c r="B91" s="586"/>
      <c r="C91" s="599"/>
      <c r="D91" s="361">
        <v>50040</v>
      </c>
      <c r="E91" s="355"/>
      <c r="F91" s="355"/>
      <c r="G91" s="355"/>
      <c r="H91" s="356"/>
    </row>
    <row r="92" spans="1:8" ht="37.5" customHeight="1" x14ac:dyDescent="0.2">
      <c r="A92" s="419" t="s">
        <v>181</v>
      </c>
      <c r="B92" s="586"/>
      <c r="C92" s="599"/>
      <c r="D92" s="361">
        <v>52542</v>
      </c>
      <c r="E92" s="355"/>
      <c r="F92" s="355"/>
      <c r="G92" s="355"/>
      <c r="H92" s="356"/>
    </row>
    <row r="93" spans="1:8" ht="37.5" customHeight="1" x14ac:dyDescent="0.2">
      <c r="A93" s="419" t="s">
        <v>182</v>
      </c>
      <c r="B93" s="586"/>
      <c r="C93" s="599"/>
      <c r="D93" s="361">
        <v>55044</v>
      </c>
      <c r="E93" s="355"/>
      <c r="F93" s="355"/>
      <c r="G93" s="355"/>
      <c r="H93" s="356"/>
    </row>
    <row r="94" spans="1:8" ht="37.5" customHeight="1" x14ac:dyDescent="0.2">
      <c r="A94" s="419" t="s">
        <v>183</v>
      </c>
      <c r="B94" s="586"/>
      <c r="C94" s="599"/>
      <c r="D94" s="361">
        <v>57546</v>
      </c>
      <c r="E94" s="355"/>
      <c r="F94" s="355"/>
      <c r="G94" s="355"/>
      <c r="H94" s="356"/>
    </row>
    <row r="95" spans="1:8" ht="37.5" customHeight="1" x14ac:dyDescent="0.2">
      <c r="A95" s="419" t="s">
        <v>184</v>
      </c>
      <c r="B95" s="586"/>
      <c r="C95" s="599"/>
      <c r="D95" s="361">
        <v>60048</v>
      </c>
      <c r="E95" s="355"/>
      <c r="F95" s="355"/>
      <c r="G95" s="355"/>
      <c r="H95" s="356"/>
    </row>
    <row r="96" spans="1:8" ht="37.5" customHeight="1" x14ac:dyDescent="0.2">
      <c r="A96" s="419" t="s">
        <v>185</v>
      </c>
      <c r="B96" s="586"/>
      <c r="C96" s="599"/>
      <c r="D96" s="361">
        <v>62550</v>
      </c>
      <c r="E96" s="355"/>
      <c r="F96" s="355"/>
      <c r="G96" s="355"/>
      <c r="H96" s="356"/>
    </row>
    <row r="97" spans="1:8" ht="37.5" customHeight="1" x14ac:dyDescent="0.2">
      <c r="A97" s="419" t="s">
        <v>186</v>
      </c>
      <c r="B97" s="586"/>
      <c r="C97" s="599"/>
      <c r="D97" s="361">
        <v>65052</v>
      </c>
      <c r="E97" s="355"/>
      <c r="F97" s="355"/>
      <c r="G97" s="355"/>
      <c r="H97" s="356"/>
    </row>
    <row r="98" spans="1:8" ht="37.5" customHeight="1" x14ac:dyDescent="0.2">
      <c r="A98" s="419" t="s">
        <v>187</v>
      </c>
      <c r="B98" s="586"/>
      <c r="C98" s="599"/>
      <c r="D98" s="361">
        <v>67554</v>
      </c>
      <c r="E98" s="355"/>
      <c r="F98" s="355"/>
      <c r="G98" s="355"/>
      <c r="H98" s="356"/>
    </row>
    <row r="99" spans="1:8" ht="37.5" customHeight="1" x14ac:dyDescent="0.2">
      <c r="A99" s="419" t="s">
        <v>188</v>
      </c>
      <c r="B99" s="586"/>
      <c r="C99" s="599"/>
      <c r="D99" s="361">
        <v>70056</v>
      </c>
      <c r="E99" s="355"/>
      <c r="F99" s="355"/>
      <c r="G99" s="355"/>
      <c r="H99" s="356"/>
    </row>
    <row r="100" spans="1:8" ht="37.5" customHeight="1" x14ac:dyDescent="0.2">
      <c r="A100" s="419" t="s">
        <v>189</v>
      </c>
      <c r="B100" s="586"/>
      <c r="C100" s="599"/>
      <c r="D100" s="361">
        <v>72558</v>
      </c>
      <c r="E100" s="355"/>
      <c r="F100" s="355"/>
      <c r="G100" s="355"/>
      <c r="H100" s="356"/>
    </row>
    <row r="101" spans="1:8" ht="37.5" customHeight="1" x14ac:dyDescent="0.2">
      <c r="A101" s="419" t="s">
        <v>190</v>
      </c>
      <c r="B101" s="586"/>
      <c r="C101" s="599"/>
      <c r="D101" s="361">
        <v>75060</v>
      </c>
      <c r="E101" s="355"/>
      <c r="F101" s="355"/>
      <c r="G101" s="355"/>
      <c r="H101" s="356"/>
    </row>
    <row r="102" spans="1:8" ht="37.5" customHeight="1" x14ac:dyDescent="0.2">
      <c r="A102" s="419" t="s">
        <v>191</v>
      </c>
      <c r="B102" s="586"/>
      <c r="C102" s="599"/>
      <c r="D102" s="361">
        <v>77562</v>
      </c>
      <c r="E102" s="355"/>
      <c r="F102" s="355"/>
      <c r="G102" s="355"/>
      <c r="H102" s="356"/>
    </row>
    <row r="103" spans="1:8" ht="37.5" customHeight="1" x14ac:dyDescent="0.2">
      <c r="A103" s="419" t="s">
        <v>192</v>
      </c>
      <c r="B103" s="586"/>
      <c r="C103" s="599"/>
      <c r="D103" s="361">
        <v>80064</v>
      </c>
      <c r="E103" s="355"/>
      <c r="F103" s="355"/>
      <c r="G103" s="355"/>
      <c r="H103" s="356"/>
    </row>
    <row r="104" spans="1:8" ht="37.5" customHeight="1" x14ac:dyDescent="0.2">
      <c r="A104" s="419" t="s">
        <v>193</v>
      </c>
      <c r="B104" s="586"/>
      <c r="C104" s="599"/>
      <c r="D104" s="361">
        <v>82566</v>
      </c>
      <c r="E104" s="355"/>
      <c r="F104" s="355"/>
      <c r="G104" s="355"/>
      <c r="H104" s="356"/>
    </row>
    <row r="105" spans="1:8" ht="37.5" customHeight="1" x14ac:dyDescent="0.2">
      <c r="A105" s="419" t="s">
        <v>194</v>
      </c>
      <c r="B105" s="586"/>
      <c r="C105" s="599"/>
      <c r="D105" s="361">
        <v>85068</v>
      </c>
      <c r="E105" s="355"/>
      <c r="F105" s="355"/>
      <c r="G105" s="355"/>
      <c r="H105" s="356"/>
    </row>
    <row r="106" spans="1:8" ht="37.5" customHeight="1" thickBot="1" x14ac:dyDescent="0.25">
      <c r="A106" s="419" t="s">
        <v>195</v>
      </c>
      <c r="B106" s="586"/>
      <c r="C106" s="600"/>
      <c r="D106" s="361">
        <v>87570</v>
      </c>
      <c r="E106" s="355"/>
      <c r="F106" s="355"/>
      <c r="G106" s="355"/>
      <c r="H106" s="356"/>
    </row>
    <row r="107" spans="1:8" ht="50.1" customHeight="1" thickBot="1" x14ac:dyDescent="0.25">
      <c r="A107" s="411" t="s">
        <v>59</v>
      </c>
      <c r="B107" s="412"/>
      <c r="C107" s="412"/>
      <c r="D107" s="421" t="str">
        <f>"от "&amp;MIN(D108:D117)&amp;" до "&amp;MAX(D108:D117)</f>
        <v>от 309 до 8670</v>
      </c>
      <c r="E107" s="422"/>
      <c r="F107" s="422"/>
      <c r="G107" s="422"/>
      <c r="H107" s="423"/>
    </row>
    <row r="108" spans="1:8" ht="151.5" x14ac:dyDescent="0.2">
      <c r="A108" s="65" t="s">
        <v>60</v>
      </c>
      <c r="B108" s="66" t="s">
        <v>13</v>
      </c>
      <c r="C108" s="120"/>
      <c r="D108" s="424">
        <v>1620</v>
      </c>
      <c r="E108" s="424"/>
      <c r="F108" s="424"/>
      <c r="G108" s="424"/>
      <c r="H108" s="425"/>
    </row>
    <row r="109" spans="1:8" ht="37.5" customHeight="1" x14ac:dyDescent="0.2">
      <c r="A109" s="377" t="s">
        <v>61</v>
      </c>
      <c r="B109" s="418"/>
      <c r="C109" s="426"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09" s="398">
        <v>558</v>
      </c>
      <c r="E109" s="398"/>
      <c r="F109" s="398"/>
      <c r="G109" s="398"/>
      <c r="H109" s="399"/>
    </row>
    <row r="110" spans="1:8" ht="37.5" customHeight="1" x14ac:dyDescent="0.2">
      <c r="A110" s="377" t="s">
        <v>62</v>
      </c>
      <c r="B110" s="418"/>
      <c r="C110" s="427"/>
      <c r="D110" s="398">
        <v>8670</v>
      </c>
      <c r="E110" s="398"/>
      <c r="F110" s="398"/>
      <c r="G110" s="398"/>
      <c r="H110" s="399"/>
    </row>
    <row r="111" spans="1:8" ht="37.5" customHeight="1" x14ac:dyDescent="0.2">
      <c r="A111" s="377" t="s">
        <v>63</v>
      </c>
      <c r="B111" s="418"/>
      <c r="C111" s="427"/>
      <c r="D111" s="398">
        <v>1734</v>
      </c>
      <c r="E111" s="398"/>
      <c r="F111" s="398"/>
      <c r="G111" s="398"/>
      <c r="H111" s="399"/>
    </row>
    <row r="112" spans="1:8" ht="37.5" customHeight="1" x14ac:dyDescent="0.2">
      <c r="A112" s="352" t="s">
        <v>64</v>
      </c>
      <c r="B112" s="353"/>
      <c r="C112" s="427"/>
      <c r="D112" s="398">
        <v>5205</v>
      </c>
      <c r="E112" s="398"/>
      <c r="F112" s="398"/>
      <c r="G112" s="398"/>
      <c r="H112" s="399"/>
    </row>
    <row r="113" spans="1:8" ht="37.5" customHeight="1" x14ac:dyDescent="0.2">
      <c r="A113" s="377" t="s">
        <v>65</v>
      </c>
      <c r="B113" s="418"/>
      <c r="C113" s="427"/>
      <c r="D113" s="398">
        <v>309</v>
      </c>
      <c r="E113" s="398"/>
      <c r="F113" s="398"/>
      <c r="G113" s="398"/>
      <c r="H113" s="399"/>
    </row>
    <row r="114" spans="1:8" ht="37.5" customHeight="1" x14ac:dyDescent="0.2">
      <c r="A114" s="377" t="s">
        <v>66</v>
      </c>
      <c r="B114" s="418"/>
      <c r="C114" s="427"/>
      <c r="D114" s="398">
        <v>309</v>
      </c>
      <c r="E114" s="398"/>
      <c r="F114" s="398"/>
      <c r="G114" s="398"/>
      <c r="H114" s="399"/>
    </row>
    <row r="115" spans="1:8" ht="37.5" customHeight="1" x14ac:dyDescent="0.2">
      <c r="A115" s="377" t="s">
        <v>67</v>
      </c>
      <c r="B115" s="418"/>
      <c r="C115" s="427"/>
      <c r="D115" s="398">
        <v>618</v>
      </c>
      <c r="E115" s="398"/>
      <c r="F115" s="398"/>
      <c r="G115" s="398"/>
      <c r="H115" s="399"/>
    </row>
    <row r="116" spans="1:8" ht="37.5" customHeight="1" x14ac:dyDescent="0.2">
      <c r="A116" s="377" t="s">
        <v>68</v>
      </c>
      <c r="B116" s="418"/>
      <c r="C116" s="427"/>
      <c r="D116" s="398">
        <v>927</v>
      </c>
      <c r="E116" s="398"/>
      <c r="F116" s="398"/>
      <c r="G116" s="398"/>
      <c r="H116" s="399"/>
    </row>
    <row r="117" spans="1:8" ht="37.5" customHeight="1" thickBot="1" x14ac:dyDescent="0.25">
      <c r="A117" s="407" t="s">
        <v>69</v>
      </c>
      <c r="B117" s="408"/>
      <c r="C117" s="428"/>
      <c r="D117" s="409">
        <v>4830</v>
      </c>
      <c r="E117" s="409"/>
      <c r="F117" s="409"/>
      <c r="G117" s="409"/>
      <c r="H117" s="410"/>
    </row>
    <row r="118" spans="1:8" s="16" customFormat="1" ht="117.75" customHeight="1" thickBot="1" x14ac:dyDescent="0.25">
      <c r="A118" s="524" t="s">
        <v>71</v>
      </c>
      <c r="B118" s="525"/>
      <c r="C118"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18" s="375">
        <v>30</v>
      </c>
      <c r="E118" s="375"/>
      <c r="F118" s="375"/>
      <c r="G118" s="375"/>
      <c r="H118" s="376"/>
    </row>
    <row r="119" spans="1:8" ht="50.1" customHeight="1" thickBot="1" x14ac:dyDescent="0.25">
      <c r="A119" s="362" t="s">
        <v>72</v>
      </c>
      <c r="B119" s="363"/>
      <c r="C119" s="21"/>
      <c r="D119" s="364" t="str">
        <f>"от "&amp;MIN(D121,D141:H142,F181,D143:H157)&amp;" до "&amp;MAX(D121,D141:H142,F181,D143:H157)</f>
        <v>от 528 до 28512</v>
      </c>
      <c r="E119" s="364"/>
      <c r="F119" s="364"/>
      <c r="G119" s="364"/>
      <c r="H119" s="365"/>
    </row>
    <row r="120" spans="1:8" ht="21.75" thickBot="1" x14ac:dyDescent="0.25">
      <c r="A120" s="518"/>
      <c r="B120" s="519"/>
      <c r="C120" s="60"/>
      <c r="D120" s="520"/>
      <c r="E120" s="520"/>
      <c r="F120" s="520"/>
      <c r="G120" s="520"/>
      <c r="H120" s="521"/>
    </row>
    <row r="121" spans="1:8" ht="54.75" customHeight="1" thickBot="1" x14ac:dyDescent="0.25">
      <c r="A121" s="389" t="s">
        <v>73</v>
      </c>
      <c r="B121" s="390"/>
      <c r="C121"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"2ГИС.ХАБАРОВСК" (версия для ПК); Интернет-площадка 2gis.kz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http://api.2gis.kz/</v>
      </c>
      <c r="D121" s="391">
        <v>10260</v>
      </c>
      <c r="E121" s="391"/>
      <c r="F121" s="391"/>
      <c r="G121" s="391"/>
      <c r="H121" s="392"/>
    </row>
    <row r="122" spans="1:8" ht="54.75" customHeight="1" thickBot="1" x14ac:dyDescent="0.25">
      <c r="A122" s="393" t="s">
        <v>74</v>
      </c>
      <c r="B122" s="394"/>
      <c r="C122" s="405"/>
      <c r="D122" s="395" t="s">
        <v>75</v>
      </c>
      <c r="E122" s="396"/>
      <c r="F122" s="396"/>
      <c r="G122" s="396"/>
      <c r="H122" s="397"/>
    </row>
    <row r="123" spans="1:8" ht="54.75" customHeight="1" x14ac:dyDescent="0.2">
      <c r="A123" s="385" t="s">
        <v>76</v>
      </c>
      <c r="B123" s="386"/>
      <c r="C123" s="405"/>
      <c r="D123" s="398">
        <f>D121/4</f>
        <v>2565</v>
      </c>
      <c r="E123" s="398"/>
      <c r="F123" s="398"/>
      <c r="G123" s="398"/>
      <c r="H123" s="399"/>
    </row>
    <row r="124" spans="1:8" ht="54.75" customHeight="1" x14ac:dyDescent="0.2">
      <c r="A124" s="385" t="s">
        <v>77</v>
      </c>
      <c r="B124" s="386"/>
      <c r="C124" s="405"/>
      <c r="D124" s="398">
        <f>D121/5</f>
        <v>2052</v>
      </c>
      <c r="E124" s="398"/>
      <c r="F124" s="398"/>
      <c r="G124" s="398"/>
      <c r="H124" s="399"/>
    </row>
    <row r="125" spans="1:8" ht="54.75" customHeight="1" x14ac:dyDescent="0.2">
      <c r="A125" s="385" t="s">
        <v>78</v>
      </c>
      <c r="B125" s="386"/>
      <c r="C125" s="405"/>
      <c r="D125" s="398">
        <f>D121/6</f>
        <v>1710</v>
      </c>
      <c r="E125" s="398"/>
      <c r="F125" s="398"/>
      <c r="G125" s="398"/>
      <c r="H125" s="399"/>
    </row>
    <row r="126" spans="1:8" ht="54.75" customHeight="1" x14ac:dyDescent="0.2">
      <c r="A126" s="385" t="s">
        <v>79</v>
      </c>
      <c r="B126" s="386"/>
      <c r="C126" s="405"/>
      <c r="D126" s="398">
        <f>D121/7</f>
        <v>1465.7142857142858</v>
      </c>
      <c r="E126" s="398"/>
      <c r="F126" s="398"/>
      <c r="G126" s="398"/>
      <c r="H126" s="399"/>
    </row>
    <row r="127" spans="1:8" ht="54.75" customHeight="1" x14ac:dyDescent="0.2">
      <c r="A127" s="385" t="s">
        <v>80</v>
      </c>
      <c r="B127" s="386"/>
      <c r="C127" s="405"/>
      <c r="D127" s="398">
        <f>D121/8</f>
        <v>1282.5</v>
      </c>
      <c r="E127" s="398"/>
      <c r="F127" s="398"/>
      <c r="G127" s="398"/>
      <c r="H127" s="399"/>
    </row>
    <row r="128" spans="1:8" ht="54.75" customHeight="1" x14ac:dyDescent="0.2">
      <c r="A128" s="385" t="s">
        <v>81</v>
      </c>
      <c r="B128" s="386"/>
      <c r="C128" s="405"/>
      <c r="D128" s="398">
        <f>D121/9</f>
        <v>1140</v>
      </c>
      <c r="E128" s="398"/>
      <c r="F128" s="398"/>
      <c r="G128" s="398"/>
      <c r="H128" s="399"/>
    </row>
    <row r="129" spans="1:8" ht="54.75" customHeight="1" x14ac:dyDescent="0.2">
      <c r="A129" s="385" t="s">
        <v>82</v>
      </c>
      <c r="B129" s="386"/>
      <c r="C129" s="405"/>
      <c r="D129" s="398">
        <f>D121/10</f>
        <v>1026</v>
      </c>
      <c r="E129" s="398"/>
      <c r="F129" s="398"/>
      <c r="G129" s="398"/>
      <c r="H129" s="399"/>
    </row>
    <row r="130" spans="1:8" ht="54.75" customHeight="1" thickBot="1" x14ac:dyDescent="0.25">
      <c r="A130" s="389" t="s">
        <v>83</v>
      </c>
      <c r="B130" s="390"/>
      <c r="C130" s="405"/>
      <c r="D130" s="391">
        <v>15384</v>
      </c>
      <c r="E130" s="391"/>
      <c r="F130" s="391"/>
      <c r="G130" s="391"/>
      <c r="H130" s="392"/>
    </row>
    <row r="131" spans="1:8" ht="54.75" customHeight="1" thickBot="1" x14ac:dyDescent="0.25">
      <c r="A131" s="393" t="s">
        <v>74</v>
      </c>
      <c r="B131" s="394"/>
      <c r="C131" s="405"/>
      <c r="D131" s="395" t="s">
        <v>75</v>
      </c>
      <c r="E131" s="396"/>
      <c r="F131" s="396"/>
      <c r="G131" s="396"/>
      <c r="H131" s="397"/>
    </row>
    <row r="132" spans="1:8" ht="54.75" customHeight="1" x14ac:dyDescent="0.2">
      <c r="A132" s="385" t="s">
        <v>76</v>
      </c>
      <c r="B132" s="386"/>
      <c r="C132" s="405"/>
      <c r="D132" s="398">
        <v>3846</v>
      </c>
      <c r="E132" s="398"/>
      <c r="F132" s="398"/>
      <c r="G132" s="398"/>
      <c r="H132" s="399"/>
    </row>
    <row r="133" spans="1:8" ht="54.75" customHeight="1" x14ac:dyDescent="0.2">
      <c r="A133" s="385" t="s">
        <v>77</v>
      </c>
      <c r="B133" s="386"/>
      <c r="C133" s="405"/>
      <c r="D133" s="398">
        <v>3076.7999999999997</v>
      </c>
      <c r="E133" s="398"/>
      <c r="F133" s="398"/>
      <c r="G133" s="398"/>
      <c r="H133" s="399"/>
    </row>
    <row r="134" spans="1:8" ht="54.75" customHeight="1" x14ac:dyDescent="0.2">
      <c r="A134" s="385" t="s">
        <v>78</v>
      </c>
      <c r="B134" s="386"/>
      <c r="C134" s="405"/>
      <c r="D134" s="398">
        <v>2563.9999999999995</v>
      </c>
      <c r="E134" s="398"/>
      <c r="F134" s="398"/>
      <c r="G134" s="398"/>
      <c r="H134" s="399"/>
    </row>
    <row r="135" spans="1:8" ht="54.75" customHeight="1" x14ac:dyDescent="0.2">
      <c r="A135" s="385" t="s">
        <v>79</v>
      </c>
      <c r="B135" s="386"/>
      <c r="C135" s="405"/>
      <c r="D135" s="398">
        <v>2197.7142857142853</v>
      </c>
      <c r="E135" s="398"/>
      <c r="F135" s="398"/>
      <c r="G135" s="398"/>
      <c r="H135" s="399"/>
    </row>
    <row r="136" spans="1:8" ht="54.75" customHeight="1" x14ac:dyDescent="0.2">
      <c r="A136" s="385" t="s">
        <v>80</v>
      </c>
      <c r="B136" s="386"/>
      <c r="C136" s="405"/>
      <c r="D136" s="398">
        <v>1923</v>
      </c>
      <c r="E136" s="398"/>
      <c r="F136" s="398"/>
      <c r="G136" s="398"/>
      <c r="H136" s="399"/>
    </row>
    <row r="137" spans="1:8" ht="54.75" customHeight="1" x14ac:dyDescent="0.2">
      <c r="A137" s="385" t="s">
        <v>81</v>
      </c>
      <c r="B137" s="386"/>
      <c r="C137" s="405"/>
      <c r="D137" s="398">
        <v>1709.3333333333333</v>
      </c>
      <c r="E137" s="398"/>
      <c r="F137" s="398"/>
      <c r="G137" s="398"/>
      <c r="H137" s="399"/>
    </row>
    <row r="138" spans="1:8" ht="54.75" customHeight="1" thickBot="1" x14ac:dyDescent="0.25">
      <c r="A138" s="385" t="s">
        <v>82</v>
      </c>
      <c r="B138" s="386"/>
      <c r="C138" s="406"/>
      <c r="D138" s="398">
        <v>1538.3999999999999</v>
      </c>
      <c r="E138" s="398"/>
      <c r="F138" s="398"/>
      <c r="G138" s="398"/>
      <c r="H138" s="399"/>
    </row>
    <row r="139" spans="1:8" s="16" customFormat="1" ht="62.45" customHeight="1" thickBot="1" x14ac:dyDescent="0.25">
      <c r="A139" s="380" t="s">
        <v>84</v>
      </c>
      <c r="B139" s="381"/>
      <c r="C13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39" s="374">
        <v>12000</v>
      </c>
      <c r="E139" s="375"/>
      <c r="F139" s="375"/>
      <c r="G139" s="375"/>
      <c r="H139" s="376"/>
    </row>
    <row r="140" spans="1:8" ht="21.75" thickBot="1" x14ac:dyDescent="0.25">
      <c r="A140" s="518"/>
      <c r="B140" s="519"/>
      <c r="C140" s="56"/>
      <c r="D140" s="520"/>
      <c r="E140" s="520"/>
      <c r="F140" s="520"/>
      <c r="G140" s="520"/>
      <c r="H140" s="521"/>
    </row>
    <row r="141" spans="1:8" ht="50.1" customHeight="1" x14ac:dyDescent="0.2">
      <c r="A141" s="352" t="s">
        <v>85</v>
      </c>
      <c r="B141" s="353"/>
      <c r="C141" s="72" t="str">
        <f>"Интернет-площадка 2gis.ru на основе Cправочника организаций "&amp;$C$2&amp;""</f>
        <v>Интернет-площадка 2gis.ru на основе Cправочника организаций "2ГИС.ХАБАРОВСК"</v>
      </c>
      <c r="D141" s="382">
        <v>7062</v>
      </c>
      <c r="E141" s="383"/>
      <c r="F141" s="383"/>
      <c r="G141" s="383"/>
      <c r="H141" s="384"/>
    </row>
    <row r="142" spans="1:8" ht="50.1" customHeight="1" x14ac:dyDescent="0.2">
      <c r="A142" s="352" t="s">
        <v>86</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2" s="379">
        <v>7920</v>
      </c>
      <c r="E142" s="372"/>
      <c r="F142" s="372"/>
      <c r="G142" s="372"/>
      <c r="H142" s="373"/>
    </row>
    <row r="143" spans="1:8" ht="50.1" customHeight="1" x14ac:dyDescent="0.2">
      <c r="A143" s="352" t="s">
        <v>87</v>
      </c>
      <c r="B143" s="353"/>
      <c r="C143" s="73"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3" s="354">
        <v>9480</v>
      </c>
      <c r="E143" s="355"/>
      <c r="F143" s="355"/>
      <c r="G143" s="355"/>
      <c r="H143" s="356"/>
    </row>
    <row r="144" spans="1:8" ht="50.1" customHeight="1" x14ac:dyDescent="0.2">
      <c r="A144" s="352" t="s">
        <v>88</v>
      </c>
      <c r="B144" s="353"/>
      <c r="C144" s="73" t="str">
        <f>"Интернет-площадка 2gis.ru на основе Cправочника организаций "&amp;$C$2&amp;""</f>
        <v>Интернет-площадка 2gis.ru на основе Cправочника организаций "2ГИС.ХАБАРОВСК"</v>
      </c>
      <c r="D144" s="354">
        <v>6240</v>
      </c>
      <c r="E144" s="355"/>
      <c r="F144" s="355"/>
      <c r="G144" s="355"/>
      <c r="H144" s="356"/>
    </row>
    <row r="145" spans="1:8" ht="50.1" customHeight="1" x14ac:dyDescent="0.2">
      <c r="A145" s="352" t="s">
        <v>89</v>
      </c>
      <c r="B145" s="353"/>
      <c r="C145" s="73" t="str">
        <f>"Интернет-площадка 2gis.ru на основе Cправочника организаций "&amp;$C$2&amp;""</f>
        <v>Интернет-площадка 2gis.ru на основе Cправочника организаций "2ГИС.ХАБАРОВСК"</v>
      </c>
      <c r="D145" s="354">
        <v>7488</v>
      </c>
      <c r="E145" s="355"/>
      <c r="F145" s="355"/>
      <c r="G145" s="355"/>
      <c r="H145" s="356"/>
    </row>
    <row r="146" spans="1:8" ht="50.1" customHeight="1" x14ac:dyDescent="0.2">
      <c r="A146" s="352" t="s">
        <v>90</v>
      </c>
      <c r="B146" s="353"/>
      <c r="C146" s="73"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6" s="354">
        <v>5766</v>
      </c>
      <c r="E146" s="355"/>
      <c r="F146" s="355"/>
      <c r="G146" s="355"/>
      <c r="H146" s="356"/>
    </row>
    <row r="147" spans="1:8" ht="50.1" customHeight="1" x14ac:dyDescent="0.2">
      <c r="A147" s="352" t="s">
        <v>91</v>
      </c>
      <c r="B147" s="353"/>
      <c r="C147" s="73"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7" s="354">
        <v>8430</v>
      </c>
      <c r="E147" s="355"/>
      <c r="F147" s="355"/>
      <c r="G147" s="355"/>
      <c r="H147" s="356"/>
    </row>
    <row r="148" spans="1:8" ht="50.1" customHeight="1" x14ac:dyDescent="0.2">
      <c r="A148" s="352" t="s">
        <v>92</v>
      </c>
      <c r="B148" s="353"/>
      <c r="C148" s="73"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48" s="354">
        <v>9492</v>
      </c>
      <c r="E148" s="355"/>
      <c r="F148" s="355"/>
      <c r="G148" s="355"/>
      <c r="H148" s="356"/>
    </row>
    <row r="149" spans="1:8" ht="50.1" customHeight="1" x14ac:dyDescent="0.2">
      <c r="A149" s="352" t="s">
        <v>93</v>
      </c>
      <c r="B149" s="353"/>
      <c r="C149" s="73" t="str">
        <f>C181</f>
        <v>электронный справочник на основе Справочника организаций "2ГИС.ХАБАРОВСК" (мобильная версия 2ГИС 4.0 и выше)</v>
      </c>
      <c r="D149" s="354">
        <v>12420</v>
      </c>
      <c r="E149" s="355"/>
      <c r="F149" s="355"/>
      <c r="G149" s="355"/>
      <c r="H149" s="356"/>
    </row>
    <row r="150" spans="1:8" ht="50.1" customHeight="1" x14ac:dyDescent="0.2">
      <c r="A150" s="352" t="s">
        <v>94</v>
      </c>
      <c r="B150" s="353"/>
      <c r="C150" s="73" t="s">
        <v>95</v>
      </c>
      <c r="D150" s="354">
        <v>528</v>
      </c>
      <c r="E150" s="355"/>
      <c r="F150" s="355"/>
      <c r="G150" s="355"/>
      <c r="H150" s="356"/>
    </row>
    <row r="151" spans="1:8" ht="67.5" customHeight="1" x14ac:dyDescent="0.2">
      <c r="A151" s="352" t="s">
        <v>96</v>
      </c>
      <c r="B151" s="353"/>
      <c r="C15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1" s="354">
        <v>3036</v>
      </c>
      <c r="E151" s="355"/>
      <c r="F151" s="355"/>
      <c r="G151" s="355"/>
      <c r="H151" s="356"/>
    </row>
    <row r="152" spans="1:8" ht="67.5" customHeight="1" x14ac:dyDescent="0.2">
      <c r="A152" s="352" t="s">
        <v>97</v>
      </c>
      <c r="B152" s="353"/>
      <c r="C152" s="73" t="str">
        <f t="shared" ref="C152:C154"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2" s="354">
        <v>2430</v>
      </c>
      <c r="E152" s="355"/>
      <c r="F152" s="355"/>
      <c r="G152" s="355"/>
      <c r="H152" s="356"/>
    </row>
    <row r="153" spans="1:8" ht="67.5" customHeight="1" x14ac:dyDescent="0.2">
      <c r="A153" s="352" t="s">
        <v>98</v>
      </c>
      <c r="B153" s="353"/>
      <c r="C153" s="73"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3" s="354">
        <v>2538</v>
      </c>
      <c r="E153" s="355"/>
      <c r="F153" s="355"/>
      <c r="G153" s="355"/>
      <c r="H153" s="356"/>
    </row>
    <row r="154" spans="1:8" ht="67.5" customHeight="1" x14ac:dyDescent="0.2">
      <c r="A154" s="352" t="s">
        <v>99</v>
      </c>
      <c r="B154" s="353"/>
      <c r="C154" s="73" t="str">
        <f t="shared" si="0"/>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4" s="354">
        <v>1218</v>
      </c>
      <c r="E154" s="355"/>
      <c r="F154" s="355"/>
      <c r="G154" s="355"/>
      <c r="H154" s="356"/>
    </row>
    <row r="155" spans="1:8" ht="67.5" customHeight="1" x14ac:dyDescent="0.2">
      <c r="A155" s="352" t="s">
        <v>100</v>
      </c>
      <c r="B155" s="353" t="s">
        <v>100</v>
      </c>
      <c r="C155"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5" s="354">
        <v>28512</v>
      </c>
      <c r="E155" s="355"/>
      <c r="F155" s="355"/>
      <c r="G155" s="355"/>
      <c r="H155" s="356"/>
    </row>
    <row r="156" spans="1:8" ht="67.5" customHeight="1" x14ac:dyDescent="0.2">
      <c r="A156" s="352" t="s">
        <v>101</v>
      </c>
      <c r="B156" s="353" t="s">
        <v>101</v>
      </c>
      <c r="C15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56" s="354">
        <v>10008</v>
      </c>
      <c r="E156" s="355"/>
      <c r="F156" s="355"/>
      <c r="G156" s="355"/>
      <c r="H156" s="356"/>
    </row>
    <row r="157" spans="1:8" ht="50.1" customHeight="1" thickBot="1" x14ac:dyDescent="0.25">
      <c r="A157" s="352" t="s">
        <v>102</v>
      </c>
      <c r="B157" s="353"/>
      <c r="C157" s="73"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57" s="354">
        <v>7374</v>
      </c>
      <c r="E157" s="355"/>
      <c r="F157" s="355"/>
      <c r="G157" s="355"/>
      <c r="H157" s="356"/>
    </row>
    <row r="158" spans="1:8" s="16" customFormat="1" ht="102" customHeight="1" thickBot="1" x14ac:dyDescent="0.25">
      <c r="A158" s="352" t="s">
        <v>16</v>
      </c>
      <c r="B158" s="353"/>
      <c r="C158"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8" s="354">
        <v>1620</v>
      </c>
      <c r="E158" s="355"/>
      <c r="F158" s="355"/>
      <c r="G158" s="355"/>
      <c r="H158" s="356"/>
    </row>
    <row r="159" spans="1:8" s="16" customFormat="1" ht="102" customHeight="1" thickBot="1" x14ac:dyDescent="0.25">
      <c r="A159" s="352" t="s">
        <v>103</v>
      </c>
      <c r="B159" s="353"/>
      <c r="C159"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59" s="354">
        <v>100002</v>
      </c>
      <c r="E159" s="355"/>
      <c r="F159" s="355"/>
      <c r="G159" s="355"/>
      <c r="H159" s="356"/>
    </row>
    <row r="160" spans="1:8" s="16" customFormat="1" ht="126" customHeight="1" x14ac:dyDescent="0.2">
      <c r="A160" s="352" t="s">
        <v>104</v>
      </c>
      <c r="B160" s="353"/>
      <c r="C160"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0" s="354">
        <v>12120</v>
      </c>
      <c r="E160" s="355"/>
      <c r="F160" s="355"/>
      <c r="G160" s="355"/>
      <c r="H160" s="356"/>
    </row>
    <row r="161" spans="1:8" s="16" customFormat="1" ht="96" customHeight="1" x14ac:dyDescent="0.2">
      <c r="A161" s="377" t="s">
        <v>105</v>
      </c>
      <c r="B161" s="378"/>
      <c r="C161"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Интернет-площадки и Веб-приложения на основе Cправочника организаций "2ГИС.ХАБАРОВСК", http://api.2gis.ru/</v>
      </c>
      <c r="D161" s="354">
        <v>4080</v>
      </c>
      <c r="E161" s="355"/>
      <c r="F161" s="355"/>
      <c r="G161" s="355"/>
      <c r="H161" s="356"/>
    </row>
    <row r="162" spans="1:8" s="16" customFormat="1" ht="96" customHeight="1" x14ac:dyDescent="0.2">
      <c r="A162" s="377" t="s">
        <v>106</v>
      </c>
      <c r="B162" s="378"/>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62" s="354">
        <v>10002</v>
      </c>
      <c r="E162" s="355"/>
      <c r="F162" s="355"/>
      <c r="G162" s="355"/>
      <c r="H162" s="356"/>
    </row>
    <row r="163" spans="1:8" ht="50.1" customHeight="1" x14ac:dyDescent="0.2">
      <c r="A163" s="352" t="s">
        <v>107</v>
      </c>
      <c r="B163" s="353"/>
      <c r="C163" s="73" t="str">
        <f>"Интернет-площадка 2gis.ru на основе Cправочника организаций "&amp;$C$2&amp;""</f>
        <v>Интернет-площадка 2gis.ru на основе Cправочника организаций "2ГИС.ХАБАРОВСК"</v>
      </c>
      <c r="D163" s="354">
        <v>9960</v>
      </c>
      <c r="E163" s="355"/>
      <c r="F163" s="355"/>
      <c r="G163" s="355"/>
      <c r="H163" s="356"/>
    </row>
    <row r="164" spans="1:8" ht="50.1" customHeight="1" x14ac:dyDescent="0.2">
      <c r="A164" s="352" t="s">
        <v>108</v>
      </c>
      <c r="B164" s="353"/>
      <c r="C164" s="73" t="str">
        <f t="shared" ref="C164:C173" si="1">"Электронный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64" s="354">
        <v>11160</v>
      </c>
      <c r="E164" s="355"/>
      <c r="F164" s="355"/>
      <c r="G164" s="355"/>
      <c r="H164" s="356"/>
    </row>
    <row r="165" spans="1:8" ht="50.1" customHeight="1" x14ac:dyDescent="0.2">
      <c r="A165" s="352" t="s">
        <v>109</v>
      </c>
      <c r="B165" s="353"/>
      <c r="C165" s="73" t="str">
        <f t="shared" si="1"/>
        <v>Электронный справочник на основе Справочника организаций "2ГИС.ХАБАРОВСК" (версия для ПК)</v>
      </c>
      <c r="D165" s="354">
        <v>13320</v>
      </c>
      <c r="E165" s="355"/>
      <c r="F165" s="355"/>
      <c r="G165" s="355"/>
      <c r="H165" s="356"/>
    </row>
    <row r="166" spans="1:8" ht="50.1" customHeight="1" x14ac:dyDescent="0.2">
      <c r="A166" s="352" t="s">
        <v>110</v>
      </c>
      <c r="B166" s="353"/>
      <c r="C166" s="73" t="str">
        <f>"Интернет-площадка 2gis.ru на основе Cправочника организаций "&amp;$C$2&amp;""</f>
        <v>Интернет-площадка 2gis.ru на основе Cправочника организаций "2ГИС.ХАБАРОВСК"</v>
      </c>
      <c r="D166" s="354">
        <v>8760</v>
      </c>
      <c r="E166" s="355"/>
      <c r="F166" s="355"/>
      <c r="G166" s="355"/>
      <c r="H166" s="356"/>
    </row>
    <row r="167" spans="1:8" ht="50.1" customHeight="1" x14ac:dyDescent="0.2">
      <c r="A167" s="352" t="s">
        <v>111</v>
      </c>
      <c r="B167" s="353"/>
      <c r="C167" s="73" t="str">
        <f>"Интернет-площадка 2gis.ru на основе Cправочника организаций "&amp;$C$2&amp;""</f>
        <v>Интернет-площадка 2gis.ru на основе Cправочника организаций "2ГИС.ХАБАРОВСК"</v>
      </c>
      <c r="D167" s="354">
        <v>10512</v>
      </c>
      <c r="E167" s="355"/>
      <c r="F167" s="355"/>
      <c r="G167" s="355"/>
      <c r="H167" s="356"/>
    </row>
    <row r="168" spans="1:8" ht="50.1" customHeight="1" x14ac:dyDescent="0.2">
      <c r="A168" s="352" t="s">
        <v>112</v>
      </c>
      <c r="B168" s="353"/>
      <c r="C168" s="73" t="str">
        <f t="shared" si="1"/>
        <v>Электронный справочник на основе Справочника организаций "2ГИС.ХАБАРОВСК" (версия для ПК)</v>
      </c>
      <c r="D168" s="354">
        <v>8160</v>
      </c>
      <c r="E168" s="355"/>
      <c r="F168" s="355"/>
      <c r="G168" s="355"/>
      <c r="H168" s="356"/>
    </row>
    <row r="169" spans="1:8" ht="50.1" customHeight="1" x14ac:dyDescent="0.2">
      <c r="A169" s="352" t="s">
        <v>113</v>
      </c>
      <c r="B169" s="353"/>
      <c r="C169" s="73" t="str">
        <f t="shared" si="1"/>
        <v>Электронный справочник на основе Справочника организаций "2ГИС.ХАБАРОВСК" (версия для ПК)</v>
      </c>
      <c r="D169" s="354">
        <v>11880</v>
      </c>
      <c r="E169" s="355"/>
      <c r="F169" s="355"/>
      <c r="G169" s="355"/>
      <c r="H169" s="356"/>
    </row>
    <row r="170" spans="1:8" ht="50.1" customHeight="1" x14ac:dyDescent="0.2">
      <c r="A170" s="352" t="s">
        <v>114</v>
      </c>
      <c r="B170" s="353"/>
      <c r="C170" s="73" t="str">
        <f t="shared" si="1"/>
        <v>Электронный справочник на основе Справочника организаций "2ГИС.ХАБАРОВСК" (версия для ПК)</v>
      </c>
      <c r="D170" s="354">
        <v>13320</v>
      </c>
      <c r="E170" s="355"/>
      <c r="F170" s="355"/>
      <c r="G170" s="355"/>
      <c r="H170" s="356"/>
    </row>
    <row r="171" spans="1:8" ht="50.1" customHeight="1" x14ac:dyDescent="0.2">
      <c r="A171" s="352" t="s">
        <v>115</v>
      </c>
      <c r="B171" s="353"/>
      <c r="C171" s="73" t="s">
        <v>95</v>
      </c>
      <c r="D171" s="354">
        <v>840</v>
      </c>
      <c r="E171" s="355"/>
      <c r="F171" s="355"/>
      <c r="G171" s="355"/>
      <c r="H171" s="356"/>
    </row>
    <row r="172" spans="1:8" ht="67.5" customHeight="1" x14ac:dyDescent="0.2">
      <c r="A172" s="352" t="s">
        <v>116</v>
      </c>
      <c r="B172" s="353"/>
      <c r="C172"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"2ГИС.ХАБАРОВСК" (мобильная версия 2ГИС 4.0 и выше); Интернет-площадка 2gis.ru на основе Cправочника организаций "2ГИС.ХАБАРОВСК"</v>
      </c>
      <c r="D172" s="354">
        <v>39960</v>
      </c>
      <c r="E172" s="355"/>
      <c r="F172" s="355"/>
      <c r="G172" s="355"/>
      <c r="H172" s="356"/>
    </row>
    <row r="173" spans="1:8" ht="50.1" customHeight="1" thickBot="1" x14ac:dyDescent="0.25">
      <c r="A173" s="352" t="s">
        <v>117</v>
      </c>
      <c r="B173" s="353"/>
      <c r="C173" s="73" t="str">
        <f t="shared" si="1"/>
        <v>Электронный справочник на основе Справочника организаций "2ГИС.ХАБАРОВСК" (версия для ПК)</v>
      </c>
      <c r="D173" s="374">
        <v>10440</v>
      </c>
      <c r="E173" s="375"/>
      <c r="F173" s="375"/>
      <c r="G173" s="375"/>
      <c r="H173" s="376"/>
    </row>
    <row r="174" spans="1:8" s="23" customFormat="1" ht="50.1" customHeight="1" thickBot="1" x14ac:dyDescent="0.25">
      <c r="A174" s="362" t="s">
        <v>118</v>
      </c>
      <c r="B174" s="363"/>
      <c r="C174" s="21"/>
      <c r="D174" s="364"/>
      <c r="E174" s="364"/>
      <c r="F174" s="364"/>
      <c r="G174" s="364"/>
      <c r="H174" s="365"/>
    </row>
    <row r="175" spans="1:8" s="16" customFormat="1" ht="50.1" customHeight="1" x14ac:dyDescent="0.2">
      <c r="A175" s="352" t="s">
        <v>119</v>
      </c>
      <c r="B175" s="353"/>
      <c r="C175" s="366" t="str">
        <f>"Электронный справочник на основе Справочника организаций "&amp;$C$2&amp;" (мобильная версия)"</f>
        <v>Электронный справочник на основе Справочника организаций "2ГИС.ХАБАРОВСК" (мобильная версия)</v>
      </c>
      <c r="D175" s="354">
        <v>12000</v>
      </c>
      <c r="E175" s="355"/>
      <c r="F175" s="355"/>
      <c r="G175" s="355"/>
      <c r="H175" s="356"/>
    </row>
    <row r="176" spans="1:8" s="16" customFormat="1" ht="50.1" customHeight="1" x14ac:dyDescent="0.2">
      <c r="A176" s="352" t="s">
        <v>120</v>
      </c>
      <c r="B176" s="353"/>
      <c r="C176" s="367"/>
      <c r="D176" s="354">
        <v>12000</v>
      </c>
      <c r="E176" s="355"/>
      <c r="F176" s="355"/>
      <c r="G176" s="355"/>
      <c r="H176" s="356"/>
    </row>
    <row r="177" spans="1:8" s="16" customFormat="1" ht="50.1" customHeight="1" x14ac:dyDescent="0.2">
      <c r="A177" s="369" t="s">
        <v>121</v>
      </c>
      <c r="B177" s="370"/>
      <c r="C177" s="367"/>
      <c r="D177" s="517">
        <v>3000</v>
      </c>
      <c r="E177" s="398"/>
      <c r="F177" s="398"/>
      <c r="G177" s="398"/>
      <c r="H177" s="398"/>
    </row>
    <row r="178" spans="1:8" s="16" customFormat="1" ht="50.1" customHeight="1" x14ac:dyDescent="0.2">
      <c r="A178" s="369" t="s">
        <v>122</v>
      </c>
      <c r="B178" s="370"/>
      <c r="C178" s="367"/>
      <c r="D178" s="517">
        <v>300</v>
      </c>
      <c r="E178" s="398"/>
      <c r="F178" s="398"/>
      <c r="G178" s="398"/>
      <c r="H178" s="398"/>
    </row>
    <row r="179" spans="1:8" s="16" customFormat="1" ht="50.1" customHeight="1" thickBot="1" x14ac:dyDescent="0.25">
      <c r="A179" s="369" t="s">
        <v>123</v>
      </c>
      <c r="B179" s="370"/>
      <c r="C179" s="368"/>
      <c r="D179" s="471">
        <v>1050</v>
      </c>
      <c r="E179" s="472"/>
      <c r="F179" s="472"/>
      <c r="G179" s="472"/>
      <c r="H179" s="472"/>
    </row>
    <row r="180" spans="1:8" s="16" customFormat="1" ht="50.1" customHeight="1" thickBot="1" x14ac:dyDescent="0.25">
      <c r="A180" s="362" t="s">
        <v>124</v>
      </c>
      <c r="B180" s="363"/>
      <c r="C180" s="21"/>
      <c r="D180" s="364"/>
      <c r="E180" s="364"/>
      <c r="F180" s="364"/>
      <c r="G180" s="364"/>
      <c r="H180" s="365"/>
    </row>
    <row r="181" spans="1:8" ht="50.1" customHeight="1" x14ac:dyDescent="0.2">
      <c r="A181" s="352" t="s">
        <v>125</v>
      </c>
      <c r="B181" s="353"/>
      <c r="C181"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81" s="77">
        <f>F181*1.2</f>
        <v>5220</v>
      </c>
      <c r="E181" s="78">
        <f>F181*1.1</f>
        <v>4785</v>
      </c>
      <c r="F181" s="78">
        <v>4350</v>
      </c>
      <c r="G181" s="78">
        <f>F181*0.75</f>
        <v>3262.5</v>
      </c>
      <c r="H181" s="79">
        <f>F181*0.5</f>
        <v>2175</v>
      </c>
    </row>
    <row r="182" spans="1:8" ht="50.1" customHeight="1" x14ac:dyDescent="0.2">
      <c r="A182" s="352" t="s">
        <v>126</v>
      </c>
      <c r="B182" s="353"/>
      <c r="C182" s="73" t="str">
        <f>"Интернет-площадка 2gis.ru на основе Cправочника организаций "&amp;$C$2&amp;""</f>
        <v>Интернет-площадка 2gis.ru на основе Cправочника организаций "2ГИС.ХАБАРОВСК"</v>
      </c>
      <c r="D182" s="354">
        <v>3159</v>
      </c>
      <c r="E182" s="355"/>
      <c r="F182" s="355"/>
      <c r="G182" s="355"/>
      <c r="H182" s="356"/>
    </row>
    <row r="183" spans="1:8" ht="50.1" customHeight="1" x14ac:dyDescent="0.2">
      <c r="A183" s="352" t="s">
        <v>127</v>
      </c>
      <c r="B183" s="353"/>
      <c r="C183" s="73"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3" s="354">
        <v>8298</v>
      </c>
      <c r="E183" s="355"/>
      <c r="F183" s="355"/>
      <c r="G183" s="355"/>
      <c r="H183" s="356"/>
    </row>
    <row r="184" spans="1:8" ht="50.1" customHeight="1" x14ac:dyDescent="0.2">
      <c r="A184" s="352" t="s">
        <v>128</v>
      </c>
      <c r="B184" s="353"/>
      <c r="C184"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(мобильная версия 2ГИС 4.0 и выше)</v>
      </c>
      <c r="D184" s="77">
        <f>F184*1.2</f>
        <v>7344</v>
      </c>
      <c r="E184" s="78">
        <f>F184*1.1</f>
        <v>6732.0000000000009</v>
      </c>
      <c r="F184" s="78">
        <v>6120</v>
      </c>
      <c r="G184" s="78">
        <f>F184*0.75</f>
        <v>4590</v>
      </c>
      <c r="H184" s="79">
        <f>F184*0.5</f>
        <v>3060</v>
      </c>
    </row>
    <row r="185" spans="1:8" ht="50.1" customHeight="1" x14ac:dyDescent="0.2">
      <c r="A185" s="352" t="s">
        <v>199</v>
      </c>
      <c r="B185" s="353"/>
      <c r="C185" s="73" t="str">
        <f>"Интернет-площадка 2gis.ru на основе Cправочника организаций "&amp;$C$2&amp;""</f>
        <v>Интернет-площадка 2gis.ru на основе Cправочника организаций "2ГИС.ХАБАРОВСК"</v>
      </c>
      <c r="D185" s="354">
        <v>4440</v>
      </c>
      <c r="E185" s="355"/>
      <c r="F185" s="355"/>
      <c r="G185" s="355"/>
      <c r="H185" s="356"/>
    </row>
    <row r="186" spans="1:8" ht="50.1" customHeight="1" x14ac:dyDescent="0.2">
      <c r="A186" s="352" t="s">
        <v>130</v>
      </c>
      <c r="B186" s="353"/>
      <c r="C186" s="73" t="str">
        <f>"Электронный справочник на основе Справочника организаций "&amp;$C$2&amp;" (версия для ПК)"</f>
        <v>Электронный справочник на основе Справочника организаций "2ГИС.ХАБАРОВСК" (версия для ПК)</v>
      </c>
      <c r="D186" s="354">
        <v>11640</v>
      </c>
      <c r="E186" s="355"/>
      <c r="F186" s="355"/>
      <c r="G186" s="355"/>
      <c r="H186" s="356"/>
    </row>
    <row r="187" spans="1:8" s="16" customFormat="1" ht="126" customHeight="1" thickBot="1" x14ac:dyDescent="0.25">
      <c r="A187" s="352" t="s">
        <v>131</v>
      </c>
      <c r="B187" s="353"/>
      <c r="C187" s="80" t="str">
        <f>C182</f>
        <v>Интернет-площадка 2gis.ru на основе Cправочника организаций "2ГИС.ХАБАРОВСК"</v>
      </c>
      <c r="D187" s="77">
        <f>F187*1.2</f>
        <v>3780</v>
      </c>
      <c r="E187" s="78">
        <f>F187*1.1</f>
        <v>3465.0000000000005</v>
      </c>
      <c r="F187" s="78">
        <v>3150</v>
      </c>
      <c r="G187" s="78">
        <f>F187*0.75</f>
        <v>2362.5</v>
      </c>
      <c r="H187" s="79">
        <f>F187*0.5</f>
        <v>1575</v>
      </c>
    </row>
    <row r="188" spans="1:8" ht="50.1" customHeight="1" thickBot="1" x14ac:dyDescent="0.25">
      <c r="A188" s="362" t="s">
        <v>200</v>
      </c>
      <c r="B188" s="363"/>
      <c r="C188" s="21"/>
      <c r="D188" s="364"/>
      <c r="E188" s="364"/>
      <c r="F188" s="364"/>
      <c r="G188" s="364"/>
      <c r="H188" s="365"/>
    </row>
    <row r="189" spans="1:8" s="20" customFormat="1" ht="30" customHeight="1" thickBot="1" x14ac:dyDescent="0.25">
      <c r="A189" s="506"/>
      <c r="B189" s="507"/>
      <c r="C189" s="623"/>
      <c r="D189" s="507"/>
      <c r="E189" s="507"/>
      <c r="F189" s="507"/>
      <c r="G189" s="507"/>
      <c r="H189" s="508"/>
    </row>
    <row r="190" spans="1:8" s="16" customFormat="1" ht="185.25" customHeight="1" x14ac:dyDescent="0.2">
      <c r="A190" s="352" t="s">
        <v>201</v>
      </c>
      <c r="B190" s="353"/>
      <c r="C190"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"2ГИС.ХАБАРОВСК" (версия для ПК); Интернет-площадка 2gis.ru на основе Cправочника организаций "2ГИС.ХАБАРОВСК"; Электронный справочник на основе Справочника организаций "2ГИС.ХАБАРОВСК" (мобильная версия 2ГИС 4.0 и выше)</v>
      </c>
      <c r="D190" s="382">
        <v>15060</v>
      </c>
      <c r="E190" s="383"/>
      <c r="F190" s="383"/>
      <c r="G190" s="383"/>
      <c r="H190" s="384"/>
    </row>
    <row r="191" spans="1:8" s="16" customFormat="1" ht="83.25" customHeight="1" thickBot="1" x14ac:dyDescent="0.25">
      <c r="A191" s="352" t="s">
        <v>202</v>
      </c>
      <c r="B191" s="353"/>
      <c r="C191" s="367"/>
      <c r="D191" s="354">
        <v>15060</v>
      </c>
      <c r="E191" s="355"/>
      <c r="F191" s="355"/>
      <c r="G191" s="355"/>
      <c r="H191" s="356"/>
    </row>
    <row r="192" spans="1:8" ht="21.75" thickBot="1" x14ac:dyDescent="0.25">
      <c r="A192" s="518"/>
      <c r="B192" s="519"/>
      <c r="C192" s="56"/>
      <c r="D192" s="520"/>
      <c r="E192" s="520"/>
      <c r="F192" s="520"/>
      <c r="G192" s="520"/>
      <c r="H192" s="521"/>
    </row>
    <row r="194" spans="1:8" ht="21" x14ac:dyDescent="0.2">
      <c r="A194" s="85"/>
      <c r="B194" s="86" t="s">
        <v>133</v>
      </c>
      <c r="C194" s="349" t="s">
        <v>728</v>
      </c>
      <c r="D194" s="349"/>
      <c r="E194" s="87"/>
      <c r="F194" s="87"/>
      <c r="G194" s="87"/>
      <c r="H194" s="87"/>
    </row>
    <row r="195" spans="1:8" ht="21" x14ac:dyDescent="0.2">
      <c r="A195" s="85"/>
      <c r="B195" s="87"/>
      <c r="C195" s="348" t="s">
        <v>729</v>
      </c>
      <c r="D195" s="348"/>
      <c r="E195" s="87"/>
      <c r="F195" s="87"/>
      <c r="G195" s="87"/>
      <c r="H195" s="87"/>
    </row>
    <row r="196" spans="1:8" ht="21" x14ac:dyDescent="0.2">
      <c r="A196" s="85"/>
      <c r="B196" s="87"/>
      <c r="C196" s="348" t="s">
        <v>730</v>
      </c>
      <c r="D196" s="348"/>
      <c r="E196" s="87"/>
      <c r="F196" s="87"/>
      <c r="G196" s="87"/>
      <c r="H196" s="87"/>
    </row>
    <row r="197" spans="1:8" ht="21" x14ac:dyDescent="0.2">
      <c r="C197" s="348"/>
      <c r="D197" s="348"/>
      <c r="E197" s="87"/>
      <c r="F197" s="87"/>
      <c r="G197" s="87"/>
      <c r="H197" s="82"/>
    </row>
    <row r="198" spans="1:8" ht="26.25" customHeight="1" x14ac:dyDescent="0.2">
      <c r="A198" s="347" t="str">
        <f>Абакан_юр!A174</f>
        <v>По соглашению сторон в качестве валюты платежа могут выступать украинские гривны, в этом случае курс следующий: 1 руб. = 0,4395 гривен</v>
      </c>
      <c r="B198" s="347"/>
      <c r="C198" s="347"/>
      <c r="D198" s="89"/>
      <c r="E198" s="89"/>
      <c r="F198" s="90"/>
      <c r="G198" s="351"/>
      <c r="H198" s="351"/>
    </row>
    <row r="199" spans="1:8" ht="26.25" customHeight="1" x14ac:dyDescent="0.2">
      <c r="A199" s="347" t="str">
        <f>Абакан_юр!A175</f>
        <v>По соглашению сторон в качестве валюты платежа могут выступать дирхамы ОАЭ, в этом случае курс следующий: 1 руб. = 0,0414 дирхам</v>
      </c>
      <c r="B199" s="347"/>
      <c r="C199" s="347"/>
      <c r="D199" s="89"/>
      <c r="E199" s="89"/>
      <c r="F199" s="90"/>
      <c r="G199" s="92"/>
      <c r="H199" s="92"/>
    </row>
    <row r="200" spans="1:8" ht="26.25" customHeight="1" x14ac:dyDescent="0.2">
      <c r="A200" s="347" t="str">
        <f>Абакан_юр!A176</f>
        <v>По соглашению сторон в качестве валюты платежа могут выступать доллары США, в этом случае курс следующий: 1 руб. = 0,0113 доллара</v>
      </c>
      <c r="B200" s="347"/>
      <c r="C200" s="347"/>
      <c r="D200" s="89"/>
      <c r="E200" s="89"/>
      <c r="F200" s="90"/>
      <c r="G200" s="92"/>
      <c r="H200" s="92"/>
    </row>
    <row r="201" spans="1:8" ht="26.25" customHeight="1" x14ac:dyDescent="0.2">
      <c r="A201" s="347" t="str">
        <f>Абакан_юр!A177</f>
        <v>По соглашению сторон в качестве валюты платежа могут выступать евро, в этом случае курс следующий: 1 руб. = 0,0104 евро</v>
      </c>
      <c r="B201" s="347"/>
      <c r="C201" s="347"/>
      <c r="D201" s="89"/>
      <c r="E201" s="90"/>
      <c r="F201" s="90"/>
      <c r="G201" s="92"/>
      <c r="H201" s="92"/>
    </row>
    <row r="202" spans="1:8" ht="26.25" customHeight="1" x14ac:dyDescent="0.2">
      <c r="A202" s="347" t="str">
        <f>Абакан_юр!A178</f>
        <v>По соглашению сторон в качестве валюты платежа могут выступать чешские кроны, в этом случае курс следующий: 1 руб. = 0,2610 крона</v>
      </c>
      <c r="B202" s="347"/>
      <c r="C202" s="347"/>
      <c r="D202" s="89"/>
      <c r="E202" s="90"/>
      <c r="F202" s="90"/>
      <c r="G202" s="92"/>
      <c r="H202" s="92"/>
    </row>
    <row r="203" spans="1:8" ht="26.25" customHeight="1" x14ac:dyDescent="0.2">
      <c r="A203" s="347" t="str">
        <f>Абакан_юр!A179</f>
        <v>По соглашению сторон в качестве валюты платежа могут выступать киргизские сомы, в этом случае курс следующий: 1 руб. = 1,0094 сом</v>
      </c>
      <c r="B203" s="347"/>
      <c r="C203" s="347"/>
      <c r="D203" s="89"/>
      <c r="E203" s="89"/>
      <c r="F203" s="90"/>
      <c r="G203" s="92"/>
      <c r="H203" s="92"/>
    </row>
    <row r="204" spans="1:8" ht="26.25" customHeight="1" x14ac:dyDescent="0.2">
      <c r="A204"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4" s="347"/>
      <c r="C204" s="347"/>
      <c r="D204" s="89"/>
      <c r="E204" s="89"/>
      <c r="F204" s="90"/>
      <c r="G204" s="92"/>
      <c r="H204" s="92"/>
    </row>
    <row r="205" spans="1:8" ht="26.25" x14ac:dyDescent="0.2">
      <c r="A205" s="93"/>
      <c r="B205" s="93"/>
      <c r="C205" s="94"/>
      <c r="D205" s="95"/>
      <c r="E205" s="95"/>
      <c r="F205" s="96"/>
      <c r="G205" s="97"/>
      <c r="H205" s="97"/>
    </row>
    <row r="206" spans="1:8" ht="21" x14ac:dyDescent="0.2">
      <c r="A206" s="339" t="s">
        <v>144</v>
      </c>
      <c r="B206" s="339"/>
      <c r="C206" s="339"/>
      <c r="D206" s="339"/>
      <c r="E206" s="339"/>
      <c r="F206" s="339"/>
      <c r="G206" s="339"/>
      <c r="H206" s="339"/>
    </row>
    <row r="207" spans="1:8" ht="21" x14ac:dyDescent="0.2">
      <c r="A207" s="339" t="s">
        <v>145</v>
      </c>
      <c r="B207" s="339"/>
      <c r="C207" s="339"/>
      <c r="D207" s="339"/>
      <c r="E207" s="339"/>
      <c r="F207" s="339"/>
      <c r="G207" s="339"/>
      <c r="H207" s="339"/>
    </row>
    <row r="208" spans="1:8" ht="26.25" x14ac:dyDescent="0.2">
      <c r="A208" s="93"/>
      <c r="B208" s="93"/>
      <c r="C208" s="94"/>
      <c r="D208" s="95"/>
      <c r="E208" s="95"/>
      <c r="F208" s="96"/>
      <c r="G208" s="97"/>
      <c r="H208" s="97"/>
    </row>
    <row r="209" spans="1:8" ht="50.1" customHeight="1" thickBot="1" x14ac:dyDescent="0.25">
      <c r="A209" s="340" t="s">
        <v>146</v>
      </c>
      <c r="B209" s="340"/>
      <c r="C209" s="340"/>
      <c r="D209" s="340"/>
      <c r="E209" s="340"/>
      <c r="F209" s="99"/>
      <c r="G209" s="91"/>
      <c r="H209" s="100"/>
    </row>
    <row r="210" spans="1:8" ht="50.1" customHeight="1" thickBot="1" x14ac:dyDescent="0.25">
      <c r="A210" s="341" t="s">
        <v>147</v>
      </c>
      <c r="B210" s="342"/>
      <c r="C210" s="342"/>
      <c r="D210" s="342"/>
      <c r="E210" s="343"/>
      <c r="F210" s="101"/>
      <c r="H210" s="102"/>
    </row>
    <row r="211" spans="1:8" ht="93" customHeight="1" thickBot="1" x14ac:dyDescent="0.25">
      <c r="A211" s="538" t="s">
        <v>148</v>
      </c>
      <c r="B211" s="539"/>
      <c r="C211" s="103" t="s">
        <v>149</v>
      </c>
      <c r="D211" s="621" t="s">
        <v>150</v>
      </c>
      <c r="E211" s="622"/>
      <c r="F211" s="104"/>
      <c r="G211" s="104"/>
      <c r="H211" s="104"/>
    </row>
    <row r="212" spans="1:8" ht="109.5" customHeight="1" x14ac:dyDescent="0.2">
      <c r="A212" s="333" t="s">
        <v>151</v>
      </c>
      <c r="B212" s="334"/>
      <c r="C212" s="105" t="s">
        <v>152</v>
      </c>
      <c r="D212" s="335" t="s">
        <v>153</v>
      </c>
      <c r="E212" s="336"/>
      <c r="F212" s="104"/>
      <c r="G212" s="104"/>
      <c r="H212" s="104"/>
    </row>
    <row r="213" spans="1:8" ht="105" customHeight="1" x14ac:dyDescent="0.2">
      <c r="A213" s="337" t="s">
        <v>154</v>
      </c>
      <c r="B213" s="338"/>
      <c r="C213" s="106" t="s">
        <v>155</v>
      </c>
      <c r="D213" s="331" t="s">
        <v>156</v>
      </c>
      <c r="E213" s="332"/>
      <c r="F213" s="104"/>
      <c r="G213" s="104"/>
      <c r="H213" s="104"/>
    </row>
    <row r="214" spans="1:8" ht="107.25" customHeight="1" thickBot="1" x14ac:dyDescent="0.25">
      <c r="A214" s="495" t="s">
        <v>157</v>
      </c>
      <c r="B214" s="496"/>
      <c r="C214" s="125" t="s">
        <v>158</v>
      </c>
      <c r="D214" s="497" t="s">
        <v>156</v>
      </c>
      <c r="E214" s="498"/>
      <c r="F214" s="104"/>
      <c r="G214" s="104"/>
      <c r="H214" s="104"/>
    </row>
    <row r="215" spans="1:8" s="82" customFormat="1" ht="102.75" customHeight="1" thickBot="1" x14ac:dyDescent="0.25">
      <c r="A215" s="495" t="s">
        <v>160</v>
      </c>
      <c r="B215" s="496"/>
      <c r="C215" s="247" t="s">
        <v>161</v>
      </c>
      <c r="D215" s="497" t="s">
        <v>156</v>
      </c>
      <c r="E215" s="498"/>
      <c r="F215" s="101"/>
      <c r="G215" s="101"/>
      <c r="H215" s="101"/>
    </row>
    <row r="216" spans="1:8" s="98" customFormat="1" ht="222.75" customHeight="1" thickBot="1" x14ac:dyDescent="0.25">
      <c r="A216" s="495" t="s">
        <v>162</v>
      </c>
      <c r="B216" s="496"/>
      <c r="C216" s="125" t="s">
        <v>163</v>
      </c>
      <c r="D216" s="497" t="s">
        <v>156</v>
      </c>
      <c r="E216" s="498"/>
      <c r="F216" s="96"/>
      <c r="G216" s="97"/>
      <c r="H216" s="97"/>
    </row>
    <row r="217" spans="1:8" ht="41.25" customHeight="1" x14ac:dyDescent="0.2">
      <c r="A217" s="329" t="s">
        <v>164</v>
      </c>
      <c r="B217" s="329"/>
      <c r="C217" s="329"/>
      <c r="D217" s="329"/>
      <c r="E217" s="329"/>
      <c r="F217" s="329"/>
      <c r="G217" s="329"/>
      <c r="H217" s="329"/>
    </row>
    <row r="218" spans="1:8" ht="41.25" customHeight="1" x14ac:dyDescent="0.2">
      <c r="A218" s="329" t="s">
        <v>165</v>
      </c>
      <c r="B218" s="329"/>
      <c r="C218" s="329"/>
      <c r="D218" s="329"/>
      <c r="E218" s="329"/>
      <c r="F218" s="329"/>
      <c r="G218" s="329"/>
      <c r="H218" s="329"/>
    </row>
    <row r="219" spans="1:8" ht="189" customHeight="1" x14ac:dyDescent="0.2">
      <c r="A219"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9" s="339"/>
      <c r="C219" s="339"/>
      <c r="D219" s="339"/>
      <c r="E219" s="339"/>
      <c r="F219" s="339"/>
      <c r="G219" s="339"/>
      <c r="H219" s="339"/>
    </row>
    <row r="220" spans="1:8" ht="82.5" customHeight="1" x14ac:dyDescent="0.2">
      <c r="A220" s="339" t="s">
        <v>167</v>
      </c>
      <c r="B220" s="339"/>
      <c r="C220" s="339"/>
      <c r="D220" s="339"/>
      <c r="E220" s="339"/>
      <c r="F220" s="339"/>
      <c r="G220" s="339"/>
      <c r="H220" s="339"/>
    </row>
    <row r="221" spans="1:8" ht="32.25" customHeight="1" x14ac:dyDescent="0.2">
      <c r="A221" s="329" t="s">
        <v>168</v>
      </c>
      <c r="B221" s="329"/>
      <c r="C221" s="329"/>
      <c r="D221" s="329"/>
      <c r="E221" s="329"/>
      <c r="F221" s="329"/>
      <c r="G221" s="329"/>
      <c r="H221" s="329"/>
    </row>
    <row r="222" spans="1:8" s="109" customFormat="1" ht="114.75" customHeight="1" x14ac:dyDescent="0.2">
      <c r="A222" s="339" t="s">
        <v>169</v>
      </c>
      <c r="B222" s="339"/>
      <c r="C222" s="339"/>
      <c r="D222" s="339"/>
      <c r="E222" s="339"/>
      <c r="F222" s="339"/>
      <c r="G222" s="339"/>
      <c r="H222" s="339"/>
    </row>
  </sheetData>
  <sheetProtection selectLockedCells="1" selectUnlockedCells="1"/>
  <mergeCells count="366">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6"/>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5:B105"/>
    <mergeCell ref="D105:H105"/>
    <mergeCell ref="A106:B106"/>
    <mergeCell ref="D106:H106"/>
    <mergeCell ref="A107:C107"/>
    <mergeCell ref="D107:H107"/>
    <mergeCell ref="A102:B102"/>
    <mergeCell ref="D102:H102"/>
    <mergeCell ref="A103:B103"/>
    <mergeCell ref="D103:H103"/>
    <mergeCell ref="A104:B104"/>
    <mergeCell ref="D104:H104"/>
    <mergeCell ref="D108:H108"/>
    <mergeCell ref="A109:B109"/>
    <mergeCell ref="C109:C117"/>
    <mergeCell ref="D109:H109"/>
    <mergeCell ref="A110:B110"/>
    <mergeCell ref="D110:H110"/>
    <mergeCell ref="A111:B111"/>
    <mergeCell ref="D111:H111"/>
    <mergeCell ref="A112:B112"/>
    <mergeCell ref="D112:H112"/>
    <mergeCell ref="A116:B116"/>
    <mergeCell ref="D116:H116"/>
    <mergeCell ref="A117:B117"/>
    <mergeCell ref="D117:H117"/>
    <mergeCell ref="A118:B118"/>
    <mergeCell ref="D118:H118"/>
    <mergeCell ref="A113:B113"/>
    <mergeCell ref="D113:H113"/>
    <mergeCell ref="A114:B114"/>
    <mergeCell ref="D114:H114"/>
    <mergeCell ref="A115:B115"/>
    <mergeCell ref="D115:H115"/>
    <mergeCell ref="D123:H123"/>
    <mergeCell ref="A124:B124"/>
    <mergeCell ref="D124:H124"/>
    <mergeCell ref="A125:B125"/>
    <mergeCell ref="D125:H125"/>
    <mergeCell ref="A126:B126"/>
    <mergeCell ref="D126:H126"/>
    <mergeCell ref="A119:B119"/>
    <mergeCell ref="D119:H119"/>
    <mergeCell ref="A120:B120"/>
    <mergeCell ref="D120:H120"/>
    <mergeCell ref="A121:B121"/>
    <mergeCell ref="C121:C138"/>
    <mergeCell ref="D121:H121"/>
    <mergeCell ref="A122:B122"/>
    <mergeCell ref="D122:H122"/>
    <mergeCell ref="A123:B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72:B172"/>
    <mergeCell ref="D172:H172"/>
    <mergeCell ref="A173:B173"/>
    <mergeCell ref="D173:H173"/>
    <mergeCell ref="A174:B174"/>
    <mergeCell ref="D174:H174"/>
    <mergeCell ref="A169:B169"/>
    <mergeCell ref="D169:H169"/>
    <mergeCell ref="A170:B170"/>
    <mergeCell ref="D170:H170"/>
    <mergeCell ref="A171:B171"/>
    <mergeCell ref="D171:H171"/>
    <mergeCell ref="A175:B175"/>
    <mergeCell ref="C175:C179"/>
    <mergeCell ref="D175:H175"/>
    <mergeCell ref="A176:B176"/>
    <mergeCell ref="D176:H176"/>
    <mergeCell ref="A177:B177"/>
    <mergeCell ref="D177:H177"/>
    <mergeCell ref="A178:B178"/>
    <mergeCell ref="D178:H178"/>
    <mergeCell ref="A179:B179"/>
    <mergeCell ref="A183:B183"/>
    <mergeCell ref="D183:H183"/>
    <mergeCell ref="A184:B184"/>
    <mergeCell ref="A185:B185"/>
    <mergeCell ref="D185:H185"/>
    <mergeCell ref="A186:B186"/>
    <mergeCell ref="D186:H186"/>
    <mergeCell ref="D179:H179"/>
    <mergeCell ref="A180:B180"/>
    <mergeCell ref="D180:H180"/>
    <mergeCell ref="A181:B181"/>
    <mergeCell ref="A182:B182"/>
    <mergeCell ref="D182:H182"/>
    <mergeCell ref="A187:B187"/>
    <mergeCell ref="A188:B188"/>
    <mergeCell ref="D188:H188"/>
    <mergeCell ref="A189:C189"/>
    <mergeCell ref="D189:H189"/>
    <mergeCell ref="A190:B190"/>
    <mergeCell ref="C190:C191"/>
    <mergeCell ref="D190:H190"/>
    <mergeCell ref="A191:B191"/>
    <mergeCell ref="D191:H191"/>
    <mergeCell ref="A198:C198"/>
    <mergeCell ref="G198:H198"/>
    <mergeCell ref="A199:C199"/>
    <mergeCell ref="A200:C200"/>
    <mergeCell ref="A201:C201"/>
    <mergeCell ref="A202:C202"/>
    <mergeCell ref="A192:B192"/>
    <mergeCell ref="D192:H192"/>
    <mergeCell ref="C194:D194"/>
    <mergeCell ref="C195:D195"/>
    <mergeCell ref="C196:D196"/>
    <mergeCell ref="C197:D197"/>
    <mergeCell ref="A211:B211"/>
    <mergeCell ref="D211:E211"/>
    <mergeCell ref="A212:B212"/>
    <mergeCell ref="D212:E212"/>
    <mergeCell ref="A213:B213"/>
    <mergeCell ref="D213:E213"/>
    <mergeCell ref="A203:C203"/>
    <mergeCell ref="A204:C204"/>
    <mergeCell ref="A206:H206"/>
    <mergeCell ref="A207:H207"/>
    <mergeCell ref="A209:E209"/>
    <mergeCell ref="A210:E210"/>
    <mergeCell ref="A217:H217"/>
    <mergeCell ref="A218:H218"/>
    <mergeCell ref="A219:H219"/>
    <mergeCell ref="A220:H220"/>
    <mergeCell ref="A221:H221"/>
    <mergeCell ref="A222:E222"/>
    <mergeCell ref="F222:H222"/>
    <mergeCell ref="A214:B214"/>
    <mergeCell ref="D214:E214"/>
    <mergeCell ref="A215:B215"/>
    <mergeCell ref="D215:E215"/>
    <mergeCell ref="A216:B216"/>
    <mergeCell ref="D216:E216"/>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20"/>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731</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7" s="382">
        <f>F7*1.2</f>
        <v>8748</v>
      </c>
      <c r="E7" s="383">
        <f>F7*1.1</f>
        <v>8019.0000000000009</v>
      </c>
      <c r="F7" s="383">
        <v>7290</v>
      </c>
      <c r="G7" s="383">
        <f>F7*0.75</f>
        <v>5467.5</v>
      </c>
      <c r="H7" s="384">
        <f>F7*0.5</f>
        <v>3645</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2" s="457">
        <f>F12*1.2</f>
        <v>10116</v>
      </c>
      <c r="E12" s="383">
        <f>F12*1.1</f>
        <v>9273</v>
      </c>
      <c r="F12" s="383">
        <v>8430</v>
      </c>
      <c r="G12" s="383">
        <f>F12*0.75</f>
        <v>6322.5</v>
      </c>
      <c r="H12" s="384">
        <f>F12*0.5</f>
        <v>4215</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846</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"2ГИС.ЧЕБОКСАРЫ"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23" s="527">
        <v>90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7" s="382">
        <f>F27*1.2</f>
        <v>12254.4</v>
      </c>
      <c r="E27" s="383">
        <f>F27*1.1</f>
        <v>11233.2</v>
      </c>
      <c r="F27" s="383">
        <v>10212</v>
      </c>
      <c r="G27" s="383">
        <f>F27*0.75</f>
        <v>7659</v>
      </c>
      <c r="H27" s="384">
        <f>F27*0.5</f>
        <v>5106</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2" s="457">
        <f>F32*1.2</f>
        <v>14169.6</v>
      </c>
      <c r="E32" s="383">
        <f>F32*1.1</f>
        <v>12988.800000000001</v>
      </c>
      <c r="F32" s="383">
        <v>11808</v>
      </c>
      <c r="G32" s="383">
        <f>F32*0.75</f>
        <v>8856</v>
      </c>
      <c r="H32" s="384">
        <f>F32*0.5</f>
        <v>5904</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1200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"2ГИС.ЧЕБОКСАРЫ"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"2ГИС.ЧЕБОКСАРЫ"; Электронный справочник "2ГИС.ЧЕБОКСАРЫ"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3" s="445">
        <v>132</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46" s="449"/>
      <c r="E46" s="449"/>
      <c r="F46" s="449"/>
      <c r="G46" s="449"/>
      <c r="H46" s="450"/>
    </row>
    <row r="47" spans="1:8" ht="21.75" thickBot="1" x14ac:dyDescent="0.25">
      <c r="A47" s="28"/>
      <c r="B47" s="297"/>
      <c r="C47" s="42"/>
      <c r="D47" s="277"/>
      <c r="E47" s="277"/>
      <c r="F47" s="277"/>
      <c r="G47" s="277"/>
      <c r="H47" s="313"/>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48" s="536">
        <f>F48*1.2</f>
        <v>3600</v>
      </c>
      <c r="E48" s="536">
        <f>F48*1.1</f>
        <v>3300.0000000000005</v>
      </c>
      <c r="F48" s="536">
        <v>3000</v>
      </c>
      <c r="G48" s="536">
        <f>F48*0.75</f>
        <v>2250</v>
      </c>
      <c r="H48" s="536">
        <f>F48*0.5</f>
        <v>1500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52" s="479">
        <v>240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5" s="382">
        <f>F55*1.2</f>
        <v>10497.6</v>
      </c>
      <c r="E55" s="383">
        <f>F55*1.1</f>
        <v>9622.8000000000011</v>
      </c>
      <c r="F55" s="383">
        <v>8748</v>
      </c>
      <c r="G55" s="383">
        <f>F55*0.75</f>
        <v>6561</v>
      </c>
      <c r="H55" s="384">
        <f>F55*0.5</f>
        <v>4374</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1" s="457">
        <f>F61*1.2</f>
        <v>12139.199999999999</v>
      </c>
      <c r="E61" s="383">
        <f>F61*1.1</f>
        <v>11127.6</v>
      </c>
      <c r="F61" s="383">
        <v>10116</v>
      </c>
      <c r="G61" s="383">
        <f>F61*0.75</f>
        <v>7587</v>
      </c>
      <c r="H61" s="384">
        <f>F61*0.5</f>
        <v>5058</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67" s="527">
        <v>90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"&amp;MIN(D72:D101)&amp;" до "&amp;MAX(D72:D101)</f>
        <v>от 1575 до 47250</v>
      </c>
      <c r="E71" s="422"/>
      <c r="F71" s="422"/>
      <c r="G71" s="422"/>
      <c r="H71" s="423"/>
    </row>
    <row r="72" spans="1:8" ht="37.5" customHeight="1" x14ac:dyDescent="0.2">
      <c r="A72" s="429" t="s">
        <v>39</v>
      </c>
      <c r="B72" s="430"/>
      <c r="C72" s="431"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72" s="432">
        <v>1575</v>
      </c>
      <c r="E72" s="433"/>
      <c r="F72" s="433"/>
      <c r="G72" s="433"/>
      <c r="H72" s="434"/>
    </row>
    <row r="73" spans="1:8" ht="37.5" customHeight="1" x14ac:dyDescent="0.2">
      <c r="A73" s="419" t="s">
        <v>40</v>
      </c>
      <c r="B73" s="420"/>
      <c r="C73" s="431"/>
      <c r="D73" s="354">
        <v>3150</v>
      </c>
      <c r="E73" s="355"/>
      <c r="F73" s="355"/>
      <c r="G73" s="355"/>
      <c r="H73" s="356"/>
    </row>
    <row r="74" spans="1:8" ht="37.5" customHeight="1" x14ac:dyDescent="0.2">
      <c r="A74" s="419" t="s">
        <v>41</v>
      </c>
      <c r="B74" s="420"/>
      <c r="C74" s="431"/>
      <c r="D74" s="354">
        <v>4725</v>
      </c>
      <c r="E74" s="355"/>
      <c r="F74" s="355"/>
      <c r="G74" s="355"/>
      <c r="H74" s="356"/>
    </row>
    <row r="75" spans="1:8" ht="37.5" customHeight="1" x14ac:dyDescent="0.2">
      <c r="A75" s="419" t="s">
        <v>42</v>
      </c>
      <c r="B75" s="420"/>
      <c r="C75" s="431"/>
      <c r="D75" s="354">
        <v>6300</v>
      </c>
      <c r="E75" s="355"/>
      <c r="F75" s="355"/>
      <c r="G75" s="355"/>
      <c r="H75" s="356"/>
    </row>
    <row r="76" spans="1:8" ht="37.5" customHeight="1" x14ac:dyDescent="0.2">
      <c r="A76" s="419" t="s">
        <v>43</v>
      </c>
      <c r="B76" s="420"/>
      <c r="C76" s="431"/>
      <c r="D76" s="354">
        <v>7875</v>
      </c>
      <c r="E76" s="355"/>
      <c r="F76" s="355"/>
      <c r="G76" s="355"/>
      <c r="H76" s="356"/>
    </row>
    <row r="77" spans="1:8" ht="37.5" customHeight="1" x14ac:dyDescent="0.2">
      <c r="A77" s="419" t="s">
        <v>44</v>
      </c>
      <c r="B77" s="420"/>
      <c r="C77" s="431"/>
      <c r="D77" s="354">
        <v>9450</v>
      </c>
      <c r="E77" s="355"/>
      <c r="F77" s="355"/>
      <c r="G77" s="355"/>
      <c r="H77" s="356"/>
    </row>
    <row r="78" spans="1:8" ht="37.5" customHeight="1" x14ac:dyDescent="0.2">
      <c r="A78" s="419" t="s">
        <v>45</v>
      </c>
      <c r="B78" s="420"/>
      <c r="C78" s="431"/>
      <c r="D78" s="354">
        <v>11025</v>
      </c>
      <c r="E78" s="355"/>
      <c r="F78" s="355"/>
      <c r="G78" s="355"/>
      <c r="H78" s="356"/>
    </row>
    <row r="79" spans="1:8" ht="37.5" customHeight="1" x14ac:dyDescent="0.2">
      <c r="A79" s="419" t="s">
        <v>46</v>
      </c>
      <c r="B79" s="420"/>
      <c r="C79" s="431"/>
      <c r="D79" s="354">
        <v>12600</v>
      </c>
      <c r="E79" s="355"/>
      <c r="F79" s="355"/>
      <c r="G79" s="355"/>
      <c r="H79" s="356"/>
    </row>
    <row r="80" spans="1:8" ht="37.5" customHeight="1" x14ac:dyDescent="0.2">
      <c r="A80" s="419" t="s">
        <v>47</v>
      </c>
      <c r="B80" s="420"/>
      <c r="C80" s="431"/>
      <c r="D80" s="354">
        <v>14175</v>
      </c>
      <c r="E80" s="355"/>
      <c r="F80" s="355"/>
      <c r="G80" s="355"/>
      <c r="H80" s="356"/>
    </row>
    <row r="81" spans="1:8" ht="37.5" customHeight="1" x14ac:dyDescent="0.2">
      <c r="A81" s="419" t="s">
        <v>48</v>
      </c>
      <c r="B81" s="420"/>
      <c r="C81" s="431"/>
      <c r="D81" s="354">
        <v>15750</v>
      </c>
      <c r="E81" s="355"/>
      <c r="F81" s="355"/>
      <c r="G81" s="355"/>
      <c r="H81" s="356"/>
    </row>
    <row r="82" spans="1:8" ht="37.5" customHeight="1" x14ac:dyDescent="0.2">
      <c r="A82" s="419" t="s">
        <v>49</v>
      </c>
      <c r="B82" s="420"/>
      <c r="C82" s="431"/>
      <c r="D82" s="354">
        <v>17325</v>
      </c>
      <c r="E82" s="355"/>
      <c r="F82" s="355"/>
      <c r="G82" s="355"/>
      <c r="H82" s="356"/>
    </row>
    <row r="83" spans="1:8" ht="37.5" customHeight="1" x14ac:dyDescent="0.2">
      <c r="A83" s="419" t="s">
        <v>50</v>
      </c>
      <c r="B83" s="420"/>
      <c r="C83" s="431"/>
      <c r="D83" s="354">
        <v>18900</v>
      </c>
      <c r="E83" s="355"/>
      <c r="F83" s="355"/>
      <c r="G83" s="355"/>
      <c r="H83" s="356"/>
    </row>
    <row r="84" spans="1:8" ht="37.5" customHeight="1" x14ac:dyDescent="0.2">
      <c r="A84" s="419" t="s">
        <v>51</v>
      </c>
      <c r="B84" s="420"/>
      <c r="C84" s="431"/>
      <c r="D84" s="354">
        <v>20475</v>
      </c>
      <c r="E84" s="355"/>
      <c r="F84" s="355"/>
      <c r="G84" s="355"/>
      <c r="H84" s="356"/>
    </row>
    <row r="85" spans="1:8" ht="37.5" customHeight="1" x14ac:dyDescent="0.2">
      <c r="A85" s="419" t="s">
        <v>52</v>
      </c>
      <c r="B85" s="420"/>
      <c r="C85" s="431"/>
      <c r="D85" s="354">
        <v>22050</v>
      </c>
      <c r="E85" s="355"/>
      <c r="F85" s="355"/>
      <c r="G85" s="355"/>
      <c r="H85" s="356"/>
    </row>
    <row r="86" spans="1:8" ht="37.5" customHeight="1" x14ac:dyDescent="0.2">
      <c r="A86" s="419" t="s">
        <v>53</v>
      </c>
      <c r="B86" s="420"/>
      <c r="C86" s="431"/>
      <c r="D86" s="354">
        <v>23625</v>
      </c>
      <c r="E86" s="355"/>
      <c r="F86" s="355"/>
      <c r="G86" s="355"/>
      <c r="H86" s="356"/>
    </row>
    <row r="87" spans="1:8" ht="37.5" customHeight="1" x14ac:dyDescent="0.2">
      <c r="A87" s="419" t="s">
        <v>54</v>
      </c>
      <c r="B87" s="420"/>
      <c r="C87" s="431"/>
      <c r="D87" s="354">
        <v>25200</v>
      </c>
      <c r="E87" s="355"/>
      <c r="F87" s="355"/>
      <c r="G87" s="355"/>
      <c r="H87" s="356"/>
    </row>
    <row r="88" spans="1:8" ht="37.5" customHeight="1" x14ac:dyDescent="0.2">
      <c r="A88" s="419" t="s">
        <v>55</v>
      </c>
      <c r="B88" s="420"/>
      <c r="C88" s="431"/>
      <c r="D88" s="354">
        <v>26775</v>
      </c>
      <c r="E88" s="355"/>
      <c r="F88" s="355"/>
      <c r="G88" s="355"/>
      <c r="H88" s="356"/>
    </row>
    <row r="89" spans="1:8" ht="37.5" customHeight="1" x14ac:dyDescent="0.2">
      <c r="A89" s="419" t="s">
        <v>56</v>
      </c>
      <c r="B89" s="420"/>
      <c r="C89" s="431"/>
      <c r="D89" s="354">
        <v>28350</v>
      </c>
      <c r="E89" s="355"/>
      <c r="F89" s="355"/>
      <c r="G89" s="355"/>
      <c r="H89" s="356"/>
    </row>
    <row r="90" spans="1:8" ht="37.5" customHeight="1" x14ac:dyDescent="0.2">
      <c r="A90" s="419" t="s">
        <v>57</v>
      </c>
      <c r="B90" s="420"/>
      <c r="C90" s="431"/>
      <c r="D90" s="354">
        <v>29925</v>
      </c>
      <c r="E90" s="355"/>
      <c r="F90" s="355"/>
      <c r="G90" s="355"/>
      <c r="H90" s="356"/>
    </row>
    <row r="91" spans="1:8" ht="37.5" customHeight="1" x14ac:dyDescent="0.2">
      <c r="A91" s="419" t="s">
        <v>58</v>
      </c>
      <c r="B91" s="420"/>
      <c r="C91" s="431"/>
      <c r="D91" s="354">
        <v>31500</v>
      </c>
      <c r="E91" s="355"/>
      <c r="F91" s="355"/>
      <c r="G91" s="355"/>
      <c r="H91" s="356"/>
    </row>
    <row r="92" spans="1:8" ht="37.5" customHeight="1" x14ac:dyDescent="0.2">
      <c r="A92" s="419" t="s">
        <v>181</v>
      </c>
      <c r="B92" s="420"/>
      <c r="C92" s="431"/>
      <c r="D92" s="354">
        <v>33075</v>
      </c>
      <c r="E92" s="355"/>
      <c r="F92" s="355"/>
      <c r="G92" s="355"/>
      <c r="H92" s="356"/>
    </row>
    <row r="93" spans="1:8" ht="37.5" customHeight="1" x14ac:dyDescent="0.2">
      <c r="A93" s="419" t="s">
        <v>182</v>
      </c>
      <c r="B93" s="420"/>
      <c r="C93" s="431"/>
      <c r="D93" s="354">
        <v>34650</v>
      </c>
      <c r="E93" s="355"/>
      <c r="F93" s="355"/>
      <c r="G93" s="355"/>
      <c r="H93" s="356"/>
    </row>
    <row r="94" spans="1:8" ht="37.5" customHeight="1" x14ac:dyDescent="0.2">
      <c r="A94" s="419" t="s">
        <v>183</v>
      </c>
      <c r="B94" s="420"/>
      <c r="C94" s="431"/>
      <c r="D94" s="354">
        <v>36225</v>
      </c>
      <c r="E94" s="355"/>
      <c r="F94" s="355"/>
      <c r="G94" s="355"/>
      <c r="H94" s="356"/>
    </row>
    <row r="95" spans="1:8" ht="37.5" customHeight="1" x14ac:dyDescent="0.2">
      <c r="A95" s="419" t="s">
        <v>184</v>
      </c>
      <c r="B95" s="420"/>
      <c r="C95" s="431"/>
      <c r="D95" s="354">
        <v>37800</v>
      </c>
      <c r="E95" s="355"/>
      <c r="F95" s="355"/>
      <c r="G95" s="355"/>
      <c r="H95" s="356"/>
    </row>
    <row r="96" spans="1:8" ht="37.5" customHeight="1" x14ac:dyDescent="0.2">
      <c r="A96" s="419" t="s">
        <v>185</v>
      </c>
      <c r="B96" s="420"/>
      <c r="C96" s="431"/>
      <c r="D96" s="354">
        <v>39375</v>
      </c>
      <c r="E96" s="355"/>
      <c r="F96" s="355"/>
      <c r="G96" s="355"/>
      <c r="H96" s="356"/>
    </row>
    <row r="97" spans="1:8" ht="37.5" customHeight="1" x14ac:dyDescent="0.2">
      <c r="A97" s="419" t="s">
        <v>186</v>
      </c>
      <c r="B97" s="420"/>
      <c r="C97" s="431"/>
      <c r="D97" s="354">
        <v>40950</v>
      </c>
      <c r="E97" s="355"/>
      <c r="F97" s="355"/>
      <c r="G97" s="355"/>
      <c r="H97" s="356"/>
    </row>
    <row r="98" spans="1:8" ht="37.5" customHeight="1" x14ac:dyDescent="0.2">
      <c r="A98" s="419" t="s">
        <v>187</v>
      </c>
      <c r="B98" s="420"/>
      <c r="C98" s="431"/>
      <c r="D98" s="354">
        <v>42525</v>
      </c>
      <c r="E98" s="355"/>
      <c r="F98" s="355"/>
      <c r="G98" s="355"/>
      <c r="H98" s="356"/>
    </row>
    <row r="99" spans="1:8" ht="37.5" customHeight="1" x14ac:dyDescent="0.2">
      <c r="A99" s="419" t="s">
        <v>188</v>
      </c>
      <c r="B99" s="420"/>
      <c r="C99" s="431"/>
      <c r="D99" s="354">
        <v>44100</v>
      </c>
      <c r="E99" s="355"/>
      <c r="F99" s="355"/>
      <c r="G99" s="355"/>
      <c r="H99" s="356"/>
    </row>
    <row r="100" spans="1:8" ht="37.5" customHeight="1" x14ac:dyDescent="0.2">
      <c r="A100" s="419" t="s">
        <v>189</v>
      </c>
      <c r="B100" s="420"/>
      <c r="C100" s="431"/>
      <c r="D100" s="354">
        <v>45675</v>
      </c>
      <c r="E100" s="355"/>
      <c r="F100" s="355"/>
      <c r="G100" s="355"/>
      <c r="H100" s="356"/>
    </row>
    <row r="101" spans="1:8" ht="37.5" customHeight="1" thickBot="1" x14ac:dyDescent="0.25">
      <c r="A101" s="419" t="s">
        <v>190</v>
      </c>
      <c r="B101" s="420"/>
      <c r="C101" s="431"/>
      <c r="D101" s="354">
        <v>47250</v>
      </c>
      <c r="E101" s="355"/>
      <c r="F101" s="355"/>
      <c r="G101" s="355"/>
      <c r="H101" s="356"/>
    </row>
    <row r="102" spans="1:8" ht="50.1" customHeight="1" thickBot="1" x14ac:dyDescent="0.25">
      <c r="A102" s="411" t="s">
        <v>59</v>
      </c>
      <c r="B102" s="412"/>
      <c r="C102" s="412"/>
      <c r="D102" s="421" t="e">
        <f>"от "&amp;MIN(D103:D114)&amp;" до "&amp;MAX(D103:D114)</f>
        <v>#REF!</v>
      </c>
      <c r="E102" s="422"/>
      <c r="F102" s="422"/>
      <c r="G102" s="422"/>
      <c r="H102" s="423"/>
    </row>
    <row r="103" spans="1:8" ht="139.5" customHeight="1" x14ac:dyDescent="0.2">
      <c r="A103" s="190" t="s">
        <v>613</v>
      </c>
      <c r="B103" s="66" t="s">
        <v>197</v>
      </c>
      <c r="C103" s="455"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03" s="424">
        <v>1008</v>
      </c>
      <c r="E103" s="424"/>
      <c r="F103" s="424"/>
      <c r="G103" s="424"/>
      <c r="H103" s="425"/>
    </row>
    <row r="104" spans="1:8" ht="151.5" x14ac:dyDescent="0.2">
      <c r="A104" s="286" t="s">
        <v>614</v>
      </c>
      <c r="B104" s="66" t="s">
        <v>13</v>
      </c>
      <c r="C104" s="599"/>
      <c r="D104" s="424" t="e">
        <v>#REF!</v>
      </c>
      <c r="E104" s="424"/>
      <c r="F104" s="424"/>
      <c r="G104" s="424"/>
      <c r="H104" s="425"/>
    </row>
    <row r="105" spans="1:8" ht="151.5" x14ac:dyDescent="0.2">
      <c r="A105" s="65" t="s">
        <v>60</v>
      </c>
      <c r="B105" s="66" t="s">
        <v>13</v>
      </c>
      <c r="C105" s="456"/>
      <c r="D105" s="424">
        <v>1008</v>
      </c>
      <c r="E105" s="424"/>
      <c r="F105" s="424"/>
      <c r="G105" s="424"/>
      <c r="H105" s="425"/>
    </row>
    <row r="106" spans="1:8" ht="37.5" customHeight="1" x14ac:dyDescent="0.2">
      <c r="A106" s="377" t="s">
        <v>61</v>
      </c>
      <c r="B106" s="418"/>
      <c r="C106" s="426"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06" s="398">
        <v>84</v>
      </c>
      <c r="E106" s="398"/>
      <c r="F106" s="398"/>
      <c r="G106" s="398"/>
      <c r="H106" s="399"/>
    </row>
    <row r="107" spans="1:8" ht="37.5" customHeight="1" x14ac:dyDescent="0.2">
      <c r="A107" s="377" t="s">
        <v>62</v>
      </c>
      <c r="B107" s="418"/>
      <c r="C107" s="427"/>
      <c r="D107" s="398">
        <v>534</v>
      </c>
      <c r="E107" s="398"/>
      <c r="F107" s="398"/>
      <c r="G107" s="398"/>
      <c r="H107" s="399"/>
    </row>
    <row r="108" spans="1:8" ht="37.5" customHeight="1" x14ac:dyDescent="0.2">
      <c r="A108" s="377" t="s">
        <v>63</v>
      </c>
      <c r="B108" s="418"/>
      <c r="C108" s="427"/>
      <c r="D108" s="398">
        <v>354</v>
      </c>
      <c r="E108" s="398"/>
      <c r="F108" s="398"/>
      <c r="G108" s="398"/>
      <c r="H108" s="399"/>
    </row>
    <row r="109" spans="1:8" ht="37.5" customHeight="1" x14ac:dyDescent="0.2">
      <c r="A109" s="352" t="s">
        <v>64</v>
      </c>
      <c r="B109" s="353"/>
      <c r="C109" s="427"/>
      <c r="D109" s="398">
        <v>474</v>
      </c>
      <c r="E109" s="398"/>
      <c r="F109" s="398"/>
      <c r="G109" s="398"/>
      <c r="H109" s="399"/>
    </row>
    <row r="110" spans="1:8" ht="37.5" customHeight="1" x14ac:dyDescent="0.2">
      <c r="A110" s="377" t="s">
        <v>65</v>
      </c>
      <c r="B110" s="418"/>
      <c r="C110" s="427"/>
      <c r="D110" s="398">
        <v>120</v>
      </c>
      <c r="E110" s="398"/>
      <c r="F110" s="398"/>
      <c r="G110" s="398"/>
      <c r="H110" s="399"/>
    </row>
    <row r="111" spans="1:8" ht="37.5" customHeight="1" x14ac:dyDescent="0.2">
      <c r="A111" s="377" t="s">
        <v>66</v>
      </c>
      <c r="B111" s="418"/>
      <c r="C111" s="427"/>
      <c r="D111" s="398">
        <v>120</v>
      </c>
      <c r="E111" s="398"/>
      <c r="F111" s="398"/>
      <c r="G111" s="398"/>
      <c r="H111" s="399"/>
    </row>
    <row r="112" spans="1:8" ht="37.5" customHeight="1" x14ac:dyDescent="0.2">
      <c r="A112" s="377" t="s">
        <v>67</v>
      </c>
      <c r="B112" s="418"/>
      <c r="C112" s="427"/>
      <c r="D112" s="398">
        <v>240</v>
      </c>
      <c r="E112" s="398"/>
      <c r="F112" s="398"/>
      <c r="G112" s="398"/>
      <c r="H112" s="399"/>
    </row>
    <row r="113" spans="1:8" ht="37.5" customHeight="1" x14ac:dyDescent="0.2">
      <c r="A113" s="377" t="s">
        <v>68</v>
      </c>
      <c r="B113" s="418"/>
      <c r="C113" s="427"/>
      <c r="D113" s="398">
        <v>360</v>
      </c>
      <c r="E113" s="398"/>
      <c r="F113" s="398"/>
      <c r="G113" s="398"/>
      <c r="H113" s="399"/>
    </row>
    <row r="114" spans="1:8" ht="37.5" customHeight="1" thickBot="1" x14ac:dyDescent="0.25">
      <c r="A114" s="407" t="s">
        <v>69</v>
      </c>
      <c r="B114" s="408"/>
      <c r="C114" s="428"/>
      <c r="D114" s="409">
        <v>930</v>
      </c>
      <c r="E114" s="409"/>
      <c r="F114" s="409"/>
      <c r="G114" s="409"/>
      <c r="H114" s="410"/>
    </row>
    <row r="115" spans="1:8" s="16" customFormat="1" ht="117.75" customHeight="1" thickBot="1" x14ac:dyDescent="0.25">
      <c r="A115" s="524" t="s">
        <v>71</v>
      </c>
      <c r="B115" s="525"/>
      <c r="C11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15" s="375">
        <v>30</v>
      </c>
      <c r="E115" s="375"/>
      <c r="F115" s="375"/>
      <c r="G115" s="375"/>
      <c r="H115" s="376"/>
    </row>
    <row r="116" spans="1:8" ht="50.1" customHeight="1" thickBot="1" x14ac:dyDescent="0.25">
      <c r="A116" s="362" t="s">
        <v>72</v>
      </c>
      <c r="B116" s="363"/>
      <c r="C116" s="21"/>
      <c r="D116" s="364" t="str">
        <f>"от "&amp;MIN(D118,D138:H139,F179,D140:H154)&amp;" до "&amp;MAX(D118,D138:H139,F179,D140:H154)</f>
        <v>от 264 до 14670</v>
      </c>
      <c r="E116" s="364"/>
      <c r="F116" s="364"/>
      <c r="G116" s="364"/>
      <c r="H116" s="365"/>
    </row>
    <row r="117" spans="1:8" ht="21.75" thickBot="1" x14ac:dyDescent="0.25">
      <c r="A117" s="518"/>
      <c r="B117" s="519"/>
      <c r="C117" s="60"/>
      <c r="D117" s="520"/>
      <c r="E117" s="520"/>
      <c r="F117" s="520"/>
      <c r="G117" s="520"/>
      <c r="H117" s="521"/>
    </row>
    <row r="118" spans="1:8" ht="56.25" customHeight="1" thickBot="1" x14ac:dyDescent="0.25">
      <c r="A118" s="389" t="s">
        <v>73</v>
      </c>
      <c r="B118" s="390"/>
      <c r="C11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"2ГИС.ЧЕБОКСАРЫ" (версия для ПК); Интернет-площадка 2gis.kz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http://api.2gis.kz/</v>
      </c>
      <c r="D118" s="391">
        <v>7632</v>
      </c>
      <c r="E118" s="391"/>
      <c r="F118" s="391"/>
      <c r="G118" s="391"/>
      <c r="H118" s="392"/>
    </row>
    <row r="119" spans="1:8" ht="56.25" customHeight="1" thickBot="1" x14ac:dyDescent="0.25">
      <c r="A119" s="393" t="s">
        <v>74</v>
      </c>
      <c r="B119" s="394"/>
      <c r="C119" s="405"/>
      <c r="D119" s="395" t="s">
        <v>75</v>
      </c>
      <c r="E119" s="396"/>
      <c r="F119" s="396"/>
      <c r="G119" s="396"/>
      <c r="H119" s="397"/>
    </row>
    <row r="120" spans="1:8" ht="56.25" customHeight="1" x14ac:dyDescent="0.2">
      <c r="A120" s="385" t="s">
        <v>76</v>
      </c>
      <c r="B120" s="386"/>
      <c r="C120" s="405"/>
      <c r="D120" s="398">
        <f>D118/4</f>
        <v>1908</v>
      </c>
      <c r="E120" s="398"/>
      <c r="F120" s="398"/>
      <c r="G120" s="398"/>
      <c r="H120" s="399"/>
    </row>
    <row r="121" spans="1:8" ht="56.25" customHeight="1" x14ac:dyDescent="0.2">
      <c r="A121" s="385" t="s">
        <v>77</v>
      </c>
      <c r="B121" s="386"/>
      <c r="C121" s="405"/>
      <c r="D121" s="398">
        <f>D118/5</f>
        <v>1526.4</v>
      </c>
      <c r="E121" s="398"/>
      <c r="F121" s="398"/>
      <c r="G121" s="398"/>
      <c r="H121" s="399"/>
    </row>
    <row r="122" spans="1:8" ht="56.25" customHeight="1" x14ac:dyDescent="0.2">
      <c r="A122" s="385" t="s">
        <v>78</v>
      </c>
      <c r="B122" s="386"/>
      <c r="C122" s="405"/>
      <c r="D122" s="398">
        <f>D118/6</f>
        <v>1272</v>
      </c>
      <c r="E122" s="398"/>
      <c r="F122" s="398"/>
      <c r="G122" s="398"/>
      <c r="H122" s="399"/>
    </row>
    <row r="123" spans="1:8" ht="56.25" customHeight="1" x14ac:dyDescent="0.2">
      <c r="A123" s="385" t="s">
        <v>79</v>
      </c>
      <c r="B123" s="386"/>
      <c r="C123" s="405"/>
      <c r="D123" s="398">
        <f>D118/7</f>
        <v>1090.2857142857142</v>
      </c>
      <c r="E123" s="398"/>
      <c r="F123" s="398"/>
      <c r="G123" s="398"/>
      <c r="H123" s="399"/>
    </row>
    <row r="124" spans="1:8" ht="56.25" customHeight="1" x14ac:dyDescent="0.2">
      <c r="A124" s="385" t="s">
        <v>80</v>
      </c>
      <c r="B124" s="386"/>
      <c r="C124" s="405"/>
      <c r="D124" s="398">
        <f>D118/8</f>
        <v>954</v>
      </c>
      <c r="E124" s="398"/>
      <c r="F124" s="398"/>
      <c r="G124" s="398"/>
      <c r="H124" s="399"/>
    </row>
    <row r="125" spans="1:8" ht="56.25" customHeight="1" x14ac:dyDescent="0.2">
      <c r="A125" s="385" t="s">
        <v>81</v>
      </c>
      <c r="B125" s="386"/>
      <c r="C125" s="405"/>
      <c r="D125" s="398">
        <f>D118/9</f>
        <v>848</v>
      </c>
      <c r="E125" s="398"/>
      <c r="F125" s="398"/>
      <c r="G125" s="398"/>
      <c r="H125" s="399"/>
    </row>
    <row r="126" spans="1:8" ht="56.25" customHeight="1" x14ac:dyDescent="0.2">
      <c r="A126" s="385" t="s">
        <v>82</v>
      </c>
      <c r="B126" s="386"/>
      <c r="C126" s="405"/>
      <c r="D126" s="398">
        <f>D118/10</f>
        <v>763.2</v>
      </c>
      <c r="E126" s="398"/>
      <c r="F126" s="398"/>
      <c r="G126" s="398"/>
      <c r="H126" s="399"/>
    </row>
    <row r="127" spans="1:8" ht="56.25" customHeight="1" thickBot="1" x14ac:dyDescent="0.25">
      <c r="A127" s="389" t="s">
        <v>83</v>
      </c>
      <c r="B127" s="390"/>
      <c r="C127" s="405"/>
      <c r="D127" s="391">
        <v>9168</v>
      </c>
      <c r="E127" s="391"/>
      <c r="F127" s="391"/>
      <c r="G127" s="391"/>
      <c r="H127" s="392"/>
    </row>
    <row r="128" spans="1:8" ht="56.25" customHeight="1" thickBot="1" x14ac:dyDescent="0.25">
      <c r="A128" s="393" t="s">
        <v>74</v>
      </c>
      <c r="B128" s="394"/>
      <c r="C128" s="405"/>
      <c r="D128" s="395" t="s">
        <v>75</v>
      </c>
      <c r="E128" s="396"/>
      <c r="F128" s="396"/>
      <c r="G128" s="396"/>
      <c r="H128" s="397"/>
    </row>
    <row r="129" spans="1:8" ht="56.25" customHeight="1" x14ac:dyDescent="0.2">
      <c r="A129" s="385" t="s">
        <v>76</v>
      </c>
      <c r="B129" s="386"/>
      <c r="C129" s="405"/>
      <c r="D129" s="398">
        <v>2292</v>
      </c>
      <c r="E129" s="398"/>
      <c r="F129" s="398"/>
      <c r="G129" s="398"/>
      <c r="H129" s="399"/>
    </row>
    <row r="130" spans="1:8" ht="56.25" customHeight="1" x14ac:dyDescent="0.2">
      <c r="A130" s="385" t="s">
        <v>77</v>
      </c>
      <c r="B130" s="386"/>
      <c r="C130" s="405"/>
      <c r="D130" s="398">
        <v>1833.6</v>
      </c>
      <c r="E130" s="398"/>
      <c r="F130" s="398"/>
      <c r="G130" s="398"/>
      <c r="H130" s="399"/>
    </row>
    <row r="131" spans="1:8" ht="56.25" customHeight="1" x14ac:dyDescent="0.2">
      <c r="A131" s="385" t="s">
        <v>78</v>
      </c>
      <c r="B131" s="386"/>
      <c r="C131" s="405"/>
      <c r="D131" s="398">
        <v>1527.9999999999998</v>
      </c>
      <c r="E131" s="398"/>
      <c r="F131" s="398"/>
      <c r="G131" s="398"/>
      <c r="H131" s="399"/>
    </row>
    <row r="132" spans="1:8" ht="56.25" customHeight="1" x14ac:dyDescent="0.2">
      <c r="A132" s="385" t="s">
        <v>79</v>
      </c>
      <c r="B132" s="386"/>
      <c r="C132" s="405"/>
      <c r="D132" s="398">
        <v>1309.7142857142856</v>
      </c>
      <c r="E132" s="398"/>
      <c r="F132" s="398"/>
      <c r="G132" s="398"/>
      <c r="H132" s="399"/>
    </row>
    <row r="133" spans="1:8" ht="56.25" customHeight="1" x14ac:dyDescent="0.2">
      <c r="A133" s="385" t="s">
        <v>80</v>
      </c>
      <c r="B133" s="386"/>
      <c r="C133" s="405"/>
      <c r="D133" s="398">
        <v>1146</v>
      </c>
      <c r="E133" s="398"/>
      <c r="F133" s="398"/>
      <c r="G133" s="398"/>
      <c r="H133" s="399"/>
    </row>
    <row r="134" spans="1:8" ht="56.25" customHeight="1" x14ac:dyDescent="0.2">
      <c r="A134" s="385" t="s">
        <v>81</v>
      </c>
      <c r="B134" s="386"/>
      <c r="C134" s="405"/>
      <c r="D134" s="398">
        <v>1018.6666666666666</v>
      </c>
      <c r="E134" s="398"/>
      <c r="F134" s="398"/>
      <c r="G134" s="398"/>
      <c r="H134" s="399"/>
    </row>
    <row r="135" spans="1:8" ht="56.25" customHeight="1" thickBot="1" x14ac:dyDescent="0.25">
      <c r="A135" s="385" t="s">
        <v>82</v>
      </c>
      <c r="B135" s="386"/>
      <c r="C135" s="406"/>
      <c r="D135" s="398">
        <v>916.8</v>
      </c>
      <c r="E135" s="398"/>
      <c r="F135" s="398"/>
      <c r="G135" s="398"/>
      <c r="H135" s="399"/>
    </row>
    <row r="136" spans="1:8" s="16" customFormat="1" ht="62.45" customHeight="1" thickBot="1" x14ac:dyDescent="0.25">
      <c r="A136" s="380" t="s">
        <v>84</v>
      </c>
      <c r="B136" s="381"/>
      <c r="C13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36" s="374">
        <v>11520</v>
      </c>
      <c r="E136" s="375"/>
      <c r="F136" s="375"/>
      <c r="G136" s="375"/>
      <c r="H136" s="376"/>
    </row>
    <row r="137" spans="1:8" ht="21.75" thickBot="1" x14ac:dyDescent="0.25">
      <c r="A137" s="518"/>
      <c r="B137" s="519"/>
      <c r="C137" s="56"/>
      <c r="D137" s="520"/>
      <c r="E137" s="520"/>
      <c r="F137" s="520"/>
      <c r="G137" s="520"/>
      <c r="H137" s="521"/>
    </row>
    <row r="138" spans="1:8" ht="50.1" customHeight="1" x14ac:dyDescent="0.2">
      <c r="A138" s="352" t="s">
        <v>85</v>
      </c>
      <c r="B138" s="353"/>
      <c r="C138" s="72" t="str">
        <f>"Интернет-площадка 2gis.ru на основе Cправочника организаций "&amp;$C$2&amp;""</f>
        <v>Интернет-площадка 2gis.ru на основе Cправочника организаций "2ГИС.ЧЕБОКСАРЫ"</v>
      </c>
      <c r="D138" s="382">
        <v>2808</v>
      </c>
      <c r="E138" s="383"/>
      <c r="F138" s="383"/>
      <c r="G138" s="383"/>
      <c r="H138" s="384"/>
    </row>
    <row r="139" spans="1:8" ht="50.1" customHeight="1" x14ac:dyDescent="0.2">
      <c r="A139" s="352" t="s">
        <v>86</v>
      </c>
      <c r="B139" s="353"/>
      <c r="C139" s="7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39" s="379">
        <v>534</v>
      </c>
      <c r="E139" s="372"/>
      <c r="F139" s="372"/>
      <c r="G139" s="372"/>
      <c r="H139" s="373"/>
    </row>
    <row r="140" spans="1:8" ht="50.1" customHeight="1" x14ac:dyDescent="0.2">
      <c r="A140" s="352" t="s">
        <v>87</v>
      </c>
      <c r="B140" s="353"/>
      <c r="C140" s="7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0" s="354">
        <v>1290</v>
      </c>
      <c r="E140" s="355"/>
      <c r="F140" s="355"/>
      <c r="G140" s="355"/>
      <c r="H140" s="356"/>
    </row>
    <row r="141" spans="1:8" ht="50.1" customHeight="1" x14ac:dyDescent="0.2">
      <c r="A141" s="352" t="s">
        <v>88</v>
      </c>
      <c r="B141" s="353"/>
      <c r="C141" s="73" t="str">
        <f>"Интернет-площадка 2gis.ru на основе Cправочника организаций "&amp;$C$2&amp;""</f>
        <v>Интернет-площадка 2gis.ru на основе Cправочника организаций "2ГИС.ЧЕБОКСАРЫ"</v>
      </c>
      <c r="D141" s="354">
        <v>5580</v>
      </c>
      <c r="E141" s="355"/>
      <c r="F141" s="355"/>
      <c r="G141" s="355"/>
      <c r="H141" s="356"/>
    </row>
    <row r="142" spans="1:8" ht="50.1" customHeight="1" x14ac:dyDescent="0.2">
      <c r="A142" s="352" t="s">
        <v>89</v>
      </c>
      <c r="B142" s="353"/>
      <c r="C142" s="73" t="str">
        <f>"Интернет-площадка 2gis.ru на основе Cправочника организаций "&amp;$C$2&amp;""</f>
        <v>Интернет-площадка 2gis.ru на основе Cправочника организаций "2ГИС.ЧЕБОКСАРЫ"</v>
      </c>
      <c r="D142" s="354">
        <v>6696</v>
      </c>
      <c r="E142" s="355"/>
      <c r="F142" s="355"/>
      <c r="G142" s="355"/>
      <c r="H142" s="356"/>
    </row>
    <row r="143" spans="1:8" ht="50.1" customHeight="1" x14ac:dyDescent="0.2">
      <c r="A143" s="352" t="s">
        <v>90</v>
      </c>
      <c r="B143" s="353"/>
      <c r="C143" s="7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3" s="354">
        <v>534</v>
      </c>
      <c r="E143" s="355"/>
      <c r="F143" s="355"/>
      <c r="G143" s="355"/>
      <c r="H143" s="356"/>
    </row>
    <row r="144" spans="1:8" ht="50.1" customHeight="1" x14ac:dyDescent="0.2">
      <c r="A144" s="352" t="s">
        <v>91</v>
      </c>
      <c r="B144" s="353"/>
      <c r="C144" s="7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4" s="354">
        <v>948</v>
      </c>
      <c r="E144" s="355"/>
      <c r="F144" s="355"/>
      <c r="G144" s="355"/>
      <c r="H144" s="356"/>
    </row>
    <row r="145" spans="1:8" ht="50.1" customHeight="1" x14ac:dyDescent="0.2">
      <c r="A145" s="352" t="s">
        <v>92</v>
      </c>
      <c r="B145" s="353"/>
      <c r="C145" s="7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45" s="354">
        <v>1830</v>
      </c>
      <c r="E145" s="355"/>
      <c r="F145" s="355"/>
      <c r="G145" s="355"/>
      <c r="H145" s="356"/>
    </row>
    <row r="146" spans="1:8" ht="50.1" customHeight="1" x14ac:dyDescent="0.2">
      <c r="A146" s="352" t="s">
        <v>93</v>
      </c>
      <c r="B146" s="353"/>
      <c r="C146" s="73" t="str">
        <f>C179</f>
        <v>электронный справочник на основе Справочника организаций "2ГИС.ЧЕБОКСАРЫ" (мобильная версия 2ГИС 4.0 и выше)</v>
      </c>
      <c r="D146" s="354">
        <v>12420</v>
      </c>
      <c r="E146" s="355"/>
      <c r="F146" s="355"/>
      <c r="G146" s="355"/>
      <c r="H146" s="356"/>
    </row>
    <row r="147" spans="1:8" ht="50.1" customHeight="1" x14ac:dyDescent="0.2">
      <c r="A147" s="352" t="s">
        <v>94</v>
      </c>
      <c r="B147" s="353"/>
      <c r="C147" s="73" t="s">
        <v>95</v>
      </c>
      <c r="D147" s="354">
        <v>264</v>
      </c>
      <c r="E147" s="355"/>
      <c r="F147" s="355"/>
      <c r="G147" s="355"/>
      <c r="H147" s="356"/>
    </row>
    <row r="148" spans="1:8" ht="79.5" customHeight="1" x14ac:dyDescent="0.2">
      <c r="A148" s="352" t="s">
        <v>96</v>
      </c>
      <c r="B148" s="353"/>
      <c r="C148"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8" s="354">
        <v>3738</v>
      </c>
      <c r="E148" s="355"/>
      <c r="F148" s="355"/>
      <c r="G148" s="355"/>
      <c r="H148" s="356"/>
    </row>
    <row r="149" spans="1:8" ht="79.5" customHeight="1" x14ac:dyDescent="0.2">
      <c r="A149" s="352" t="s">
        <v>97</v>
      </c>
      <c r="B149" s="353"/>
      <c r="C149" s="73" t="str">
        <f t="shared" ref="C149:C15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49" s="354">
        <v>2994</v>
      </c>
      <c r="E149" s="355"/>
      <c r="F149" s="355"/>
      <c r="G149" s="355"/>
      <c r="H149" s="356"/>
    </row>
    <row r="150" spans="1:8" ht="79.5" customHeight="1" x14ac:dyDescent="0.2">
      <c r="A150" s="352" t="s">
        <v>98</v>
      </c>
      <c r="B150" s="353"/>
      <c r="C150" s="73"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0" s="354">
        <v>2904</v>
      </c>
      <c r="E150" s="355"/>
      <c r="F150" s="355"/>
      <c r="G150" s="355"/>
      <c r="H150" s="356"/>
    </row>
    <row r="151" spans="1:8" ht="79.5" customHeight="1" x14ac:dyDescent="0.2">
      <c r="A151" s="352" t="s">
        <v>99</v>
      </c>
      <c r="B151" s="353"/>
      <c r="C151" s="73" t="str">
        <f t="shared" si="0"/>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1" s="354">
        <v>1500</v>
      </c>
      <c r="E151" s="355"/>
      <c r="F151" s="355"/>
      <c r="G151" s="355"/>
      <c r="H151" s="356"/>
    </row>
    <row r="152" spans="1:8" ht="79.5" customHeight="1" x14ac:dyDescent="0.2">
      <c r="A152" s="352" t="s">
        <v>100</v>
      </c>
      <c r="B152" s="353" t="s">
        <v>100</v>
      </c>
      <c r="C152"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2" s="354">
        <v>14670</v>
      </c>
      <c r="E152" s="355"/>
      <c r="F152" s="355"/>
      <c r="G152" s="355"/>
      <c r="H152" s="356"/>
    </row>
    <row r="153" spans="1:8" ht="79.5" customHeight="1" x14ac:dyDescent="0.2">
      <c r="A153" s="352" t="s">
        <v>101</v>
      </c>
      <c r="B153" s="353" t="s">
        <v>101</v>
      </c>
      <c r="C15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53" s="354">
        <v>7500</v>
      </c>
      <c r="E153" s="355"/>
      <c r="F153" s="355"/>
      <c r="G153" s="355"/>
      <c r="H153" s="356"/>
    </row>
    <row r="154" spans="1:8" ht="50.1" customHeight="1" thickBot="1" x14ac:dyDescent="0.25">
      <c r="A154" s="352" t="s">
        <v>102</v>
      </c>
      <c r="B154" s="353"/>
      <c r="C154" s="7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54" s="354">
        <v>495</v>
      </c>
      <c r="E154" s="355"/>
      <c r="F154" s="355"/>
      <c r="G154" s="355"/>
      <c r="H154" s="356"/>
    </row>
    <row r="155" spans="1:8" s="16" customFormat="1" ht="102" customHeight="1" thickBot="1" x14ac:dyDescent="0.25">
      <c r="A155" s="352" t="s">
        <v>16</v>
      </c>
      <c r="B155" s="353"/>
      <c r="C155"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5" s="354">
        <v>1140</v>
      </c>
      <c r="E155" s="355"/>
      <c r="F155" s="355"/>
      <c r="G155" s="355"/>
      <c r="H155" s="356"/>
    </row>
    <row r="156" spans="1:8" s="16" customFormat="1" ht="102" customHeight="1" thickBot="1" x14ac:dyDescent="0.25">
      <c r="A156" s="352" t="s">
        <v>103</v>
      </c>
      <c r="B156" s="353"/>
      <c r="C15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56" s="354">
        <v>100002</v>
      </c>
      <c r="E156" s="355"/>
      <c r="F156" s="355"/>
      <c r="G156" s="355"/>
      <c r="H156" s="356"/>
    </row>
    <row r="157" spans="1:8" s="16" customFormat="1" ht="126" customHeight="1" x14ac:dyDescent="0.2">
      <c r="A157" s="352" t="s">
        <v>104</v>
      </c>
      <c r="B157" s="353"/>
      <c r="C157"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7" s="354">
        <v>12420</v>
      </c>
      <c r="E157" s="355"/>
      <c r="F157" s="355"/>
      <c r="G157" s="355"/>
      <c r="H157" s="356"/>
    </row>
    <row r="158" spans="1:8" s="16" customFormat="1" ht="96" customHeight="1" x14ac:dyDescent="0.2">
      <c r="A158" s="377" t="s">
        <v>105</v>
      </c>
      <c r="B158" s="378"/>
      <c r="C158"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Интернет-площадки и Веб-приложения на основе Cправочника организаций "2ГИС.ЧЕБОКСАРЫ", http://api.2gis.ru/</v>
      </c>
      <c r="D158" s="354">
        <v>5760</v>
      </c>
      <c r="E158" s="355"/>
      <c r="F158" s="355"/>
      <c r="G158" s="355"/>
      <c r="H158" s="356"/>
    </row>
    <row r="159" spans="1:8" s="16" customFormat="1" ht="96" customHeight="1" x14ac:dyDescent="0.2">
      <c r="A159" s="377" t="s">
        <v>106</v>
      </c>
      <c r="B159" s="378"/>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59" s="354">
        <v>5010</v>
      </c>
      <c r="E159" s="355"/>
      <c r="F159" s="355"/>
      <c r="G159" s="355"/>
      <c r="H159" s="356"/>
    </row>
    <row r="160" spans="1:8" ht="50.1" customHeight="1" x14ac:dyDescent="0.2">
      <c r="A160" s="352" t="s">
        <v>107</v>
      </c>
      <c r="B160" s="353"/>
      <c r="C160" s="73" t="str">
        <f>"Интернет-площадка 2gis.ru на основе Cправочника организаций "&amp;$C$2&amp;""</f>
        <v>Интернет-площадка 2gis.ru на основе Cправочника организаций "2ГИС.ЧЕБОКСАРЫ"</v>
      </c>
      <c r="D160" s="354">
        <v>3960</v>
      </c>
      <c r="E160" s="355"/>
      <c r="F160" s="355"/>
      <c r="G160" s="355"/>
      <c r="H160" s="356"/>
    </row>
    <row r="161" spans="1:8" ht="50.1" customHeight="1" x14ac:dyDescent="0.2">
      <c r="A161" s="352" t="s">
        <v>108</v>
      </c>
      <c r="B161" s="353"/>
      <c r="C161" s="73" t="str">
        <f t="shared" ref="C161:C170" si="1">"Электронный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61" s="354">
        <v>840</v>
      </c>
      <c r="E161" s="355"/>
      <c r="F161" s="355"/>
      <c r="G161" s="355"/>
      <c r="H161" s="356"/>
    </row>
    <row r="162" spans="1:8" ht="50.1" customHeight="1" x14ac:dyDescent="0.2">
      <c r="A162" s="352" t="s">
        <v>109</v>
      </c>
      <c r="B162" s="353"/>
      <c r="C162" s="73" t="str">
        <f t="shared" si="1"/>
        <v>Электронный справочник на основе Справочника организаций "2ГИС.ЧЕБОКСАРЫ" (версия для ПК)</v>
      </c>
      <c r="D162" s="354">
        <v>1920</v>
      </c>
      <c r="E162" s="355"/>
      <c r="F162" s="355"/>
      <c r="G162" s="355"/>
      <c r="H162" s="356"/>
    </row>
    <row r="163" spans="1:8" ht="50.1" customHeight="1" x14ac:dyDescent="0.2">
      <c r="A163" s="352" t="s">
        <v>110</v>
      </c>
      <c r="B163" s="353"/>
      <c r="C163" s="73" t="str">
        <f>"Интернет-площадка 2gis.ru на основе Cправочника организаций "&amp;$C$2&amp;""</f>
        <v>Интернет-площадка 2gis.ru на основе Cправочника организаций "2ГИС.ЧЕБОКСАРЫ"</v>
      </c>
      <c r="D163" s="354">
        <v>7920</v>
      </c>
      <c r="E163" s="355"/>
      <c r="F163" s="355"/>
      <c r="G163" s="355"/>
      <c r="H163" s="356"/>
    </row>
    <row r="164" spans="1:8" ht="50.1" customHeight="1" x14ac:dyDescent="0.2">
      <c r="A164" s="352" t="s">
        <v>111</v>
      </c>
      <c r="B164" s="353"/>
      <c r="C164" s="73" t="str">
        <f>"Интернет-площадка 2gis.ru на основе Cправочника организаций "&amp;$C$2&amp;""</f>
        <v>Интернет-площадка 2gis.ru на основе Cправочника организаций "2ГИС.ЧЕБОКСАРЫ"</v>
      </c>
      <c r="D164" s="354">
        <v>9504</v>
      </c>
      <c r="E164" s="355"/>
      <c r="F164" s="355"/>
      <c r="G164" s="355"/>
      <c r="H164" s="356"/>
    </row>
    <row r="165" spans="1:8" ht="50.1" customHeight="1" x14ac:dyDescent="0.2">
      <c r="A165" s="352" t="s">
        <v>112</v>
      </c>
      <c r="B165" s="353"/>
      <c r="C165" s="73" t="str">
        <f t="shared" si="1"/>
        <v>Электронный справочник на основе Справочника организаций "2ГИС.ЧЕБОКСАРЫ" (версия для ПК)</v>
      </c>
      <c r="D165" s="354">
        <v>840</v>
      </c>
      <c r="E165" s="355"/>
      <c r="F165" s="355"/>
      <c r="G165" s="355"/>
      <c r="H165" s="356"/>
    </row>
    <row r="166" spans="1:8" ht="50.1" customHeight="1" x14ac:dyDescent="0.2">
      <c r="A166" s="352" t="s">
        <v>113</v>
      </c>
      <c r="B166" s="353"/>
      <c r="C166" s="73" t="str">
        <f t="shared" si="1"/>
        <v>Электронный справочник на основе Справочника организаций "2ГИС.ЧЕБОКСАРЫ" (версия для ПК)</v>
      </c>
      <c r="D166" s="354">
        <v>1440</v>
      </c>
      <c r="E166" s="355"/>
      <c r="F166" s="355"/>
      <c r="G166" s="355"/>
      <c r="H166" s="356"/>
    </row>
    <row r="167" spans="1:8" ht="50.1" customHeight="1" x14ac:dyDescent="0.2">
      <c r="A167" s="352" t="s">
        <v>114</v>
      </c>
      <c r="B167" s="353"/>
      <c r="C167" s="73" t="str">
        <f t="shared" si="1"/>
        <v>Электронный справочник на основе Справочника организаций "2ГИС.ЧЕБОКСАРЫ" (версия для ПК)</v>
      </c>
      <c r="D167" s="354">
        <v>2640</v>
      </c>
      <c r="E167" s="355"/>
      <c r="F167" s="355"/>
      <c r="G167" s="355"/>
      <c r="H167" s="356"/>
    </row>
    <row r="168" spans="1:8" ht="50.1" customHeight="1" x14ac:dyDescent="0.2">
      <c r="A168" s="352" t="s">
        <v>115</v>
      </c>
      <c r="B168" s="353"/>
      <c r="C168" s="73" t="s">
        <v>95</v>
      </c>
      <c r="D168" s="354">
        <v>480</v>
      </c>
      <c r="E168" s="355"/>
      <c r="F168" s="355"/>
      <c r="G168" s="355"/>
      <c r="H168" s="356"/>
    </row>
    <row r="169" spans="1:8" ht="81.75" customHeight="1" x14ac:dyDescent="0.2">
      <c r="A169" s="352" t="s">
        <v>116</v>
      </c>
      <c r="B169" s="353"/>
      <c r="C16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"2ГИС.ЧЕБОКСАРЫ" (мобильная версия 2ГИС 4.0 и выше); Интернет-площадка 2gis.ru на основе Cправочника организаций "2ГИС.ЧЕБОКСАРЫ"</v>
      </c>
      <c r="D169" s="354">
        <v>20640</v>
      </c>
      <c r="E169" s="355"/>
      <c r="F169" s="355"/>
      <c r="G169" s="355"/>
      <c r="H169" s="356"/>
    </row>
    <row r="170" spans="1:8" ht="50.1" customHeight="1" thickBot="1" x14ac:dyDescent="0.25">
      <c r="A170" s="352" t="s">
        <v>117</v>
      </c>
      <c r="B170" s="353"/>
      <c r="C170" s="73" t="str">
        <f t="shared" si="1"/>
        <v>Электронный справочник на основе Справочника организаций "2ГИС.ЧЕБОКСАРЫ" (версия для ПК)</v>
      </c>
      <c r="D170" s="374">
        <v>720</v>
      </c>
      <c r="E170" s="375"/>
      <c r="F170" s="375"/>
      <c r="G170" s="375"/>
      <c r="H170" s="376"/>
    </row>
    <row r="171" spans="1:8" s="23" customFormat="1" ht="50.1" customHeight="1" thickBot="1" x14ac:dyDescent="0.25">
      <c r="A171" s="362" t="s">
        <v>118</v>
      </c>
      <c r="B171" s="363"/>
      <c r="C171" s="21"/>
      <c r="D171" s="364"/>
      <c r="E171" s="364"/>
      <c r="F171" s="364"/>
      <c r="G171" s="364"/>
      <c r="H171" s="365"/>
    </row>
    <row r="172" spans="1:8" s="23" customFormat="1" ht="50.1" customHeight="1" thickBot="1" x14ac:dyDescent="0.25">
      <c r="A172" s="654" t="s">
        <v>5</v>
      </c>
      <c r="B172" s="655"/>
      <c r="C172" s="181" t="s">
        <v>7</v>
      </c>
      <c r="D172" s="490" t="s">
        <v>8</v>
      </c>
      <c r="E172" s="491"/>
      <c r="F172" s="491"/>
      <c r="G172" s="491"/>
      <c r="H172" s="492"/>
    </row>
    <row r="173" spans="1:8" s="16" customFormat="1" ht="50.1" customHeight="1" x14ac:dyDescent="0.2">
      <c r="A173" s="377" t="s">
        <v>119</v>
      </c>
      <c r="B173" s="378"/>
      <c r="C173" s="656" t="str">
        <f>"Электронный справочник на основе Справочника организаций "&amp;$C$2&amp;" (мобильная версия)"</f>
        <v>Электронный справочник на основе Справочника организаций "2ГИС.ЧЕБОКСАРЫ" (мобильная версия)</v>
      </c>
      <c r="D173" s="354">
        <v>7002</v>
      </c>
      <c r="E173" s="355"/>
      <c r="F173" s="355"/>
      <c r="G173" s="355"/>
      <c r="H173" s="356"/>
    </row>
    <row r="174" spans="1:8" s="16" customFormat="1" ht="50.1" customHeight="1" thickBot="1" x14ac:dyDescent="0.25">
      <c r="A174" s="407" t="s">
        <v>120</v>
      </c>
      <c r="B174" s="719"/>
      <c r="C174" s="657"/>
      <c r="D174" s="354">
        <v>6000</v>
      </c>
      <c r="E174" s="355"/>
      <c r="F174" s="355"/>
      <c r="G174" s="355"/>
      <c r="H174" s="356"/>
    </row>
    <row r="175" spans="1:8" s="16" customFormat="1" ht="50.1" customHeight="1" x14ac:dyDescent="0.2">
      <c r="A175" s="369" t="s">
        <v>121</v>
      </c>
      <c r="B175" s="370"/>
      <c r="C175" s="657"/>
      <c r="D175" s="517">
        <v>3000</v>
      </c>
      <c r="E175" s="398"/>
      <c r="F175" s="398"/>
      <c r="G175" s="398"/>
      <c r="H175" s="398"/>
    </row>
    <row r="176" spans="1:8" s="16" customFormat="1" ht="50.1" customHeight="1" x14ac:dyDescent="0.2">
      <c r="A176" s="369" t="s">
        <v>122</v>
      </c>
      <c r="B176" s="370"/>
      <c r="C176" s="657"/>
      <c r="D176" s="517">
        <v>300</v>
      </c>
      <c r="E176" s="398"/>
      <c r="F176" s="398"/>
      <c r="G176" s="398"/>
      <c r="H176" s="398"/>
    </row>
    <row r="177" spans="1:8" s="16" customFormat="1" ht="50.1" customHeight="1" thickBot="1" x14ac:dyDescent="0.25">
      <c r="A177" s="369" t="s">
        <v>123</v>
      </c>
      <c r="B177" s="370"/>
      <c r="C177" s="658"/>
      <c r="D177" s="471">
        <v>1050</v>
      </c>
      <c r="E177" s="472"/>
      <c r="F177" s="472"/>
      <c r="G177" s="472"/>
      <c r="H177" s="472"/>
    </row>
    <row r="178" spans="1:8" s="16" customFormat="1" ht="50.1" customHeight="1" thickBot="1" x14ac:dyDescent="0.25">
      <c r="A178" s="362" t="s">
        <v>124</v>
      </c>
      <c r="B178" s="363"/>
      <c r="C178" s="21"/>
      <c r="D178" s="364"/>
      <c r="E178" s="364"/>
      <c r="F178" s="364"/>
      <c r="G178" s="364"/>
      <c r="H178" s="365"/>
    </row>
    <row r="179" spans="1:8" ht="50.1" customHeight="1" x14ac:dyDescent="0.2">
      <c r="A179" s="352" t="s">
        <v>125</v>
      </c>
      <c r="B179" s="353"/>
      <c r="C17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79" s="77">
        <f>F179*1.2</f>
        <v>4795.2</v>
      </c>
      <c r="E179" s="78">
        <f>F179*1.1</f>
        <v>4395.6000000000004</v>
      </c>
      <c r="F179" s="78">
        <v>3996</v>
      </c>
      <c r="G179" s="78">
        <f>F179*0.75</f>
        <v>2997</v>
      </c>
      <c r="H179" s="79">
        <f>F179*0.5</f>
        <v>1998</v>
      </c>
    </row>
    <row r="180" spans="1:8" ht="50.1" customHeight="1" x14ac:dyDescent="0.2">
      <c r="A180" s="352" t="s">
        <v>126</v>
      </c>
      <c r="B180" s="353"/>
      <c r="C180" s="73" t="str">
        <f>"Интернет-площадка 2gis.ru на основе Cправочника организаций "&amp;$C$2&amp;""</f>
        <v>Интернет-площадка 2gis.ru на основе Cправочника организаций "2ГИС.ЧЕБОКСАРЫ"</v>
      </c>
      <c r="D180" s="354">
        <v>2298</v>
      </c>
      <c r="E180" s="355"/>
      <c r="F180" s="355"/>
      <c r="G180" s="355"/>
      <c r="H180" s="356"/>
    </row>
    <row r="181" spans="1:8" ht="50.1" customHeight="1" x14ac:dyDescent="0.2">
      <c r="A181" s="352" t="s">
        <v>127</v>
      </c>
      <c r="B181" s="353"/>
      <c r="C181" s="7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1" s="354">
        <v>414</v>
      </c>
      <c r="E181" s="355"/>
      <c r="F181" s="355"/>
      <c r="G181" s="355"/>
      <c r="H181" s="356"/>
    </row>
    <row r="182" spans="1:8" ht="50.1" customHeight="1" x14ac:dyDescent="0.2">
      <c r="A182" s="352" t="s">
        <v>128</v>
      </c>
      <c r="B182" s="353"/>
      <c r="C18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(мобильная версия 2ГИС 4.0 и выше)</v>
      </c>
      <c r="D182" s="77">
        <f>F182*1.2</f>
        <v>6768</v>
      </c>
      <c r="E182" s="78">
        <f>F182*1.1</f>
        <v>6204.0000000000009</v>
      </c>
      <c r="F182" s="78">
        <v>5640</v>
      </c>
      <c r="G182" s="78">
        <f>F182*0.75</f>
        <v>4230</v>
      </c>
      <c r="H182" s="79">
        <f>F182*0.5</f>
        <v>2820</v>
      </c>
    </row>
    <row r="183" spans="1:8" ht="50.1" customHeight="1" x14ac:dyDescent="0.2">
      <c r="A183" s="352" t="s">
        <v>199</v>
      </c>
      <c r="B183" s="353"/>
      <c r="C183" s="73" t="str">
        <f>"Интернет-площадка 2gis.ru на основе Cправочника организаций "&amp;$C$2&amp;""</f>
        <v>Интернет-площадка 2gis.ru на основе Cправочника организаций "2ГИС.ЧЕБОКСАРЫ"</v>
      </c>
      <c r="D183" s="354">
        <v>3240</v>
      </c>
      <c r="E183" s="355"/>
      <c r="F183" s="355"/>
      <c r="G183" s="355"/>
      <c r="H183" s="356"/>
    </row>
    <row r="184" spans="1:8" ht="50.1" customHeight="1" x14ac:dyDescent="0.2">
      <c r="A184" s="352" t="s">
        <v>130</v>
      </c>
      <c r="B184" s="353"/>
      <c r="C184" s="73" t="str">
        <f>"Электронный справочник на основе Справочника организаций "&amp;$C$2&amp;" (версия для ПК)"</f>
        <v>Электронный справочник на основе Справочника организаций "2ГИС.ЧЕБОКСАРЫ" (версия для ПК)</v>
      </c>
      <c r="D184" s="354">
        <v>600</v>
      </c>
      <c r="E184" s="355"/>
      <c r="F184" s="355"/>
      <c r="G184" s="355"/>
      <c r="H184" s="356"/>
    </row>
    <row r="185" spans="1:8" s="16" customFormat="1" ht="126" customHeight="1" thickBot="1" x14ac:dyDescent="0.25">
      <c r="A185" s="352" t="s">
        <v>131</v>
      </c>
      <c r="B185" s="353"/>
      <c r="C185" s="80" t="str">
        <f>C180</f>
        <v>Интернет-площадка 2gis.ru на основе Cправочника организаций "2ГИС.ЧЕБОКСАРЫ"</v>
      </c>
      <c r="D185" s="77">
        <f>F185*1.2</f>
        <v>6652.8</v>
      </c>
      <c r="E185" s="78">
        <f>F185*1.1</f>
        <v>6098.4000000000005</v>
      </c>
      <c r="F185" s="78">
        <v>5544</v>
      </c>
      <c r="G185" s="78">
        <f>F185*0.75</f>
        <v>4158</v>
      </c>
      <c r="H185" s="79">
        <f>F185*0.5</f>
        <v>2772</v>
      </c>
    </row>
    <row r="186" spans="1:8" ht="50.1" customHeight="1" thickBot="1" x14ac:dyDescent="0.25">
      <c r="A186" s="362" t="s">
        <v>200</v>
      </c>
      <c r="B186" s="363"/>
      <c r="C186" s="21"/>
      <c r="D186" s="364"/>
      <c r="E186" s="364"/>
      <c r="F186" s="364"/>
      <c r="G186" s="364"/>
      <c r="H186" s="365"/>
    </row>
    <row r="187" spans="1:8" s="20" customFormat="1" ht="30" customHeight="1" thickBot="1" x14ac:dyDescent="0.25">
      <c r="A187" s="506"/>
      <c r="B187" s="507"/>
      <c r="C187" s="623"/>
      <c r="D187" s="507"/>
      <c r="E187" s="507"/>
      <c r="F187" s="507"/>
      <c r="G187" s="507"/>
      <c r="H187" s="508"/>
    </row>
    <row r="188" spans="1:8" s="16" customFormat="1" ht="185.25" customHeight="1" x14ac:dyDescent="0.2">
      <c r="A188" s="352" t="s">
        <v>201</v>
      </c>
      <c r="B188" s="353"/>
      <c r="C18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"2ГИС.ЧЕБОКСАРЫ" (версия для ПК); Интернет-площадка 2gis.ru на основе Cправочника организаций "2ГИС.ЧЕБОКСАРЫ"; Электронный справочник на основе Справочника организаций "2ГИС.ЧЕБОКСАРЫ" (мобильная версия 2ГИС 4.0 и выше)</v>
      </c>
      <c r="D188" s="382">
        <v>9300</v>
      </c>
      <c r="E188" s="383"/>
      <c r="F188" s="383"/>
      <c r="G188" s="383"/>
      <c r="H188" s="384"/>
    </row>
    <row r="189" spans="1:8" s="16" customFormat="1" ht="83.25" customHeight="1" thickBot="1" x14ac:dyDescent="0.25">
      <c r="A189" s="352" t="s">
        <v>202</v>
      </c>
      <c r="B189" s="353"/>
      <c r="C189" s="367"/>
      <c r="D189" s="354">
        <v>9300</v>
      </c>
      <c r="E189" s="355"/>
      <c r="F189" s="355"/>
      <c r="G189" s="355"/>
      <c r="H189" s="356"/>
    </row>
    <row r="190" spans="1:8" ht="21.75" thickBot="1" x14ac:dyDescent="0.25">
      <c r="A190" s="518"/>
      <c r="B190" s="519"/>
      <c r="C190" s="56"/>
      <c r="D190" s="520"/>
      <c r="E190" s="520"/>
      <c r="F190" s="520"/>
      <c r="G190" s="520"/>
      <c r="H190" s="521"/>
    </row>
    <row r="192" spans="1:8" ht="21" x14ac:dyDescent="0.2">
      <c r="A192" s="85"/>
      <c r="B192" s="86" t="s">
        <v>133</v>
      </c>
      <c r="C192" s="349" t="s">
        <v>715</v>
      </c>
      <c r="D192" s="349"/>
      <c r="E192" s="87"/>
      <c r="F192" s="87"/>
      <c r="G192" s="87"/>
      <c r="H192" s="87"/>
    </row>
    <row r="193" spans="1:8" ht="21" x14ac:dyDescent="0.2">
      <c r="A193" s="85"/>
      <c r="B193" s="87"/>
      <c r="C193" s="348" t="s">
        <v>716</v>
      </c>
      <c r="D193" s="348"/>
      <c r="E193" s="87"/>
      <c r="F193" s="87"/>
      <c r="G193" s="87"/>
      <c r="H193" s="87"/>
    </row>
    <row r="194" spans="1:8" ht="21" x14ac:dyDescent="0.2">
      <c r="A194" s="85"/>
      <c r="B194" s="87"/>
      <c r="C194" s="348" t="s">
        <v>717</v>
      </c>
      <c r="D194" s="348"/>
      <c r="E194" s="87"/>
      <c r="F194" s="87"/>
      <c r="G194" s="87"/>
      <c r="H194" s="87"/>
    </row>
    <row r="195" spans="1:8" ht="21" x14ac:dyDescent="0.2">
      <c r="C195" s="348"/>
      <c r="D195" s="348"/>
      <c r="E195" s="87"/>
      <c r="F195" s="87"/>
      <c r="G195" s="87"/>
      <c r="H195" s="82"/>
    </row>
    <row r="196" spans="1:8" ht="26.25" customHeight="1" x14ac:dyDescent="0.2">
      <c r="A196" s="347" t="str">
        <f>Абакан_юр!A174</f>
        <v>По соглашению сторон в качестве валюты платежа могут выступать украинские гривны, в этом случае курс следующий: 1 руб. = 0,4395 гривен</v>
      </c>
      <c r="B196" s="347"/>
      <c r="C196" s="347"/>
      <c r="D196" s="89"/>
      <c r="E196" s="89"/>
      <c r="F196" s="90"/>
      <c r="G196" s="351"/>
      <c r="H196" s="351"/>
    </row>
    <row r="197" spans="1:8" ht="26.25" customHeight="1" x14ac:dyDescent="0.2">
      <c r="A197" s="347" t="str">
        <f>Абакан_юр!A175</f>
        <v>По соглашению сторон в качестве валюты платежа могут выступать дирхамы ОАЭ, в этом случае курс следующий: 1 руб. = 0,0414 дирхам</v>
      </c>
      <c r="B197" s="347"/>
      <c r="C197" s="347"/>
      <c r="D197" s="89"/>
      <c r="E197" s="89"/>
      <c r="F197" s="90"/>
      <c r="G197" s="92"/>
      <c r="H197" s="92"/>
    </row>
    <row r="198" spans="1:8" ht="26.25" customHeight="1" x14ac:dyDescent="0.2">
      <c r="A198" s="347" t="str">
        <f>Абакан_юр!A176</f>
        <v>По соглашению сторон в качестве валюты платежа могут выступать доллары США, в этом случае курс следующий: 1 руб. = 0,0113 доллара</v>
      </c>
      <c r="B198" s="347"/>
      <c r="C198" s="347"/>
      <c r="D198" s="89"/>
      <c r="E198" s="89"/>
      <c r="F198" s="90"/>
      <c r="G198" s="92"/>
      <c r="H198" s="92"/>
    </row>
    <row r="199" spans="1:8" ht="26.25" customHeight="1" x14ac:dyDescent="0.2">
      <c r="A199" s="347" t="str">
        <f>Абакан_юр!A177</f>
        <v>По соглашению сторон в качестве валюты платежа могут выступать евро, в этом случае курс следующий: 1 руб. = 0,0104 евро</v>
      </c>
      <c r="B199" s="347"/>
      <c r="C199" s="347"/>
      <c r="D199" s="89"/>
      <c r="E199" s="90"/>
      <c r="F199" s="90"/>
      <c r="G199" s="92"/>
      <c r="H199" s="92"/>
    </row>
    <row r="200" spans="1:8" ht="26.25" customHeight="1" x14ac:dyDescent="0.2">
      <c r="A200" s="347" t="str">
        <f>Абакан_юр!A178</f>
        <v>По соглашению сторон в качестве валюты платежа могут выступать чешские кроны, в этом случае курс следующий: 1 руб. = 0,2610 крона</v>
      </c>
      <c r="B200" s="347"/>
      <c r="C200" s="347"/>
      <c r="D200" s="89"/>
      <c r="E200" s="90"/>
      <c r="F200" s="90"/>
      <c r="G200" s="92"/>
      <c r="H200" s="92"/>
    </row>
    <row r="201" spans="1:8" ht="26.25" customHeight="1" x14ac:dyDescent="0.2">
      <c r="A201" s="347" t="str">
        <f>Абакан_юр!A179</f>
        <v>По соглашению сторон в качестве валюты платежа могут выступать киргизские сомы, в этом случае курс следующий: 1 руб. = 1,0094 сом</v>
      </c>
      <c r="B201" s="347"/>
      <c r="C201" s="347"/>
      <c r="D201" s="89"/>
      <c r="E201" s="89"/>
      <c r="F201" s="90"/>
      <c r="G201" s="92"/>
      <c r="H201" s="92"/>
    </row>
    <row r="202" spans="1:8" ht="26.25" customHeight="1" x14ac:dyDescent="0.2">
      <c r="A202" s="347" t="str">
        <f>Абакан_юр!A180</f>
        <v>По соглашению сторон в качестве валюты платежа могут выступать казахстанские тенге, в этом случае курс следующий: 1 руб. = 5,0667 тенге</v>
      </c>
      <c r="B202" s="347"/>
      <c r="C202" s="347"/>
      <c r="D202" s="89"/>
      <c r="E202" s="89"/>
      <c r="F202" s="90"/>
      <c r="G202" s="92"/>
      <c r="H202" s="92"/>
    </row>
    <row r="203" spans="1:8" ht="26.25" x14ac:dyDescent="0.2">
      <c r="A203" s="93"/>
      <c r="B203" s="93"/>
      <c r="C203" s="94"/>
      <c r="D203" s="95"/>
      <c r="E203" s="95"/>
      <c r="F203" s="96"/>
      <c r="G203" s="97"/>
      <c r="H203" s="97"/>
    </row>
    <row r="204" spans="1:8" ht="21" x14ac:dyDescent="0.2">
      <c r="A204" s="339" t="s">
        <v>144</v>
      </c>
      <c r="B204" s="339"/>
      <c r="C204" s="339"/>
      <c r="D204" s="339"/>
      <c r="E204" s="339"/>
      <c r="F204" s="339"/>
      <c r="G204" s="339"/>
      <c r="H204" s="339"/>
    </row>
    <row r="205" spans="1:8" ht="21" x14ac:dyDescent="0.2">
      <c r="A205" s="339" t="s">
        <v>145</v>
      </c>
      <c r="B205" s="339"/>
      <c r="C205" s="339"/>
      <c r="D205" s="339"/>
      <c r="E205" s="339"/>
      <c r="F205" s="339"/>
      <c r="G205" s="339"/>
      <c r="H205" s="339"/>
    </row>
    <row r="206" spans="1:8" ht="26.25" x14ac:dyDescent="0.2">
      <c r="A206" s="93"/>
      <c r="B206" s="93"/>
      <c r="C206" s="94"/>
      <c r="D206" s="95"/>
      <c r="E206" s="95"/>
      <c r="F206" s="96"/>
      <c r="G206" s="97"/>
      <c r="H206" s="97"/>
    </row>
    <row r="207" spans="1:8" ht="50.1" customHeight="1" thickBot="1" x14ac:dyDescent="0.25">
      <c r="A207" s="340" t="s">
        <v>146</v>
      </c>
      <c r="B207" s="340"/>
      <c r="C207" s="340"/>
      <c r="D207" s="340"/>
      <c r="E207" s="340"/>
      <c r="F207" s="99"/>
      <c r="G207" s="91"/>
      <c r="H207" s="100"/>
    </row>
    <row r="208" spans="1:8" ht="50.1" customHeight="1" thickBot="1" x14ac:dyDescent="0.25">
      <c r="A208" s="341" t="s">
        <v>147</v>
      </c>
      <c r="B208" s="342"/>
      <c r="C208" s="342"/>
      <c r="D208" s="342"/>
      <c r="E208" s="343"/>
      <c r="F208" s="101"/>
      <c r="H208" s="102"/>
    </row>
    <row r="209" spans="1:8" ht="85.5" customHeight="1" thickBot="1" x14ac:dyDescent="0.25">
      <c r="A209" s="538" t="s">
        <v>148</v>
      </c>
      <c r="B209" s="539"/>
      <c r="C209" s="103" t="s">
        <v>149</v>
      </c>
      <c r="D209" s="621" t="s">
        <v>150</v>
      </c>
      <c r="E209" s="622"/>
      <c r="F209" s="104"/>
      <c r="G209" s="104"/>
      <c r="H209" s="104"/>
    </row>
    <row r="210" spans="1:8" ht="110.25" customHeight="1" x14ac:dyDescent="0.2">
      <c r="A210" s="333" t="s">
        <v>151</v>
      </c>
      <c r="B210" s="334"/>
      <c r="C210" s="105" t="s">
        <v>152</v>
      </c>
      <c r="D210" s="335" t="s">
        <v>153</v>
      </c>
      <c r="E210" s="336"/>
      <c r="F210" s="104"/>
      <c r="G210" s="104"/>
      <c r="H210" s="104"/>
    </row>
    <row r="211" spans="1:8" ht="86.25" customHeight="1" x14ac:dyDescent="0.2">
      <c r="A211" s="337" t="s">
        <v>154</v>
      </c>
      <c r="B211" s="338"/>
      <c r="C211" s="106" t="s">
        <v>155</v>
      </c>
      <c r="D211" s="331" t="s">
        <v>156</v>
      </c>
      <c r="E211" s="332"/>
      <c r="F211" s="104"/>
      <c r="G211" s="104"/>
      <c r="H211" s="104"/>
    </row>
    <row r="212" spans="1:8" ht="134.25" customHeight="1" thickBot="1" x14ac:dyDescent="0.25">
      <c r="A212" s="495" t="s">
        <v>157</v>
      </c>
      <c r="B212" s="496"/>
      <c r="C212" s="125" t="s">
        <v>158</v>
      </c>
      <c r="D212" s="497" t="s">
        <v>156</v>
      </c>
      <c r="E212" s="498"/>
      <c r="F212" s="104"/>
      <c r="G212" s="104"/>
      <c r="H212" s="104"/>
    </row>
    <row r="213" spans="1:8" s="82" customFormat="1" ht="102.75" customHeight="1" thickBot="1" x14ac:dyDescent="0.25">
      <c r="A213" s="495" t="s">
        <v>160</v>
      </c>
      <c r="B213" s="496"/>
      <c r="C213" s="247" t="s">
        <v>161</v>
      </c>
      <c r="D213" s="497" t="s">
        <v>156</v>
      </c>
      <c r="E213" s="498"/>
      <c r="F213" s="101"/>
      <c r="G213" s="101"/>
      <c r="H213" s="101"/>
    </row>
    <row r="214" spans="1:8" s="98" customFormat="1" ht="222.75" customHeight="1" thickBot="1" x14ac:dyDescent="0.25">
      <c r="A214" s="495" t="s">
        <v>162</v>
      </c>
      <c r="B214" s="496"/>
      <c r="C214" s="125" t="s">
        <v>163</v>
      </c>
      <c r="D214" s="497" t="s">
        <v>156</v>
      </c>
      <c r="E214" s="498"/>
      <c r="F214" s="96"/>
      <c r="G214" s="97"/>
      <c r="H214" s="97"/>
    </row>
    <row r="215" spans="1:8" ht="39" customHeight="1" x14ac:dyDescent="0.2">
      <c r="A215" s="329" t="s">
        <v>164</v>
      </c>
      <c r="B215" s="329"/>
      <c r="C215" s="329"/>
      <c r="D215" s="329"/>
      <c r="E215" s="329"/>
      <c r="F215" s="329"/>
      <c r="G215" s="329"/>
      <c r="H215" s="329"/>
    </row>
    <row r="216" spans="1:8" ht="39" customHeight="1" x14ac:dyDescent="0.2">
      <c r="A216" s="329" t="s">
        <v>165</v>
      </c>
      <c r="B216" s="329"/>
      <c r="C216" s="329"/>
      <c r="D216" s="329"/>
      <c r="E216" s="329"/>
      <c r="F216" s="329"/>
      <c r="G216" s="329"/>
      <c r="H216" s="329"/>
    </row>
    <row r="217" spans="1:8" ht="189.75" customHeight="1" x14ac:dyDescent="0.2">
      <c r="A217"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7" s="339"/>
      <c r="C217" s="339"/>
      <c r="D217" s="339"/>
      <c r="E217" s="339"/>
      <c r="F217" s="339"/>
      <c r="G217" s="339"/>
      <c r="H217" s="339"/>
    </row>
    <row r="218" spans="1:8" ht="73.5" customHeight="1" x14ac:dyDescent="0.2">
      <c r="A218" s="339" t="s">
        <v>167</v>
      </c>
      <c r="B218" s="339"/>
      <c r="C218" s="339"/>
      <c r="D218" s="339"/>
      <c r="E218" s="339"/>
      <c r="F218" s="339"/>
      <c r="G218" s="339"/>
      <c r="H218" s="339"/>
    </row>
    <row r="219" spans="1:8" ht="23.25" x14ac:dyDescent="0.2">
      <c r="A219" s="329" t="s">
        <v>168</v>
      </c>
      <c r="B219" s="329"/>
      <c r="C219" s="329"/>
      <c r="D219" s="329"/>
      <c r="E219" s="329"/>
      <c r="F219" s="329"/>
      <c r="G219" s="329"/>
      <c r="H219" s="329"/>
    </row>
    <row r="220" spans="1:8" s="109" customFormat="1" ht="114.75" customHeight="1" x14ac:dyDescent="0.2">
      <c r="A220" s="339" t="s">
        <v>169</v>
      </c>
      <c r="B220" s="339"/>
      <c r="C220" s="339"/>
      <c r="D220" s="339"/>
      <c r="E220" s="339"/>
      <c r="F220" s="339"/>
      <c r="G220" s="339"/>
      <c r="H220" s="339"/>
    </row>
  </sheetData>
  <sheetProtection selectLockedCells="1" selectUnlockedCells="1"/>
  <mergeCells count="361">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D70:H70"/>
    <mergeCell ref="A71:C71"/>
    <mergeCell ref="D71:H71"/>
    <mergeCell ref="A72:B72"/>
    <mergeCell ref="C72:C101"/>
    <mergeCell ref="D72:H72"/>
    <mergeCell ref="A73:B73"/>
    <mergeCell ref="D73:H73"/>
    <mergeCell ref="A74:B74"/>
    <mergeCell ref="D74:H74"/>
    <mergeCell ref="A78:B78"/>
    <mergeCell ref="D78:H78"/>
    <mergeCell ref="A79:B79"/>
    <mergeCell ref="D79:H79"/>
    <mergeCell ref="A80:B80"/>
    <mergeCell ref="D80:H80"/>
    <mergeCell ref="A75:B75"/>
    <mergeCell ref="D75:H75"/>
    <mergeCell ref="A76:B76"/>
    <mergeCell ref="D76:H76"/>
    <mergeCell ref="A77:B77"/>
    <mergeCell ref="D77:H77"/>
    <mergeCell ref="A84:B84"/>
    <mergeCell ref="D84:H84"/>
    <mergeCell ref="A85:B85"/>
    <mergeCell ref="D85:H85"/>
    <mergeCell ref="A86:B86"/>
    <mergeCell ref="D86:H86"/>
    <mergeCell ref="A81:B81"/>
    <mergeCell ref="D81:H81"/>
    <mergeCell ref="A82:B82"/>
    <mergeCell ref="D82:H82"/>
    <mergeCell ref="A83:B83"/>
    <mergeCell ref="D83:H83"/>
    <mergeCell ref="A90:B90"/>
    <mergeCell ref="D90:H90"/>
    <mergeCell ref="A91:B91"/>
    <mergeCell ref="D91:H91"/>
    <mergeCell ref="A92:B92"/>
    <mergeCell ref="D92:H92"/>
    <mergeCell ref="A87:B87"/>
    <mergeCell ref="D87:H87"/>
    <mergeCell ref="A88:B88"/>
    <mergeCell ref="D88:H88"/>
    <mergeCell ref="A89:B89"/>
    <mergeCell ref="D89:H89"/>
    <mergeCell ref="A96:B96"/>
    <mergeCell ref="D96:H96"/>
    <mergeCell ref="A97:B97"/>
    <mergeCell ref="D97:H97"/>
    <mergeCell ref="A98:B98"/>
    <mergeCell ref="D98:H98"/>
    <mergeCell ref="A93:B93"/>
    <mergeCell ref="D93:H93"/>
    <mergeCell ref="A94:B94"/>
    <mergeCell ref="D94:H94"/>
    <mergeCell ref="A95:B95"/>
    <mergeCell ref="D95:H95"/>
    <mergeCell ref="A102:C102"/>
    <mergeCell ref="D102:H102"/>
    <mergeCell ref="C103:C105"/>
    <mergeCell ref="D103:H103"/>
    <mergeCell ref="D104:H104"/>
    <mergeCell ref="D105:H105"/>
    <mergeCell ref="A99:B99"/>
    <mergeCell ref="D99:H99"/>
    <mergeCell ref="A100:B100"/>
    <mergeCell ref="D100:H100"/>
    <mergeCell ref="A101:B101"/>
    <mergeCell ref="D101:H101"/>
    <mergeCell ref="A106:B106"/>
    <mergeCell ref="C106:C114"/>
    <mergeCell ref="D106:H106"/>
    <mergeCell ref="A107:B107"/>
    <mergeCell ref="D107:H107"/>
    <mergeCell ref="A108:B108"/>
    <mergeCell ref="D108:H108"/>
    <mergeCell ref="A109:B109"/>
    <mergeCell ref="D109:H109"/>
    <mergeCell ref="A110:B110"/>
    <mergeCell ref="A114:B114"/>
    <mergeCell ref="D114:H114"/>
    <mergeCell ref="A115:B115"/>
    <mergeCell ref="D115:H115"/>
    <mergeCell ref="A116:B116"/>
    <mergeCell ref="D116:H116"/>
    <mergeCell ref="D110:H110"/>
    <mergeCell ref="A111:B111"/>
    <mergeCell ref="D111:H111"/>
    <mergeCell ref="A112:B112"/>
    <mergeCell ref="D112:H112"/>
    <mergeCell ref="A113:B113"/>
    <mergeCell ref="D113:H113"/>
    <mergeCell ref="D121:H121"/>
    <mergeCell ref="A122:B122"/>
    <mergeCell ref="D122:H122"/>
    <mergeCell ref="A123:B123"/>
    <mergeCell ref="D123:H123"/>
    <mergeCell ref="A124:B124"/>
    <mergeCell ref="D124:H124"/>
    <mergeCell ref="A117:B117"/>
    <mergeCell ref="D117:H117"/>
    <mergeCell ref="A118:B118"/>
    <mergeCell ref="C118:C135"/>
    <mergeCell ref="D118:H118"/>
    <mergeCell ref="A119:B119"/>
    <mergeCell ref="D119:H119"/>
    <mergeCell ref="A120:B120"/>
    <mergeCell ref="D120:H120"/>
    <mergeCell ref="A121:B121"/>
    <mergeCell ref="A128:B128"/>
    <mergeCell ref="D128:H128"/>
    <mergeCell ref="A129:B129"/>
    <mergeCell ref="D129:H129"/>
    <mergeCell ref="A130:B130"/>
    <mergeCell ref="D130:H130"/>
    <mergeCell ref="A125:B125"/>
    <mergeCell ref="D125:H125"/>
    <mergeCell ref="A126:B126"/>
    <mergeCell ref="D126:H126"/>
    <mergeCell ref="A127:B127"/>
    <mergeCell ref="D127:H127"/>
    <mergeCell ref="A134:B134"/>
    <mergeCell ref="D134:H134"/>
    <mergeCell ref="A135:B135"/>
    <mergeCell ref="D135:H135"/>
    <mergeCell ref="A136:B136"/>
    <mergeCell ref="D136:H136"/>
    <mergeCell ref="A131:B131"/>
    <mergeCell ref="D131:H131"/>
    <mergeCell ref="A132:B132"/>
    <mergeCell ref="D132:H132"/>
    <mergeCell ref="A133:B133"/>
    <mergeCell ref="D133:H133"/>
    <mergeCell ref="A140:B140"/>
    <mergeCell ref="D140:H140"/>
    <mergeCell ref="A141:B141"/>
    <mergeCell ref="D141:H141"/>
    <mergeCell ref="A142:B142"/>
    <mergeCell ref="D142:H142"/>
    <mergeCell ref="A137:B137"/>
    <mergeCell ref="D137:H137"/>
    <mergeCell ref="A138:B138"/>
    <mergeCell ref="D138:H138"/>
    <mergeCell ref="A139:B139"/>
    <mergeCell ref="D139:H139"/>
    <mergeCell ref="A146:B146"/>
    <mergeCell ref="D146:H146"/>
    <mergeCell ref="A147:B147"/>
    <mergeCell ref="D147:H147"/>
    <mergeCell ref="A148:B148"/>
    <mergeCell ref="D148:H148"/>
    <mergeCell ref="A143:B143"/>
    <mergeCell ref="D143:H143"/>
    <mergeCell ref="A144:B144"/>
    <mergeCell ref="D144:H144"/>
    <mergeCell ref="A145:B145"/>
    <mergeCell ref="D145:H145"/>
    <mergeCell ref="A152:B152"/>
    <mergeCell ref="D152:H152"/>
    <mergeCell ref="A153:B153"/>
    <mergeCell ref="D153:H153"/>
    <mergeCell ref="A154:B154"/>
    <mergeCell ref="D154:H154"/>
    <mergeCell ref="A149:B149"/>
    <mergeCell ref="D149:H149"/>
    <mergeCell ref="A150:B150"/>
    <mergeCell ref="D150:H150"/>
    <mergeCell ref="A151:B151"/>
    <mergeCell ref="D151:H151"/>
    <mergeCell ref="A158:B158"/>
    <mergeCell ref="D158:H158"/>
    <mergeCell ref="A159:B159"/>
    <mergeCell ref="D159:H159"/>
    <mergeCell ref="A160:B160"/>
    <mergeCell ref="D160:H160"/>
    <mergeCell ref="A155:B155"/>
    <mergeCell ref="D155:H155"/>
    <mergeCell ref="A156:B156"/>
    <mergeCell ref="D156:H156"/>
    <mergeCell ref="A157:B157"/>
    <mergeCell ref="D157:H157"/>
    <mergeCell ref="A164:B164"/>
    <mergeCell ref="D164:H164"/>
    <mergeCell ref="A165:B165"/>
    <mergeCell ref="D165:H165"/>
    <mergeCell ref="A166:B166"/>
    <mergeCell ref="D166:H166"/>
    <mergeCell ref="A161:B161"/>
    <mergeCell ref="D161:H161"/>
    <mergeCell ref="A162:B162"/>
    <mergeCell ref="D162:H162"/>
    <mergeCell ref="A163:B163"/>
    <mergeCell ref="D163:H163"/>
    <mergeCell ref="A170:B170"/>
    <mergeCell ref="D170:H170"/>
    <mergeCell ref="A171:B171"/>
    <mergeCell ref="D171:H171"/>
    <mergeCell ref="A172:B172"/>
    <mergeCell ref="D172:H172"/>
    <mergeCell ref="A167:B167"/>
    <mergeCell ref="D167:H167"/>
    <mergeCell ref="A168:B168"/>
    <mergeCell ref="D168:H168"/>
    <mergeCell ref="A169:B169"/>
    <mergeCell ref="D169:H169"/>
    <mergeCell ref="A173:B173"/>
    <mergeCell ref="C173:C177"/>
    <mergeCell ref="D173:H173"/>
    <mergeCell ref="A174:B174"/>
    <mergeCell ref="D174:H174"/>
    <mergeCell ref="A175:B175"/>
    <mergeCell ref="D175:H175"/>
    <mergeCell ref="A176:B176"/>
    <mergeCell ref="D176:H176"/>
    <mergeCell ref="A177:B177"/>
    <mergeCell ref="A181:B181"/>
    <mergeCell ref="D181:H181"/>
    <mergeCell ref="A182:B182"/>
    <mergeCell ref="A183:B183"/>
    <mergeCell ref="D183:H183"/>
    <mergeCell ref="A184:B184"/>
    <mergeCell ref="D184:H184"/>
    <mergeCell ref="D177:H177"/>
    <mergeCell ref="A178:B178"/>
    <mergeCell ref="D178:H178"/>
    <mergeCell ref="A179:B179"/>
    <mergeCell ref="A180:B180"/>
    <mergeCell ref="D180:H180"/>
    <mergeCell ref="A185:B185"/>
    <mergeCell ref="A186:B186"/>
    <mergeCell ref="D186:H186"/>
    <mergeCell ref="A187:C187"/>
    <mergeCell ref="D187:H187"/>
    <mergeCell ref="A188:B188"/>
    <mergeCell ref="C188:C189"/>
    <mergeCell ref="D188:H188"/>
    <mergeCell ref="A189:B189"/>
    <mergeCell ref="D189:H189"/>
    <mergeCell ref="A196:C196"/>
    <mergeCell ref="G196:H196"/>
    <mergeCell ref="A197:C197"/>
    <mergeCell ref="A198:C198"/>
    <mergeCell ref="A199:C199"/>
    <mergeCell ref="A200:C200"/>
    <mergeCell ref="A190:B190"/>
    <mergeCell ref="D190:H190"/>
    <mergeCell ref="C192:D192"/>
    <mergeCell ref="C193:D193"/>
    <mergeCell ref="C194:D194"/>
    <mergeCell ref="C195:D195"/>
    <mergeCell ref="A209:B209"/>
    <mergeCell ref="D209:E209"/>
    <mergeCell ref="A210:B210"/>
    <mergeCell ref="D210:E210"/>
    <mergeCell ref="A211:B211"/>
    <mergeCell ref="D211:E211"/>
    <mergeCell ref="A201:C201"/>
    <mergeCell ref="A202:C202"/>
    <mergeCell ref="A204:H204"/>
    <mergeCell ref="A205:H205"/>
    <mergeCell ref="A207:E207"/>
    <mergeCell ref="A208:E208"/>
    <mergeCell ref="A215:H215"/>
    <mergeCell ref="A216:H216"/>
    <mergeCell ref="A217:H217"/>
    <mergeCell ref="A218:H218"/>
    <mergeCell ref="A219:H219"/>
    <mergeCell ref="A220:E220"/>
    <mergeCell ref="F220:H220"/>
    <mergeCell ref="A212:B212"/>
    <mergeCell ref="D212:E212"/>
    <mergeCell ref="A213:B213"/>
    <mergeCell ref="D213:E213"/>
    <mergeCell ref="A214:B214"/>
    <mergeCell ref="D214:E21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5"/>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732</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7" s="382">
        <f>F7*1.2</f>
        <v>9100.7999999999993</v>
      </c>
      <c r="E7" s="383">
        <f>F7*1.1</f>
        <v>8342.4000000000015</v>
      </c>
      <c r="F7" s="383">
        <v>7584</v>
      </c>
      <c r="G7" s="383">
        <f>F7*0.75</f>
        <v>5688</v>
      </c>
      <c r="H7" s="384">
        <f>F7*0.5</f>
        <v>3792</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2" s="457">
        <f>F12*1.2</f>
        <v>11880</v>
      </c>
      <c r="E12" s="383">
        <f>F12*1.1</f>
        <v>10890</v>
      </c>
      <c r="F12" s="383">
        <v>9900</v>
      </c>
      <c r="G12" s="383">
        <f>F12*0.75</f>
        <v>7425</v>
      </c>
      <c r="H12" s="384">
        <f>F12*0.5</f>
        <v>4950</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900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"2ГИС.ХАНТЫ-МАНСИЙСК"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23" s="527">
        <v>144</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7" s="382">
        <f>F27*1.2</f>
        <v>12744</v>
      </c>
      <c r="E27" s="383">
        <f>F27*1.1</f>
        <v>11682.000000000002</v>
      </c>
      <c r="F27" s="383">
        <v>10620</v>
      </c>
      <c r="G27" s="383">
        <f>F27*0.75</f>
        <v>7965</v>
      </c>
      <c r="H27" s="384">
        <f>F27*0.5</f>
        <v>5310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2" s="457">
        <f>F32*1.2</f>
        <v>16632</v>
      </c>
      <c r="E32" s="383">
        <f>F32*1.1</f>
        <v>15246.000000000002</v>
      </c>
      <c r="F32" s="383">
        <v>13860</v>
      </c>
      <c r="G32" s="383">
        <f>F32*0.75</f>
        <v>10395</v>
      </c>
      <c r="H32" s="384">
        <f>F32*0.5</f>
        <v>6930</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1320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"2ГИС.ХАНТЫ-МАНСИЙСК"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"2ГИС.ХАНТЫ-МАНСИЙСК"; Электронный справочник "2ГИС.ХАНТЫ-МАНСИЙСК"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3" s="445">
        <v>204</v>
      </c>
      <c r="E43" s="445"/>
      <c r="F43" s="445"/>
      <c r="G43" s="445"/>
      <c r="H43" s="446"/>
    </row>
    <row r="44" spans="1:8" s="16" customFormat="1" ht="69.75" customHeight="1" x14ac:dyDescent="0.2">
      <c r="A44" s="439"/>
      <c r="B44" s="476"/>
      <c r="C44" s="478"/>
      <c r="D44" s="447"/>
      <c r="E44" s="447"/>
      <c r="F44" s="447"/>
      <c r="G44" s="447"/>
      <c r="H44" s="448"/>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5" s="447"/>
      <c r="E45" s="447"/>
      <c r="F45" s="447"/>
      <c r="G45" s="447"/>
      <c r="H45" s="448"/>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46" s="449"/>
      <c r="E46" s="449"/>
      <c r="F46" s="449"/>
      <c r="G46" s="449"/>
      <c r="H46" s="450"/>
    </row>
    <row r="47" spans="1:8" ht="21.75" thickBot="1" x14ac:dyDescent="0.25">
      <c r="A47" s="28"/>
      <c r="B47" s="297"/>
      <c r="C47" s="42"/>
      <c r="D47" s="277"/>
      <c r="E47" s="277"/>
      <c r="F47" s="277"/>
      <c r="G47" s="277"/>
      <c r="H47" s="313"/>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48" s="536">
        <f>F48*1.2</f>
        <v>5760</v>
      </c>
      <c r="E48" s="536">
        <f>F48*1.1</f>
        <v>5280</v>
      </c>
      <c r="F48" s="536">
        <v>4800</v>
      </c>
      <c r="G48" s="536">
        <f>F48*0.75</f>
        <v>3600</v>
      </c>
      <c r="H48" s="536">
        <f>F48*0.5</f>
        <v>2400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52" s="479">
        <v>120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5" s="382">
        <f>F55*1.2</f>
        <v>10922.4</v>
      </c>
      <c r="E55" s="383">
        <f>F55*1.1</f>
        <v>10012.200000000001</v>
      </c>
      <c r="F55" s="383">
        <v>9102</v>
      </c>
      <c r="G55" s="383">
        <f>F55*0.75</f>
        <v>6826.5</v>
      </c>
      <c r="H55" s="384">
        <f>F55*0.5</f>
        <v>4551</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1" s="457">
        <f>F61*1.2</f>
        <v>12960</v>
      </c>
      <c r="E61" s="383">
        <f>F61*1.1</f>
        <v>11880.000000000002</v>
      </c>
      <c r="F61" s="383">
        <v>10800</v>
      </c>
      <c r="G61" s="383">
        <f>F61*0.75</f>
        <v>8100</v>
      </c>
      <c r="H61" s="384">
        <f>F61*0.5</f>
        <v>5400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67" s="527">
        <v>144</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"&amp;MIN(D72:D91)&amp;" до "&amp;MAX(D72:D91)</f>
        <v>от 720 до 7560</v>
      </c>
      <c r="E71" s="422"/>
      <c r="F71" s="422"/>
      <c r="G71" s="422"/>
      <c r="H71" s="423"/>
    </row>
    <row r="72" spans="1:8" ht="37.5" customHeight="1" x14ac:dyDescent="0.2">
      <c r="A72" s="429" t="s">
        <v>39</v>
      </c>
      <c r="B72" s="430"/>
      <c r="C72" s="52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72" s="432">
        <v>720</v>
      </c>
      <c r="E72" s="433"/>
      <c r="F72" s="433"/>
      <c r="G72" s="433"/>
      <c r="H72" s="434"/>
    </row>
    <row r="73" spans="1:8" ht="37.5" customHeight="1" x14ac:dyDescent="0.2">
      <c r="A73" s="419" t="s">
        <v>40</v>
      </c>
      <c r="B73" s="420"/>
      <c r="C73" s="431"/>
      <c r="D73" s="354">
        <v>1080</v>
      </c>
      <c r="E73" s="355"/>
      <c r="F73" s="355"/>
      <c r="G73" s="355"/>
      <c r="H73" s="356"/>
    </row>
    <row r="74" spans="1:8" ht="37.5" customHeight="1" x14ac:dyDescent="0.2">
      <c r="A74" s="419" t="s">
        <v>41</v>
      </c>
      <c r="B74" s="420"/>
      <c r="C74" s="431"/>
      <c r="D74" s="354">
        <v>1440</v>
      </c>
      <c r="E74" s="355"/>
      <c r="F74" s="355"/>
      <c r="G74" s="355"/>
      <c r="H74" s="356"/>
    </row>
    <row r="75" spans="1:8" ht="37.5" customHeight="1" x14ac:dyDescent="0.2">
      <c r="A75" s="419" t="s">
        <v>42</v>
      </c>
      <c r="B75" s="420"/>
      <c r="C75" s="431"/>
      <c r="D75" s="354">
        <v>1800</v>
      </c>
      <c r="E75" s="355"/>
      <c r="F75" s="355"/>
      <c r="G75" s="355"/>
      <c r="H75" s="356"/>
    </row>
    <row r="76" spans="1:8" ht="37.5" customHeight="1" x14ac:dyDescent="0.2">
      <c r="A76" s="419" t="s">
        <v>43</v>
      </c>
      <c r="B76" s="420"/>
      <c r="C76" s="431"/>
      <c r="D76" s="354">
        <v>2160</v>
      </c>
      <c r="E76" s="355"/>
      <c r="F76" s="355"/>
      <c r="G76" s="355"/>
      <c r="H76" s="356"/>
    </row>
    <row r="77" spans="1:8" ht="37.5" customHeight="1" x14ac:dyDescent="0.2">
      <c r="A77" s="419" t="s">
        <v>44</v>
      </c>
      <c r="B77" s="420"/>
      <c r="C77" s="431"/>
      <c r="D77" s="354">
        <v>2520</v>
      </c>
      <c r="E77" s="355"/>
      <c r="F77" s="355"/>
      <c r="G77" s="355"/>
      <c r="H77" s="356"/>
    </row>
    <row r="78" spans="1:8" ht="37.5" customHeight="1" x14ac:dyDescent="0.2">
      <c r="A78" s="419" t="s">
        <v>45</v>
      </c>
      <c r="B78" s="420"/>
      <c r="C78" s="431"/>
      <c r="D78" s="354">
        <v>2880</v>
      </c>
      <c r="E78" s="355"/>
      <c r="F78" s="355"/>
      <c r="G78" s="355"/>
      <c r="H78" s="356"/>
    </row>
    <row r="79" spans="1:8" ht="37.5" customHeight="1" x14ac:dyDescent="0.2">
      <c r="A79" s="419" t="s">
        <v>46</v>
      </c>
      <c r="B79" s="420"/>
      <c r="C79" s="431"/>
      <c r="D79" s="354">
        <v>3240</v>
      </c>
      <c r="E79" s="355"/>
      <c r="F79" s="355"/>
      <c r="G79" s="355"/>
      <c r="H79" s="356"/>
    </row>
    <row r="80" spans="1:8" ht="37.5" customHeight="1" x14ac:dyDescent="0.2">
      <c r="A80" s="419" t="s">
        <v>47</v>
      </c>
      <c r="B80" s="420"/>
      <c r="C80" s="431"/>
      <c r="D80" s="354">
        <v>3600</v>
      </c>
      <c r="E80" s="355"/>
      <c r="F80" s="355"/>
      <c r="G80" s="355"/>
      <c r="H80" s="356"/>
    </row>
    <row r="81" spans="1:8" ht="37.5" customHeight="1" x14ac:dyDescent="0.2">
      <c r="A81" s="419" t="s">
        <v>48</v>
      </c>
      <c r="B81" s="420"/>
      <c r="C81" s="431"/>
      <c r="D81" s="354">
        <v>3960</v>
      </c>
      <c r="E81" s="355"/>
      <c r="F81" s="355"/>
      <c r="G81" s="355"/>
      <c r="H81" s="356"/>
    </row>
    <row r="82" spans="1:8" ht="37.5" customHeight="1" x14ac:dyDescent="0.2">
      <c r="A82" s="419" t="s">
        <v>49</v>
      </c>
      <c r="B82" s="420"/>
      <c r="C82" s="431"/>
      <c r="D82" s="354">
        <v>4320</v>
      </c>
      <c r="E82" s="355"/>
      <c r="F82" s="355"/>
      <c r="G82" s="355"/>
      <c r="H82" s="356"/>
    </row>
    <row r="83" spans="1:8" ht="37.5" customHeight="1" x14ac:dyDescent="0.2">
      <c r="A83" s="419" t="s">
        <v>50</v>
      </c>
      <c r="B83" s="420"/>
      <c r="C83" s="431"/>
      <c r="D83" s="354">
        <v>4680</v>
      </c>
      <c r="E83" s="355"/>
      <c r="F83" s="355"/>
      <c r="G83" s="355"/>
      <c r="H83" s="356"/>
    </row>
    <row r="84" spans="1:8" ht="37.5" customHeight="1" x14ac:dyDescent="0.2">
      <c r="A84" s="419" t="s">
        <v>51</v>
      </c>
      <c r="B84" s="420"/>
      <c r="C84" s="431"/>
      <c r="D84" s="354">
        <v>5040</v>
      </c>
      <c r="E84" s="355"/>
      <c r="F84" s="355"/>
      <c r="G84" s="355"/>
      <c r="H84" s="356"/>
    </row>
    <row r="85" spans="1:8" ht="37.5" customHeight="1" x14ac:dyDescent="0.2">
      <c r="A85" s="419" t="s">
        <v>52</v>
      </c>
      <c r="B85" s="420"/>
      <c r="C85" s="431"/>
      <c r="D85" s="354">
        <v>5400</v>
      </c>
      <c r="E85" s="355"/>
      <c r="F85" s="355"/>
      <c r="G85" s="355"/>
      <c r="H85" s="356"/>
    </row>
    <row r="86" spans="1:8" ht="37.5" customHeight="1" x14ac:dyDescent="0.2">
      <c r="A86" s="419" t="s">
        <v>53</v>
      </c>
      <c r="B86" s="420"/>
      <c r="C86" s="431"/>
      <c r="D86" s="354">
        <v>5760</v>
      </c>
      <c r="E86" s="355"/>
      <c r="F86" s="355"/>
      <c r="G86" s="355"/>
      <c r="H86" s="356"/>
    </row>
    <row r="87" spans="1:8" ht="37.5" customHeight="1" x14ac:dyDescent="0.2">
      <c r="A87" s="419" t="s">
        <v>54</v>
      </c>
      <c r="B87" s="420"/>
      <c r="C87" s="431"/>
      <c r="D87" s="354">
        <v>6120</v>
      </c>
      <c r="E87" s="355"/>
      <c r="F87" s="355"/>
      <c r="G87" s="355"/>
      <c r="H87" s="356"/>
    </row>
    <row r="88" spans="1:8" ht="37.5" customHeight="1" x14ac:dyDescent="0.2">
      <c r="A88" s="419" t="s">
        <v>55</v>
      </c>
      <c r="B88" s="420"/>
      <c r="C88" s="431"/>
      <c r="D88" s="354">
        <v>6480</v>
      </c>
      <c r="E88" s="355"/>
      <c r="F88" s="355"/>
      <c r="G88" s="355"/>
      <c r="H88" s="356"/>
    </row>
    <row r="89" spans="1:8" ht="37.5" customHeight="1" x14ac:dyDescent="0.2">
      <c r="A89" s="419" t="s">
        <v>56</v>
      </c>
      <c r="B89" s="420"/>
      <c r="C89" s="431"/>
      <c r="D89" s="354">
        <v>6840</v>
      </c>
      <c r="E89" s="355"/>
      <c r="F89" s="355"/>
      <c r="G89" s="355"/>
      <c r="H89" s="356"/>
    </row>
    <row r="90" spans="1:8" ht="37.5" customHeight="1" x14ac:dyDescent="0.2">
      <c r="A90" s="419" t="s">
        <v>57</v>
      </c>
      <c r="B90" s="420"/>
      <c r="C90" s="431"/>
      <c r="D90" s="354">
        <v>7200</v>
      </c>
      <c r="E90" s="355"/>
      <c r="F90" s="355"/>
      <c r="G90" s="355"/>
      <c r="H90" s="356"/>
    </row>
    <row r="91" spans="1:8" ht="37.5" customHeight="1" x14ac:dyDescent="0.2">
      <c r="A91" s="419" t="s">
        <v>58</v>
      </c>
      <c r="B91" s="420"/>
      <c r="C91" s="431"/>
      <c r="D91" s="354">
        <v>7560</v>
      </c>
      <c r="E91" s="355"/>
      <c r="F91" s="355"/>
      <c r="G91" s="355"/>
      <c r="H91" s="356"/>
    </row>
    <row r="92" spans="1:8" ht="37.5" customHeight="1" x14ac:dyDescent="0.2">
      <c r="A92" s="419" t="s">
        <v>181</v>
      </c>
      <c r="B92" s="420"/>
      <c r="C92" s="431"/>
      <c r="D92" s="354">
        <v>7920</v>
      </c>
      <c r="E92" s="355"/>
      <c r="F92" s="355"/>
      <c r="G92" s="355"/>
      <c r="H92" s="356"/>
    </row>
    <row r="93" spans="1:8" ht="37.5" customHeight="1" x14ac:dyDescent="0.2">
      <c r="A93" s="419" t="s">
        <v>182</v>
      </c>
      <c r="B93" s="420"/>
      <c r="C93" s="431"/>
      <c r="D93" s="354">
        <v>8280</v>
      </c>
      <c r="E93" s="355"/>
      <c r="F93" s="355"/>
      <c r="G93" s="355"/>
      <c r="H93" s="356"/>
    </row>
    <row r="94" spans="1:8" ht="37.5" customHeight="1" x14ac:dyDescent="0.2">
      <c r="A94" s="419" t="s">
        <v>183</v>
      </c>
      <c r="B94" s="420"/>
      <c r="C94" s="431"/>
      <c r="D94" s="354">
        <v>8640</v>
      </c>
      <c r="E94" s="355"/>
      <c r="F94" s="355"/>
      <c r="G94" s="355"/>
      <c r="H94" s="356"/>
    </row>
    <row r="95" spans="1:8" ht="37.5" customHeight="1" x14ac:dyDescent="0.2">
      <c r="A95" s="419" t="s">
        <v>184</v>
      </c>
      <c r="B95" s="420"/>
      <c r="C95" s="431"/>
      <c r="D95" s="354">
        <v>9000</v>
      </c>
      <c r="E95" s="355"/>
      <c r="F95" s="355"/>
      <c r="G95" s="355"/>
      <c r="H95" s="356"/>
    </row>
    <row r="96" spans="1:8" ht="37.5" customHeight="1" x14ac:dyDescent="0.2">
      <c r="A96" s="419" t="s">
        <v>185</v>
      </c>
      <c r="B96" s="420"/>
      <c r="C96" s="431"/>
      <c r="D96" s="354">
        <v>9360</v>
      </c>
      <c r="E96" s="355"/>
      <c r="F96" s="355"/>
      <c r="G96" s="355"/>
      <c r="H96" s="356"/>
    </row>
    <row r="97" spans="1:8" ht="37.5" customHeight="1" x14ac:dyDescent="0.2">
      <c r="A97" s="419" t="s">
        <v>186</v>
      </c>
      <c r="B97" s="420"/>
      <c r="C97" s="431"/>
      <c r="D97" s="354">
        <v>9720</v>
      </c>
      <c r="E97" s="355"/>
      <c r="F97" s="355"/>
      <c r="G97" s="355"/>
      <c r="H97" s="356"/>
    </row>
    <row r="98" spans="1:8" ht="37.5" customHeight="1" x14ac:dyDescent="0.2">
      <c r="A98" s="419" t="s">
        <v>187</v>
      </c>
      <c r="B98" s="420"/>
      <c r="C98" s="431"/>
      <c r="D98" s="354">
        <v>10080</v>
      </c>
      <c r="E98" s="355"/>
      <c r="F98" s="355"/>
      <c r="G98" s="355"/>
      <c r="H98" s="356"/>
    </row>
    <row r="99" spans="1:8" ht="37.5" customHeight="1" x14ac:dyDescent="0.2">
      <c r="A99" s="419" t="s">
        <v>188</v>
      </c>
      <c r="B99" s="420"/>
      <c r="C99" s="431"/>
      <c r="D99" s="354">
        <v>10440</v>
      </c>
      <c r="E99" s="355"/>
      <c r="F99" s="355"/>
      <c r="G99" s="355"/>
      <c r="H99" s="356"/>
    </row>
    <row r="100" spans="1:8" ht="37.5" customHeight="1" x14ac:dyDescent="0.2">
      <c r="A100" s="419" t="s">
        <v>189</v>
      </c>
      <c r="B100" s="420"/>
      <c r="C100" s="431"/>
      <c r="D100" s="354">
        <v>10800</v>
      </c>
      <c r="E100" s="355"/>
      <c r="F100" s="355"/>
      <c r="G100" s="355"/>
      <c r="H100" s="356"/>
    </row>
    <row r="101" spans="1:8" ht="37.5" customHeight="1" thickBot="1" x14ac:dyDescent="0.25">
      <c r="A101" s="419" t="s">
        <v>190</v>
      </c>
      <c r="B101" s="420"/>
      <c r="C101" s="668"/>
      <c r="D101" s="354">
        <v>11160</v>
      </c>
      <c r="E101" s="355"/>
      <c r="F101" s="355"/>
      <c r="G101" s="355"/>
      <c r="H101" s="356"/>
    </row>
    <row r="102" spans="1:8" ht="53.25" customHeight="1" thickBot="1" x14ac:dyDescent="0.25">
      <c r="A102" s="411" t="s">
        <v>59</v>
      </c>
      <c r="B102" s="412"/>
      <c r="C102" s="412"/>
      <c r="D102" s="421" t="str">
        <f>"от "&amp;MIN(D103:D112)&amp;" до "&amp;MAX(D103:D112)</f>
        <v>от 180 до 1200</v>
      </c>
      <c r="E102" s="422"/>
      <c r="F102" s="422"/>
      <c r="G102" s="422"/>
      <c r="H102" s="423"/>
    </row>
    <row r="103" spans="1:8" ht="151.5" x14ac:dyDescent="0.2">
      <c r="A103" s="65" t="s">
        <v>60</v>
      </c>
      <c r="B103" s="66" t="s">
        <v>13</v>
      </c>
      <c r="C103" s="120"/>
      <c r="D103" s="424">
        <v>804</v>
      </c>
      <c r="E103" s="424"/>
      <c r="F103" s="424"/>
      <c r="G103" s="424"/>
      <c r="H103" s="425"/>
    </row>
    <row r="104" spans="1:8" ht="37.5" customHeight="1" x14ac:dyDescent="0.2">
      <c r="A104" s="377" t="s">
        <v>61</v>
      </c>
      <c r="B104" s="418"/>
      <c r="C104" s="426"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04" s="398">
        <v>180</v>
      </c>
      <c r="E104" s="398"/>
      <c r="F104" s="398"/>
      <c r="G104" s="398"/>
      <c r="H104" s="399"/>
    </row>
    <row r="105" spans="1:8" ht="37.5" customHeight="1" x14ac:dyDescent="0.2">
      <c r="A105" s="377" t="s">
        <v>62</v>
      </c>
      <c r="B105" s="418"/>
      <c r="C105" s="427"/>
      <c r="D105" s="398">
        <v>1200</v>
      </c>
      <c r="E105" s="398"/>
      <c r="F105" s="398"/>
      <c r="G105" s="398"/>
      <c r="H105" s="399"/>
    </row>
    <row r="106" spans="1:8" ht="37.5" customHeight="1" x14ac:dyDescent="0.2">
      <c r="A106" s="377" t="s">
        <v>63</v>
      </c>
      <c r="B106" s="418"/>
      <c r="C106" s="427"/>
      <c r="D106" s="398">
        <v>600</v>
      </c>
      <c r="E106" s="398"/>
      <c r="F106" s="398"/>
      <c r="G106" s="398"/>
      <c r="H106" s="399"/>
    </row>
    <row r="107" spans="1:8" ht="37.5" customHeight="1" x14ac:dyDescent="0.2">
      <c r="A107" s="352" t="s">
        <v>64</v>
      </c>
      <c r="B107" s="353"/>
      <c r="C107" s="427"/>
      <c r="D107" s="398">
        <v>900</v>
      </c>
      <c r="E107" s="398"/>
      <c r="F107" s="398"/>
      <c r="G107" s="398"/>
      <c r="H107" s="399"/>
    </row>
    <row r="108" spans="1:8" ht="37.5" customHeight="1" x14ac:dyDescent="0.2">
      <c r="A108" s="377" t="s">
        <v>65</v>
      </c>
      <c r="B108" s="418"/>
      <c r="C108" s="427"/>
      <c r="D108" s="398">
        <v>240</v>
      </c>
      <c r="E108" s="398"/>
      <c r="F108" s="398"/>
      <c r="G108" s="398"/>
      <c r="H108" s="399"/>
    </row>
    <row r="109" spans="1:8" ht="37.5" customHeight="1" x14ac:dyDescent="0.2">
      <c r="A109" s="377" t="s">
        <v>66</v>
      </c>
      <c r="B109" s="418"/>
      <c r="C109" s="427"/>
      <c r="D109" s="398">
        <v>240</v>
      </c>
      <c r="E109" s="398"/>
      <c r="F109" s="398"/>
      <c r="G109" s="398"/>
      <c r="H109" s="399"/>
    </row>
    <row r="110" spans="1:8" ht="37.5" customHeight="1" x14ac:dyDescent="0.2">
      <c r="A110" s="377" t="s">
        <v>67</v>
      </c>
      <c r="B110" s="418"/>
      <c r="C110" s="427"/>
      <c r="D110" s="398">
        <v>480</v>
      </c>
      <c r="E110" s="398"/>
      <c r="F110" s="398"/>
      <c r="G110" s="398"/>
      <c r="H110" s="399"/>
    </row>
    <row r="111" spans="1:8" ht="37.5" customHeight="1" x14ac:dyDescent="0.2">
      <c r="A111" s="377" t="s">
        <v>68</v>
      </c>
      <c r="B111" s="418"/>
      <c r="C111" s="427"/>
      <c r="D111" s="398">
        <v>720</v>
      </c>
      <c r="E111" s="398"/>
      <c r="F111" s="398"/>
      <c r="G111" s="398"/>
      <c r="H111" s="399"/>
    </row>
    <row r="112" spans="1:8" ht="37.5" customHeight="1" thickBot="1" x14ac:dyDescent="0.25">
      <c r="A112" s="407" t="s">
        <v>69</v>
      </c>
      <c r="B112" s="408"/>
      <c r="C112" s="428"/>
      <c r="D112" s="409">
        <v>600</v>
      </c>
      <c r="E112" s="409"/>
      <c r="F112" s="409"/>
      <c r="G112" s="409"/>
      <c r="H112" s="410"/>
    </row>
    <row r="113" spans="1:8" s="16" customFormat="1" ht="117.75" customHeight="1" thickBot="1" x14ac:dyDescent="0.25">
      <c r="A113" s="524" t="s">
        <v>71</v>
      </c>
      <c r="B113" s="525"/>
      <c r="C11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13" s="375">
        <v>30</v>
      </c>
      <c r="E113" s="375"/>
      <c r="F113" s="375"/>
      <c r="G113" s="375"/>
      <c r="H113" s="376"/>
    </row>
    <row r="114" spans="1:8" ht="50.1" customHeight="1" thickBot="1" x14ac:dyDescent="0.25">
      <c r="A114" s="362" t="s">
        <v>72</v>
      </c>
      <c r="B114" s="363"/>
      <c r="C114" s="21"/>
      <c r="D114" s="364" t="str">
        <f>"от "&amp;MIN(D116,D136:H137,F176,D138:H152)&amp;" до "&amp;MAX(D116,D136:H137,F176,D138:H152)</f>
        <v>от 480 до 7200</v>
      </c>
      <c r="E114" s="364"/>
      <c r="F114" s="364"/>
      <c r="G114" s="364"/>
      <c r="H114" s="365"/>
    </row>
    <row r="115" spans="1:8" ht="21.75" thickBot="1" x14ac:dyDescent="0.25">
      <c r="A115" s="518"/>
      <c r="B115" s="519"/>
      <c r="C115" s="60"/>
      <c r="D115" s="520"/>
      <c r="E115" s="520"/>
      <c r="F115" s="520"/>
      <c r="G115" s="520"/>
      <c r="H115" s="521"/>
    </row>
    <row r="116" spans="1:8" ht="63" customHeight="1" thickBot="1" x14ac:dyDescent="0.25">
      <c r="A116" s="389" t="s">
        <v>73</v>
      </c>
      <c r="B116" s="390"/>
      <c r="C11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"2ГИС.ХАНТЫ-МАНСИЙСК" (версия для ПК); Интернет-площадка 2gis.kz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http://api.2gis.kz/</v>
      </c>
      <c r="D116" s="391">
        <v>2202</v>
      </c>
      <c r="E116" s="391"/>
      <c r="F116" s="391"/>
      <c r="G116" s="391"/>
      <c r="H116" s="392"/>
    </row>
    <row r="117" spans="1:8" ht="63" customHeight="1" thickBot="1" x14ac:dyDescent="0.25">
      <c r="A117" s="393" t="s">
        <v>74</v>
      </c>
      <c r="B117" s="394"/>
      <c r="C117" s="405"/>
      <c r="D117" s="395" t="s">
        <v>75</v>
      </c>
      <c r="E117" s="396"/>
      <c r="F117" s="396"/>
      <c r="G117" s="396"/>
      <c r="H117" s="397"/>
    </row>
    <row r="118" spans="1:8" ht="63" customHeight="1" x14ac:dyDescent="0.2">
      <c r="A118" s="385" t="s">
        <v>76</v>
      </c>
      <c r="B118" s="386"/>
      <c r="C118" s="405"/>
      <c r="D118" s="398">
        <f>D116/4</f>
        <v>550.5</v>
      </c>
      <c r="E118" s="398"/>
      <c r="F118" s="398"/>
      <c r="G118" s="398"/>
      <c r="H118" s="399"/>
    </row>
    <row r="119" spans="1:8" ht="63" customHeight="1" x14ac:dyDescent="0.2">
      <c r="A119" s="385" t="s">
        <v>77</v>
      </c>
      <c r="B119" s="386"/>
      <c r="C119" s="405"/>
      <c r="D119" s="398">
        <f>D116/5</f>
        <v>440.4</v>
      </c>
      <c r="E119" s="398"/>
      <c r="F119" s="398"/>
      <c r="G119" s="398"/>
      <c r="H119" s="399"/>
    </row>
    <row r="120" spans="1:8" ht="63" customHeight="1" x14ac:dyDescent="0.2">
      <c r="A120" s="385" t="s">
        <v>78</v>
      </c>
      <c r="B120" s="386"/>
      <c r="C120" s="405"/>
      <c r="D120" s="398">
        <f>D116/6</f>
        <v>367</v>
      </c>
      <c r="E120" s="398"/>
      <c r="F120" s="398"/>
      <c r="G120" s="398"/>
      <c r="H120" s="399"/>
    </row>
    <row r="121" spans="1:8" ht="63" customHeight="1" x14ac:dyDescent="0.2">
      <c r="A121" s="385" t="s">
        <v>79</v>
      </c>
      <c r="B121" s="386"/>
      <c r="C121" s="405"/>
      <c r="D121" s="398">
        <f>D116/7</f>
        <v>314.57142857142856</v>
      </c>
      <c r="E121" s="398"/>
      <c r="F121" s="398"/>
      <c r="G121" s="398"/>
      <c r="H121" s="399"/>
    </row>
    <row r="122" spans="1:8" ht="63" customHeight="1" x14ac:dyDescent="0.2">
      <c r="A122" s="385" t="s">
        <v>80</v>
      </c>
      <c r="B122" s="386"/>
      <c r="C122" s="405"/>
      <c r="D122" s="398">
        <f>D116/8</f>
        <v>275.25</v>
      </c>
      <c r="E122" s="398"/>
      <c r="F122" s="398"/>
      <c r="G122" s="398"/>
      <c r="H122" s="399"/>
    </row>
    <row r="123" spans="1:8" ht="63" customHeight="1" x14ac:dyDescent="0.2">
      <c r="A123" s="385" t="s">
        <v>81</v>
      </c>
      <c r="B123" s="386"/>
      <c r="C123" s="405"/>
      <c r="D123" s="398">
        <f>D116/9</f>
        <v>244.66666666666666</v>
      </c>
      <c r="E123" s="398"/>
      <c r="F123" s="398"/>
      <c r="G123" s="398"/>
      <c r="H123" s="399"/>
    </row>
    <row r="124" spans="1:8" ht="63" customHeight="1" x14ac:dyDescent="0.2">
      <c r="A124" s="385" t="s">
        <v>82</v>
      </c>
      <c r="B124" s="386"/>
      <c r="C124" s="405"/>
      <c r="D124" s="398">
        <f>D116/10</f>
        <v>220.2</v>
      </c>
      <c r="E124" s="398"/>
      <c r="F124" s="398"/>
      <c r="G124" s="398"/>
      <c r="H124" s="399"/>
    </row>
    <row r="125" spans="1:8" ht="63" customHeight="1" thickBot="1" x14ac:dyDescent="0.25">
      <c r="A125" s="389" t="s">
        <v>83</v>
      </c>
      <c r="B125" s="390"/>
      <c r="C125" s="405"/>
      <c r="D125" s="391">
        <v>3288</v>
      </c>
      <c r="E125" s="391"/>
      <c r="F125" s="391"/>
      <c r="G125" s="391"/>
      <c r="H125" s="392"/>
    </row>
    <row r="126" spans="1:8" ht="63" customHeight="1" thickBot="1" x14ac:dyDescent="0.25">
      <c r="A126" s="393" t="s">
        <v>74</v>
      </c>
      <c r="B126" s="394"/>
      <c r="C126" s="405"/>
      <c r="D126" s="395" t="s">
        <v>75</v>
      </c>
      <c r="E126" s="396"/>
      <c r="F126" s="396"/>
      <c r="G126" s="396"/>
      <c r="H126" s="397"/>
    </row>
    <row r="127" spans="1:8" ht="63" customHeight="1" x14ac:dyDescent="0.2">
      <c r="A127" s="385" t="s">
        <v>76</v>
      </c>
      <c r="B127" s="386"/>
      <c r="C127" s="405"/>
      <c r="D127" s="398">
        <v>822</v>
      </c>
      <c r="E127" s="398"/>
      <c r="F127" s="398"/>
      <c r="G127" s="398"/>
      <c r="H127" s="399"/>
    </row>
    <row r="128" spans="1:8" ht="63" customHeight="1" x14ac:dyDescent="0.2">
      <c r="A128" s="385" t="s">
        <v>77</v>
      </c>
      <c r="B128" s="386"/>
      <c r="C128" s="405"/>
      <c r="D128" s="398">
        <v>657.6</v>
      </c>
      <c r="E128" s="398"/>
      <c r="F128" s="398"/>
      <c r="G128" s="398"/>
      <c r="H128" s="399"/>
    </row>
    <row r="129" spans="1:8" ht="63" customHeight="1" x14ac:dyDescent="0.2">
      <c r="A129" s="385" t="s">
        <v>78</v>
      </c>
      <c r="B129" s="386"/>
      <c r="C129" s="405"/>
      <c r="D129" s="398">
        <v>548</v>
      </c>
      <c r="E129" s="398"/>
      <c r="F129" s="398"/>
      <c r="G129" s="398"/>
      <c r="H129" s="399"/>
    </row>
    <row r="130" spans="1:8" ht="63" customHeight="1" x14ac:dyDescent="0.2">
      <c r="A130" s="385" t="s">
        <v>79</v>
      </c>
      <c r="B130" s="386"/>
      <c r="C130" s="405"/>
      <c r="D130" s="398">
        <v>469.71428571428572</v>
      </c>
      <c r="E130" s="398"/>
      <c r="F130" s="398"/>
      <c r="G130" s="398"/>
      <c r="H130" s="399"/>
    </row>
    <row r="131" spans="1:8" ht="63" customHeight="1" x14ac:dyDescent="0.2">
      <c r="A131" s="385" t="s">
        <v>80</v>
      </c>
      <c r="B131" s="386"/>
      <c r="C131" s="405"/>
      <c r="D131" s="398">
        <v>411</v>
      </c>
      <c r="E131" s="398"/>
      <c r="F131" s="398"/>
      <c r="G131" s="398"/>
      <c r="H131" s="399"/>
    </row>
    <row r="132" spans="1:8" ht="63" customHeight="1" x14ac:dyDescent="0.2">
      <c r="A132" s="385" t="s">
        <v>81</v>
      </c>
      <c r="B132" s="386"/>
      <c r="C132" s="405"/>
      <c r="D132" s="398">
        <v>365.33333333333331</v>
      </c>
      <c r="E132" s="398"/>
      <c r="F132" s="398"/>
      <c r="G132" s="398"/>
      <c r="H132" s="399"/>
    </row>
    <row r="133" spans="1:8" ht="63" customHeight="1" thickBot="1" x14ac:dyDescent="0.25">
      <c r="A133" s="385" t="s">
        <v>82</v>
      </c>
      <c r="B133" s="386"/>
      <c r="C133" s="406"/>
      <c r="D133" s="398">
        <v>328.8</v>
      </c>
      <c r="E133" s="398"/>
      <c r="F133" s="398"/>
      <c r="G133" s="398"/>
      <c r="H133" s="399"/>
    </row>
    <row r="134" spans="1:8" s="16" customFormat="1" ht="62.45" customHeight="1" thickBot="1" x14ac:dyDescent="0.25">
      <c r="A134" s="380" t="s">
        <v>84</v>
      </c>
      <c r="B134" s="381"/>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34" s="374">
        <v>7800</v>
      </c>
      <c r="E134" s="375"/>
      <c r="F134" s="375"/>
      <c r="G134" s="375"/>
      <c r="H134" s="376"/>
    </row>
    <row r="135" spans="1:8" ht="21.75" thickBot="1" x14ac:dyDescent="0.25">
      <c r="A135" s="518"/>
      <c r="B135" s="519"/>
      <c r="C135" s="56"/>
      <c r="D135" s="520"/>
      <c r="E135" s="520"/>
      <c r="F135" s="520"/>
      <c r="G135" s="520"/>
      <c r="H135" s="521"/>
    </row>
    <row r="136" spans="1:8" ht="50.1" customHeight="1" x14ac:dyDescent="0.2">
      <c r="A136" s="352" t="s">
        <v>85</v>
      </c>
      <c r="B136" s="353"/>
      <c r="C136" s="72" t="str">
        <f>"Интернет-площадка 2gis.ru на основе Cправочника организаций "&amp;$C$2&amp;""</f>
        <v>Интернет-площадка 2gis.ru на основе Cправочника организаций "2ГИС.ХАНТЫ-МАНСИЙСК"</v>
      </c>
      <c r="D136" s="382">
        <v>3504</v>
      </c>
      <c r="E136" s="383"/>
      <c r="F136" s="383"/>
      <c r="G136" s="383"/>
      <c r="H136" s="384"/>
    </row>
    <row r="137" spans="1:8" ht="50.1" customHeight="1" x14ac:dyDescent="0.2">
      <c r="A137" s="352" t="s">
        <v>86</v>
      </c>
      <c r="B137" s="353"/>
      <c r="C137" s="73"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7" s="379">
        <v>720</v>
      </c>
      <c r="E137" s="372"/>
      <c r="F137" s="372"/>
      <c r="G137" s="372"/>
      <c r="H137" s="373"/>
    </row>
    <row r="138" spans="1:8" ht="50.1" customHeight="1" x14ac:dyDescent="0.2">
      <c r="A138" s="352" t="s">
        <v>87</v>
      </c>
      <c r="B138" s="353"/>
      <c r="C138" s="73"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38" s="354">
        <v>2160</v>
      </c>
      <c r="E138" s="355"/>
      <c r="F138" s="355"/>
      <c r="G138" s="355"/>
      <c r="H138" s="356"/>
    </row>
    <row r="139" spans="1:8" ht="50.1" customHeight="1" x14ac:dyDescent="0.2">
      <c r="A139" s="352" t="s">
        <v>88</v>
      </c>
      <c r="B139" s="353"/>
      <c r="C139" s="73" t="str">
        <f>"Интернет-площадка 2gis.ru на основе Cправочника организаций "&amp;$C$2&amp;""</f>
        <v>Интернет-площадка 2gis.ru на основе Cправочника организаций "2ГИС.ХАНТЫ-МАНСИЙСК"</v>
      </c>
      <c r="D139" s="354">
        <v>6000</v>
      </c>
      <c r="E139" s="355"/>
      <c r="F139" s="355"/>
      <c r="G139" s="355"/>
      <c r="H139" s="356"/>
    </row>
    <row r="140" spans="1:8" ht="50.1" customHeight="1" x14ac:dyDescent="0.2">
      <c r="A140" s="352" t="s">
        <v>89</v>
      </c>
      <c r="B140" s="353"/>
      <c r="C140" s="73" t="str">
        <f>"Интернет-площадка 2gis.ru на основе Cправочника организаций "&amp;$C$2&amp;""</f>
        <v>Интернет-площадка 2gis.ru на основе Cправочника организаций "2ГИС.ХАНТЫ-МАНСИЙСК"</v>
      </c>
      <c r="D140" s="354">
        <v>7200</v>
      </c>
      <c r="E140" s="355"/>
      <c r="F140" s="355"/>
      <c r="G140" s="355"/>
      <c r="H140" s="356"/>
    </row>
    <row r="141" spans="1:8" ht="50.1" customHeight="1" x14ac:dyDescent="0.2">
      <c r="A141" s="352" t="s">
        <v>90</v>
      </c>
      <c r="B141" s="353"/>
      <c r="C141" s="73"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1" s="354">
        <v>480</v>
      </c>
      <c r="E141" s="355"/>
      <c r="F141" s="355"/>
      <c r="G141" s="355"/>
      <c r="H141" s="356"/>
    </row>
    <row r="142" spans="1:8" ht="50.1" customHeight="1" x14ac:dyDescent="0.2">
      <c r="A142" s="352" t="s">
        <v>91</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2" s="354">
        <v>480</v>
      </c>
      <c r="E142" s="355"/>
      <c r="F142" s="355"/>
      <c r="G142" s="355"/>
      <c r="H142" s="356"/>
    </row>
    <row r="143" spans="1:8" ht="50.1" customHeight="1" x14ac:dyDescent="0.2">
      <c r="A143" s="352" t="s">
        <v>92</v>
      </c>
      <c r="B143" s="353"/>
      <c r="C143" s="73"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43" s="354">
        <v>600</v>
      </c>
      <c r="E143" s="355"/>
      <c r="F143" s="355"/>
      <c r="G143" s="355"/>
      <c r="H143" s="356"/>
    </row>
    <row r="144" spans="1:8" ht="50.1" customHeight="1" x14ac:dyDescent="0.2">
      <c r="A144" s="352" t="s">
        <v>93</v>
      </c>
      <c r="B144" s="353"/>
      <c r="C144" s="74" t="str">
        <f>C137</f>
        <v>Электронный справочник на основе Справочника организаций "2ГИС.ХАНТЫ-МАНСИЙСК" (версия для ПК)</v>
      </c>
      <c r="D144" s="354">
        <v>5502</v>
      </c>
      <c r="E144" s="355"/>
      <c r="F144" s="355"/>
      <c r="G144" s="355"/>
      <c r="H144" s="356"/>
    </row>
    <row r="145" spans="1:8" ht="50.1" customHeight="1" x14ac:dyDescent="0.2">
      <c r="A145" s="352" t="s">
        <v>94</v>
      </c>
      <c r="B145" s="353"/>
      <c r="C145" s="73" t="s">
        <v>95</v>
      </c>
      <c r="D145" s="354">
        <v>600</v>
      </c>
      <c r="E145" s="355"/>
      <c r="F145" s="355"/>
      <c r="G145" s="355"/>
      <c r="H145" s="356"/>
    </row>
    <row r="146" spans="1:8" ht="75" customHeight="1" x14ac:dyDescent="0.2">
      <c r="A146" s="352" t="s">
        <v>96</v>
      </c>
      <c r="B146" s="353"/>
      <c r="C14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6" s="354">
        <v>2502</v>
      </c>
      <c r="E146" s="355"/>
      <c r="F146" s="355"/>
      <c r="G146" s="355"/>
      <c r="H146" s="356"/>
    </row>
    <row r="147" spans="1:8" ht="75" customHeight="1" x14ac:dyDescent="0.2">
      <c r="A147" s="352" t="s">
        <v>97</v>
      </c>
      <c r="B147" s="353"/>
      <c r="C147" s="73" t="str">
        <f t="shared" ref="C147:C149"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7" s="354">
        <v>2004</v>
      </c>
      <c r="E147" s="355"/>
      <c r="F147" s="355"/>
      <c r="G147" s="355"/>
      <c r="H147" s="356"/>
    </row>
    <row r="148" spans="1:8" ht="75" customHeight="1" x14ac:dyDescent="0.2">
      <c r="A148" s="352" t="s">
        <v>98</v>
      </c>
      <c r="B148" s="353"/>
      <c r="C148" s="73"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8" s="354">
        <v>1380</v>
      </c>
      <c r="E148" s="355"/>
      <c r="F148" s="355"/>
      <c r="G148" s="355"/>
      <c r="H148" s="356"/>
    </row>
    <row r="149" spans="1:8" ht="75" customHeight="1" x14ac:dyDescent="0.2">
      <c r="A149" s="352" t="s">
        <v>99</v>
      </c>
      <c r="B149" s="353"/>
      <c r="C149" s="73" t="str">
        <f t="shared" si="0"/>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49" s="354">
        <v>816</v>
      </c>
      <c r="E149" s="355"/>
      <c r="F149" s="355"/>
      <c r="G149" s="355"/>
      <c r="H149" s="356"/>
    </row>
    <row r="150" spans="1:8" ht="75" customHeight="1" x14ac:dyDescent="0.2">
      <c r="A150" s="352" t="s">
        <v>100</v>
      </c>
      <c r="B150" s="353" t="s">
        <v>100</v>
      </c>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0" s="354">
        <v>6000</v>
      </c>
      <c r="E150" s="355"/>
      <c r="F150" s="355"/>
      <c r="G150" s="355"/>
      <c r="H150" s="356"/>
    </row>
    <row r="151" spans="1:8" ht="75" customHeight="1" x14ac:dyDescent="0.2">
      <c r="A151" s="352" t="s">
        <v>101</v>
      </c>
      <c r="B151" s="353" t="s">
        <v>101</v>
      </c>
      <c r="C15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51" s="354">
        <v>3000</v>
      </c>
      <c r="E151" s="355"/>
      <c r="F151" s="355"/>
      <c r="G151" s="355"/>
      <c r="H151" s="356"/>
    </row>
    <row r="152" spans="1:8" ht="50.1" customHeight="1" thickBot="1" x14ac:dyDescent="0.25">
      <c r="A152" s="352" t="s">
        <v>102</v>
      </c>
      <c r="B152" s="353"/>
      <c r="C152" s="73"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2" s="354">
        <v>480</v>
      </c>
      <c r="E152" s="355"/>
      <c r="F152" s="355"/>
      <c r="G152" s="355"/>
      <c r="H152" s="356"/>
    </row>
    <row r="153" spans="1:8" s="16" customFormat="1" ht="102" customHeight="1" thickBot="1" x14ac:dyDescent="0.25">
      <c r="A153" s="352" t="s">
        <v>16</v>
      </c>
      <c r="B153" s="353"/>
      <c r="C15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3" s="354">
        <v>480</v>
      </c>
      <c r="E153" s="355"/>
      <c r="F153" s="355"/>
      <c r="G153" s="355"/>
      <c r="H153" s="356"/>
    </row>
    <row r="154" spans="1:8" s="16" customFormat="1" ht="102" customHeight="1" thickBot="1" x14ac:dyDescent="0.25">
      <c r="A154" s="352" t="s">
        <v>103</v>
      </c>
      <c r="B154" s="353"/>
      <c r="C15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54" s="354">
        <v>100002</v>
      </c>
      <c r="E154" s="355"/>
      <c r="F154" s="355"/>
      <c r="G154" s="355"/>
      <c r="H154" s="356"/>
    </row>
    <row r="155" spans="1:8" s="16" customFormat="1" ht="126" customHeight="1" x14ac:dyDescent="0.2">
      <c r="A155" s="352" t="s">
        <v>104</v>
      </c>
      <c r="B155" s="353"/>
      <c r="C15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5" s="354">
        <v>4002</v>
      </c>
      <c r="E155" s="355"/>
      <c r="F155" s="355"/>
      <c r="G155" s="355"/>
      <c r="H155" s="356"/>
    </row>
    <row r="156" spans="1:8" s="16" customFormat="1" ht="96" customHeight="1" x14ac:dyDescent="0.2">
      <c r="A156" s="377" t="s">
        <v>105</v>
      </c>
      <c r="B156" s="378"/>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Интернет-площадки и Веб-приложения на основе Cправочника организаций "2ГИС.ХАНТЫ-МАНСИЙСК", http://api.2gis.ru/</v>
      </c>
      <c r="D156" s="354">
        <v>2004</v>
      </c>
      <c r="E156" s="355"/>
      <c r="F156" s="355"/>
      <c r="G156" s="355"/>
      <c r="H156" s="356"/>
    </row>
    <row r="157" spans="1:8" s="16" customFormat="1" ht="96" customHeight="1" x14ac:dyDescent="0.2">
      <c r="A157" s="377" t="s">
        <v>106</v>
      </c>
      <c r="B157" s="378"/>
      <c r="C15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57" s="354">
        <v>5010</v>
      </c>
      <c r="E157" s="355"/>
      <c r="F157" s="355"/>
      <c r="G157" s="355"/>
      <c r="H157" s="356"/>
    </row>
    <row r="158" spans="1:8" ht="50.1" customHeight="1" x14ac:dyDescent="0.2">
      <c r="A158" s="352" t="s">
        <v>107</v>
      </c>
      <c r="B158" s="353"/>
      <c r="C158" s="73" t="str">
        <f>"Интернет-площадка 2gis.ru на основе Cправочника организаций "&amp;$C$2&amp;""</f>
        <v>Интернет-площадка 2gis.ru на основе Cправочника организаций "2ГИС.ХАНТЫ-МАНСИЙСК"</v>
      </c>
      <c r="D158" s="354">
        <v>4920</v>
      </c>
      <c r="E158" s="355"/>
      <c r="F158" s="355"/>
      <c r="G158" s="355"/>
      <c r="H158" s="356"/>
    </row>
    <row r="159" spans="1:8" ht="50.1" customHeight="1" x14ac:dyDescent="0.2">
      <c r="A159" s="352" t="s">
        <v>108</v>
      </c>
      <c r="B159" s="353"/>
      <c r="C159" s="73" t="str">
        <f t="shared" ref="C159:C168" si="1">"Электронный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59" s="354">
        <v>1080</v>
      </c>
      <c r="E159" s="355"/>
      <c r="F159" s="355"/>
      <c r="G159" s="355"/>
      <c r="H159" s="356"/>
    </row>
    <row r="160" spans="1:8" ht="50.1" customHeight="1" x14ac:dyDescent="0.2">
      <c r="A160" s="352" t="s">
        <v>109</v>
      </c>
      <c r="B160" s="353"/>
      <c r="C160" s="73" t="str">
        <f t="shared" si="1"/>
        <v>Электронный справочник на основе Справочника организаций "2ГИС.ХАНТЫ-МАНСИЙСК" (версия для ПК)</v>
      </c>
      <c r="D160" s="354">
        <v>3120</v>
      </c>
      <c r="E160" s="355"/>
      <c r="F160" s="355"/>
      <c r="G160" s="355"/>
      <c r="H160" s="356"/>
    </row>
    <row r="161" spans="1:8" ht="50.1" customHeight="1" x14ac:dyDescent="0.2">
      <c r="A161" s="352" t="s">
        <v>110</v>
      </c>
      <c r="B161" s="353"/>
      <c r="C161" s="73" t="str">
        <f>"Интернет-площадка 2gis.ru на основе Cправочника организаций "&amp;$C$2&amp;""</f>
        <v>Интернет-площадка 2gis.ru на основе Cправочника организаций "2ГИС.ХАНТЫ-МАНСИЙСК"</v>
      </c>
      <c r="D161" s="354">
        <v>8400</v>
      </c>
      <c r="E161" s="355"/>
      <c r="F161" s="355"/>
      <c r="G161" s="355"/>
      <c r="H161" s="356"/>
    </row>
    <row r="162" spans="1:8" ht="50.1" customHeight="1" x14ac:dyDescent="0.2">
      <c r="A162" s="352" t="s">
        <v>111</v>
      </c>
      <c r="B162" s="353"/>
      <c r="C162" s="73" t="str">
        <f>"Интернет-площадка 2gis.ru на основе Cправочника организаций "&amp;$C$2&amp;""</f>
        <v>Интернет-площадка 2gis.ru на основе Cправочника организаций "2ГИС.ХАНТЫ-МАНСИЙСК"</v>
      </c>
      <c r="D162" s="354">
        <v>10080</v>
      </c>
      <c r="E162" s="355"/>
      <c r="F162" s="355"/>
      <c r="G162" s="355"/>
      <c r="H162" s="356"/>
    </row>
    <row r="163" spans="1:8" ht="50.1" customHeight="1" x14ac:dyDescent="0.2">
      <c r="A163" s="352" t="s">
        <v>112</v>
      </c>
      <c r="B163" s="353"/>
      <c r="C163" s="73" t="str">
        <f t="shared" si="1"/>
        <v>Электронный справочник на основе Справочника организаций "2ГИС.ХАНТЫ-МАНСИЙСК" (версия для ПК)</v>
      </c>
      <c r="D163" s="354">
        <v>720</v>
      </c>
      <c r="E163" s="355"/>
      <c r="F163" s="355"/>
      <c r="G163" s="355"/>
      <c r="H163" s="356"/>
    </row>
    <row r="164" spans="1:8" ht="50.1" customHeight="1" x14ac:dyDescent="0.2">
      <c r="A164" s="352" t="s">
        <v>113</v>
      </c>
      <c r="B164" s="353"/>
      <c r="C164" s="73" t="str">
        <f t="shared" si="1"/>
        <v>Электронный справочник на основе Справочника организаций "2ГИС.ХАНТЫ-МАНСИЙСК" (версия для ПК)</v>
      </c>
      <c r="D164" s="354">
        <v>720</v>
      </c>
      <c r="E164" s="355"/>
      <c r="F164" s="355"/>
      <c r="G164" s="355"/>
      <c r="H164" s="356"/>
    </row>
    <row r="165" spans="1:8" ht="50.1" customHeight="1" x14ac:dyDescent="0.2">
      <c r="A165" s="352" t="s">
        <v>114</v>
      </c>
      <c r="B165" s="353"/>
      <c r="C165" s="73" t="str">
        <f t="shared" si="1"/>
        <v>Электронный справочник на основе Справочника организаций "2ГИС.ХАНТЫ-МАНСИЙСК" (версия для ПК)</v>
      </c>
      <c r="D165" s="354">
        <v>840</v>
      </c>
      <c r="E165" s="355"/>
      <c r="F165" s="355"/>
      <c r="G165" s="355"/>
      <c r="H165" s="356"/>
    </row>
    <row r="166" spans="1:8" ht="50.1" customHeight="1" x14ac:dyDescent="0.2">
      <c r="A166" s="352" t="s">
        <v>115</v>
      </c>
      <c r="B166" s="353"/>
      <c r="C166" s="73" t="s">
        <v>95</v>
      </c>
      <c r="D166" s="354">
        <v>840</v>
      </c>
      <c r="E166" s="355"/>
      <c r="F166" s="355"/>
      <c r="G166" s="355"/>
      <c r="H166" s="356"/>
    </row>
    <row r="167" spans="1:8" ht="75" customHeight="1" x14ac:dyDescent="0.2">
      <c r="A167" s="352" t="s">
        <v>116</v>
      </c>
      <c r="B167" s="353"/>
      <c r="C16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"2ГИС.ХАНТЫ-МАНСИЙСК" (мобильная версия 2ГИС 4.0 и выше); Интернет-площадка 2gis.ru на основе Cправочника организаций "2ГИС.ХАНТЫ-МАНСИЙСК"</v>
      </c>
      <c r="D167" s="354">
        <v>8400</v>
      </c>
      <c r="E167" s="355"/>
      <c r="F167" s="355"/>
      <c r="G167" s="355"/>
      <c r="H167" s="356"/>
    </row>
    <row r="168" spans="1:8" ht="50.1" customHeight="1" thickBot="1" x14ac:dyDescent="0.25">
      <c r="A168" s="352" t="s">
        <v>117</v>
      </c>
      <c r="B168" s="353"/>
      <c r="C168" s="73" t="str">
        <f t="shared" si="1"/>
        <v>Электронный справочник на основе Справочника организаций "2ГИС.ХАНТЫ-МАНСИЙСК" (версия для ПК)</v>
      </c>
      <c r="D168" s="374">
        <v>720</v>
      </c>
      <c r="E168" s="375"/>
      <c r="F168" s="375"/>
      <c r="G168" s="375"/>
      <c r="H168" s="376"/>
    </row>
    <row r="169" spans="1:8" s="23" customFormat="1" ht="50.1" customHeight="1" thickBot="1" x14ac:dyDescent="0.25">
      <c r="A169" s="362" t="s">
        <v>118</v>
      </c>
      <c r="B169" s="363"/>
      <c r="C169" s="21"/>
      <c r="D169" s="364"/>
      <c r="E169" s="364"/>
      <c r="F169" s="364"/>
      <c r="G169" s="364"/>
      <c r="H169" s="365"/>
    </row>
    <row r="170" spans="1:8" s="16" customFormat="1" ht="50.1" customHeight="1" x14ac:dyDescent="0.2">
      <c r="A170" s="352" t="s">
        <v>119</v>
      </c>
      <c r="B170" s="353"/>
      <c r="C170" s="366" t="str">
        <f>"Электронный справочник на основе Справочника организаций "&amp;$C$2&amp;" (мобильная версия)"</f>
        <v>Электронный справочник на основе Справочника организаций "2ГИС.ХАНТЫ-МАНСИЙСК" (мобильная версия)</v>
      </c>
      <c r="D170" s="354">
        <v>2502</v>
      </c>
      <c r="E170" s="355"/>
      <c r="F170" s="355"/>
      <c r="G170" s="355"/>
      <c r="H170" s="356"/>
    </row>
    <row r="171" spans="1:8" s="16" customFormat="1" ht="50.1" customHeight="1" x14ac:dyDescent="0.2">
      <c r="A171" s="352" t="s">
        <v>120</v>
      </c>
      <c r="B171" s="353"/>
      <c r="C171" s="367"/>
      <c r="D171" s="354">
        <v>2502</v>
      </c>
      <c r="E171" s="355"/>
      <c r="F171" s="355"/>
      <c r="G171" s="355"/>
      <c r="H171" s="356"/>
    </row>
    <row r="172" spans="1:8" s="16" customFormat="1" ht="50.1" customHeight="1" x14ac:dyDescent="0.2">
      <c r="A172" s="369" t="s">
        <v>121</v>
      </c>
      <c r="B172" s="370"/>
      <c r="C172" s="367"/>
      <c r="D172" s="517">
        <v>1500</v>
      </c>
      <c r="E172" s="398"/>
      <c r="F172" s="398"/>
      <c r="G172" s="398"/>
      <c r="H172" s="398"/>
    </row>
    <row r="173" spans="1:8" s="16" customFormat="1" ht="50.1" customHeight="1" x14ac:dyDescent="0.2">
      <c r="A173" s="369" t="s">
        <v>122</v>
      </c>
      <c r="B173" s="370"/>
      <c r="C173" s="367"/>
      <c r="D173" s="517">
        <v>150</v>
      </c>
      <c r="E173" s="398"/>
      <c r="F173" s="398"/>
      <c r="G173" s="398"/>
      <c r="H173" s="398"/>
    </row>
    <row r="174" spans="1:8" s="16" customFormat="1" ht="50.1" customHeight="1" thickBot="1" x14ac:dyDescent="0.25">
      <c r="A174" s="369" t="s">
        <v>123</v>
      </c>
      <c r="B174" s="370"/>
      <c r="C174" s="368"/>
      <c r="D174" s="471">
        <v>510</v>
      </c>
      <c r="E174" s="472"/>
      <c r="F174" s="472"/>
      <c r="G174" s="472"/>
      <c r="H174" s="472"/>
    </row>
    <row r="175" spans="1:8" s="16" customFormat="1" ht="50.1" customHeight="1" thickBot="1" x14ac:dyDescent="0.25">
      <c r="A175" s="362" t="s">
        <v>124</v>
      </c>
      <c r="B175" s="363"/>
      <c r="C175" s="21"/>
      <c r="D175" s="364"/>
      <c r="E175" s="364"/>
      <c r="F175" s="364"/>
      <c r="G175" s="364"/>
      <c r="H175" s="365"/>
    </row>
    <row r="176" spans="1:8" ht="50.1" customHeight="1" x14ac:dyDescent="0.2">
      <c r="A176" s="352" t="s">
        <v>125</v>
      </c>
      <c r="B176" s="353"/>
      <c r="C17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76" s="77">
        <f>F176*1.2</f>
        <v>2211.8399999999997</v>
      </c>
      <c r="E176" s="78">
        <f>F176*1.1</f>
        <v>2027.52</v>
      </c>
      <c r="F176" s="78">
        <v>1843.1999999999998</v>
      </c>
      <c r="G176" s="78">
        <f>F176*0.75</f>
        <v>1382.3999999999999</v>
      </c>
      <c r="H176" s="79">
        <f>F176*0.5</f>
        <v>921.59999999999991</v>
      </c>
    </row>
    <row r="177" spans="1:8" ht="50.1" customHeight="1" x14ac:dyDescent="0.2">
      <c r="A177" s="352" t="s">
        <v>126</v>
      </c>
      <c r="B177" s="353"/>
      <c r="C177" s="73" t="str">
        <f>"Интернет-площадка 2gis.ru на основе Cправочника организаций "&amp;$C$2&amp;""</f>
        <v>Интернет-площадка 2gis.ru на основе Cправочника организаций "2ГИС.ХАНТЫ-МАНСИЙСК"</v>
      </c>
      <c r="D177" s="354">
        <v>1302</v>
      </c>
      <c r="E177" s="355"/>
      <c r="F177" s="355"/>
      <c r="G177" s="355"/>
      <c r="H177" s="356"/>
    </row>
    <row r="178" spans="1:8" ht="50.1" customHeight="1" x14ac:dyDescent="0.2">
      <c r="A178" s="352" t="s">
        <v>127</v>
      </c>
      <c r="B178" s="353"/>
      <c r="C178" s="73"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78" s="354">
        <v>600</v>
      </c>
      <c r="E178" s="355"/>
      <c r="F178" s="355"/>
      <c r="G178" s="355"/>
      <c r="H178" s="356"/>
    </row>
    <row r="179" spans="1:8" ht="50.1" customHeight="1" x14ac:dyDescent="0.2">
      <c r="A179" s="352" t="s">
        <v>128</v>
      </c>
      <c r="B179" s="353"/>
      <c r="C17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(мобильная версия 2ГИС 4.0 и выше)</v>
      </c>
      <c r="D179" s="77">
        <f>F179*1.2</f>
        <v>3168</v>
      </c>
      <c r="E179" s="78">
        <f>F179*1.1</f>
        <v>2904.0000000000005</v>
      </c>
      <c r="F179" s="78">
        <v>2640</v>
      </c>
      <c r="G179" s="78">
        <f>F179*0.75</f>
        <v>1980</v>
      </c>
      <c r="H179" s="79">
        <f>F179*0.5</f>
        <v>1320</v>
      </c>
    </row>
    <row r="180" spans="1:8" ht="50.1" customHeight="1" x14ac:dyDescent="0.2">
      <c r="A180" s="352" t="s">
        <v>199</v>
      </c>
      <c r="B180" s="353"/>
      <c r="C180" s="73" t="str">
        <f>"Интернет-площадка 2gis.ru на основе Cправочника организаций "&amp;$C$2&amp;""</f>
        <v>Интернет-площадка 2gis.ru на основе Cправочника организаций "2ГИС.ХАНТЫ-МАНСИЙСК"</v>
      </c>
      <c r="D180" s="354">
        <v>1920</v>
      </c>
      <c r="E180" s="355"/>
      <c r="F180" s="355"/>
      <c r="G180" s="355"/>
      <c r="H180" s="356"/>
    </row>
    <row r="181" spans="1:8" ht="50.1" customHeight="1" x14ac:dyDescent="0.2">
      <c r="A181" s="352" t="s">
        <v>130</v>
      </c>
      <c r="B181" s="353"/>
      <c r="C181" s="73" t="str">
        <f>"Электронный справочник на основе Справочника организаций "&amp;$C$2&amp;" (версия для ПК)"</f>
        <v>Электронный справочник на основе Справочника организаций "2ГИС.ХАНТЫ-МАНСИЙСК" (версия для ПК)</v>
      </c>
      <c r="D181" s="354">
        <v>840</v>
      </c>
      <c r="E181" s="355"/>
      <c r="F181" s="355"/>
      <c r="G181" s="355"/>
      <c r="H181" s="356"/>
    </row>
    <row r="182" spans="1:8" s="16" customFormat="1" ht="126" customHeight="1" thickBot="1" x14ac:dyDescent="0.25">
      <c r="A182" s="352" t="s">
        <v>131</v>
      </c>
      <c r="B182" s="353"/>
      <c r="C182" s="80" t="str">
        <f>C177</f>
        <v>Интернет-площадка 2gis.ru на основе Cправочника организаций "2ГИС.ХАНТЫ-МАНСИЙСК"</v>
      </c>
      <c r="D182" s="77">
        <f>F182*1.2</f>
        <v>1728</v>
      </c>
      <c r="E182" s="78">
        <f>F182*1.1</f>
        <v>1584.0000000000002</v>
      </c>
      <c r="F182" s="78">
        <v>1440</v>
      </c>
      <c r="G182" s="78">
        <f>F182*0.75</f>
        <v>1080</v>
      </c>
      <c r="H182" s="79">
        <f>F182*0.5</f>
        <v>720</v>
      </c>
    </row>
    <row r="183" spans="1:8" ht="50.1" customHeight="1" thickBot="1" x14ac:dyDescent="0.25">
      <c r="A183" s="362" t="s">
        <v>200</v>
      </c>
      <c r="B183" s="363"/>
      <c r="C183" s="21"/>
      <c r="D183" s="364"/>
      <c r="E183" s="364"/>
      <c r="F183" s="364"/>
      <c r="G183" s="364"/>
      <c r="H183" s="365"/>
    </row>
    <row r="184" spans="1:8" s="20" customFormat="1" ht="30" customHeight="1" thickBot="1" x14ac:dyDescent="0.25">
      <c r="A184" s="506"/>
      <c r="B184" s="507"/>
      <c r="C184" s="623"/>
      <c r="D184" s="507"/>
      <c r="E184" s="507"/>
      <c r="F184" s="507"/>
      <c r="G184" s="507"/>
      <c r="H184" s="508"/>
    </row>
    <row r="185" spans="1:8" s="16" customFormat="1" ht="185.25" customHeight="1" x14ac:dyDescent="0.2">
      <c r="A185" s="352" t="s">
        <v>201</v>
      </c>
      <c r="B185" s="353"/>
      <c r="C18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"2ГИС.ХАНТЫ-МАНСИЙСК" (версия для ПК); Интернет-площадка 2gis.ru на основе Cправочника организаций "2ГИС.ХАНТЫ-МАНСИЙСК"; Электронный справочник на основе Справочника организаций "2ГИС.ХАНТЫ-МАНСИЙСК" (мобильная версия 2ГИС 4.0 и выше)</v>
      </c>
      <c r="D185" s="382">
        <v>9780</v>
      </c>
      <c r="E185" s="383"/>
      <c r="F185" s="383"/>
      <c r="G185" s="383"/>
      <c r="H185" s="384"/>
    </row>
    <row r="186" spans="1:8" s="16" customFormat="1" ht="83.25" customHeight="1" thickBot="1" x14ac:dyDescent="0.25">
      <c r="A186" s="352" t="s">
        <v>202</v>
      </c>
      <c r="B186" s="353"/>
      <c r="C186" s="367"/>
      <c r="D186" s="354">
        <v>9780</v>
      </c>
      <c r="E186" s="355"/>
      <c r="F186" s="355"/>
      <c r="G186" s="355"/>
      <c r="H186" s="356"/>
    </row>
    <row r="187" spans="1:8" ht="21.75" thickBot="1" x14ac:dyDescent="0.25">
      <c r="A187" s="518"/>
      <c r="B187" s="519"/>
      <c r="C187" s="60"/>
      <c r="D187" s="520"/>
      <c r="E187" s="520"/>
      <c r="F187" s="520"/>
      <c r="G187" s="520"/>
      <c r="H187" s="521"/>
    </row>
    <row r="189" spans="1:8" ht="21" x14ac:dyDescent="0.2">
      <c r="A189" s="85"/>
      <c r="B189" s="86" t="s">
        <v>133</v>
      </c>
      <c r="C189" s="349" t="s">
        <v>521</v>
      </c>
      <c r="D189" s="349"/>
      <c r="E189" s="87"/>
      <c r="F189" s="87"/>
      <c r="G189" s="87"/>
      <c r="H189" s="87"/>
    </row>
    <row r="190" spans="1:8" ht="21" x14ac:dyDescent="0.2">
      <c r="A190" s="85"/>
      <c r="B190" s="87"/>
      <c r="C190" s="348" t="s">
        <v>522</v>
      </c>
      <c r="D190" s="348"/>
      <c r="E190" s="87"/>
      <c r="F190" s="87"/>
      <c r="G190" s="87"/>
      <c r="H190" s="87"/>
    </row>
    <row r="191" spans="1:8" ht="21" x14ac:dyDescent="0.2">
      <c r="A191" s="85"/>
      <c r="B191" s="87"/>
      <c r="C191" s="348" t="s">
        <v>523</v>
      </c>
      <c r="D191" s="348"/>
      <c r="E191" s="87"/>
      <c r="F191" s="87"/>
      <c r="G191" s="87"/>
      <c r="H191" s="87"/>
    </row>
    <row r="192" spans="1:8" ht="21" x14ac:dyDescent="0.2">
      <c r="C192" s="348"/>
      <c r="D192" s="348"/>
      <c r="E192" s="87"/>
      <c r="F192" s="87"/>
      <c r="G192" s="87"/>
      <c r="H192" s="82"/>
    </row>
    <row r="193" spans="1:8" ht="26.25" customHeight="1" x14ac:dyDescent="0.2">
      <c r="A193" s="347" t="str">
        <f>Абакан_юр!A174</f>
        <v>По соглашению сторон в качестве валюты платежа могут выступать украинские гривны, в этом случае курс следующий: 1 руб. = 0,4395 гривен</v>
      </c>
      <c r="B193" s="347"/>
      <c r="C193" s="347"/>
      <c r="D193" s="89"/>
      <c r="E193" s="89"/>
      <c r="F193" s="90"/>
      <c r="G193" s="351"/>
      <c r="H193" s="351"/>
    </row>
    <row r="194" spans="1:8" ht="26.25" customHeight="1" x14ac:dyDescent="0.2">
      <c r="A194" s="347" t="str">
        <f>Абакан_юр!A175</f>
        <v>По соглашению сторон в качестве валюты платежа могут выступать дирхамы ОАЭ, в этом случае курс следующий: 1 руб. = 0,0414 дирхам</v>
      </c>
      <c r="B194" s="347"/>
      <c r="C194" s="347"/>
      <c r="D194" s="89"/>
      <c r="E194" s="89"/>
      <c r="F194" s="90"/>
      <c r="G194" s="92"/>
      <c r="H194" s="92"/>
    </row>
    <row r="195" spans="1:8" ht="26.25" customHeight="1" x14ac:dyDescent="0.2">
      <c r="A195" s="347" t="str">
        <f>Абакан_юр!A176</f>
        <v>По соглашению сторон в качестве валюты платежа могут выступать доллары США, в этом случае курс следующий: 1 руб. = 0,0113 доллара</v>
      </c>
      <c r="B195" s="347"/>
      <c r="C195" s="347"/>
      <c r="D195" s="89"/>
      <c r="E195" s="89"/>
      <c r="F195" s="90"/>
      <c r="G195" s="92"/>
      <c r="H195" s="92"/>
    </row>
    <row r="196" spans="1:8" ht="26.25" customHeight="1" x14ac:dyDescent="0.2">
      <c r="A196" s="347" t="str">
        <f>Абакан_юр!A177</f>
        <v>По соглашению сторон в качестве валюты платежа могут выступать евро, в этом случае курс следующий: 1 руб. = 0,0104 евро</v>
      </c>
      <c r="B196" s="347"/>
      <c r="C196" s="347"/>
      <c r="D196" s="89"/>
      <c r="E196" s="90"/>
      <c r="F196" s="90"/>
      <c r="G196" s="92"/>
      <c r="H196" s="92"/>
    </row>
    <row r="197" spans="1:8" ht="26.25" customHeight="1" x14ac:dyDescent="0.2">
      <c r="A197" s="347" t="str">
        <f>Абакан_юр!A178</f>
        <v>По соглашению сторон в качестве валюты платежа могут выступать чешские кроны, в этом случае курс следующий: 1 руб. = 0,2610 крона</v>
      </c>
      <c r="B197" s="347"/>
      <c r="C197" s="347"/>
      <c r="D197" s="89"/>
      <c r="E197" s="90"/>
      <c r="F197" s="90"/>
      <c r="G197" s="92"/>
      <c r="H197" s="92"/>
    </row>
    <row r="198" spans="1:8" ht="26.25" customHeight="1" x14ac:dyDescent="0.2">
      <c r="A198" s="347" t="str">
        <f>Абакан_юр!A179</f>
        <v>По соглашению сторон в качестве валюты платежа могут выступать киргизские сомы, в этом случае курс следующий: 1 руб. = 1,0094 сом</v>
      </c>
      <c r="B198" s="347"/>
      <c r="C198" s="347"/>
      <c r="D198" s="89"/>
      <c r="E198" s="89"/>
      <c r="F198" s="90"/>
      <c r="G198" s="92"/>
      <c r="H198" s="92"/>
    </row>
    <row r="199" spans="1:8" ht="26.25" customHeight="1" x14ac:dyDescent="0.2">
      <c r="A199"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9" s="347"/>
      <c r="C199" s="347"/>
      <c r="D199" s="89"/>
      <c r="E199" s="89"/>
      <c r="F199" s="90"/>
      <c r="G199" s="92"/>
      <c r="H199" s="92"/>
    </row>
    <row r="200" spans="1:8" ht="26.25" x14ac:dyDescent="0.2">
      <c r="A200" s="93"/>
      <c r="B200" s="93"/>
      <c r="C200" s="94"/>
      <c r="D200" s="95"/>
      <c r="E200" s="95"/>
      <c r="F200" s="96"/>
      <c r="G200" s="97"/>
      <c r="H200" s="97"/>
    </row>
    <row r="201" spans="1:8" ht="21" x14ac:dyDescent="0.2">
      <c r="A201" s="339" t="s">
        <v>144</v>
      </c>
      <c r="B201" s="339"/>
      <c r="C201" s="339"/>
      <c r="D201" s="339"/>
      <c r="E201" s="339"/>
      <c r="F201" s="339"/>
      <c r="G201" s="339"/>
      <c r="H201" s="339"/>
    </row>
    <row r="202" spans="1:8" ht="21" x14ac:dyDescent="0.2">
      <c r="A202" s="339" t="s">
        <v>145</v>
      </c>
      <c r="B202" s="339"/>
      <c r="C202" s="339"/>
      <c r="D202" s="339"/>
      <c r="E202" s="339"/>
      <c r="F202" s="339"/>
      <c r="G202" s="339"/>
      <c r="H202" s="339"/>
    </row>
    <row r="203" spans="1:8" ht="26.25" x14ac:dyDescent="0.2">
      <c r="A203" s="93"/>
      <c r="B203" s="93"/>
      <c r="C203" s="94"/>
      <c r="D203" s="95"/>
      <c r="E203" s="95"/>
      <c r="F203" s="96"/>
      <c r="G203" s="97"/>
      <c r="H203" s="97"/>
    </row>
    <row r="204" spans="1:8" ht="50.1" customHeight="1" thickBot="1" x14ac:dyDescent="0.25">
      <c r="A204" s="340" t="s">
        <v>146</v>
      </c>
      <c r="B204" s="340"/>
      <c r="C204" s="340"/>
      <c r="D204" s="340"/>
      <c r="E204" s="340"/>
      <c r="F204" s="99"/>
      <c r="G204" s="91"/>
      <c r="H204" s="100"/>
    </row>
    <row r="205" spans="1:8" ht="50.1" customHeight="1" thickBot="1" x14ac:dyDescent="0.25">
      <c r="A205" s="341" t="s">
        <v>147</v>
      </c>
      <c r="B205" s="342"/>
      <c r="C205" s="342"/>
      <c r="D205" s="342"/>
      <c r="E205" s="343"/>
      <c r="F205" s="101"/>
      <c r="H205" s="102"/>
    </row>
    <row r="206" spans="1:8" ht="112.5" customHeight="1" thickBot="1" x14ac:dyDescent="0.25">
      <c r="A206" s="538" t="s">
        <v>148</v>
      </c>
      <c r="B206" s="539"/>
      <c r="C206" s="103" t="s">
        <v>149</v>
      </c>
      <c r="D206" s="621" t="s">
        <v>150</v>
      </c>
      <c r="E206" s="622"/>
      <c r="F206" s="104"/>
      <c r="G206" s="104"/>
      <c r="H206" s="104"/>
    </row>
    <row r="207" spans="1:8" ht="112.5" customHeight="1" x14ac:dyDescent="0.2">
      <c r="A207" s="333" t="s">
        <v>151</v>
      </c>
      <c r="B207" s="334"/>
      <c r="C207" s="105" t="s">
        <v>152</v>
      </c>
      <c r="D207" s="335" t="s">
        <v>153</v>
      </c>
      <c r="E207" s="336"/>
      <c r="F207" s="104"/>
      <c r="G207" s="104"/>
      <c r="H207" s="104"/>
    </row>
    <row r="208" spans="1:8" ht="100.5" customHeight="1" x14ac:dyDescent="0.2">
      <c r="A208" s="337" t="s">
        <v>154</v>
      </c>
      <c r="B208" s="338"/>
      <c r="C208" s="106" t="s">
        <v>155</v>
      </c>
      <c r="D208" s="331" t="s">
        <v>156</v>
      </c>
      <c r="E208" s="332"/>
      <c r="F208" s="104"/>
      <c r="G208" s="104"/>
      <c r="H208" s="104"/>
    </row>
    <row r="209" spans="1:8" ht="124.5" customHeight="1" thickBot="1" x14ac:dyDescent="0.25">
      <c r="A209" s="495" t="s">
        <v>157</v>
      </c>
      <c r="B209" s="496"/>
      <c r="C209" s="125" t="s">
        <v>158</v>
      </c>
      <c r="D209" s="497" t="s">
        <v>156</v>
      </c>
      <c r="E209" s="498"/>
      <c r="F209" s="104"/>
      <c r="G209" s="104"/>
      <c r="H209" s="104"/>
    </row>
    <row r="210" spans="1:8" s="82" customFormat="1" ht="102.75" customHeight="1" thickBot="1" x14ac:dyDescent="0.25">
      <c r="A210" s="495" t="s">
        <v>160</v>
      </c>
      <c r="B210" s="496"/>
      <c r="C210" s="247" t="s">
        <v>161</v>
      </c>
      <c r="D210" s="497" t="s">
        <v>156</v>
      </c>
      <c r="E210" s="498"/>
      <c r="F210" s="101"/>
      <c r="G210" s="101"/>
      <c r="H210" s="101"/>
    </row>
    <row r="211" spans="1:8" s="98" customFormat="1" ht="222.75" customHeight="1" thickBot="1" x14ac:dyDescent="0.25">
      <c r="A211" s="495" t="s">
        <v>162</v>
      </c>
      <c r="B211" s="496"/>
      <c r="C211" s="125" t="s">
        <v>163</v>
      </c>
      <c r="D211" s="497" t="s">
        <v>156</v>
      </c>
      <c r="E211" s="498"/>
      <c r="F211" s="96"/>
      <c r="G211" s="97"/>
      <c r="H211" s="97"/>
    </row>
    <row r="212" spans="1:8" ht="198" customHeight="1" x14ac:dyDescent="0.2">
      <c r="A212"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2" s="339"/>
      <c r="C212" s="339"/>
      <c r="D212" s="339"/>
      <c r="E212" s="339"/>
      <c r="F212" s="339"/>
      <c r="G212" s="339"/>
      <c r="H212" s="339"/>
    </row>
    <row r="213" spans="1:8" ht="83.25" customHeight="1" x14ac:dyDescent="0.2">
      <c r="A213" s="339" t="s">
        <v>167</v>
      </c>
      <c r="B213" s="339"/>
      <c r="C213" s="339"/>
      <c r="D213" s="339"/>
      <c r="E213" s="339"/>
      <c r="F213" s="339"/>
      <c r="G213" s="339"/>
      <c r="H213" s="339"/>
    </row>
    <row r="214" spans="1:8" ht="23.25" x14ac:dyDescent="0.2">
      <c r="A214" s="329" t="s">
        <v>168</v>
      </c>
      <c r="B214" s="329"/>
      <c r="C214" s="329"/>
      <c r="D214" s="329"/>
      <c r="E214" s="329"/>
      <c r="F214" s="329"/>
      <c r="G214" s="329"/>
      <c r="H214" s="329"/>
    </row>
    <row r="215" spans="1:8" s="109" customFormat="1" ht="114.75" customHeight="1" x14ac:dyDescent="0.2">
      <c r="A215" s="339" t="s">
        <v>169</v>
      </c>
      <c r="B215" s="339"/>
      <c r="C215" s="339"/>
      <c r="D215" s="339"/>
      <c r="E215" s="339"/>
      <c r="F215" s="339"/>
      <c r="G215" s="339"/>
      <c r="H215" s="339"/>
    </row>
  </sheetData>
  <sheetProtection selectLockedCells="1" selectUnlockedCells="1"/>
  <mergeCells count="354">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A180:B180"/>
    <mergeCell ref="D180:H180"/>
    <mergeCell ref="D173:H173"/>
    <mergeCell ref="A174:B174"/>
    <mergeCell ref="D174:H174"/>
    <mergeCell ref="A175:B175"/>
    <mergeCell ref="D175:H175"/>
    <mergeCell ref="A176:B176"/>
    <mergeCell ref="G193:H193"/>
    <mergeCell ref="A185:B185"/>
    <mergeCell ref="C185:C186"/>
    <mergeCell ref="D185:H185"/>
    <mergeCell ref="A186:B186"/>
    <mergeCell ref="D186:H186"/>
    <mergeCell ref="A187:B187"/>
    <mergeCell ref="D187:H187"/>
    <mergeCell ref="A181:B181"/>
    <mergeCell ref="D181:H181"/>
    <mergeCell ref="A182:B182"/>
    <mergeCell ref="A183:B183"/>
    <mergeCell ref="D183:H183"/>
    <mergeCell ref="A184:C184"/>
    <mergeCell ref="D184:H184"/>
    <mergeCell ref="A194:C194"/>
    <mergeCell ref="A195:C195"/>
    <mergeCell ref="A196:C196"/>
    <mergeCell ref="A197:C197"/>
    <mergeCell ref="A198:C198"/>
    <mergeCell ref="A199:C199"/>
    <mergeCell ref="C189:D189"/>
    <mergeCell ref="C190:D190"/>
    <mergeCell ref="C191:D191"/>
    <mergeCell ref="C192:D192"/>
    <mergeCell ref="A193:C193"/>
    <mergeCell ref="A207:B207"/>
    <mergeCell ref="D207:E207"/>
    <mergeCell ref="A208:B208"/>
    <mergeCell ref="D208:E208"/>
    <mergeCell ref="A209:B209"/>
    <mergeCell ref="D209:E209"/>
    <mergeCell ref="A201:H201"/>
    <mergeCell ref="A202:H202"/>
    <mergeCell ref="A204:E204"/>
    <mergeCell ref="A205:E205"/>
    <mergeCell ref="A206:B206"/>
    <mergeCell ref="D206:E206"/>
    <mergeCell ref="A214:H214"/>
    <mergeCell ref="A215:E215"/>
    <mergeCell ref="F215:H215"/>
    <mergeCell ref="A210:B210"/>
    <mergeCell ref="D210:E210"/>
    <mergeCell ref="A211:B211"/>
    <mergeCell ref="D211:E211"/>
    <mergeCell ref="A212:H212"/>
    <mergeCell ref="A213:H21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319"/>
  <sheetViews>
    <sheetView view="pageBreakPreview" zoomScale="40" zoomScaleNormal="60" zoomScaleSheetLayoutView="40" workbookViewId="0">
      <pane ySplit="3" topLeftCell="A52"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683"/>
      <c r="E1" s="683"/>
      <c r="F1" s="683"/>
      <c r="G1" s="205"/>
      <c r="H1" s="205"/>
    </row>
    <row r="2" spans="1:8" s="10" customFormat="1" ht="50.1" customHeight="1" x14ac:dyDescent="0.2">
      <c r="A2" s="5" t="str">
        <f>Абакан_юр!A2</f>
        <v>Введен в действие с "01" апреля 2024 г.</v>
      </c>
      <c r="B2" s="6" t="s">
        <v>2</v>
      </c>
      <c r="C2" s="7" t="s">
        <v>733</v>
      </c>
      <c r="D2" s="206"/>
      <c r="E2" s="206"/>
      <c r="F2" s="206"/>
      <c r="G2" s="684"/>
      <c r="H2" s="684"/>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s="16" customFormat="1" ht="21.75" thickBot="1" x14ac:dyDescent="0.25">
      <c r="A6" s="133"/>
      <c r="B6" s="134"/>
      <c r="C6" s="134"/>
      <c r="D6" s="519" t="s">
        <v>234</v>
      </c>
      <c r="E6" s="519"/>
      <c r="F6" s="519"/>
      <c r="G6" s="519"/>
      <c r="H6" s="645"/>
    </row>
    <row r="7" spans="1:8" s="16" customFormat="1" ht="24.75" customHeight="1" thickBot="1" x14ac:dyDescent="0.25">
      <c r="A7" s="590"/>
      <c r="B7" s="591"/>
      <c r="C7" s="614"/>
      <c r="D7" s="110" t="s">
        <v>171</v>
      </c>
      <c r="E7" s="111" t="s">
        <v>172</v>
      </c>
      <c r="F7" s="112" t="s">
        <v>173</v>
      </c>
      <c r="G7" s="111" t="s">
        <v>174</v>
      </c>
      <c r="H7" s="113" t="s">
        <v>175</v>
      </c>
    </row>
    <row r="8" spans="1:8" s="16" customFormat="1" ht="48" customHeight="1" x14ac:dyDescent="0.2">
      <c r="A8" s="461" t="s">
        <v>10</v>
      </c>
      <c r="B8" s="455" t="s">
        <v>27</v>
      </c>
      <c r="C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8" s="382">
        <f>F8*1.2</f>
        <v>18957.599999999999</v>
      </c>
      <c r="E8" s="383">
        <f>F8*1.1</f>
        <v>17377.800000000003</v>
      </c>
      <c r="F8" s="383">
        <v>15798</v>
      </c>
      <c r="G8" s="383">
        <f>F8*0.75</f>
        <v>11848.5</v>
      </c>
      <c r="H8" s="384">
        <f>F8*0.5</f>
        <v>7899</v>
      </c>
    </row>
    <row r="9" spans="1:8" s="16" customFormat="1" ht="132" customHeight="1" x14ac:dyDescent="0.2">
      <c r="A9" s="462"/>
      <c r="B9" s="456"/>
      <c r="C9" s="456"/>
      <c r="D9" s="354"/>
      <c r="E9" s="355"/>
      <c r="F9" s="355"/>
      <c r="G9" s="355"/>
      <c r="H9" s="356"/>
    </row>
    <row r="10" spans="1:8" s="16" customFormat="1" ht="97.5" customHeight="1" x14ac:dyDescent="0.2">
      <c r="A10" s="462"/>
      <c r="B10" s="24" t="s">
        <v>12</v>
      </c>
      <c r="C1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0" s="354"/>
      <c r="E10" s="355"/>
      <c r="F10" s="355"/>
      <c r="G10" s="355"/>
      <c r="H10" s="356"/>
    </row>
    <row r="11" spans="1:8" s="16" customFormat="1" ht="166.5" customHeight="1" thickBot="1" x14ac:dyDescent="0.25">
      <c r="A11" s="464"/>
      <c r="B11" s="26" t="s">
        <v>13</v>
      </c>
      <c r="C1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1" s="374"/>
      <c r="E11" s="375"/>
      <c r="F11" s="375"/>
      <c r="G11" s="375"/>
      <c r="H11" s="376"/>
    </row>
    <row r="12" spans="1:8" s="16" customFormat="1" ht="24.95" customHeight="1" thickBot="1" x14ac:dyDescent="0.25">
      <c r="A12" s="28"/>
      <c r="B12" s="29"/>
      <c r="C12" s="30"/>
      <c r="D12" s="519" t="s">
        <v>234</v>
      </c>
      <c r="E12" s="519"/>
      <c r="F12" s="519"/>
      <c r="G12" s="519"/>
      <c r="H12" s="645"/>
    </row>
    <row r="13" spans="1:8" s="16" customFormat="1" ht="48" customHeight="1" x14ac:dyDescent="0.2">
      <c r="A13" s="451" t="s">
        <v>14</v>
      </c>
      <c r="B13" s="455" t="s">
        <v>27</v>
      </c>
      <c r="C1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3" s="457">
        <f>F13*1.2</f>
        <v>19195.2</v>
      </c>
      <c r="E13" s="383">
        <f>F13*1.1</f>
        <v>17595.600000000002</v>
      </c>
      <c r="F13" s="383">
        <v>15996</v>
      </c>
      <c r="G13" s="383">
        <f>F13*0.75</f>
        <v>11997</v>
      </c>
      <c r="H13" s="384">
        <f>F13*0.5</f>
        <v>7998</v>
      </c>
    </row>
    <row r="14" spans="1:8" s="16" customFormat="1" ht="132" customHeight="1" x14ac:dyDescent="0.2">
      <c r="A14" s="452"/>
      <c r="B14" s="456"/>
      <c r="C14" s="456"/>
      <c r="D14" s="361"/>
      <c r="E14" s="355"/>
      <c r="F14" s="355"/>
      <c r="G14" s="355"/>
      <c r="H14" s="356"/>
    </row>
    <row r="15" spans="1:8" s="16" customFormat="1" ht="97.5" customHeight="1" x14ac:dyDescent="0.2">
      <c r="A15" s="452"/>
      <c r="B15" s="24" t="s">
        <v>12</v>
      </c>
      <c r="C15"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5" s="361"/>
      <c r="E15" s="355"/>
      <c r="F15" s="355"/>
      <c r="G15" s="355"/>
      <c r="H15" s="356"/>
    </row>
    <row r="16" spans="1:8" s="16" customFormat="1" ht="166.5" customHeight="1" x14ac:dyDescent="0.2">
      <c r="A16" s="452"/>
      <c r="B16" s="31" t="s">
        <v>13</v>
      </c>
      <c r="C1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6" s="361"/>
      <c r="E16" s="355"/>
      <c r="F16" s="355"/>
      <c r="G16" s="355"/>
      <c r="H16" s="356"/>
    </row>
    <row r="17" spans="1:8" s="16" customFormat="1" ht="92.25" customHeight="1" thickBot="1" x14ac:dyDescent="0.25">
      <c r="A17" s="489"/>
      <c r="B17" s="26" t="s">
        <v>16</v>
      </c>
      <c r="C1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7" s="482"/>
      <c r="E17" s="375"/>
      <c r="F17" s="375"/>
      <c r="G17" s="375"/>
      <c r="H17" s="376"/>
    </row>
    <row r="18" spans="1:8" s="16" customFormat="1" ht="24.95" customHeight="1" thickBot="1" x14ac:dyDescent="0.25">
      <c r="A18" s="28"/>
      <c r="B18" s="34"/>
      <c r="C18" s="30"/>
      <c r="D18" s="35"/>
      <c r="E18" s="35"/>
      <c r="F18" s="35"/>
      <c r="G18" s="35"/>
      <c r="H18" s="36"/>
    </row>
    <row r="19" spans="1:8" s="16" customFormat="1" ht="112.5" customHeight="1" x14ac:dyDescent="0.2">
      <c r="A19" s="438" t="s">
        <v>17</v>
      </c>
      <c r="B19" s="37" t="s">
        <v>18</v>
      </c>
      <c r="C19" s="38"/>
      <c r="D19" s="465">
        <v>3798</v>
      </c>
      <c r="E19" s="466"/>
      <c r="F19" s="466"/>
      <c r="G19" s="466"/>
      <c r="H19" s="467"/>
    </row>
    <row r="20" spans="1:8" s="16" customFormat="1" ht="50.1" customHeight="1" x14ac:dyDescent="0.2">
      <c r="A20" s="439"/>
      <c r="B20" s="39" t="s">
        <v>19</v>
      </c>
      <c r="C20" s="474" t="str">
        <f>"Электронный справочник "&amp;$C$2&amp;" (версия для ПК)"</f>
        <v>Электронный справочник "2ГИС.ЧЕЛЯБИНСК" (версия для ПК)</v>
      </c>
      <c r="D20" s="468"/>
      <c r="E20" s="469"/>
      <c r="F20" s="469"/>
      <c r="G20" s="469"/>
      <c r="H20" s="470"/>
    </row>
    <row r="21" spans="1:8" s="16" customFormat="1" ht="40.5" customHeight="1" x14ac:dyDescent="0.2">
      <c r="A21" s="439"/>
      <c r="B21" s="39" t="s">
        <v>20</v>
      </c>
      <c r="C21" s="456"/>
      <c r="D21" s="468"/>
      <c r="E21" s="469"/>
      <c r="F21" s="469"/>
      <c r="G21" s="469"/>
      <c r="H21" s="470"/>
    </row>
    <row r="22" spans="1:8" s="16" customFormat="1" ht="75" customHeight="1" thickBot="1" x14ac:dyDescent="0.25">
      <c r="A22" s="440"/>
      <c r="B22" s="39" t="s">
        <v>21</v>
      </c>
      <c r="C2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22" s="471"/>
      <c r="E22" s="472"/>
      <c r="F22" s="472"/>
      <c r="G22" s="472"/>
      <c r="H22" s="473"/>
    </row>
    <row r="23" spans="1:8" s="16" customFormat="1" ht="24.95" customHeight="1" thickBot="1" x14ac:dyDescent="0.25">
      <c r="A23" s="40"/>
      <c r="B23" s="41"/>
      <c r="C23" s="42"/>
      <c r="D23" s="519" t="s">
        <v>234</v>
      </c>
      <c r="E23" s="519"/>
      <c r="F23" s="519"/>
      <c r="G23" s="519"/>
      <c r="H23" s="645"/>
    </row>
    <row r="24" spans="1:8" s="16" customFormat="1" ht="50.1" customHeight="1" x14ac:dyDescent="0.2">
      <c r="A24" s="438" t="s">
        <v>22</v>
      </c>
      <c r="B24" s="475" t="s">
        <v>23</v>
      </c>
      <c r="C24"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4" s="527">
        <v>480</v>
      </c>
      <c r="E24" s="528"/>
      <c r="F24" s="528"/>
      <c r="G24" s="528"/>
      <c r="H24" s="529"/>
    </row>
    <row r="25" spans="1:8" s="16" customFormat="1" ht="94.5" customHeight="1" x14ac:dyDescent="0.2">
      <c r="A25" s="439"/>
      <c r="B25" s="476"/>
      <c r="C25" s="478"/>
      <c r="D25" s="480"/>
      <c r="E25" s="447"/>
      <c r="F25" s="447"/>
      <c r="G25" s="447"/>
      <c r="H25" s="530"/>
    </row>
    <row r="26" spans="1:8" s="16" customFormat="1" ht="163.5" customHeight="1" thickBot="1" x14ac:dyDescent="0.25">
      <c r="A26" s="440"/>
      <c r="B26" s="43" t="s">
        <v>13</v>
      </c>
      <c r="C2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 s="531"/>
      <c r="E26" s="532"/>
      <c r="F26" s="532"/>
      <c r="G26" s="532"/>
      <c r="H26" s="533"/>
    </row>
    <row r="27" spans="1:8" s="16" customFormat="1" ht="24.95" customHeight="1" thickBot="1" x14ac:dyDescent="0.25">
      <c r="A27" s="40"/>
      <c r="B27" s="29"/>
      <c r="C27" s="30"/>
      <c r="D27" s="519" t="s">
        <v>234</v>
      </c>
      <c r="E27" s="519"/>
      <c r="F27" s="519"/>
      <c r="G27" s="519"/>
      <c r="H27" s="645"/>
    </row>
    <row r="28" spans="1:8" s="16" customFormat="1" ht="50.1" customHeight="1" x14ac:dyDescent="0.2">
      <c r="A28" s="438" t="s">
        <v>24</v>
      </c>
      <c r="B28" s="455" t="s">
        <v>27</v>
      </c>
      <c r="C2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28" s="382">
        <f>F28*1.2</f>
        <v>47404.799999999996</v>
      </c>
      <c r="E28" s="383">
        <f>F28*1.1</f>
        <v>43454.400000000001</v>
      </c>
      <c r="F28" s="383">
        <v>39504</v>
      </c>
      <c r="G28" s="383">
        <f>F28*0.75</f>
        <v>29628</v>
      </c>
      <c r="H28" s="384">
        <f>F28*0.5</f>
        <v>19752</v>
      </c>
    </row>
    <row r="29" spans="1:8" s="16" customFormat="1" ht="99.95" customHeight="1" x14ac:dyDescent="0.2">
      <c r="A29" s="439"/>
      <c r="B29" s="456"/>
      <c r="C29" s="456"/>
      <c r="D29" s="354"/>
      <c r="E29" s="355"/>
      <c r="F29" s="355"/>
      <c r="G29" s="355"/>
      <c r="H29" s="356"/>
    </row>
    <row r="30" spans="1:8" s="16" customFormat="1" ht="99.95" customHeight="1" x14ac:dyDescent="0.2">
      <c r="A30" s="439"/>
      <c r="B30" s="45" t="s">
        <v>12</v>
      </c>
      <c r="C30"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0" s="354"/>
      <c r="E30" s="355"/>
      <c r="F30" s="355"/>
      <c r="G30" s="355"/>
      <c r="H30" s="356"/>
    </row>
    <row r="31" spans="1:8" s="16" customFormat="1" ht="156.75" customHeight="1" thickBot="1" x14ac:dyDescent="0.25">
      <c r="A31" s="440"/>
      <c r="B31" s="47" t="s">
        <v>13</v>
      </c>
      <c r="C31"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1" s="374"/>
      <c r="E31" s="375"/>
      <c r="F31" s="375"/>
      <c r="G31" s="375"/>
      <c r="H31" s="376"/>
    </row>
    <row r="32" spans="1:8" s="16" customFormat="1" ht="24.95" customHeight="1" thickBot="1" x14ac:dyDescent="0.25">
      <c r="A32" s="40"/>
      <c r="B32" s="29"/>
      <c r="C32" s="30"/>
      <c r="D32" s="519" t="s">
        <v>234</v>
      </c>
      <c r="E32" s="519"/>
      <c r="F32" s="519"/>
      <c r="G32" s="519"/>
      <c r="H32" s="645"/>
    </row>
    <row r="33" spans="1:8" s="16" customFormat="1" ht="50.1" customHeight="1" x14ac:dyDescent="0.2">
      <c r="A33" s="438" t="s">
        <v>26</v>
      </c>
      <c r="B33" s="455" t="s">
        <v>27</v>
      </c>
      <c r="C33"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3" s="457">
        <f>F33*1.2</f>
        <v>47995.199999999997</v>
      </c>
      <c r="E33" s="383">
        <f>F33*1.1</f>
        <v>43995.600000000006</v>
      </c>
      <c r="F33" s="383">
        <v>39996</v>
      </c>
      <c r="G33" s="383">
        <f>F33*0.75</f>
        <v>29997</v>
      </c>
      <c r="H33" s="384">
        <f>F33*0.5</f>
        <v>19998</v>
      </c>
    </row>
    <row r="34" spans="1:8" s="16" customFormat="1" ht="99.95" customHeight="1" x14ac:dyDescent="0.2">
      <c r="A34" s="439"/>
      <c r="B34" s="456"/>
      <c r="C34" s="456"/>
      <c r="D34" s="361"/>
      <c r="E34" s="355"/>
      <c r="F34" s="355"/>
      <c r="G34" s="355"/>
      <c r="H34" s="356"/>
    </row>
    <row r="35" spans="1:8" s="16" customFormat="1" ht="99.95" customHeight="1" x14ac:dyDescent="0.2">
      <c r="A35" s="439"/>
      <c r="B35" s="24" t="s">
        <v>12</v>
      </c>
      <c r="C35"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35" s="361"/>
      <c r="E35" s="355"/>
      <c r="F35" s="355"/>
      <c r="G35" s="355"/>
      <c r="H35" s="356"/>
    </row>
    <row r="36" spans="1:8" s="16" customFormat="1" ht="156.75" customHeight="1" x14ac:dyDescent="0.2">
      <c r="A36" s="439"/>
      <c r="B36" s="31" t="s">
        <v>13</v>
      </c>
      <c r="C36"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6" s="361"/>
      <c r="E36" s="355"/>
      <c r="F36" s="355"/>
      <c r="G36" s="355"/>
      <c r="H36" s="356"/>
    </row>
    <row r="37" spans="1:8" s="16" customFormat="1" ht="92.25" customHeight="1" thickBot="1" x14ac:dyDescent="0.25">
      <c r="A37" s="440"/>
      <c r="B37" s="26" t="s">
        <v>16</v>
      </c>
      <c r="C37"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37" s="482"/>
      <c r="E37" s="375"/>
      <c r="F37" s="375"/>
      <c r="G37" s="375"/>
      <c r="H37" s="376"/>
    </row>
    <row r="38" spans="1:8" s="16" customFormat="1" ht="24.95" customHeight="1" thickBot="1" x14ac:dyDescent="0.25">
      <c r="A38" s="52"/>
      <c r="B38" s="34"/>
      <c r="C38" s="30"/>
      <c r="D38" s="35"/>
      <c r="E38" s="35"/>
      <c r="F38" s="35"/>
      <c r="G38" s="35"/>
      <c r="H38" s="36"/>
    </row>
    <row r="39" spans="1:8" s="16" customFormat="1" ht="125.1" customHeight="1" x14ac:dyDescent="0.2">
      <c r="A39" s="438" t="s">
        <v>28</v>
      </c>
      <c r="B39" s="37" t="s">
        <v>29</v>
      </c>
      <c r="C39" s="38"/>
      <c r="D39" s="465">
        <v>9600</v>
      </c>
      <c r="E39" s="466"/>
      <c r="F39" s="466"/>
      <c r="G39" s="466"/>
      <c r="H39" s="467"/>
    </row>
    <row r="40" spans="1:8" s="16" customFormat="1" ht="50.1" customHeight="1" x14ac:dyDescent="0.2">
      <c r="A40" s="439"/>
      <c r="B40" s="39" t="s">
        <v>19</v>
      </c>
      <c r="C40" s="474" t="str">
        <f>"Электронный справочник "&amp;$C$2&amp;" (версия для ПК)"</f>
        <v>Электронный справочник "2ГИС.ЧЕЛЯБИНСК" (версия для ПК)</v>
      </c>
      <c r="D40" s="468"/>
      <c r="E40" s="469"/>
      <c r="F40" s="469"/>
      <c r="G40" s="469"/>
      <c r="H40" s="470"/>
    </row>
    <row r="41" spans="1:8" s="16" customFormat="1" ht="50.1" customHeight="1" x14ac:dyDescent="0.2">
      <c r="A41" s="439"/>
      <c r="B41" s="39" t="s">
        <v>20</v>
      </c>
      <c r="C41" s="456"/>
      <c r="D41" s="468"/>
      <c r="E41" s="469"/>
      <c r="F41" s="469"/>
      <c r="G41" s="469"/>
      <c r="H41" s="470"/>
    </row>
    <row r="42" spans="1:8" s="16" customFormat="1" ht="75" customHeight="1" thickBot="1" x14ac:dyDescent="0.25">
      <c r="A42" s="440"/>
      <c r="B42" s="39" t="s">
        <v>21</v>
      </c>
      <c r="C42"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"2ГИС.ЧЕЛЯБИНСК"; Электронный справочник "2ГИС.ЧЕЛЯБИНСК" (мобильная версия 2ГИС 4.0 и выше)</v>
      </c>
      <c r="D42" s="471"/>
      <c r="E42" s="472"/>
      <c r="F42" s="472"/>
      <c r="G42" s="472"/>
      <c r="H42" s="473"/>
    </row>
    <row r="43" spans="1:8" s="16" customFormat="1" ht="24.95" customHeight="1" thickBot="1" x14ac:dyDescent="0.25">
      <c r="A43" s="40"/>
      <c r="B43" s="41"/>
      <c r="C43" s="42"/>
      <c r="D43" s="519" t="s">
        <v>234</v>
      </c>
      <c r="E43" s="519"/>
      <c r="F43" s="519"/>
      <c r="G43" s="519"/>
      <c r="H43" s="645"/>
    </row>
    <row r="44" spans="1:8" s="16" customFormat="1" ht="50.1" customHeight="1" x14ac:dyDescent="0.2">
      <c r="A44" s="438" t="s">
        <v>30</v>
      </c>
      <c r="B44" s="475" t="s">
        <v>23</v>
      </c>
      <c r="C44"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44" s="445">
        <v>1200</v>
      </c>
      <c r="E44" s="445"/>
      <c r="F44" s="445"/>
      <c r="G44" s="445"/>
      <c r="H44" s="446"/>
    </row>
    <row r="45" spans="1:8" s="16" customFormat="1" ht="69.75" customHeight="1" x14ac:dyDescent="0.2">
      <c r="A45" s="439"/>
      <c r="B45" s="476"/>
      <c r="C45" s="478"/>
      <c r="D45" s="447"/>
      <c r="E45" s="447"/>
      <c r="F45" s="447"/>
      <c r="G45" s="447"/>
      <c r="H45" s="448"/>
    </row>
    <row r="46" spans="1:8" s="16" customFormat="1" ht="155.25" customHeight="1" x14ac:dyDescent="0.2">
      <c r="A46" s="439"/>
      <c r="B46" s="45" t="s">
        <v>13</v>
      </c>
      <c r="C46"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6" s="447"/>
      <c r="E46" s="447"/>
      <c r="F46" s="447"/>
      <c r="G46" s="447"/>
      <c r="H46" s="448"/>
    </row>
    <row r="47" spans="1:8" s="16" customFormat="1" ht="168.75" customHeight="1" thickBot="1" x14ac:dyDescent="0.25">
      <c r="A47" s="440"/>
      <c r="B47" s="47" t="s">
        <v>13</v>
      </c>
      <c r="C47"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47" s="449"/>
      <c r="E47" s="449"/>
      <c r="F47" s="449"/>
      <c r="G47" s="449"/>
      <c r="H47" s="450"/>
    </row>
    <row r="48" spans="1:8" s="16" customFormat="1" ht="24.95" customHeight="1" thickBot="1" x14ac:dyDescent="0.25">
      <c r="A48" s="40"/>
      <c r="B48" s="41"/>
      <c r="C48" s="42"/>
      <c r="D48" s="435"/>
      <c r="E48" s="436"/>
      <c r="F48" s="436"/>
      <c r="G48" s="436"/>
      <c r="H48" s="437"/>
    </row>
    <row r="49" spans="1:8" s="16" customFormat="1" ht="48" customHeight="1" x14ac:dyDescent="0.2">
      <c r="A49" s="461" t="s">
        <v>31</v>
      </c>
      <c r="B49" s="455" t="s">
        <v>27</v>
      </c>
      <c r="C49"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49" s="382">
        <f>F49*1.2</f>
        <v>22752</v>
      </c>
      <c r="E49" s="383">
        <f>F49*1.1</f>
        <v>20856</v>
      </c>
      <c r="F49" s="383">
        <v>18960</v>
      </c>
      <c r="G49" s="383">
        <f>F49*0.75</f>
        <v>14220</v>
      </c>
      <c r="H49" s="384">
        <f>F49*0.5</f>
        <v>9480</v>
      </c>
    </row>
    <row r="50" spans="1:8" s="16" customFormat="1" ht="132" customHeight="1" x14ac:dyDescent="0.2">
      <c r="A50" s="462"/>
      <c r="B50" s="456"/>
      <c r="C50" s="456"/>
      <c r="D50" s="354"/>
      <c r="E50" s="355"/>
      <c r="F50" s="355"/>
      <c r="G50" s="355"/>
      <c r="H50" s="356"/>
    </row>
    <row r="51" spans="1:8" s="16" customFormat="1" ht="127.5" customHeight="1" x14ac:dyDescent="0.2">
      <c r="A51" s="462"/>
      <c r="B51" s="24" t="s">
        <v>12</v>
      </c>
      <c r="C51"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1" s="354"/>
      <c r="E51" s="355"/>
      <c r="F51" s="355"/>
      <c r="G51" s="355"/>
      <c r="H51" s="356"/>
    </row>
    <row r="52" spans="1:8" s="16" customFormat="1" ht="127.5" customHeight="1" thickBot="1" x14ac:dyDescent="0.25">
      <c r="A52" s="463"/>
      <c r="B52" s="54" t="s">
        <v>33</v>
      </c>
      <c r="C52"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2" s="379"/>
      <c r="E52" s="372"/>
      <c r="F52" s="372"/>
      <c r="G52" s="372"/>
      <c r="H52" s="373"/>
    </row>
    <row r="53" spans="1:8" s="16" customFormat="1" ht="166.5" customHeight="1" thickBot="1" x14ac:dyDescent="0.25">
      <c r="A53" s="464"/>
      <c r="B53" s="26" t="s">
        <v>13</v>
      </c>
      <c r="C53"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3" s="374"/>
      <c r="E53" s="375"/>
      <c r="F53" s="375"/>
      <c r="G53" s="375"/>
      <c r="H53" s="376"/>
    </row>
    <row r="54" spans="1:8" s="16" customFormat="1" ht="24.95" customHeight="1" thickBot="1" x14ac:dyDescent="0.25">
      <c r="A54" s="28"/>
      <c r="B54" s="29"/>
      <c r="C54" s="30"/>
      <c r="D54" s="458"/>
      <c r="E54" s="459"/>
      <c r="F54" s="459"/>
      <c r="G54" s="459"/>
      <c r="H54" s="460"/>
    </row>
    <row r="55" spans="1:8" s="16" customFormat="1" ht="48" customHeight="1" x14ac:dyDescent="0.2">
      <c r="A55" s="451" t="s">
        <v>35</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5" s="457">
        <f>F55*1.2</f>
        <v>23040</v>
      </c>
      <c r="E55" s="383">
        <f>F55*1.1</f>
        <v>21120</v>
      </c>
      <c r="F55" s="383">
        <v>19200</v>
      </c>
      <c r="G55" s="383">
        <f>F55*0.75</f>
        <v>14400</v>
      </c>
      <c r="H55" s="384">
        <f>F55*0.5</f>
        <v>9600</v>
      </c>
    </row>
    <row r="56" spans="1:8" s="16" customFormat="1" ht="132" customHeight="1" x14ac:dyDescent="0.2">
      <c r="A56" s="452"/>
      <c r="B56" s="456"/>
      <c r="C56" s="456"/>
      <c r="D56" s="361"/>
      <c r="E56" s="355"/>
      <c r="F56" s="355"/>
      <c r="G56" s="355"/>
      <c r="H56" s="356"/>
    </row>
    <row r="57" spans="1:8" s="16" customFormat="1" ht="138.94999999999999" customHeight="1" x14ac:dyDescent="0.2">
      <c r="A57" s="45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57" s="361"/>
      <c r="E57" s="355"/>
      <c r="F57" s="355"/>
      <c r="G57" s="355"/>
      <c r="H57" s="356"/>
    </row>
    <row r="58" spans="1:8" s="16" customFormat="1" ht="166.5" customHeight="1" x14ac:dyDescent="0.2">
      <c r="A58" s="452"/>
      <c r="B58" s="31" t="s">
        <v>13</v>
      </c>
      <c r="C58"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8" s="361"/>
      <c r="E58" s="355"/>
      <c r="F58" s="355"/>
      <c r="G58" s="355"/>
      <c r="H58" s="356"/>
    </row>
    <row r="59" spans="1:8" s="16" customFormat="1" ht="92.25" customHeight="1" thickBot="1" x14ac:dyDescent="0.25">
      <c r="A59" s="489"/>
      <c r="B59" s="26" t="s">
        <v>36</v>
      </c>
      <c r="C59"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59" s="482"/>
      <c r="E59" s="375"/>
      <c r="F59" s="375"/>
      <c r="G59" s="375"/>
      <c r="H59" s="376"/>
    </row>
    <row r="60" spans="1:8" s="16" customFormat="1" ht="24.95" customHeight="1" thickBot="1" x14ac:dyDescent="0.25">
      <c r="A60" s="40"/>
      <c r="B60" s="41"/>
      <c r="C60" s="42"/>
      <c r="D60" s="486"/>
      <c r="E60" s="487"/>
      <c r="F60" s="487"/>
      <c r="G60" s="487"/>
      <c r="H60" s="488"/>
    </row>
    <row r="61" spans="1:8" s="16" customFormat="1" ht="50.1" customHeight="1" x14ac:dyDescent="0.2">
      <c r="A61" s="438" t="s">
        <v>37</v>
      </c>
      <c r="B61" s="475" t="s">
        <v>23</v>
      </c>
      <c r="C61"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61" s="527">
        <v>480</v>
      </c>
      <c r="E61" s="528"/>
      <c r="F61" s="528"/>
      <c r="G61" s="528"/>
      <c r="H61" s="529"/>
    </row>
    <row r="62" spans="1:8" s="16" customFormat="1" ht="94.5" customHeight="1" x14ac:dyDescent="0.2">
      <c r="A62" s="439"/>
      <c r="B62" s="476"/>
      <c r="C62" s="478"/>
      <c r="D62" s="480"/>
      <c r="E62" s="447"/>
      <c r="F62" s="447"/>
      <c r="G62" s="447"/>
      <c r="H62" s="530"/>
    </row>
    <row r="63" spans="1:8" s="16" customFormat="1" ht="163.5" customHeight="1" thickBot="1" x14ac:dyDescent="0.25">
      <c r="A63" s="440"/>
      <c r="B63" s="43" t="s">
        <v>13</v>
      </c>
      <c r="C63"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63" s="531"/>
      <c r="E63" s="532"/>
      <c r="F63" s="532"/>
      <c r="G63" s="532"/>
      <c r="H63" s="533"/>
    </row>
    <row r="64" spans="1:8" s="16" customFormat="1" ht="24.95" customHeight="1" thickBot="1" x14ac:dyDescent="0.25">
      <c r="A64" s="40"/>
      <c r="B64" s="59"/>
      <c r="C64" s="60"/>
      <c r="D64" s="519" t="s">
        <v>234</v>
      </c>
      <c r="E64" s="519"/>
      <c r="F64" s="519"/>
      <c r="G64" s="519"/>
      <c r="H64" s="645"/>
    </row>
    <row r="65" spans="1:8" s="16" customFormat="1" ht="50.1" customHeight="1" thickBot="1" x14ac:dyDescent="0.25">
      <c r="A65" s="411" t="s">
        <v>667</v>
      </c>
      <c r="B65" s="412"/>
      <c r="C65" s="412"/>
      <c r="D65" s="421" t="str">
        <f>"от "&amp;MIN(D66:D90)&amp;" до "&amp;MAX(D66:D90)</f>
        <v>от 3498 до 87450</v>
      </c>
      <c r="E65" s="422"/>
      <c r="F65" s="422"/>
      <c r="G65" s="422"/>
      <c r="H65" s="423"/>
    </row>
    <row r="66" spans="1:8" s="16" customFormat="1" ht="37.5" customHeight="1" outlineLevel="1" x14ac:dyDescent="0.2">
      <c r="A66" s="429" t="s">
        <v>39</v>
      </c>
      <c r="B66" s="598"/>
      <c r="C66" s="455"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66" s="432">
        <v>3498</v>
      </c>
      <c r="E66" s="433"/>
      <c r="F66" s="433"/>
      <c r="G66" s="433"/>
      <c r="H66" s="434"/>
    </row>
    <row r="67" spans="1:8" s="16" customFormat="1" ht="37.5" customHeight="1" outlineLevel="1" x14ac:dyDescent="0.2">
      <c r="A67" s="419" t="s">
        <v>40</v>
      </c>
      <c r="B67" s="586"/>
      <c r="C67" s="599"/>
      <c r="D67" s="354">
        <v>6996</v>
      </c>
      <c r="E67" s="355"/>
      <c r="F67" s="355"/>
      <c r="G67" s="355"/>
      <c r="H67" s="356"/>
    </row>
    <row r="68" spans="1:8" s="16" customFormat="1" ht="37.5" customHeight="1" outlineLevel="1" x14ac:dyDescent="0.2">
      <c r="A68" s="419" t="s">
        <v>41</v>
      </c>
      <c r="B68" s="586"/>
      <c r="C68" s="599"/>
      <c r="D68" s="354">
        <v>10494</v>
      </c>
      <c r="E68" s="355"/>
      <c r="F68" s="355"/>
      <c r="G68" s="355"/>
      <c r="H68" s="356"/>
    </row>
    <row r="69" spans="1:8" s="16" customFormat="1" ht="37.5" customHeight="1" outlineLevel="1" x14ac:dyDescent="0.2">
      <c r="A69" s="419" t="s">
        <v>42</v>
      </c>
      <c r="B69" s="586"/>
      <c r="C69" s="599"/>
      <c r="D69" s="354">
        <v>13992</v>
      </c>
      <c r="E69" s="355"/>
      <c r="F69" s="355"/>
      <c r="G69" s="355"/>
      <c r="H69" s="356"/>
    </row>
    <row r="70" spans="1:8" s="16" customFormat="1" ht="37.5" customHeight="1" outlineLevel="1" x14ac:dyDescent="0.2">
      <c r="A70" s="419" t="s">
        <v>43</v>
      </c>
      <c r="B70" s="586"/>
      <c r="C70" s="599"/>
      <c r="D70" s="354">
        <v>17490</v>
      </c>
      <c r="E70" s="355"/>
      <c r="F70" s="355"/>
      <c r="G70" s="355"/>
      <c r="H70" s="356"/>
    </row>
    <row r="71" spans="1:8" s="16" customFormat="1" ht="37.5" customHeight="1" outlineLevel="1" x14ac:dyDescent="0.2">
      <c r="A71" s="419" t="s">
        <v>44</v>
      </c>
      <c r="B71" s="586"/>
      <c r="C71" s="599"/>
      <c r="D71" s="354">
        <v>20988</v>
      </c>
      <c r="E71" s="355"/>
      <c r="F71" s="355"/>
      <c r="G71" s="355"/>
      <c r="H71" s="356"/>
    </row>
    <row r="72" spans="1:8" s="16" customFormat="1" ht="37.5" customHeight="1" outlineLevel="1" x14ac:dyDescent="0.2">
      <c r="A72" s="419" t="s">
        <v>45</v>
      </c>
      <c r="B72" s="586"/>
      <c r="C72" s="599"/>
      <c r="D72" s="354">
        <v>24486</v>
      </c>
      <c r="E72" s="355"/>
      <c r="F72" s="355"/>
      <c r="G72" s="355"/>
      <c r="H72" s="356"/>
    </row>
    <row r="73" spans="1:8" s="16" customFormat="1" ht="37.5" customHeight="1" outlineLevel="1" x14ac:dyDescent="0.2">
      <c r="A73" s="419" t="s">
        <v>46</v>
      </c>
      <c r="B73" s="586"/>
      <c r="C73" s="599"/>
      <c r="D73" s="354">
        <v>27984</v>
      </c>
      <c r="E73" s="355"/>
      <c r="F73" s="355"/>
      <c r="G73" s="355"/>
      <c r="H73" s="356"/>
    </row>
    <row r="74" spans="1:8" s="16" customFormat="1" ht="37.5" customHeight="1" outlineLevel="1" x14ac:dyDescent="0.2">
      <c r="A74" s="419" t="s">
        <v>47</v>
      </c>
      <c r="B74" s="586"/>
      <c r="C74" s="599"/>
      <c r="D74" s="354">
        <v>31482</v>
      </c>
      <c r="E74" s="355"/>
      <c r="F74" s="355"/>
      <c r="G74" s="355"/>
      <c r="H74" s="356"/>
    </row>
    <row r="75" spans="1:8" s="16" customFormat="1" ht="37.5" customHeight="1" outlineLevel="1" x14ac:dyDescent="0.2">
      <c r="A75" s="419" t="s">
        <v>48</v>
      </c>
      <c r="B75" s="586"/>
      <c r="C75" s="599"/>
      <c r="D75" s="354">
        <v>34980</v>
      </c>
      <c r="E75" s="355"/>
      <c r="F75" s="355"/>
      <c r="G75" s="355"/>
      <c r="H75" s="356"/>
    </row>
    <row r="76" spans="1:8" s="16" customFormat="1" ht="37.5" customHeight="1" outlineLevel="1" x14ac:dyDescent="0.2">
      <c r="A76" s="419" t="s">
        <v>49</v>
      </c>
      <c r="B76" s="586"/>
      <c r="C76" s="599"/>
      <c r="D76" s="354">
        <v>38478</v>
      </c>
      <c r="E76" s="355"/>
      <c r="F76" s="355"/>
      <c r="G76" s="355"/>
      <c r="H76" s="356"/>
    </row>
    <row r="77" spans="1:8" s="16" customFormat="1" ht="37.5" customHeight="1" outlineLevel="1" x14ac:dyDescent="0.2">
      <c r="A77" s="419" t="s">
        <v>50</v>
      </c>
      <c r="B77" s="586"/>
      <c r="C77" s="599"/>
      <c r="D77" s="354">
        <v>41976</v>
      </c>
      <c r="E77" s="355"/>
      <c r="F77" s="355"/>
      <c r="G77" s="355"/>
      <c r="H77" s="356"/>
    </row>
    <row r="78" spans="1:8" s="16" customFormat="1" ht="37.5" customHeight="1" outlineLevel="1" x14ac:dyDescent="0.2">
      <c r="A78" s="419" t="s">
        <v>51</v>
      </c>
      <c r="B78" s="586"/>
      <c r="C78" s="599"/>
      <c r="D78" s="354">
        <v>45474</v>
      </c>
      <c r="E78" s="355"/>
      <c r="F78" s="355"/>
      <c r="G78" s="355"/>
      <c r="H78" s="356"/>
    </row>
    <row r="79" spans="1:8" s="16" customFormat="1" ht="37.5" customHeight="1" outlineLevel="1" x14ac:dyDescent="0.2">
      <c r="A79" s="419" t="s">
        <v>52</v>
      </c>
      <c r="B79" s="586"/>
      <c r="C79" s="599"/>
      <c r="D79" s="354">
        <v>48972</v>
      </c>
      <c r="E79" s="355"/>
      <c r="F79" s="355"/>
      <c r="G79" s="355"/>
      <c r="H79" s="356"/>
    </row>
    <row r="80" spans="1:8" s="16" customFormat="1" ht="37.5" customHeight="1" outlineLevel="1" x14ac:dyDescent="0.2">
      <c r="A80" s="419" t="s">
        <v>53</v>
      </c>
      <c r="B80" s="586"/>
      <c r="C80" s="599"/>
      <c r="D80" s="354">
        <v>52470</v>
      </c>
      <c r="E80" s="355"/>
      <c r="F80" s="355"/>
      <c r="G80" s="355"/>
      <c r="H80" s="356"/>
    </row>
    <row r="81" spans="1:8" s="16" customFormat="1" ht="37.5" customHeight="1" outlineLevel="1" x14ac:dyDescent="0.2">
      <c r="A81" s="419" t="s">
        <v>54</v>
      </c>
      <c r="B81" s="586"/>
      <c r="C81" s="599"/>
      <c r="D81" s="354">
        <v>55968</v>
      </c>
      <c r="E81" s="355"/>
      <c r="F81" s="355"/>
      <c r="G81" s="355"/>
      <c r="H81" s="356"/>
    </row>
    <row r="82" spans="1:8" s="16" customFormat="1" ht="37.5" customHeight="1" outlineLevel="1" x14ac:dyDescent="0.2">
      <c r="A82" s="419" t="s">
        <v>55</v>
      </c>
      <c r="B82" s="586"/>
      <c r="C82" s="599"/>
      <c r="D82" s="354">
        <v>59466</v>
      </c>
      <c r="E82" s="355"/>
      <c r="F82" s="355"/>
      <c r="G82" s="355"/>
      <c r="H82" s="356"/>
    </row>
    <row r="83" spans="1:8" s="16" customFormat="1" ht="37.5" customHeight="1" outlineLevel="1" x14ac:dyDescent="0.2">
      <c r="A83" s="419" t="s">
        <v>56</v>
      </c>
      <c r="B83" s="586"/>
      <c r="C83" s="599"/>
      <c r="D83" s="354">
        <v>62964</v>
      </c>
      <c r="E83" s="355"/>
      <c r="F83" s="355"/>
      <c r="G83" s="355"/>
      <c r="H83" s="356"/>
    </row>
    <row r="84" spans="1:8" s="16" customFormat="1" ht="37.5" customHeight="1" outlineLevel="1" x14ac:dyDescent="0.2">
      <c r="A84" s="419" t="s">
        <v>57</v>
      </c>
      <c r="B84" s="586"/>
      <c r="C84" s="599"/>
      <c r="D84" s="354">
        <v>66462</v>
      </c>
      <c r="E84" s="355"/>
      <c r="F84" s="355"/>
      <c r="G84" s="355"/>
      <c r="H84" s="356"/>
    </row>
    <row r="85" spans="1:8" s="16" customFormat="1" ht="37.5" customHeight="1" outlineLevel="1" x14ac:dyDescent="0.2">
      <c r="A85" s="419" t="s">
        <v>58</v>
      </c>
      <c r="B85" s="586"/>
      <c r="C85" s="599"/>
      <c r="D85" s="354">
        <v>69960</v>
      </c>
      <c r="E85" s="355"/>
      <c r="F85" s="355"/>
      <c r="G85" s="355"/>
      <c r="H85" s="356"/>
    </row>
    <row r="86" spans="1:8" s="16" customFormat="1" ht="37.5" customHeight="1" outlineLevel="1" x14ac:dyDescent="0.2">
      <c r="A86" s="419" t="s">
        <v>181</v>
      </c>
      <c r="B86" s="586"/>
      <c r="C86" s="599"/>
      <c r="D86" s="354">
        <v>73458</v>
      </c>
      <c r="E86" s="355"/>
      <c r="F86" s="355"/>
      <c r="G86" s="355"/>
      <c r="H86" s="356"/>
    </row>
    <row r="87" spans="1:8" s="16" customFormat="1" ht="37.5" customHeight="1" outlineLevel="1" x14ac:dyDescent="0.2">
      <c r="A87" s="419" t="s">
        <v>182</v>
      </c>
      <c r="B87" s="586"/>
      <c r="C87" s="599"/>
      <c r="D87" s="354">
        <v>76956</v>
      </c>
      <c r="E87" s="355"/>
      <c r="F87" s="355"/>
      <c r="G87" s="355"/>
      <c r="H87" s="356"/>
    </row>
    <row r="88" spans="1:8" s="16" customFormat="1" ht="37.5" customHeight="1" outlineLevel="1" x14ac:dyDescent="0.2">
      <c r="A88" s="419" t="s">
        <v>183</v>
      </c>
      <c r="B88" s="586"/>
      <c r="C88" s="599"/>
      <c r="D88" s="354">
        <v>80454</v>
      </c>
      <c r="E88" s="355"/>
      <c r="F88" s="355"/>
      <c r="G88" s="355"/>
      <c r="H88" s="356"/>
    </row>
    <row r="89" spans="1:8" s="16" customFormat="1" ht="37.5" customHeight="1" outlineLevel="1" x14ac:dyDescent="0.2">
      <c r="A89" s="419" t="s">
        <v>184</v>
      </c>
      <c r="B89" s="586"/>
      <c r="C89" s="599"/>
      <c r="D89" s="354">
        <v>83952</v>
      </c>
      <c r="E89" s="355"/>
      <c r="F89" s="355"/>
      <c r="G89" s="355"/>
      <c r="H89" s="356"/>
    </row>
    <row r="90" spans="1:8" s="16" customFormat="1" ht="37.5" customHeight="1" outlineLevel="1" x14ac:dyDescent="0.2">
      <c r="A90" s="419" t="s">
        <v>185</v>
      </c>
      <c r="B90" s="586"/>
      <c r="C90" s="599"/>
      <c r="D90" s="354">
        <v>87450</v>
      </c>
      <c r="E90" s="355"/>
      <c r="F90" s="355"/>
      <c r="G90" s="355"/>
      <c r="H90" s="356"/>
    </row>
    <row r="91" spans="1:8" s="16" customFormat="1" ht="37.5" customHeight="1" outlineLevel="1" x14ac:dyDescent="0.2">
      <c r="A91" s="661" t="s">
        <v>186</v>
      </c>
      <c r="B91" s="662"/>
      <c r="C91" s="599"/>
      <c r="D91" s="354">
        <v>90948</v>
      </c>
      <c r="E91" s="355"/>
      <c r="F91" s="355"/>
      <c r="G91" s="355"/>
      <c r="H91" s="356"/>
    </row>
    <row r="92" spans="1:8" s="16" customFormat="1" ht="37.5" customHeight="1" outlineLevel="1" x14ac:dyDescent="0.2">
      <c r="A92" s="661" t="s">
        <v>187</v>
      </c>
      <c r="B92" s="662"/>
      <c r="C92" s="599"/>
      <c r="D92" s="354">
        <v>94446</v>
      </c>
      <c r="E92" s="355"/>
      <c r="F92" s="355"/>
      <c r="G92" s="355"/>
      <c r="H92" s="356"/>
    </row>
    <row r="93" spans="1:8" s="16" customFormat="1" ht="37.5" customHeight="1" outlineLevel="1" x14ac:dyDescent="0.2">
      <c r="A93" s="661" t="s">
        <v>188</v>
      </c>
      <c r="B93" s="662"/>
      <c r="C93" s="599"/>
      <c r="D93" s="354">
        <v>97944</v>
      </c>
      <c r="E93" s="355"/>
      <c r="F93" s="355"/>
      <c r="G93" s="355"/>
      <c r="H93" s="356"/>
    </row>
    <row r="94" spans="1:8" s="16" customFormat="1" ht="37.5" customHeight="1" outlineLevel="1" x14ac:dyDescent="0.2">
      <c r="A94" s="661" t="s">
        <v>189</v>
      </c>
      <c r="B94" s="662"/>
      <c r="C94" s="599"/>
      <c r="D94" s="354">
        <v>101442</v>
      </c>
      <c r="E94" s="355"/>
      <c r="F94" s="355"/>
      <c r="G94" s="355"/>
      <c r="H94" s="356"/>
    </row>
    <row r="95" spans="1:8" s="16" customFormat="1" ht="37.5" customHeight="1" outlineLevel="1" x14ac:dyDescent="0.2">
      <c r="A95" s="661" t="s">
        <v>190</v>
      </c>
      <c r="B95" s="662"/>
      <c r="C95" s="599"/>
      <c r="D95" s="354">
        <v>104940</v>
      </c>
      <c r="E95" s="355"/>
      <c r="F95" s="355"/>
      <c r="G95" s="355"/>
      <c r="H95" s="356"/>
    </row>
    <row r="96" spans="1:8" s="16" customFormat="1" ht="37.5" customHeight="1" outlineLevel="1" x14ac:dyDescent="0.2">
      <c r="A96" s="661" t="s">
        <v>191</v>
      </c>
      <c r="B96" s="662"/>
      <c r="C96" s="599"/>
      <c r="D96" s="354">
        <v>108438</v>
      </c>
      <c r="E96" s="355"/>
      <c r="F96" s="355"/>
      <c r="G96" s="355"/>
      <c r="H96" s="356"/>
    </row>
    <row r="97" spans="1:8" s="16" customFormat="1" ht="37.5" customHeight="1" outlineLevel="1" x14ac:dyDescent="0.2">
      <c r="A97" s="661" t="s">
        <v>192</v>
      </c>
      <c r="B97" s="662"/>
      <c r="C97" s="599"/>
      <c r="D97" s="354">
        <v>111936</v>
      </c>
      <c r="E97" s="355"/>
      <c r="F97" s="355"/>
      <c r="G97" s="355"/>
      <c r="H97" s="356"/>
    </row>
    <row r="98" spans="1:8" s="16" customFormat="1" ht="37.5" customHeight="1" outlineLevel="1" x14ac:dyDescent="0.2">
      <c r="A98" s="661" t="s">
        <v>193</v>
      </c>
      <c r="B98" s="662"/>
      <c r="C98" s="599"/>
      <c r="D98" s="354">
        <v>115434</v>
      </c>
      <c r="E98" s="355"/>
      <c r="F98" s="355"/>
      <c r="G98" s="355"/>
      <c r="H98" s="356"/>
    </row>
    <row r="99" spans="1:8" s="16" customFormat="1" ht="37.5" customHeight="1" outlineLevel="1" x14ac:dyDescent="0.2">
      <c r="A99" s="661" t="s">
        <v>194</v>
      </c>
      <c r="B99" s="662"/>
      <c r="C99" s="599"/>
      <c r="D99" s="354">
        <v>118932</v>
      </c>
      <c r="E99" s="355"/>
      <c r="F99" s="355"/>
      <c r="G99" s="355"/>
      <c r="H99" s="356"/>
    </row>
    <row r="100" spans="1:8" s="16" customFormat="1" ht="37.5" customHeight="1" outlineLevel="1" x14ac:dyDescent="0.2">
      <c r="A100" s="661" t="s">
        <v>195</v>
      </c>
      <c r="B100" s="662"/>
      <c r="C100" s="599"/>
      <c r="D100" s="354">
        <v>122430</v>
      </c>
      <c r="E100" s="355"/>
      <c r="F100" s="355"/>
      <c r="G100" s="355"/>
      <c r="H100" s="356"/>
    </row>
    <row r="101" spans="1:8" s="16" customFormat="1" ht="37.5" customHeight="1" outlineLevel="1" x14ac:dyDescent="0.2">
      <c r="A101" s="661" t="s">
        <v>235</v>
      </c>
      <c r="B101" s="662"/>
      <c r="C101" s="599"/>
      <c r="D101" s="354">
        <v>125928</v>
      </c>
      <c r="E101" s="355"/>
      <c r="F101" s="355"/>
      <c r="G101" s="355"/>
      <c r="H101" s="356"/>
    </row>
    <row r="102" spans="1:8" s="16" customFormat="1" ht="37.5" customHeight="1" outlineLevel="1" x14ac:dyDescent="0.2">
      <c r="A102" s="661" t="s">
        <v>236</v>
      </c>
      <c r="B102" s="662"/>
      <c r="C102" s="599"/>
      <c r="D102" s="354">
        <v>129426</v>
      </c>
      <c r="E102" s="355"/>
      <c r="F102" s="355"/>
      <c r="G102" s="355"/>
      <c r="H102" s="356"/>
    </row>
    <row r="103" spans="1:8" s="16" customFormat="1" ht="37.5" customHeight="1" outlineLevel="1" x14ac:dyDescent="0.2">
      <c r="A103" s="661" t="s">
        <v>237</v>
      </c>
      <c r="B103" s="662"/>
      <c r="C103" s="599"/>
      <c r="D103" s="354">
        <v>132924</v>
      </c>
      <c r="E103" s="355"/>
      <c r="F103" s="355"/>
      <c r="G103" s="355"/>
      <c r="H103" s="356"/>
    </row>
    <row r="104" spans="1:8" s="16" customFormat="1" ht="37.5" customHeight="1" outlineLevel="1" x14ac:dyDescent="0.2">
      <c r="A104" s="661" t="s">
        <v>238</v>
      </c>
      <c r="B104" s="662"/>
      <c r="C104" s="599"/>
      <c r="D104" s="354">
        <v>136422</v>
      </c>
      <c r="E104" s="355"/>
      <c r="F104" s="355"/>
      <c r="G104" s="355"/>
      <c r="H104" s="356"/>
    </row>
    <row r="105" spans="1:8" s="16" customFormat="1" ht="37.5" customHeight="1" outlineLevel="1" x14ac:dyDescent="0.2">
      <c r="A105" s="661" t="s">
        <v>239</v>
      </c>
      <c r="B105" s="662"/>
      <c r="C105" s="599"/>
      <c r="D105" s="354">
        <v>139920</v>
      </c>
      <c r="E105" s="355"/>
      <c r="F105" s="355"/>
      <c r="G105" s="355"/>
      <c r="H105" s="356"/>
    </row>
    <row r="106" spans="1:8" s="16" customFormat="1" ht="37.5" customHeight="1" outlineLevel="1" x14ac:dyDescent="0.2">
      <c r="A106" s="419" t="s">
        <v>359</v>
      </c>
      <c r="B106" s="586"/>
      <c r="C106" s="599"/>
      <c r="D106" s="354">
        <v>143418</v>
      </c>
      <c r="E106" s="355"/>
      <c r="F106" s="355"/>
      <c r="G106" s="355"/>
      <c r="H106" s="356"/>
    </row>
    <row r="107" spans="1:8" s="16" customFormat="1" ht="37.5" customHeight="1" outlineLevel="1" x14ac:dyDescent="0.2">
      <c r="A107" s="419" t="s">
        <v>360</v>
      </c>
      <c r="B107" s="586"/>
      <c r="C107" s="599"/>
      <c r="D107" s="354">
        <v>146916</v>
      </c>
      <c r="E107" s="355"/>
      <c r="F107" s="355"/>
      <c r="G107" s="355"/>
      <c r="H107" s="356"/>
    </row>
    <row r="108" spans="1:8" s="16" customFormat="1" ht="37.5" customHeight="1" outlineLevel="1" x14ac:dyDescent="0.2">
      <c r="A108" s="419" t="s">
        <v>361</v>
      </c>
      <c r="B108" s="586"/>
      <c r="C108" s="599"/>
      <c r="D108" s="354">
        <v>150414</v>
      </c>
      <c r="E108" s="355"/>
      <c r="F108" s="355"/>
      <c r="G108" s="355"/>
      <c r="H108" s="356"/>
    </row>
    <row r="109" spans="1:8" s="16" customFormat="1" ht="37.5" customHeight="1" outlineLevel="1" x14ac:dyDescent="0.2">
      <c r="A109" s="419" t="s">
        <v>362</v>
      </c>
      <c r="B109" s="586"/>
      <c r="C109" s="599"/>
      <c r="D109" s="354">
        <v>153912</v>
      </c>
      <c r="E109" s="355"/>
      <c r="F109" s="355"/>
      <c r="G109" s="355"/>
      <c r="H109" s="356"/>
    </row>
    <row r="110" spans="1:8" s="16" customFormat="1" ht="37.5" customHeight="1" outlineLevel="1" x14ac:dyDescent="0.2">
      <c r="A110" s="419" t="s">
        <v>363</v>
      </c>
      <c r="B110" s="586"/>
      <c r="C110" s="599"/>
      <c r="D110" s="354">
        <v>157410</v>
      </c>
      <c r="E110" s="355"/>
      <c r="F110" s="355"/>
      <c r="G110" s="355"/>
      <c r="H110" s="356"/>
    </row>
    <row r="111" spans="1:8" s="16" customFormat="1" ht="37.5" customHeight="1" outlineLevel="1" x14ac:dyDescent="0.2">
      <c r="A111" s="419" t="s">
        <v>364</v>
      </c>
      <c r="B111" s="586"/>
      <c r="C111" s="599"/>
      <c r="D111" s="354">
        <v>160908</v>
      </c>
      <c r="E111" s="355"/>
      <c r="F111" s="355"/>
      <c r="G111" s="355"/>
      <c r="H111" s="356"/>
    </row>
    <row r="112" spans="1:8" s="16" customFormat="1" ht="37.5" customHeight="1" outlineLevel="1" x14ac:dyDescent="0.2">
      <c r="A112" s="419" t="s">
        <v>365</v>
      </c>
      <c r="B112" s="586"/>
      <c r="C112" s="599"/>
      <c r="D112" s="354">
        <v>164406</v>
      </c>
      <c r="E112" s="355"/>
      <c r="F112" s="355"/>
      <c r="G112" s="355"/>
      <c r="H112" s="356"/>
    </row>
    <row r="113" spans="1:8" s="16" customFormat="1" ht="37.5" customHeight="1" outlineLevel="1" x14ac:dyDescent="0.2">
      <c r="A113" s="419" t="s">
        <v>366</v>
      </c>
      <c r="B113" s="586"/>
      <c r="C113" s="599"/>
      <c r="D113" s="354">
        <v>167904</v>
      </c>
      <c r="E113" s="355"/>
      <c r="F113" s="355"/>
      <c r="G113" s="355"/>
      <c r="H113" s="356"/>
    </row>
    <row r="114" spans="1:8" s="16" customFormat="1" ht="37.5" customHeight="1" outlineLevel="1" x14ac:dyDescent="0.2">
      <c r="A114" s="419" t="s">
        <v>367</v>
      </c>
      <c r="B114" s="586"/>
      <c r="C114" s="599"/>
      <c r="D114" s="354">
        <v>171402</v>
      </c>
      <c r="E114" s="355"/>
      <c r="F114" s="355"/>
      <c r="G114" s="355"/>
      <c r="H114" s="356"/>
    </row>
    <row r="115" spans="1:8" s="16" customFormat="1" ht="37.5" customHeight="1" outlineLevel="1" thickBot="1" x14ac:dyDescent="0.25">
      <c r="A115" s="419" t="s">
        <v>368</v>
      </c>
      <c r="B115" s="586"/>
      <c r="C115" s="600"/>
      <c r="D115" s="354">
        <v>174900</v>
      </c>
      <c r="E115" s="355"/>
      <c r="F115" s="355"/>
      <c r="G115" s="355"/>
      <c r="H115" s="356"/>
    </row>
    <row r="116" spans="1:8" s="16" customFormat="1" ht="24.95" customHeight="1" thickBot="1" x14ac:dyDescent="0.25">
      <c r="A116" s="40"/>
      <c r="B116" s="170"/>
      <c r="C116" s="60"/>
      <c r="D116" s="591" t="s">
        <v>240</v>
      </c>
      <c r="E116" s="591"/>
      <c r="F116" s="591"/>
      <c r="G116" s="591"/>
      <c r="H116" s="614"/>
    </row>
    <row r="117" spans="1:8" s="16" customFormat="1" ht="24.95" customHeight="1" thickBot="1" x14ac:dyDescent="0.25">
      <c r="A117" s="171"/>
      <c r="B117" s="55"/>
      <c r="C117" s="56"/>
      <c r="D117" s="172" t="s">
        <v>171</v>
      </c>
      <c r="E117" s="173" t="s">
        <v>172</v>
      </c>
      <c r="F117" s="174" t="s">
        <v>173</v>
      </c>
      <c r="G117" s="173" t="s">
        <v>174</v>
      </c>
      <c r="H117" s="175" t="s">
        <v>175</v>
      </c>
    </row>
    <row r="118" spans="1:8" s="16" customFormat="1" ht="48" customHeight="1" x14ac:dyDescent="0.2">
      <c r="A118" s="461" t="s">
        <v>241</v>
      </c>
      <c r="B118" s="455" t="s">
        <v>27</v>
      </c>
      <c r="C11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18" s="382">
        <f>F118*1.2</f>
        <v>18957.599999999999</v>
      </c>
      <c r="E118" s="383">
        <f>F118*1.1</f>
        <v>17377.800000000003</v>
      </c>
      <c r="F118" s="383">
        <v>15798</v>
      </c>
      <c r="G118" s="383">
        <f>F118*0.75</f>
        <v>11848.5</v>
      </c>
      <c r="H118" s="384">
        <f>F118*0.5</f>
        <v>7899</v>
      </c>
    </row>
    <row r="119" spans="1:8" s="16" customFormat="1" ht="132" customHeight="1" x14ac:dyDescent="0.2">
      <c r="A119" s="462"/>
      <c r="B119" s="456"/>
      <c r="C119" s="456"/>
      <c r="D119" s="354"/>
      <c r="E119" s="355"/>
      <c r="F119" s="355"/>
      <c r="G119" s="355"/>
      <c r="H119" s="356"/>
    </row>
    <row r="120" spans="1:8" s="16" customFormat="1" ht="97.5" customHeight="1" x14ac:dyDescent="0.2">
      <c r="A120" s="462"/>
      <c r="B120" s="24" t="s">
        <v>12</v>
      </c>
      <c r="C120"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0" s="354"/>
      <c r="E120" s="355"/>
      <c r="F120" s="355"/>
      <c r="G120" s="355"/>
      <c r="H120" s="356"/>
    </row>
    <row r="121" spans="1:8" s="16" customFormat="1" ht="166.5" customHeight="1" thickBot="1" x14ac:dyDescent="0.25">
      <c r="A121" s="464"/>
      <c r="B121" s="26" t="s">
        <v>13</v>
      </c>
      <c r="C121"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1" s="374"/>
      <c r="E121" s="375"/>
      <c r="F121" s="375"/>
      <c r="G121" s="375"/>
      <c r="H121" s="376"/>
    </row>
    <row r="122" spans="1:8" s="16" customFormat="1" ht="24.95" customHeight="1" thickBot="1" x14ac:dyDescent="0.25">
      <c r="A122" s="28"/>
      <c r="B122" s="29"/>
      <c r="C122" s="30"/>
      <c r="D122" s="519"/>
      <c r="E122" s="519"/>
      <c r="F122" s="519"/>
      <c r="G122" s="519"/>
      <c r="H122" s="645"/>
    </row>
    <row r="123" spans="1:8" s="16" customFormat="1" ht="48" customHeight="1" x14ac:dyDescent="0.2">
      <c r="A123" s="451" t="s">
        <v>242</v>
      </c>
      <c r="B123" s="321"/>
      <c r="C123" s="38"/>
      <c r="D123" s="457">
        <f>F123*1.2</f>
        <v>19195.2</v>
      </c>
      <c r="E123" s="383">
        <f>F123*1.1</f>
        <v>17595.600000000002</v>
      </c>
      <c r="F123" s="383">
        <v>15996</v>
      </c>
      <c r="G123" s="383">
        <f>F123*0.75</f>
        <v>11997</v>
      </c>
      <c r="H123" s="384">
        <f>F123*0.5</f>
        <v>7998</v>
      </c>
    </row>
    <row r="124" spans="1:8" s="16" customFormat="1" ht="132" customHeight="1" x14ac:dyDescent="0.2">
      <c r="A124" s="452"/>
      <c r="B124" s="24" t="s">
        <v>27</v>
      </c>
      <c r="C12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4" s="361"/>
      <c r="E124" s="355"/>
      <c r="F124" s="355"/>
      <c r="G124" s="355"/>
      <c r="H124" s="356"/>
    </row>
    <row r="125" spans="1:8" s="16" customFormat="1" ht="97.5" customHeight="1" x14ac:dyDescent="0.2">
      <c r="A125" s="452"/>
      <c r="B125" s="24" t="s">
        <v>12</v>
      </c>
      <c r="C125"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5" s="361"/>
      <c r="E125" s="355"/>
      <c r="F125" s="355"/>
      <c r="G125" s="355"/>
      <c r="H125" s="356"/>
    </row>
    <row r="126" spans="1:8" s="16" customFormat="1" ht="166.5" customHeight="1" x14ac:dyDescent="0.2">
      <c r="A126" s="452"/>
      <c r="B126" s="31" t="s">
        <v>13</v>
      </c>
      <c r="C126"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6" s="361"/>
      <c r="E126" s="355"/>
      <c r="F126" s="355"/>
      <c r="G126" s="355"/>
      <c r="H126" s="356"/>
    </row>
    <row r="127" spans="1:8" s="16" customFormat="1" ht="92.25" customHeight="1" thickBot="1" x14ac:dyDescent="0.25">
      <c r="A127" s="489"/>
      <c r="B127" s="26" t="s">
        <v>16</v>
      </c>
      <c r="C127"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27" s="482"/>
      <c r="E127" s="375"/>
      <c r="F127" s="375"/>
      <c r="G127" s="375"/>
      <c r="H127" s="376"/>
    </row>
    <row r="128" spans="1:8" s="16" customFormat="1" ht="24.95" customHeight="1" thickBot="1" x14ac:dyDescent="0.25">
      <c r="A128" s="40"/>
      <c r="B128" s="41"/>
      <c r="C128" s="42"/>
      <c r="D128" s="519"/>
      <c r="E128" s="519"/>
      <c r="F128" s="519"/>
      <c r="G128" s="519"/>
      <c r="H128" s="645"/>
    </row>
    <row r="129" spans="1:8" s="16" customFormat="1" ht="50.1" customHeight="1" x14ac:dyDescent="0.2">
      <c r="A129" s="438" t="s">
        <v>243</v>
      </c>
      <c r="B129" s="475" t="s">
        <v>23</v>
      </c>
      <c r="C129"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29" s="527">
        <v>480</v>
      </c>
      <c r="E129" s="528"/>
      <c r="F129" s="528"/>
      <c r="G129" s="528"/>
      <c r="H129" s="529"/>
    </row>
    <row r="130" spans="1:8" s="16" customFormat="1" ht="94.5" customHeight="1" x14ac:dyDescent="0.2">
      <c r="A130" s="439"/>
      <c r="B130" s="476"/>
      <c r="C130" s="478"/>
      <c r="D130" s="480"/>
      <c r="E130" s="447"/>
      <c r="F130" s="447"/>
      <c r="G130" s="447"/>
      <c r="H130" s="530"/>
    </row>
    <row r="131" spans="1:8" s="16" customFormat="1" ht="163.5" customHeight="1" thickBot="1" x14ac:dyDescent="0.25">
      <c r="A131" s="440"/>
      <c r="B131" s="43" t="s">
        <v>13</v>
      </c>
      <c r="C131"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131" s="531"/>
      <c r="E131" s="532"/>
      <c r="F131" s="532"/>
      <c r="G131" s="532"/>
      <c r="H131" s="533"/>
    </row>
    <row r="132" spans="1:8" s="16" customFormat="1" ht="24.95" customHeight="1" thickBot="1" x14ac:dyDescent="0.25">
      <c r="A132" s="40"/>
      <c r="B132" s="59"/>
      <c r="C132" s="60"/>
      <c r="D132" s="591" t="s">
        <v>240</v>
      </c>
      <c r="E132" s="591"/>
      <c r="F132" s="591"/>
      <c r="G132" s="591"/>
      <c r="H132" s="614"/>
    </row>
    <row r="133" spans="1:8" s="16" customFormat="1" ht="50.1" customHeight="1" thickBot="1" x14ac:dyDescent="0.25">
      <c r="A133" s="411" t="s">
        <v>38</v>
      </c>
      <c r="B133" s="412"/>
      <c r="C133" s="412"/>
      <c r="D133" s="785" t="str">
        <f>"от "&amp;MIN(D134:D152)&amp;" до "&amp;MAX(D134:D152)</f>
        <v>от 3498 до 66462</v>
      </c>
      <c r="E133" s="786"/>
      <c r="F133" s="786"/>
      <c r="G133" s="786"/>
      <c r="H133" s="787"/>
    </row>
    <row r="134" spans="1:8" s="16" customFormat="1" ht="37.5" customHeight="1" outlineLevel="1" x14ac:dyDescent="0.2">
      <c r="A134" s="429" t="s">
        <v>244</v>
      </c>
      <c r="B134" s="598"/>
      <c r="C134" s="741"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34" s="382">
        <v>3498</v>
      </c>
      <c r="E134" s="383"/>
      <c r="F134" s="383"/>
      <c r="G134" s="383"/>
      <c r="H134" s="384"/>
    </row>
    <row r="135" spans="1:8" s="16" customFormat="1" ht="37.5" customHeight="1" outlineLevel="1" x14ac:dyDescent="0.2">
      <c r="A135" s="688" t="s">
        <v>245</v>
      </c>
      <c r="B135" s="693"/>
      <c r="C135" s="815"/>
      <c r="D135" s="354">
        <v>6996</v>
      </c>
      <c r="E135" s="355"/>
      <c r="F135" s="355"/>
      <c r="G135" s="355"/>
      <c r="H135" s="356"/>
    </row>
    <row r="136" spans="1:8" s="16" customFormat="1" ht="37.5" customHeight="1" outlineLevel="1" x14ac:dyDescent="0.2">
      <c r="A136" s="688" t="s">
        <v>246</v>
      </c>
      <c r="B136" s="693"/>
      <c r="C136" s="815"/>
      <c r="D136" s="354">
        <v>10494</v>
      </c>
      <c r="E136" s="355"/>
      <c r="F136" s="355"/>
      <c r="G136" s="355"/>
      <c r="H136" s="356"/>
    </row>
    <row r="137" spans="1:8" s="16" customFormat="1" ht="37.5" customHeight="1" outlineLevel="1" x14ac:dyDescent="0.2">
      <c r="A137" s="688" t="s">
        <v>247</v>
      </c>
      <c r="B137" s="693"/>
      <c r="C137" s="815"/>
      <c r="D137" s="354">
        <v>13992</v>
      </c>
      <c r="E137" s="355"/>
      <c r="F137" s="355"/>
      <c r="G137" s="355"/>
      <c r="H137" s="356"/>
    </row>
    <row r="138" spans="1:8" s="16" customFormat="1" ht="37.5" customHeight="1" outlineLevel="1" x14ac:dyDescent="0.2">
      <c r="A138" s="688" t="s">
        <v>248</v>
      </c>
      <c r="B138" s="693"/>
      <c r="C138" s="815"/>
      <c r="D138" s="354">
        <v>17490</v>
      </c>
      <c r="E138" s="355"/>
      <c r="F138" s="355"/>
      <c r="G138" s="355"/>
      <c r="H138" s="356"/>
    </row>
    <row r="139" spans="1:8" s="16" customFormat="1" ht="37.5" customHeight="1" outlineLevel="1" x14ac:dyDescent="0.2">
      <c r="A139" s="688" t="s">
        <v>249</v>
      </c>
      <c r="B139" s="693"/>
      <c r="C139" s="815"/>
      <c r="D139" s="354">
        <v>20988</v>
      </c>
      <c r="E139" s="355"/>
      <c r="F139" s="355"/>
      <c r="G139" s="355"/>
      <c r="H139" s="356"/>
    </row>
    <row r="140" spans="1:8" s="16" customFormat="1" ht="37.5" customHeight="1" outlineLevel="1" x14ac:dyDescent="0.2">
      <c r="A140" s="688" t="s">
        <v>250</v>
      </c>
      <c r="B140" s="693"/>
      <c r="C140" s="815"/>
      <c r="D140" s="354">
        <v>24486</v>
      </c>
      <c r="E140" s="355"/>
      <c r="F140" s="355"/>
      <c r="G140" s="355"/>
      <c r="H140" s="356"/>
    </row>
    <row r="141" spans="1:8" s="16" customFormat="1" ht="37.5" customHeight="1" outlineLevel="1" x14ac:dyDescent="0.2">
      <c r="A141" s="688" t="s">
        <v>251</v>
      </c>
      <c r="B141" s="693"/>
      <c r="C141" s="815"/>
      <c r="D141" s="354">
        <v>27984</v>
      </c>
      <c r="E141" s="355"/>
      <c r="F141" s="355"/>
      <c r="G141" s="355"/>
      <c r="H141" s="356"/>
    </row>
    <row r="142" spans="1:8" s="16" customFormat="1" ht="37.5" customHeight="1" outlineLevel="1" x14ac:dyDescent="0.2">
      <c r="A142" s="688" t="s">
        <v>252</v>
      </c>
      <c r="B142" s="693"/>
      <c r="C142" s="815"/>
      <c r="D142" s="354">
        <v>31482</v>
      </c>
      <c r="E142" s="355"/>
      <c r="F142" s="355"/>
      <c r="G142" s="355"/>
      <c r="H142" s="356"/>
    </row>
    <row r="143" spans="1:8" s="16" customFormat="1" ht="37.5" customHeight="1" outlineLevel="1" x14ac:dyDescent="0.2">
      <c r="A143" s="688" t="s">
        <v>253</v>
      </c>
      <c r="B143" s="693"/>
      <c r="C143" s="815"/>
      <c r="D143" s="354">
        <v>34980</v>
      </c>
      <c r="E143" s="355"/>
      <c r="F143" s="355"/>
      <c r="G143" s="355"/>
      <c r="H143" s="356"/>
    </row>
    <row r="144" spans="1:8" s="16" customFormat="1" ht="37.5" customHeight="1" outlineLevel="1" x14ac:dyDescent="0.2">
      <c r="A144" s="688" t="s">
        <v>254</v>
      </c>
      <c r="B144" s="693"/>
      <c r="C144" s="815"/>
      <c r="D144" s="354">
        <v>38478</v>
      </c>
      <c r="E144" s="355"/>
      <c r="F144" s="355"/>
      <c r="G144" s="355"/>
      <c r="H144" s="356"/>
    </row>
    <row r="145" spans="1:8" s="16" customFormat="1" ht="37.5" customHeight="1" outlineLevel="1" x14ac:dyDescent="0.2">
      <c r="A145" s="688" t="s">
        <v>255</v>
      </c>
      <c r="B145" s="693"/>
      <c r="C145" s="815"/>
      <c r="D145" s="354">
        <v>41976</v>
      </c>
      <c r="E145" s="355"/>
      <c r="F145" s="355"/>
      <c r="G145" s="355"/>
      <c r="H145" s="356"/>
    </row>
    <row r="146" spans="1:8" s="16" customFormat="1" ht="37.5" customHeight="1" outlineLevel="1" x14ac:dyDescent="0.2">
      <c r="A146" s="688" t="s">
        <v>256</v>
      </c>
      <c r="B146" s="693"/>
      <c r="C146" s="815"/>
      <c r="D146" s="354">
        <v>45474</v>
      </c>
      <c r="E146" s="355"/>
      <c r="F146" s="355"/>
      <c r="G146" s="355"/>
      <c r="H146" s="356"/>
    </row>
    <row r="147" spans="1:8" s="16" customFormat="1" ht="37.5" customHeight="1" outlineLevel="1" x14ac:dyDescent="0.2">
      <c r="A147" s="688" t="s">
        <v>257</v>
      </c>
      <c r="B147" s="693"/>
      <c r="C147" s="815"/>
      <c r="D147" s="354">
        <v>48972</v>
      </c>
      <c r="E147" s="355"/>
      <c r="F147" s="355"/>
      <c r="G147" s="355"/>
      <c r="H147" s="356"/>
    </row>
    <row r="148" spans="1:8" s="16" customFormat="1" ht="37.5" customHeight="1" outlineLevel="1" x14ac:dyDescent="0.2">
      <c r="A148" s="688" t="s">
        <v>258</v>
      </c>
      <c r="B148" s="693"/>
      <c r="C148" s="815"/>
      <c r="D148" s="354">
        <v>52470</v>
      </c>
      <c r="E148" s="355"/>
      <c r="F148" s="355"/>
      <c r="G148" s="355"/>
      <c r="H148" s="356"/>
    </row>
    <row r="149" spans="1:8" s="16" customFormat="1" ht="37.5" customHeight="1" outlineLevel="1" x14ac:dyDescent="0.2">
      <c r="A149" s="688" t="s">
        <v>259</v>
      </c>
      <c r="B149" s="693"/>
      <c r="C149" s="815"/>
      <c r="D149" s="354">
        <v>55968</v>
      </c>
      <c r="E149" s="355"/>
      <c r="F149" s="355"/>
      <c r="G149" s="355"/>
      <c r="H149" s="356"/>
    </row>
    <row r="150" spans="1:8" s="16" customFormat="1" ht="37.5" customHeight="1" outlineLevel="1" x14ac:dyDescent="0.2">
      <c r="A150" s="688" t="s">
        <v>260</v>
      </c>
      <c r="B150" s="693"/>
      <c r="C150" s="815"/>
      <c r="D150" s="354">
        <v>59466</v>
      </c>
      <c r="E150" s="355"/>
      <c r="F150" s="355"/>
      <c r="G150" s="355"/>
      <c r="H150" s="356"/>
    </row>
    <row r="151" spans="1:8" s="16" customFormat="1" ht="37.5" customHeight="1" outlineLevel="1" x14ac:dyDescent="0.2">
      <c r="A151" s="688" t="s">
        <v>261</v>
      </c>
      <c r="B151" s="693"/>
      <c r="C151" s="815"/>
      <c r="D151" s="354">
        <v>62964</v>
      </c>
      <c r="E151" s="355"/>
      <c r="F151" s="355"/>
      <c r="G151" s="355"/>
      <c r="H151" s="356"/>
    </row>
    <row r="152" spans="1:8" s="16" customFormat="1" ht="37.5" customHeight="1" outlineLevel="1" x14ac:dyDescent="0.2">
      <c r="A152" s="688" t="s">
        <v>262</v>
      </c>
      <c r="B152" s="693"/>
      <c r="C152" s="815"/>
      <c r="D152" s="354">
        <v>66462</v>
      </c>
      <c r="E152" s="355"/>
      <c r="F152" s="355"/>
      <c r="G152" s="355"/>
      <c r="H152" s="356"/>
    </row>
    <row r="153" spans="1:8" s="16" customFormat="1" ht="37.5" customHeight="1" outlineLevel="1" x14ac:dyDescent="0.2">
      <c r="A153" s="419" t="s">
        <v>263</v>
      </c>
      <c r="B153" s="586"/>
      <c r="C153" s="815"/>
      <c r="D153" s="354">
        <v>69960</v>
      </c>
      <c r="E153" s="355"/>
      <c r="F153" s="355"/>
      <c r="G153" s="355"/>
      <c r="H153" s="356"/>
    </row>
    <row r="154" spans="1:8" s="16" customFormat="1" ht="37.5" customHeight="1" outlineLevel="1" x14ac:dyDescent="0.2">
      <c r="A154" s="419" t="s">
        <v>264</v>
      </c>
      <c r="B154" s="586"/>
      <c r="C154" s="815"/>
      <c r="D154" s="354">
        <v>73458</v>
      </c>
      <c r="E154" s="355"/>
      <c r="F154" s="355"/>
      <c r="G154" s="355"/>
      <c r="H154" s="356"/>
    </row>
    <row r="155" spans="1:8" s="16" customFormat="1" ht="37.5" customHeight="1" outlineLevel="1" x14ac:dyDescent="0.2">
      <c r="A155" s="419" t="s">
        <v>265</v>
      </c>
      <c r="B155" s="586"/>
      <c r="C155" s="815"/>
      <c r="D155" s="354">
        <v>76956</v>
      </c>
      <c r="E155" s="355"/>
      <c r="F155" s="355"/>
      <c r="G155" s="355"/>
      <c r="H155" s="356"/>
    </row>
    <row r="156" spans="1:8" s="16" customFormat="1" ht="37.5" customHeight="1" outlineLevel="1" x14ac:dyDescent="0.2">
      <c r="A156" s="419" t="s">
        <v>266</v>
      </c>
      <c r="B156" s="586"/>
      <c r="C156" s="815"/>
      <c r="D156" s="354">
        <v>80454</v>
      </c>
      <c r="E156" s="355"/>
      <c r="F156" s="355"/>
      <c r="G156" s="355"/>
      <c r="H156" s="356"/>
    </row>
    <row r="157" spans="1:8" s="16" customFormat="1" ht="37.5" customHeight="1" outlineLevel="1" x14ac:dyDescent="0.2">
      <c r="A157" s="419" t="s">
        <v>267</v>
      </c>
      <c r="B157" s="586"/>
      <c r="C157" s="815"/>
      <c r="D157" s="354">
        <v>83952</v>
      </c>
      <c r="E157" s="355"/>
      <c r="F157" s="355"/>
      <c r="G157" s="355"/>
      <c r="H157" s="356"/>
    </row>
    <row r="158" spans="1:8" s="16" customFormat="1" ht="37.5" customHeight="1" outlineLevel="1" x14ac:dyDescent="0.2">
      <c r="A158" s="419" t="s">
        <v>268</v>
      </c>
      <c r="B158" s="586"/>
      <c r="C158" s="815"/>
      <c r="D158" s="354">
        <v>87450</v>
      </c>
      <c r="E158" s="355"/>
      <c r="F158" s="355"/>
      <c r="G158" s="355"/>
      <c r="H158" s="356"/>
    </row>
    <row r="159" spans="1:8" s="16" customFormat="1" ht="37.5" customHeight="1" outlineLevel="1" x14ac:dyDescent="0.2">
      <c r="A159" s="661" t="s">
        <v>269</v>
      </c>
      <c r="B159" s="662"/>
      <c r="C159" s="815"/>
      <c r="D159" s="354">
        <v>90948</v>
      </c>
      <c r="E159" s="355"/>
      <c r="F159" s="355"/>
      <c r="G159" s="355"/>
      <c r="H159" s="356"/>
    </row>
    <row r="160" spans="1:8" s="16" customFormat="1" ht="37.5" customHeight="1" outlineLevel="1" x14ac:dyDescent="0.2">
      <c r="A160" s="661" t="s">
        <v>270</v>
      </c>
      <c r="B160" s="662"/>
      <c r="C160" s="815"/>
      <c r="D160" s="354">
        <v>94446</v>
      </c>
      <c r="E160" s="355"/>
      <c r="F160" s="355"/>
      <c r="G160" s="355"/>
      <c r="H160" s="356"/>
    </row>
    <row r="161" spans="1:8" s="16" customFormat="1" ht="37.5" customHeight="1" outlineLevel="1" x14ac:dyDescent="0.2">
      <c r="A161" s="661" t="s">
        <v>271</v>
      </c>
      <c r="B161" s="662"/>
      <c r="C161" s="815"/>
      <c r="D161" s="354">
        <v>97944</v>
      </c>
      <c r="E161" s="355"/>
      <c r="F161" s="355"/>
      <c r="G161" s="355"/>
      <c r="H161" s="356"/>
    </row>
    <row r="162" spans="1:8" s="16" customFormat="1" ht="37.5" customHeight="1" outlineLevel="1" x14ac:dyDescent="0.2">
      <c r="A162" s="661" t="s">
        <v>272</v>
      </c>
      <c r="B162" s="662"/>
      <c r="C162" s="815"/>
      <c r="D162" s="354">
        <v>101442</v>
      </c>
      <c r="E162" s="355"/>
      <c r="F162" s="355"/>
      <c r="G162" s="355"/>
      <c r="H162" s="356"/>
    </row>
    <row r="163" spans="1:8" s="16" customFormat="1" ht="37.5" customHeight="1" outlineLevel="1" x14ac:dyDescent="0.2">
      <c r="A163" s="661" t="s">
        <v>273</v>
      </c>
      <c r="B163" s="662"/>
      <c r="C163" s="815"/>
      <c r="D163" s="354">
        <v>104940</v>
      </c>
      <c r="E163" s="355"/>
      <c r="F163" s="355"/>
      <c r="G163" s="355"/>
      <c r="H163" s="356"/>
    </row>
    <row r="164" spans="1:8" s="16" customFormat="1" ht="37.5" customHeight="1" outlineLevel="1" x14ac:dyDescent="0.2">
      <c r="A164" s="661" t="s">
        <v>274</v>
      </c>
      <c r="B164" s="662"/>
      <c r="C164" s="815"/>
      <c r="D164" s="354">
        <v>108438</v>
      </c>
      <c r="E164" s="355"/>
      <c r="F164" s="355"/>
      <c r="G164" s="355"/>
      <c r="H164" s="356"/>
    </row>
    <row r="165" spans="1:8" s="16" customFormat="1" ht="37.5" customHeight="1" outlineLevel="1" x14ac:dyDescent="0.2">
      <c r="A165" s="661" t="s">
        <v>275</v>
      </c>
      <c r="B165" s="662"/>
      <c r="C165" s="815"/>
      <c r="D165" s="354">
        <v>111936</v>
      </c>
      <c r="E165" s="355"/>
      <c r="F165" s="355"/>
      <c r="G165" s="355"/>
      <c r="H165" s="356"/>
    </row>
    <row r="166" spans="1:8" s="16" customFormat="1" ht="37.5" customHeight="1" outlineLevel="1" x14ac:dyDescent="0.2">
      <c r="A166" s="661" t="s">
        <v>276</v>
      </c>
      <c r="B166" s="662"/>
      <c r="C166" s="815"/>
      <c r="D166" s="354">
        <v>115434</v>
      </c>
      <c r="E166" s="355"/>
      <c r="F166" s="355"/>
      <c r="G166" s="355"/>
      <c r="H166" s="356"/>
    </row>
    <row r="167" spans="1:8" s="16" customFormat="1" ht="37.5" customHeight="1" outlineLevel="1" x14ac:dyDescent="0.2">
      <c r="A167" s="661" t="s">
        <v>277</v>
      </c>
      <c r="B167" s="662"/>
      <c r="C167" s="815"/>
      <c r="D167" s="354">
        <v>118932</v>
      </c>
      <c r="E167" s="355"/>
      <c r="F167" s="355"/>
      <c r="G167" s="355"/>
      <c r="H167" s="356"/>
    </row>
    <row r="168" spans="1:8" s="16" customFormat="1" ht="37.5" customHeight="1" outlineLevel="1" x14ac:dyDescent="0.2">
      <c r="A168" s="661" t="s">
        <v>278</v>
      </c>
      <c r="B168" s="662"/>
      <c r="C168" s="815"/>
      <c r="D168" s="354">
        <v>122430</v>
      </c>
      <c r="E168" s="355"/>
      <c r="F168" s="355"/>
      <c r="G168" s="355"/>
      <c r="H168" s="356"/>
    </row>
    <row r="169" spans="1:8" s="16" customFormat="1" ht="37.5" customHeight="1" outlineLevel="1" x14ac:dyDescent="0.2">
      <c r="A169" s="661" t="s">
        <v>279</v>
      </c>
      <c r="B169" s="662"/>
      <c r="C169" s="815"/>
      <c r="D169" s="354">
        <v>125928</v>
      </c>
      <c r="E169" s="355"/>
      <c r="F169" s="355"/>
      <c r="G169" s="355"/>
      <c r="H169" s="356"/>
    </row>
    <row r="170" spans="1:8" s="16" customFormat="1" ht="37.5" customHeight="1" outlineLevel="1" x14ac:dyDescent="0.2">
      <c r="A170" s="661" t="s">
        <v>280</v>
      </c>
      <c r="B170" s="662"/>
      <c r="C170" s="815"/>
      <c r="D170" s="354">
        <v>129426</v>
      </c>
      <c r="E170" s="355"/>
      <c r="F170" s="355"/>
      <c r="G170" s="355"/>
      <c r="H170" s="356"/>
    </row>
    <row r="171" spans="1:8" s="16" customFormat="1" ht="37.5" customHeight="1" outlineLevel="1" x14ac:dyDescent="0.2">
      <c r="A171" s="661" t="s">
        <v>281</v>
      </c>
      <c r="B171" s="662"/>
      <c r="C171" s="815"/>
      <c r="D171" s="354">
        <v>132924</v>
      </c>
      <c r="E171" s="355"/>
      <c r="F171" s="355"/>
      <c r="G171" s="355"/>
      <c r="H171" s="356"/>
    </row>
    <row r="172" spans="1:8" s="16" customFormat="1" ht="37.5" customHeight="1" outlineLevel="1" x14ac:dyDescent="0.2">
      <c r="A172" s="661" t="s">
        <v>282</v>
      </c>
      <c r="B172" s="662"/>
      <c r="C172" s="815"/>
      <c r="D172" s="354">
        <v>136422</v>
      </c>
      <c r="E172" s="355"/>
      <c r="F172" s="355"/>
      <c r="G172" s="355"/>
      <c r="H172" s="356"/>
    </row>
    <row r="173" spans="1:8" s="16" customFormat="1" ht="37.5" customHeight="1" outlineLevel="1" x14ac:dyDescent="0.2">
      <c r="A173" s="661" t="s">
        <v>283</v>
      </c>
      <c r="B173" s="662"/>
      <c r="C173" s="815"/>
      <c r="D173" s="354">
        <v>139920</v>
      </c>
      <c r="E173" s="355"/>
      <c r="F173" s="355"/>
      <c r="G173" s="355"/>
      <c r="H173" s="356"/>
    </row>
    <row r="174" spans="1:8" s="16" customFormat="1" ht="37.5" customHeight="1" outlineLevel="1" x14ac:dyDescent="0.2">
      <c r="A174" s="419" t="s">
        <v>419</v>
      </c>
      <c r="B174" s="586"/>
      <c r="C174" s="815"/>
      <c r="D174" s="354">
        <v>143418</v>
      </c>
      <c r="E174" s="355"/>
      <c r="F174" s="355"/>
      <c r="G174" s="355"/>
      <c r="H174" s="356"/>
    </row>
    <row r="175" spans="1:8" s="16" customFormat="1" ht="37.5" customHeight="1" outlineLevel="1" x14ac:dyDescent="0.2">
      <c r="A175" s="419" t="s">
        <v>420</v>
      </c>
      <c r="B175" s="586"/>
      <c r="C175" s="815"/>
      <c r="D175" s="354">
        <v>146916</v>
      </c>
      <c r="E175" s="355"/>
      <c r="F175" s="355"/>
      <c r="G175" s="355"/>
      <c r="H175" s="356"/>
    </row>
    <row r="176" spans="1:8" s="16" customFormat="1" ht="37.5" customHeight="1" outlineLevel="1" x14ac:dyDescent="0.2">
      <c r="A176" s="419" t="s">
        <v>421</v>
      </c>
      <c r="B176" s="586"/>
      <c r="C176" s="815"/>
      <c r="D176" s="354">
        <v>150414</v>
      </c>
      <c r="E176" s="355"/>
      <c r="F176" s="355"/>
      <c r="G176" s="355"/>
      <c r="H176" s="356"/>
    </row>
    <row r="177" spans="1:8" s="16" customFormat="1" ht="37.5" customHeight="1" outlineLevel="1" x14ac:dyDescent="0.2">
      <c r="A177" s="419" t="s">
        <v>422</v>
      </c>
      <c r="B177" s="586"/>
      <c r="C177" s="815"/>
      <c r="D177" s="354">
        <v>153912</v>
      </c>
      <c r="E177" s="355"/>
      <c r="F177" s="355"/>
      <c r="G177" s="355"/>
      <c r="H177" s="356"/>
    </row>
    <row r="178" spans="1:8" s="16" customFormat="1" ht="37.5" customHeight="1" outlineLevel="1" x14ac:dyDescent="0.2">
      <c r="A178" s="419" t="s">
        <v>423</v>
      </c>
      <c r="B178" s="586"/>
      <c r="C178" s="815"/>
      <c r="D178" s="354">
        <v>157410</v>
      </c>
      <c r="E178" s="355"/>
      <c r="F178" s="355"/>
      <c r="G178" s="355"/>
      <c r="H178" s="356"/>
    </row>
    <row r="179" spans="1:8" s="16" customFormat="1" ht="37.5" customHeight="1" outlineLevel="1" x14ac:dyDescent="0.2">
      <c r="A179" s="419" t="s">
        <v>424</v>
      </c>
      <c r="B179" s="586"/>
      <c r="C179" s="815"/>
      <c r="D179" s="354">
        <v>160908</v>
      </c>
      <c r="E179" s="355"/>
      <c r="F179" s="355"/>
      <c r="G179" s="355"/>
      <c r="H179" s="356"/>
    </row>
    <row r="180" spans="1:8" s="16" customFormat="1" ht="37.5" customHeight="1" outlineLevel="1" x14ac:dyDescent="0.2">
      <c r="A180" s="419" t="s">
        <v>425</v>
      </c>
      <c r="B180" s="586"/>
      <c r="C180" s="815"/>
      <c r="D180" s="354">
        <v>164406</v>
      </c>
      <c r="E180" s="355"/>
      <c r="F180" s="355"/>
      <c r="G180" s="355"/>
      <c r="H180" s="356"/>
    </row>
    <row r="181" spans="1:8" s="16" customFormat="1" ht="37.5" customHeight="1" outlineLevel="1" x14ac:dyDescent="0.2">
      <c r="A181" s="419" t="s">
        <v>426</v>
      </c>
      <c r="B181" s="586"/>
      <c r="C181" s="815"/>
      <c r="D181" s="354">
        <v>167904</v>
      </c>
      <c r="E181" s="355"/>
      <c r="F181" s="355"/>
      <c r="G181" s="355"/>
      <c r="H181" s="356"/>
    </row>
    <row r="182" spans="1:8" s="16" customFormat="1" ht="37.5" customHeight="1" outlineLevel="1" x14ac:dyDescent="0.2">
      <c r="A182" s="419" t="s">
        <v>427</v>
      </c>
      <c r="B182" s="586"/>
      <c r="C182" s="815"/>
      <c r="D182" s="354">
        <v>171402</v>
      </c>
      <c r="E182" s="355"/>
      <c r="F182" s="355"/>
      <c r="G182" s="355"/>
      <c r="H182" s="356"/>
    </row>
    <row r="183" spans="1:8" s="16" customFormat="1" ht="37.5" customHeight="1" outlineLevel="1" thickBot="1" x14ac:dyDescent="0.25">
      <c r="A183" s="419" t="s">
        <v>428</v>
      </c>
      <c r="B183" s="586"/>
      <c r="C183" s="825"/>
      <c r="D183" s="374">
        <v>174900</v>
      </c>
      <c r="E183" s="375"/>
      <c r="F183" s="375"/>
      <c r="G183" s="375"/>
      <c r="H183" s="376"/>
    </row>
    <row r="184" spans="1:8" s="16" customFormat="1" ht="50.1" customHeight="1" thickBot="1" x14ac:dyDescent="0.25">
      <c r="A184" s="411" t="s">
        <v>59</v>
      </c>
      <c r="B184" s="412"/>
      <c r="C184" s="412"/>
      <c r="D184" s="642" t="str">
        <f>"от "&amp;MIN(D185:D194)&amp;" до "&amp;MAX(D185:D194)</f>
        <v>от 504 до 11766</v>
      </c>
      <c r="E184" s="643"/>
      <c r="F184" s="643"/>
      <c r="G184" s="643"/>
      <c r="H184" s="644"/>
    </row>
    <row r="185" spans="1:8" s="16" customFormat="1" ht="159.75" customHeight="1" x14ac:dyDescent="0.2">
      <c r="A185" s="114" t="s">
        <v>342</v>
      </c>
      <c r="B185" s="66" t="s">
        <v>197</v>
      </c>
      <c r="C185" s="38"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v>
      </c>
      <c r="D185" s="512">
        <v>2157</v>
      </c>
      <c r="E185" s="512"/>
      <c r="F185" s="512"/>
      <c r="G185" s="512"/>
      <c r="H185" s="457"/>
    </row>
    <row r="186" spans="1:8" s="16" customFormat="1" ht="37.5" customHeight="1" x14ac:dyDescent="0.2">
      <c r="A186" s="352" t="s">
        <v>61</v>
      </c>
      <c r="B186" s="353"/>
      <c r="C186" s="426"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186" s="361">
        <v>1437</v>
      </c>
      <c r="E186" s="355"/>
      <c r="F186" s="355"/>
      <c r="G186" s="355"/>
      <c r="H186" s="356"/>
    </row>
    <row r="187" spans="1:8" s="16" customFormat="1" ht="37.5" customHeight="1" x14ac:dyDescent="0.2">
      <c r="A187" s="352" t="s">
        <v>62</v>
      </c>
      <c r="B187" s="353"/>
      <c r="C187" s="427"/>
      <c r="D187" s="361">
        <v>11766</v>
      </c>
      <c r="E187" s="355"/>
      <c r="F187" s="355"/>
      <c r="G187" s="355"/>
      <c r="H187" s="356"/>
    </row>
    <row r="188" spans="1:8" s="16" customFormat="1" ht="37.5" customHeight="1" x14ac:dyDescent="0.2">
      <c r="A188" s="352" t="s">
        <v>63</v>
      </c>
      <c r="B188" s="353"/>
      <c r="C188" s="427"/>
      <c r="D188" s="517">
        <v>3561</v>
      </c>
      <c r="E188" s="398"/>
      <c r="F188" s="398"/>
      <c r="G188" s="398"/>
      <c r="H188" s="399"/>
    </row>
    <row r="189" spans="1:8" s="16" customFormat="1" ht="37.5" customHeight="1" x14ac:dyDescent="0.2">
      <c r="A189" s="352" t="s">
        <v>64</v>
      </c>
      <c r="B189" s="353"/>
      <c r="C189" s="427"/>
      <c r="D189" s="517">
        <v>9870</v>
      </c>
      <c r="E189" s="398"/>
      <c r="F189" s="398"/>
      <c r="G189" s="398"/>
      <c r="H189" s="399"/>
    </row>
    <row r="190" spans="1:8" s="16" customFormat="1" ht="37.5" customHeight="1" x14ac:dyDescent="0.2">
      <c r="A190" s="352" t="s">
        <v>65</v>
      </c>
      <c r="B190" s="353"/>
      <c r="C190" s="427"/>
      <c r="D190" s="361">
        <v>504</v>
      </c>
      <c r="E190" s="355"/>
      <c r="F190" s="355"/>
      <c r="G190" s="355"/>
      <c r="H190" s="356"/>
    </row>
    <row r="191" spans="1:8" s="16" customFormat="1" ht="37.5" customHeight="1" x14ac:dyDescent="0.2">
      <c r="A191" s="352" t="s">
        <v>66</v>
      </c>
      <c r="B191" s="353"/>
      <c r="C191" s="427"/>
      <c r="D191" s="361">
        <v>504</v>
      </c>
      <c r="E191" s="355"/>
      <c r="F191" s="355"/>
      <c r="G191" s="355"/>
      <c r="H191" s="356"/>
    </row>
    <row r="192" spans="1:8" s="16" customFormat="1" ht="37.5" customHeight="1" x14ac:dyDescent="0.2">
      <c r="A192" s="352" t="s">
        <v>67</v>
      </c>
      <c r="B192" s="353"/>
      <c r="C192" s="427"/>
      <c r="D192" s="361">
        <v>1011</v>
      </c>
      <c r="E192" s="355"/>
      <c r="F192" s="355"/>
      <c r="G192" s="355"/>
      <c r="H192" s="356"/>
    </row>
    <row r="193" spans="1:8" s="16" customFormat="1" ht="37.5" customHeight="1" x14ac:dyDescent="0.2">
      <c r="A193" s="352" t="s">
        <v>68</v>
      </c>
      <c r="B193" s="353"/>
      <c r="C193" s="427"/>
      <c r="D193" s="361">
        <v>1521</v>
      </c>
      <c r="E193" s="355"/>
      <c r="F193" s="355"/>
      <c r="G193" s="355"/>
      <c r="H193" s="356"/>
    </row>
    <row r="194" spans="1:8" s="16" customFormat="1" ht="37.5" customHeight="1" thickBot="1" x14ac:dyDescent="0.25">
      <c r="A194" s="369" t="s">
        <v>69</v>
      </c>
      <c r="B194" s="370"/>
      <c r="C194" s="428"/>
      <c r="D194" s="361">
        <v>9273</v>
      </c>
      <c r="E194" s="355"/>
      <c r="F194" s="355"/>
      <c r="G194" s="355"/>
      <c r="H194" s="356"/>
    </row>
    <row r="195" spans="1:8" s="16" customFormat="1" ht="117.75" customHeight="1" thickBot="1" x14ac:dyDescent="0.25">
      <c r="A195" s="524" t="s">
        <v>71</v>
      </c>
      <c r="B195" s="525"/>
      <c r="C195"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195" s="375">
        <v>30</v>
      </c>
      <c r="E195" s="375"/>
      <c r="F195" s="375"/>
      <c r="G195" s="375"/>
      <c r="H195" s="376"/>
    </row>
    <row r="196" spans="1:8" s="23" customFormat="1" ht="50.1" customHeight="1" thickBot="1" x14ac:dyDescent="0.25">
      <c r="A196" s="362" t="s">
        <v>72</v>
      </c>
      <c r="B196" s="363"/>
      <c r="C196" s="21"/>
      <c r="D196" s="364" t="str">
        <f>"от "&amp;MIN(D198,D218:D232)&amp;" до "&amp;MAX(D198,D218:D232)</f>
        <v>от 651 до 35598</v>
      </c>
      <c r="E196" s="364"/>
      <c r="F196" s="364"/>
      <c r="G196" s="364"/>
      <c r="H196" s="365"/>
    </row>
    <row r="197" spans="1:8" s="16" customFormat="1" ht="24.95" customHeight="1" thickBot="1" x14ac:dyDescent="0.25">
      <c r="A197" s="518"/>
      <c r="B197" s="519"/>
      <c r="C197" s="60"/>
      <c r="D197" s="520"/>
      <c r="E197" s="520"/>
      <c r="F197" s="520"/>
      <c r="G197" s="520"/>
      <c r="H197" s="521"/>
    </row>
    <row r="198" spans="1:8" s="16" customFormat="1" ht="67.5" customHeight="1" thickBot="1" x14ac:dyDescent="0.25">
      <c r="A198" s="389" t="s">
        <v>73</v>
      </c>
      <c r="B198" s="390"/>
      <c r="C198"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"2ГИС.ЧЕЛЯБИНСК" (версия для ПК); Интернет-площадка 2gis.kz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http://api.2gis.kz/</v>
      </c>
      <c r="D198" s="391">
        <v>22368</v>
      </c>
      <c r="E198" s="391"/>
      <c r="F198" s="391"/>
      <c r="G198" s="391"/>
      <c r="H198" s="392"/>
    </row>
    <row r="199" spans="1:8" s="16" customFormat="1" ht="67.5" customHeight="1" thickBot="1" x14ac:dyDescent="0.25">
      <c r="A199" s="393" t="s">
        <v>74</v>
      </c>
      <c r="B199" s="394"/>
      <c r="C199" s="405"/>
      <c r="D199" s="395" t="s">
        <v>75</v>
      </c>
      <c r="E199" s="396"/>
      <c r="F199" s="396"/>
      <c r="G199" s="396"/>
      <c r="H199" s="397"/>
    </row>
    <row r="200" spans="1:8" s="16" customFormat="1" ht="67.5" customHeight="1" x14ac:dyDescent="0.2">
      <c r="A200" s="385" t="s">
        <v>76</v>
      </c>
      <c r="B200" s="386"/>
      <c r="C200" s="405"/>
      <c r="D200" s="398">
        <f>D198/4</f>
        <v>5592</v>
      </c>
      <c r="E200" s="398"/>
      <c r="F200" s="398"/>
      <c r="G200" s="398"/>
      <c r="H200" s="399"/>
    </row>
    <row r="201" spans="1:8" s="16" customFormat="1" ht="67.5" customHeight="1" x14ac:dyDescent="0.2">
      <c r="A201" s="385" t="s">
        <v>77</v>
      </c>
      <c r="B201" s="386"/>
      <c r="C201" s="405"/>
      <c r="D201" s="398">
        <f>D198/5</f>
        <v>4473.6000000000004</v>
      </c>
      <c r="E201" s="398"/>
      <c r="F201" s="398"/>
      <c r="G201" s="398"/>
      <c r="H201" s="399"/>
    </row>
    <row r="202" spans="1:8" s="16" customFormat="1" ht="67.5" customHeight="1" x14ac:dyDescent="0.2">
      <c r="A202" s="385" t="s">
        <v>78</v>
      </c>
      <c r="B202" s="386"/>
      <c r="C202" s="405"/>
      <c r="D202" s="398">
        <f>D198/6</f>
        <v>3728</v>
      </c>
      <c r="E202" s="398"/>
      <c r="F202" s="398"/>
      <c r="G202" s="398"/>
      <c r="H202" s="399"/>
    </row>
    <row r="203" spans="1:8" s="16" customFormat="1" ht="67.5" customHeight="1" x14ac:dyDescent="0.2">
      <c r="A203" s="385" t="s">
        <v>79</v>
      </c>
      <c r="B203" s="386"/>
      <c r="C203" s="405"/>
      <c r="D203" s="398">
        <f>D198/7</f>
        <v>3195.4285714285716</v>
      </c>
      <c r="E203" s="398"/>
      <c r="F203" s="398"/>
      <c r="G203" s="398"/>
      <c r="H203" s="399"/>
    </row>
    <row r="204" spans="1:8" s="16" customFormat="1" ht="67.5" customHeight="1" x14ac:dyDescent="0.2">
      <c r="A204" s="385" t="s">
        <v>80</v>
      </c>
      <c r="B204" s="386"/>
      <c r="C204" s="405"/>
      <c r="D204" s="398">
        <f>D198/8</f>
        <v>2796</v>
      </c>
      <c r="E204" s="398"/>
      <c r="F204" s="398"/>
      <c r="G204" s="398"/>
      <c r="H204" s="399"/>
    </row>
    <row r="205" spans="1:8" s="16" customFormat="1" ht="67.5" customHeight="1" x14ac:dyDescent="0.2">
      <c r="A205" s="385" t="s">
        <v>81</v>
      </c>
      <c r="B205" s="386"/>
      <c r="C205" s="405"/>
      <c r="D205" s="398">
        <f>D198/9</f>
        <v>2485.3333333333335</v>
      </c>
      <c r="E205" s="398"/>
      <c r="F205" s="398"/>
      <c r="G205" s="398"/>
      <c r="H205" s="399"/>
    </row>
    <row r="206" spans="1:8" s="16" customFormat="1" ht="67.5" customHeight="1" x14ac:dyDescent="0.2">
      <c r="A206" s="385" t="s">
        <v>82</v>
      </c>
      <c r="B206" s="386"/>
      <c r="C206" s="405"/>
      <c r="D206" s="398">
        <f>D198/10</f>
        <v>2236.8000000000002</v>
      </c>
      <c r="E206" s="398"/>
      <c r="F206" s="398"/>
      <c r="G206" s="398"/>
      <c r="H206" s="399"/>
    </row>
    <row r="207" spans="1:8" s="16" customFormat="1" ht="67.5" customHeight="1" thickBot="1" x14ac:dyDescent="0.25">
      <c r="A207" s="389" t="s">
        <v>83</v>
      </c>
      <c r="B207" s="390"/>
      <c r="C207" s="405"/>
      <c r="D207" s="391">
        <v>29712</v>
      </c>
      <c r="E207" s="391"/>
      <c r="F207" s="391"/>
      <c r="G207" s="391"/>
      <c r="H207" s="392"/>
    </row>
    <row r="208" spans="1:8" s="16" customFormat="1" ht="67.5" customHeight="1" thickBot="1" x14ac:dyDescent="0.25">
      <c r="A208" s="393" t="s">
        <v>74</v>
      </c>
      <c r="B208" s="394"/>
      <c r="C208" s="405"/>
      <c r="D208" s="395" t="s">
        <v>75</v>
      </c>
      <c r="E208" s="396"/>
      <c r="F208" s="396"/>
      <c r="G208" s="396"/>
      <c r="H208" s="397"/>
    </row>
    <row r="209" spans="1:8" s="16" customFormat="1" ht="67.5" customHeight="1" x14ac:dyDescent="0.2">
      <c r="A209" s="385" t="s">
        <v>76</v>
      </c>
      <c r="B209" s="386"/>
      <c r="C209" s="405"/>
      <c r="D209" s="398">
        <v>7428</v>
      </c>
      <c r="E209" s="398"/>
      <c r="F209" s="398"/>
      <c r="G209" s="398"/>
      <c r="H209" s="399"/>
    </row>
    <row r="210" spans="1:8" s="16" customFormat="1" ht="67.5" customHeight="1" x14ac:dyDescent="0.2">
      <c r="A210" s="385" t="s">
        <v>77</v>
      </c>
      <c r="B210" s="386"/>
      <c r="C210" s="405"/>
      <c r="D210" s="398">
        <v>5942.4</v>
      </c>
      <c r="E210" s="398"/>
      <c r="F210" s="398"/>
      <c r="G210" s="398"/>
      <c r="H210" s="399"/>
    </row>
    <row r="211" spans="1:8" s="16" customFormat="1" ht="67.5" customHeight="1" x14ac:dyDescent="0.2">
      <c r="A211" s="385" t="s">
        <v>78</v>
      </c>
      <c r="B211" s="386"/>
      <c r="C211" s="405"/>
      <c r="D211" s="398">
        <v>4952</v>
      </c>
      <c r="E211" s="398"/>
      <c r="F211" s="398"/>
      <c r="G211" s="398"/>
      <c r="H211" s="399"/>
    </row>
    <row r="212" spans="1:8" s="16" customFormat="1" ht="67.5" customHeight="1" x14ac:dyDescent="0.2">
      <c r="A212" s="385" t="s">
        <v>79</v>
      </c>
      <c r="B212" s="386"/>
      <c r="C212" s="405"/>
      <c r="D212" s="398">
        <v>4244.5714285714284</v>
      </c>
      <c r="E212" s="398"/>
      <c r="F212" s="398"/>
      <c r="G212" s="398"/>
      <c r="H212" s="399"/>
    </row>
    <row r="213" spans="1:8" s="16" customFormat="1" ht="67.5" customHeight="1" x14ac:dyDescent="0.2">
      <c r="A213" s="385" t="s">
        <v>80</v>
      </c>
      <c r="B213" s="386"/>
      <c r="C213" s="405"/>
      <c r="D213" s="398">
        <v>3714</v>
      </c>
      <c r="E213" s="398"/>
      <c r="F213" s="398"/>
      <c r="G213" s="398"/>
      <c r="H213" s="399"/>
    </row>
    <row r="214" spans="1:8" s="16" customFormat="1" ht="67.5" customHeight="1" x14ac:dyDescent="0.2">
      <c r="A214" s="385" t="s">
        <v>81</v>
      </c>
      <c r="B214" s="386"/>
      <c r="C214" s="405"/>
      <c r="D214" s="398">
        <v>3301.3333333333335</v>
      </c>
      <c r="E214" s="398"/>
      <c r="F214" s="398"/>
      <c r="G214" s="398"/>
      <c r="H214" s="399"/>
    </row>
    <row r="215" spans="1:8" s="16" customFormat="1" ht="67.5" customHeight="1" thickBot="1" x14ac:dyDescent="0.25">
      <c r="A215" s="385" t="s">
        <v>82</v>
      </c>
      <c r="B215" s="386"/>
      <c r="C215" s="406"/>
      <c r="D215" s="398">
        <v>2971.2</v>
      </c>
      <c r="E215" s="398"/>
      <c r="F215" s="398"/>
      <c r="G215" s="398"/>
      <c r="H215" s="399"/>
    </row>
    <row r="216" spans="1:8" s="16" customFormat="1" ht="62.45" customHeight="1" thickBot="1" x14ac:dyDescent="0.25">
      <c r="A216" s="380" t="s">
        <v>84</v>
      </c>
      <c r="B216" s="381"/>
      <c r="C21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16" s="374">
        <v>24177</v>
      </c>
      <c r="E216" s="375"/>
      <c r="F216" s="375"/>
      <c r="G216" s="375"/>
      <c r="H216" s="376"/>
    </row>
    <row r="217" spans="1:8" s="16" customFormat="1" ht="24.95" customHeight="1" thickBot="1" x14ac:dyDescent="0.25">
      <c r="A217" s="518"/>
      <c r="B217" s="519"/>
      <c r="C217" s="56"/>
      <c r="D217" s="520"/>
      <c r="E217" s="520"/>
      <c r="F217" s="520"/>
      <c r="G217" s="520"/>
      <c r="H217" s="521"/>
    </row>
    <row r="218" spans="1:8" s="16" customFormat="1" ht="50.1" customHeight="1" x14ac:dyDescent="0.2">
      <c r="A218" s="352" t="s">
        <v>85</v>
      </c>
      <c r="B218" s="353"/>
      <c r="C218" s="118" t="str">
        <f>"Интернет-площадка 2gis.ru на основе Cправочника организаций "&amp;$C$2&amp;""</f>
        <v>Интернет-площадка 2gis.ru на основе Cправочника организаций "2ГИС.ЧЕЛЯБИНСК"</v>
      </c>
      <c r="D218" s="361">
        <v>27591</v>
      </c>
      <c r="E218" s="355"/>
      <c r="F218" s="355"/>
      <c r="G218" s="355"/>
      <c r="H218" s="356"/>
    </row>
    <row r="219" spans="1:8" s="16" customFormat="1" ht="50.1" customHeight="1" x14ac:dyDescent="0.2">
      <c r="A219" s="352" t="s">
        <v>86</v>
      </c>
      <c r="B219" s="353"/>
      <c r="C219" s="74"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19" s="361">
        <v>5274</v>
      </c>
      <c r="E219" s="355"/>
      <c r="F219" s="355"/>
      <c r="G219" s="355"/>
      <c r="H219" s="356"/>
    </row>
    <row r="220" spans="1:8" s="16" customFormat="1" ht="50.1" customHeight="1" x14ac:dyDescent="0.2">
      <c r="A220" s="352" t="s">
        <v>87</v>
      </c>
      <c r="B220" s="353"/>
      <c r="C220" s="74"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0" s="361">
        <v>18663</v>
      </c>
      <c r="E220" s="355"/>
      <c r="F220" s="355"/>
      <c r="G220" s="355"/>
      <c r="H220" s="356"/>
    </row>
    <row r="221" spans="1:8" s="16" customFormat="1" ht="50.1" customHeight="1" x14ac:dyDescent="0.2">
      <c r="A221" s="352" t="s">
        <v>88</v>
      </c>
      <c r="B221" s="353"/>
      <c r="C221" s="74" t="str">
        <f>"Интернет-площадка 2gis.ru на основе Cправочника организаций "&amp;$C$2&amp;""</f>
        <v>Интернет-площадка 2gis.ru на основе Cправочника организаций "2ГИС.ЧЕЛЯБИНСК"</v>
      </c>
      <c r="D221" s="361">
        <v>19764</v>
      </c>
      <c r="E221" s="355"/>
      <c r="F221" s="355"/>
      <c r="G221" s="355"/>
      <c r="H221" s="356"/>
    </row>
    <row r="222" spans="1:8" s="16" customFormat="1" ht="50.1" customHeight="1" x14ac:dyDescent="0.2">
      <c r="A222" s="352" t="s">
        <v>89</v>
      </c>
      <c r="B222" s="353"/>
      <c r="C222" s="74" t="str">
        <f>"Интернет-площадка 2gis.ru на основе Cправочника организаций "&amp;$C$2&amp;""</f>
        <v>Интернет-площадка 2gis.ru на основе Cправочника организаций "2ГИС.ЧЕЛЯБИНСК"</v>
      </c>
      <c r="D222" s="361">
        <v>23715</v>
      </c>
      <c r="E222" s="355"/>
      <c r="F222" s="355"/>
      <c r="G222" s="355"/>
      <c r="H222" s="356"/>
    </row>
    <row r="223" spans="1:8" s="16" customFormat="1" ht="50.1" customHeight="1" x14ac:dyDescent="0.2">
      <c r="A223" s="352" t="s">
        <v>90</v>
      </c>
      <c r="B223" s="353"/>
      <c r="C223" s="74"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3" s="361">
        <v>8235</v>
      </c>
      <c r="E223" s="355"/>
      <c r="F223" s="355"/>
      <c r="G223" s="355"/>
      <c r="H223" s="356"/>
    </row>
    <row r="224" spans="1:8" s="16" customFormat="1" ht="50.1" customHeight="1" x14ac:dyDescent="0.2">
      <c r="A224" s="352" t="s">
        <v>91</v>
      </c>
      <c r="B224" s="353"/>
      <c r="C224" s="74"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4" s="361">
        <v>10866</v>
      </c>
      <c r="E224" s="355"/>
      <c r="F224" s="355"/>
      <c r="G224" s="355"/>
      <c r="H224" s="356"/>
    </row>
    <row r="225" spans="1:8" s="16" customFormat="1" ht="50.1" customHeight="1" x14ac:dyDescent="0.2">
      <c r="A225" s="352" t="s">
        <v>92</v>
      </c>
      <c r="B225" s="353"/>
      <c r="C225" s="74"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25" s="361">
        <v>20970</v>
      </c>
      <c r="E225" s="355"/>
      <c r="F225" s="355"/>
      <c r="G225" s="355"/>
      <c r="H225" s="356"/>
    </row>
    <row r="226" spans="1:8" s="16" customFormat="1" ht="50.1" customHeight="1" x14ac:dyDescent="0.2">
      <c r="A226" s="352" t="s">
        <v>93</v>
      </c>
      <c r="B226" s="353"/>
      <c r="C226" s="74" t="str">
        <f>C257</f>
        <v>электронный справочник на основе Справочника организаций "2ГИС.ЧЕЛЯБИНСК" (мобильная версия 2ГИС 4.0 и выше)</v>
      </c>
      <c r="D226" s="361">
        <v>35598</v>
      </c>
      <c r="E226" s="355"/>
      <c r="F226" s="355"/>
      <c r="G226" s="355"/>
      <c r="H226" s="356"/>
    </row>
    <row r="227" spans="1:8" s="16" customFormat="1" ht="50.1" customHeight="1" x14ac:dyDescent="0.2">
      <c r="A227" s="352" t="s">
        <v>94</v>
      </c>
      <c r="B227" s="353"/>
      <c r="C227" s="74" t="s">
        <v>734</v>
      </c>
      <c r="D227" s="361">
        <v>651</v>
      </c>
      <c r="E227" s="355"/>
      <c r="F227" s="355"/>
      <c r="G227" s="355"/>
      <c r="H227" s="356"/>
    </row>
    <row r="228" spans="1:8" s="16" customFormat="1" ht="78" customHeight="1" x14ac:dyDescent="0.2">
      <c r="A228" s="352" t="s">
        <v>96</v>
      </c>
      <c r="B228" s="353"/>
      <c r="C228"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28" s="361">
        <v>24156</v>
      </c>
      <c r="E228" s="355"/>
      <c r="F228" s="355"/>
      <c r="G228" s="355"/>
      <c r="H228" s="356"/>
    </row>
    <row r="229" spans="1:8" s="16" customFormat="1" ht="78" customHeight="1" x14ac:dyDescent="0.2">
      <c r="A229" s="352" t="s">
        <v>97</v>
      </c>
      <c r="B229" s="353"/>
      <c r="C229" s="74" t="str">
        <f t="shared" ref="C229:C231" si="0">"электронный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29" s="361">
        <v>16290</v>
      </c>
      <c r="E229" s="355"/>
      <c r="F229" s="355"/>
      <c r="G229" s="355"/>
      <c r="H229" s="356"/>
    </row>
    <row r="230" spans="1:8" s="16" customFormat="1" ht="78" customHeight="1" x14ac:dyDescent="0.2">
      <c r="A230" s="352" t="s">
        <v>98</v>
      </c>
      <c r="B230" s="353"/>
      <c r="C230" s="74"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30" s="361">
        <v>16125</v>
      </c>
      <c r="E230" s="355"/>
      <c r="F230" s="355"/>
      <c r="G230" s="355"/>
      <c r="H230" s="356"/>
    </row>
    <row r="231" spans="1:8" s="16" customFormat="1" ht="78" customHeight="1" x14ac:dyDescent="0.2">
      <c r="A231" s="352" t="s">
        <v>99</v>
      </c>
      <c r="B231" s="353"/>
      <c r="C231" s="74" t="str">
        <f t="shared" si="0"/>
        <v>электронный справочник на основе Справочника организаций "2ГИС.ЧЕЛЯБИНСК" (мобильная версия 2ГИС 4.0 и выше); Интернет-площадка 2gis.ru на основе Cправочника организаций "2ГИС.ЧЕЛЯБИНСК"</v>
      </c>
      <c r="D231" s="361">
        <v>8148</v>
      </c>
      <c r="E231" s="355"/>
      <c r="F231" s="355"/>
      <c r="G231" s="355"/>
      <c r="H231" s="356"/>
    </row>
    <row r="232" spans="1:8" s="16" customFormat="1" ht="50.1" customHeight="1" thickBot="1" x14ac:dyDescent="0.25">
      <c r="A232" s="352" t="s">
        <v>102</v>
      </c>
      <c r="B232" s="353"/>
      <c r="C232" s="74" t="str">
        <f>"Электронный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32" s="361">
        <v>6990</v>
      </c>
      <c r="E232" s="355"/>
      <c r="F232" s="355"/>
      <c r="G232" s="355"/>
      <c r="H232" s="356"/>
    </row>
    <row r="233" spans="1:8" s="16" customFormat="1" ht="102" customHeight="1" thickBot="1" x14ac:dyDescent="0.25">
      <c r="A233" s="352" t="s">
        <v>16</v>
      </c>
      <c r="B233" s="353"/>
      <c r="C23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33" s="361">
        <v>2352</v>
      </c>
      <c r="E233" s="355"/>
      <c r="F233" s="355"/>
      <c r="G233" s="355"/>
      <c r="H233" s="356"/>
    </row>
    <row r="234" spans="1:8" s="16" customFormat="1" ht="102" customHeight="1" thickBot="1" x14ac:dyDescent="0.25">
      <c r="A234" s="352" t="s">
        <v>103</v>
      </c>
      <c r="B234" s="353"/>
      <c r="C23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34" s="361">
        <v>100002</v>
      </c>
      <c r="E234" s="355"/>
      <c r="F234" s="355"/>
      <c r="G234" s="355"/>
      <c r="H234" s="356"/>
    </row>
    <row r="235" spans="1:8" s="16" customFormat="1" ht="126" customHeight="1" x14ac:dyDescent="0.2">
      <c r="A235" s="352" t="s">
        <v>104</v>
      </c>
      <c r="B235" s="353"/>
      <c r="C23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35" s="361">
        <v>22470</v>
      </c>
      <c r="E235" s="355"/>
      <c r="F235" s="355"/>
      <c r="G235" s="355"/>
      <c r="H235" s="356"/>
    </row>
    <row r="236" spans="1:8" s="16" customFormat="1" ht="96" customHeight="1" x14ac:dyDescent="0.2">
      <c r="A236" s="377" t="s">
        <v>105</v>
      </c>
      <c r="B236" s="378"/>
      <c r="C23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Интернет-площадки и Веб-приложения на основе Cправочника организаций "2ГИС.ЧЕЛЯБИНСК", http://api.2gis.ru/</v>
      </c>
      <c r="D236" s="361">
        <v>13971</v>
      </c>
      <c r="E236" s="355"/>
      <c r="F236" s="355"/>
      <c r="G236" s="355"/>
      <c r="H236" s="356"/>
    </row>
    <row r="237" spans="1:8" s="16" customFormat="1" ht="96" customHeight="1" x14ac:dyDescent="0.2">
      <c r="A237" s="377" t="s">
        <v>106</v>
      </c>
      <c r="B237" s="378"/>
      <c r="C23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7" s="361">
        <v>18078</v>
      </c>
      <c r="E237" s="355"/>
      <c r="F237" s="355"/>
      <c r="G237" s="355"/>
      <c r="H237" s="356"/>
    </row>
    <row r="238" spans="1:8" s="16" customFormat="1" ht="78" customHeight="1" x14ac:dyDescent="0.2">
      <c r="A238" s="352" t="s">
        <v>100</v>
      </c>
      <c r="B238" s="353" t="s">
        <v>100</v>
      </c>
      <c r="C238"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8" s="361">
        <v>20334</v>
      </c>
      <c r="E238" s="355"/>
      <c r="F238" s="355"/>
      <c r="G238" s="355"/>
      <c r="H238" s="356"/>
    </row>
    <row r="239" spans="1:8" s="16" customFormat="1" ht="78" customHeight="1" x14ac:dyDescent="0.2">
      <c r="A239" s="352" t="s">
        <v>101</v>
      </c>
      <c r="B239" s="353" t="s">
        <v>101</v>
      </c>
      <c r="C23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39" s="361">
        <v>12000</v>
      </c>
      <c r="E239" s="355"/>
      <c r="F239" s="355"/>
      <c r="G239" s="355"/>
      <c r="H239" s="356"/>
    </row>
    <row r="240" spans="1:8" s="16" customFormat="1" ht="50.1" customHeight="1" x14ac:dyDescent="0.2">
      <c r="A240" s="352" t="s">
        <v>107</v>
      </c>
      <c r="B240" s="353"/>
      <c r="C240" s="74" t="str">
        <f>"Интернет-площадка 2gis.ru на основе Cправочника организаций "&amp;$C$2&amp;""</f>
        <v>Интернет-площадка 2gis.ru на основе Cправочника организаций "2ГИС.ЧЕЛЯБИНСК"</v>
      </c>
      <c r="D240" s="361">
        <v>69000</v>
      </c>
      <c r="E240" s="355"/>
      <c r="F240" s="355"/>
      <c r="G240" s="355"/>
      <c r="H240" s="356"/>
    </row>
    <row r="241" spans="1:8" s="16" customFormat="1" ht="50.1" customHeight="1" x14ac:dyDescent="0.2">
      <c r="A241" s="352" t="s">
        <v>108</v>
      </c>
      <c r="B241" s="353"/>
      <c r="C241" s="74" t="str">
        <f t="shared" ref="C241:C249" si="1">"Электронный справочник на основе Справочника организаций "&amp;$C$2&amp;" (версия для ПК)"</f>
        <v>Электронный справочник на основе Справочника организаций "2ГИС.ЧЕЛЯБИНСК" (версия для ПК)</v>
      </c>
      <c r="D241" s="361">
        <v>13200</v>
      </c>
      <c r="E241" s="355"/>
      <c r="F241" s="355"/>
      <c r="G241" s="355"/>
      <c r="H241" s="356"/>
    </row>
    <row r="242" spans="1:8" s="16" customFormat="1" ht="50.1" customHeight="1" x14ac:dyDescent="0.2">
      <c r="A242" s="352" t="s">
        <v>109</v>
      </c>
      <c r="B242" s="353"/>
      <c r="C242" s="74" t="str">
        <f t="shared" si="1"/>
        <v>Электронный справочник на основе Справочника организаций "2ГИС.ЧЕЛЯБИНСК" (версия для ПК)</v>
      </c>
      <c r="D242" s="361">
        <v>46680</v>
      </c>
      <c r="E242" s="355"/>
      <c r="F242" s="355"/>
      <c r="G242" s="355"/>
      <c r="H242" s="356"/>
    </row>
    <row r="243" spans="1:8" s="16" customFormat="1" ht="50.1" customHeight="1" x14ac:dyDescent="0.2">
      <c r="A243" s="352" t="s">
        <v>110</v>
      </c>
      <c r="B243" s="353"/>
      <c r="C243" s="74" t="str">
        <f>"Интернет-площадка 2gis.ru на основе Cправочника организаций "&amp;$C$2&amp;""</f>
        <v>Интернет-площадка 2gis.ru на основе Cправочника организаций "2ГИС.ЧЕЛЯБИНСК"</v>
      </c>
      <c r="D243" s="361">
        <v>49440</v>
      </c>
      <c r="E243" s="355"/>
      <c r="F243" s="355"/>
      <c r="G243" s="355"/>
      <c r="H243" s="356"/>
    </row>
    <row r="244" spans="1:8" s="16" customFormat="1" ht="50.1" customHeight="1" x14ac:dyDescent="0.2">
      <c r="A244" s="352" t="s">
        <v>111</v>
      </c>
      <c r="B244" s="353"/>
      <c r="C244" s="74" t="str">
        <f>"Интернет-площадка 2gis.ru на основе Cправочника организаций "&amp;$C$2&amp;""</f>
        <v>Интернет-площадка 2gis.ru на основе Cправочника организаций "2ГИС.ЧЕЛЯБИНСК"</v>
      </c>
      <c r="D244" s="361">
        <v>59328</v>
      </c>
      <c r="E244" s="355"/>
      <c r="F244" s="355"/>
      <c r="G244" s="355"/>
      <c r="H244" s="356"/>
    </row>
    <row r="245" spans="1:8" s="16" customFormat="1" ht="50.1" customHeight="1" x14ac:dyDescent="0.2">
      <c r="A245" s="352" t="s">
        <v>112</v>
      </c>
      <c r="B245" s="353"/>
      <c r="C245" s="74" t="str">
        <f t="shared" si="1"/>
        <v>Электронный справочник на основе Справочника организаций "2ГИС.ЧЕЛЯБИНСК" (версия для ПК)</v>
      </c>
      <c r="D245" s="361">
        <v>20640</v>
      </c>
      <c r="E245" s="355"/>
      <c r="F245" s="355"/>
      <c r="G245" s="355"/>
      <c r="H245" s="356"/>
    </row>
    <row r="246" spans="1:8" s="16" customFormat="1" ht="50.1" customHeight="1" x14ac:dyDescent="0.2">
      <c r="A246" s="352" t="s">
        <v>113</v>
      </c>
      <c r="B246" s="353"/>
      <c r="C246" s="74" t="str">
        <f t="shared" si="1"/>
        <v>Электронный справочник на основе Справочника организаций "2ГИС.ЧЕЛЯБИНСК" (версия для ПК)</v>
      </c>
      <c r="D246" s="361">
        <v>27240</v>
      </c>
      <c r="E246" s="355"/>
      <c r="F246" s="355"/>
      <c r="G246" s="355"/>
      <c r="H246" s="356"/>
    </row>
    <row r="247" spans="1:8" s="16" customFormat="1" ht="50.1" customHeight="1" x14ac:dyDescent="0.2">
      <c r="A247" s="352" t="s">
        <v>114</v>
      </c>
      <c r="B247" s="353"/>
      <c r="C247" s="74" t="str">
        <f t="shared" si="1"/>
        <v>Электронный справочник на основе Справочника организаций "2ГИС.ЧЕЛЯБИНСК" (версия для ПК)</v>
      </c>
      <c r="D247" s="361">
        <v>52440</v>
      </c>
      <c r="E247" s="355"/>
      <c r="F247" s="355"/>
      <c r="G247" s="355"/>
      <c r="H247" s="356"/>
    </row>
    <row r="248" spans="1:8" s="16" customFormat="1" ht="50.1" customHeight="1" x14ac:dyDescent="0.2">
      <c r="A248" s="352" t="s">
        <v>115</v>
      </c>
      <c r="B248" s="353"/>
      <c r="C248" s="74" t="s">
        <v>734</v>
      </c>
      <c r="D248" s="361">
        <v>1680</v>
      </c>
      <c r="E248" s="355"/>
      <c r="F248" s="355"/>
      <c r="G248" s="355"/>
      <c r="H248" s="356"/>
    </row>
    <row r="249" spans="1:8" s="16" customFormat="1" ht="50.1" customHeight="1" thickBot="1" x14ac:dyDescent="0.25">
      <c r="A249" s="352" t="s">
        <v>117</v>
      </c>
      <c r="B249" s="353"/>
      <c r="C249" s="74" t="str">
        <f t="shared" si="1"/>
        <v>Электронный справочник на основе Справочника организаций "2ГИС.ЧЕЛЯБИНСК" (версия для ПК)</v>
      </c>
      <c r="D249" s="361">
        <v>17520</v>
      </c>
      <c r="E249" s="355"/>
      <c r="F249" s="355"/>
      <c r="G249" s="355"/>
      <c r="H249" s="356"/>
    </row>
    <row r="250" spans="1:8" s="23" customFormat="1" ht="50.1" customHeight="1" thickBot="1" x14ac:dyDescent="0.25">
      <c r="A250" s="362" t="s">
        <v>118</v>
      </c>
      <c r="B250" s="363"/>
      <c r="C250" s="21"/>
      <c r="D250" s="364"/>
      <c r="E250" s="364"/>
      <c r="F250" s="364"/>
      <c r="G250" s="364"/>
      <c r="H250" s="365"/>
    </row>
    <row r="251" spans="1:8" s="16" customFormat="1" ht="50.1" customHeight="1" x14ac:dyDescent="0.2">
      <c r="A251" s="352" t="s">
        <v>119</v>
      </c>
      <c r="B251" s="353"/>
      <c r="C251" s="366" t="str">
        <f>"Электронный справочник на основе Справочника организаций "&amp;$C$2&amp;" (мобильная версия)"</f>
        <v>Электронный справочник на основе Справочника организаций "2ГИС.ЧЕЛЯБИНСК" (мобильная версия)</v>
      </c>
      <c r="D251" s="361">
        <v>16959</v>
      </c>
      <c r="E251" s="355"/>
      <c r="F251" s="355"/>
      <c r="G251" s="355"/>
      <c r="H251" s="356"/>
    </row>
    <row r="252" spans="1:8" s="16" customFormat="1" ht="50.1" customHeight="1" x14ac:dyDescent="0.2">
      <c r="A252" s="352" t="s">
        <v>120</v>
      </c>
      <c r="B252" s="353"/>
      <c r="C252" s="367"/>
      <c r="D252" s="361">
        <v>16959</v>
      </c>
      <c r="E252" s="355"/>
      <c r="F252" s="355"/>
      <c r="G252" s="355"/>
      <c r="H252" s="356"/>
    </row>
    <row r="253" spans="1:8" s="16" customFormat="1" ht="50.1" customHeight="1" x14ac:dyDescent="0.2">
      <c r="A253" s="369" t="s">
        <v>121</v>
      </c>
      <c r="B253" s="370"/>
      <c r="C253" s="367"/>
      <c r="D253" s="517">
        <v>3390</v>
      </c>
      <c r="E253" s="398"/>
      <c r="F253" s="398"/>
      <c r="G253" s="398"/>
      <c r="H253" s="398"/>
    </row>
    <row r="254" spans="1:8" s="16" customFormat="1" ht="50.1" customHeight="1" x14ac:dyDescent="0.2">
      <c r="A254" s="369" t="s">
        <v>122</v>
      </c>
      <c r="B254" s="370"/>
      <c r="C254" s="367"/>
      <c r="D254" s="517">
        <v>339</v>
      </c>
      <c r="E254" s="398"/>
      <c r="F254" s="398"/>
      <c r="G254" s="398"/>
      <c r="H254" s="398"/>
    </row>
    <row r="255" spans="1:8" s="16" customFormat="1" ht="50.1" customHeight="1" thickBot="1" x14ac:dyDescent="0.25">
      <c r="A255" s="369" t="s">
        <v>123</v>
      </c>
      <c r="B255" s="370"/>
      <c r="C255" s="368"/>
      <c r="D255" s="471">
        <v>1188</v>
      </c>
      <c r="E255" s="472"/>
      <c r="F255" s="472"/>
      <c r="G255" s="472"/>
      <c r="H255" s="472"/>
    </row>
    <row r="256" spans="1:8" s="16" customFormat="1" ht="50.1" customHeight="1" thickBot="1" x14ac:dyDescent="0.25">
      <c r="A256" s="362" t="s">
        <v>124</v>
      </c>
      <c r="B256" s="363"/>
      <c r="C256" s="21"/>
      <c r="D256" s="364"/>
      <c r="E256" s="364"/>
      <c r="F256" s="364"/>
      <c r="G256" s="364"/>
      <c r="H256" s="365"/>
    </row>
    <row r="257" spans="1:8" s="16" customFormat="1" ht="50.1" customHeight="1" x14ac:dyDescent="0.2">
      <c r="A257" s="352" t="s">
        <v>214</v>
      </c>
      <c r="B257" s="353"/>
      <c r="C257"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57" s="361">
        <v>17139</v>
      </c>
      <c r="E257" s="355"/>
      <c r="F257" s="355"/>
      <c r="G257" s="355"/>
      <c r="H257" s="356"/>
    </row>
    <row r="258" spans="1:8" s="16" customFormat="1" ht="63" customHeight="1" x14ac:dyDescent="0.2">
      <c r="A258" s="352" t="s">
        <v>126</v>
      </c>
      <c r="B258" s="353" t="s">
        <v>479</v>
      </c>
      <c r="C258"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58" s="361">
        <v>7248</v>
      </c>
      <c r="E258" s="355"/>
      <c r="F258" s="355"/>
      <c r="G258" s="355"/>
      <c r="H258" s="356"/>
    </row>
    <row r="259" spans="1:8" s="16" customFormat="1" ht="50.1" customHeight="1" x14ac:dyDescent="0.2">
      <c r="A259" s="352" t="s">
        <v>215</v>
      </c>
      <c r="B259" s="353"/>
      <c r="C25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"2ГИС.ЧЕЛЯБИНСК" (мобильная версия 2ГИС 4.0 и выше)</v>
      </c>
      <c r="D259" s="354">
        <v>42960</v>
      </c>
      <c r="E259" s="355"/>
      <c r="F259" s="355"/>
      <c r="G259" s="355"/>
      <c r="H259" s="356"/>
    </row>
    <row r="260" spans="1:8" s="16" customFormat="1" ht="70.5" customHeight="1" x14ac:dyDescent="0.2">
      <c r="A260" s="352" t="s">
        <v>199</v>
      </c>
      <c r="B260" s="353" t="s">
        <v>479</v>
      </c>
      <c r="C260" s="25" t="str">
        <f>"Электронный справочник на основе Справочника организаций "&amp;$C$2&amp;" (версия для ПК); Интернет-площадка 2gis.ru на основе Cправочника организаций "&amp;$C$2&amp;""</f>
        <v>Электронный справочник на основе Справочника организаций "2ГИС.ЧЕЛЯБИНСК" (версия для ПК); Интернет-площадка 2gis.ru на основе Cправочника организаций "2ГИС.ЧЕЛЯБИНСК"</v>
      </c>
      <c r="D260" s="354">
        <v>18120</v>
      </c>
      <c r="E260" s="355"/>
      <c r="F260" s="355"/>
      <c r="G260" s="355"/>
      <c r="H260" s="356"/>
    </row>
    <row r="261" spans="1:8" s="16" customFormat="1" ht="126" customHeight="1" x14ac:dyDescent="0.2">
      <c r="A261" s="352" t="s">
        <v>131</v>
      </c>
      <c r="B261" s="353"/>
      <c r="C261" s="121" t="str">
        <f>C257</f>
        <v>электронный справочник на основе Справочника организаций "2ГИС.ЧЕЛЯБИНСК" (мобильная версия 2ГИС 4.0 и выше)</v>
      </c>
      <c r="D261" s="361">
        <v>15618</v>
      </c>
      <c r="E261" s="355"/>
      <c r="F261" s="355"/>
      <c r="G261" s="355"/>
      <c r="H261" s="356"/>
    </row>
    <row r="262" spans="1:8" s="16" customFormat="1" ht="126" customHeight="1" thickBot="1" x14ac:dyDescent="0.25">
      <c r="A262" s="352" t="s">
        <v>132</v>
      </c>
      <c r="B262" s="353"/>
      <c r="C26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"2ГИС.ЧЕЛЯБИНСК"; электронный справочник на основе Справочника организаций "2ГИС.ЧЕЛЯБИНСК" (мобильная версия 2ГИС 4.0 и выше)</v>
      </c>
      <c r="D262" s="361">
        <v>11370</v>
      </c>
      <c r="E262" s="355"/>
      <c r="F262" s="355"/>
      <c r="G262" s="355"/>
      <c r="H262" s="356"/>
    </row>
    <row r="263" spans="1:8" s="23" customFormat="1" ht="50.1" customHeight="1" thickBot="1" x14ac:dyDescent="0.25">
      <c r="A263" s="518"/>
      <c r="B263" s="519"/>
      <c r="C263" s="56"/>
      <c r="D263" s="520"/>
      <c r="E263" s="520"/>
      <c r="F263" s="520"/>
      <c r="G263" s="520"/>
      <c r="H263" s="521"/>
    </row>
    <row r="264" spans="1:8" s="20" customFormat="1" ht="26.25" x14ac:dyDescent="0.2">
      <c r="A264" s="81"/>
      <c r="B264" s="82"/>
      <c r="C264" s="83"/>
      <c r="D264" s="82"/>
      <c r="E264" s="82"/>
      <c r="F264" s="82"/>
      <c r="G264" s="82"/>
      <c r="H264" s="84"/>
    </row>
    <row r="265" spans="1:8" s="16" customFormat="1" ht="21" x14ac:dyDescent="0.2">
      <c r="A265" s="85"/>
      <c r="B265" s="86" t="s">
        <v>133</v>
      </c>
      <c r="C265" s="349" t="s">
        <v>220</v>
      </c>
      <c r="D265" s="349"/>
      <c r="E265" s="87"/>
      <c r="F265" s="87"/>
      <c r="G265" s="87"/>
      <c r="H265" s="87"/>
    </row>
    <row r="266" spans="1:8" s="16" customFormat="1" ht="21" x14ac:dyDescent="0.2">
      <c r="A266" s="85"/>
      <c r="B266" s="87"/>
      <c r="C266" s="348" t="s">
        <v>221</v>
      </c>
      <c r="D266" s="348"/>
      <c r="E266" s="87"/>
      <c r="F266" s="87"/>
      <c r="G266" s="87"/>
      <c r="H266" s="87"/>
    </row>
    <row r="267" spans="1:8" s="16" customFormat="1" ht="21" x14ac:dyDescent="0.2">
      <c r="A267" s="85"/>
      <c r="B267" s="87"/>
      <c r="C267" s="349" t="s">
        <v>222</v>
      </c>
      <c r="D267" s="348"/>
      <c r="E267" s="87"/>
      <c r="F267" s="87"/>
      <c r="G267" s="87"/>
      <c r="H267" s="87"/>
    </row>
    <row r="268" spans="1:8" s="16" customFormat="1" ht="26.25" x14ac:dyDescent="0.2">
      <c r="A268" s="93"/>
      <c r="B268" s="93"/>
      <c r="C268" s="348"/>
      <c r="D268" s="348"/>
      <c r="E268" s="95"/>
      <c r="F268" s="96"/>
      <c r="G268" s="97"/>
      <c r="H268" s="97"/>
    </row>
    <row r="269" spans="1:8" s="16" customFormat="1" ht="26.25" x14ac:dyDescent="0.2">
      <c r="A269" s="347" t="str">
        <f>Абакан_юр!A174</f>
        <v>По соглашению сторон в качестве валюты платежа могут выступать украинские гривны, в этом случае курс следующий: 1 руб. = 0,4395 гривен</v>
      </c>
      <c r="B269" s="347"/>
      <c r="C269" s="347"/>
      <c r="D269" s="89"/>
      <c r="E269" s="89"/>
      <c r="F269" s="90"/>
      <c r="G269" s="351"/>
      <c r="H269" s="351"/>
    </row>
    <row r="270" spans="1:8" s="16" customFormat="1" ht="26.25" x14ac:dyDescent="0.2">
      <c r="A270" s="347" t="str">
        <f>Абакан_юр!A175</f>
        <v>По соглашению сторон в качестве валюты платежа могут выступать дирхамы ОАЭ, в этом случае курс следующий: 1 руб. = 0,0414 дирхам</v>
      </c>
      <c r="B270" s="347"/>
      <c r="C270" s="347"/>
      <c r="D270" s="89"/>
      <c r="E270" s="89"/>
      <c r="F270" s="90"/>
      <c r="G270" s="92"/>
      <c r="H270" s="92"/>
    </row>
    <row r="271" spans="1:8" ht="12.6" customHeight="1" x14ac:dyDescent="0.2">
      <c r="A271" s="347" t="str">
        <f>Абакан_юр!A176</f>
        <v>По соглашению сторон в качестве валюты платежа могут выступать доллары США, в этом случае курс следующий: 1 руб. = 0,0113 доллара</v>
      </c>
      <c r="B271" s="347"/>
      <c r="C271" s="347"/>
      <c r="D271" s="89"/>
      <c r="E271" s="89"/>
      <c r="F271" s="90"/>
      <c r="G271" s="92"/>
      <c r="H271" s="92"/>
    </row>
    <row r="272" spans="1:8" s="87" customFormat="1" ht="24.95" customHeight="1" x14ac:dyDescent="0.2">
      <c r="A272" s="347" t="str">
        <f>Абакан_юр!A177</f>
        <v>По соглашению сторон в качестве валюты платежа могут выступать евро, в этом случае курс следующий: 1 руб. = 0,0104 евро</v>
      </c>
      <c r="B272" s="347"/>
      <c r="C272" s="347"/>
      <c r="D272" s="89"/>
      <c r="E272" s="90"/>
      <c r="F272" s="90"/>
      <c r="G272" s="92"/>
      <c r="H272" s="92"/>
    </row>
    <row r="273" spans="1:8" s="87" customFormat="1" ht="24.95" customHeight="1" x14ac:dyDescent="0.2">
      <c r="A273" s="347" t="str">
        <f>Абакан_юр!A178</f>
        <v>По соглашению сторон в качестве валюты платежа могут выступать чешские кроны, в этом случае курс следующий: 1 руб. = 0,2610 крона</v>
      </c>
      <c r="B273" s="347"/>
      <c r="C273" s="347"/>
      <c r="D273" s="89"/>
      <c r="E273" s="90"/>
      <c r="F273" s="90"/>
      <c r="G273" s="92"/>
      <c r="H273" s="92"/>
    </row>
    <row r="274" spans="1:8" s="87" customFormat="1" ht="24.95" customHeight="1" x14ac:dyDescent="0.2">
      <c r="A274" s="347" t="str">
        <f>Абакан_юр!A179</f>
        <v>По соглашению сторон в качестве валюты платежа могут выступать киргизские сомы, в этом случае курс следующий: 1 руб. = 1,0094 сом</v>
      </c>
      <c r="B274" s="347"/>
      <c r="C274" s="347"/>
      <c r="D274" s="89"/>
      <c r="E274" s="89"/>
      <c r="F274" s="90"/>
      <c r="G274" s="92"/>
      <c r="H274" s="92"/>
    </row>
    <row r="275" spans="1:8" s="98" customFormat="1" ht="12" customHeight="1" x14ac:dyDescent="0.2">
      <c r="A275" s="347" t="str">
        <f>Абакан_юр!A180</f>
        <v>По соглашению сторон в качестве валюты платежа могут выступать казахстанские тенге, в этом случае курс следующий: 1 руб. = 5,0667 тенге</v>
      </c>
      <c r="B275" s="347"/>
      <c r="C275" s="347"/>
      <c r="D275" s="89"/>
      <c r="E275" s="89"/>
      <c r="F275" s="90"/>
      <c r="G275" s="92"/>
      <c r="H275" s="92"/>
    </row>
    <row r="276" spans="1:8" s="91" customFormat="1" ht="24.95" customHeight="1" x14ac:dyDescent="0.2">
      <c r="A276" s="93"/>
      <c r="B276" s="93"/>
      <c r="C276" s="94"/>
      <c r="D276" s="95"/>
      <c r="E276" s="95"/>
      <c r="F276" s="96"/>
      <c r="G276" s="97"/>
      <c r="H276" s="97"/>
    </row>
    <row r="277" spans="1:8" s="91" customFormat="1" ht="24.95" customHeight="1" x14ac:dyDescent="0.2">
      <c r="A277" s="339" t="s">
        <v>144</v>
      </c>
      <c r="B277" s="339"/>
      <c r="C277" s="339"/>
      <c r="D277" s="339"/>
      <c r="E277" s="339"/>
      <c r="F277" s="339"/>
      <c r="G277" s="339"/>
      <c r="H277" s="339"/>
    </row>
    <row r="278" spans="1:8" s="91" customFormat="1" ht="24.95" customHeight="1" x14ac:dyDescent="0.2">
      <c r="A278" s="339" t="s">
        <v>145</v>
      </c>
      <c r="B278" s="339"/>
      <c r="C278" s="339"/>
      <c r="D278" s="339"/>
      <c r="E278" s="339"/>
      <c r="F278" s="339"/>
      <c r="G278" s="339"/>
      <c r="H278" s="339"/>
    </row>
    <row r="279" spans="1:8" s="91" customFormat="1" ht="24.95" customHeight="1" x14ac:dyDescent="0.2">
      <c r="A279" s="347" t="s">
        <v>482</v>
      </c>
      <c r="B279" s="347"/>
      <c r="C279" s="347"/>
      <c r="D279" s="347"/>
      <c r="E279" s="347"/>
      <c r="F279" s="347"/>
      <c r="G279" s="347"/>
      <c r="H279" s="347"/>
    </row>
    <row r="280" spans="1:8" s="91" customFormat="1" ht="24.95" customHeight="1" thickBot="1" x14ac:dyDescent="0.25">
      <c r="A280" s="340" t="s">
        <v>146</v>
      </c>
      <c r="B280" s="340"/>
      <c r="C280" s="340"/>
      <c r="D280" s="340"/>
      <c r="E280" s="340"/>
      <c r="F280" s="99"/>
      <c r="H280" s="100"/>
    </row>
    <row r="281" spans="1:8" s="91" customFormat="1" ht="24.95" customHeight="1" thickBot="1" x14ac:dyDescent="0.25">
      <c r="A281" s="499" t="s">
        <v>147</v>
      </c>
      <c r="B281" s="500"/>
      <c r="C281" s="500"/>
      <c r="D281" s="500"/>
      <c r="E281" s="501"/>
      <c r="F281" s="101"/>
      <c r="G281" s="82"/>
      <c r="H281" s="102"/>
    </row>
    <row r="282" spans="1:8" s="91" customFormat="1" ht="24.95" customHeight="1" thickBot="1" x14ac:dyDescent="0.25">
      <c r="A282" s="538" t="s">
        <v>148</v>
      </c>
      <c r="B282" s="539"/>
      <c r="C282" s="103" t="s">
        <v>149</v>
      </c>
      <c r="D282" s="621" t="s">
        <v>150</v>
      </c>
      <c r="E282" s="622"/>
      <c r="F282" s="104"/>
      <c r="G282" s="104"/>
      <c r="H282" s="104"/>
    </row>
    <row r="283" spans="1:8" s="98" customFormat="1" ht="12" customHeight="1" x14ac:dyDescent="0.2">
      <c r="A283" s="333" t="s">
        <v>207</v>
      </c>
      <c r="B283" s="334"/>
      <c r="C283" s="820" t="s">
        <v>208</v>
      </c>
      <c r="D283" s="641">
        <v>2343</v>
      </c>
      <c r="E283" s="336"/>
      <c r="F283" s="104"/>
      <c r="G283" s="104"/>
      <c r="H283" s="104"/>
    </row>
    <row r="284" spans="1:8" ht="24.95" customHeight="1" x14ac:dyDescent="0.2">
      <c r="A284" s="818" t="s">
        <v>209</v>
      </c>
      <c r="B284" s="819"/>
      <c r="C284" s="821"/>
      <c r="D284" s="755">
        <v>1701</v>
      </c>
      <c r="E284" s="757"/>
      <c r="F284" s="104"/>
      <c r="G284" s="104"/>
      <c r="H284" s="104"/>
    </row>
    <row r="285" spans="1:8" ht="24.95" customHeight="1" x14ac:dyDescent="0.2">
      <c r="A285" s="818" t="s">
        <v>210</v>
      </c>
      <c r="B285" s="819"/>
      <c r="C285" s="821"/>
      <c r="D285" s="755">
        <v>1542</v>
      </c>
      <c r="E285" s="757"/>
      <c r="F285" s="104"/>
      <c r="G285" s="104"/>
      <c r="H285" s="104"/>
    </row>
    <row r="286" spans="1:8" s="82" customFormat="1" ht="38.25" customHeight="1" x14ac:dyDescent="0.2">
      <c r="A286" s="818" t="s">
        <v>211</v>
      </c>
      <c r="B286" s="819"/>
      <c r="C286" s="698"/>
      <c r="D286" s="755">
        <v>1380</v>
      </c>
      <c r="E286" s="757"/>
      <c r="F286" s="104"/>
      <c r="G286" s="104"/>
      <c r="H286" s="104"/>
    </row>
    <row r="287" spans="1:8" s="100" customFormat="1" ht="50.1" customHeight="1" x14ac:dyDescent="0.2">
      <c r="A287" s="337" t="s">
        <v>151</v>
      </c>
      <c r="B287" s="338"/>
      <c r="C287" s="106" t="s">
        <v>152</v>
      </c>
      <c r="D287" s="331" t="s">
        <v>153</v>
      </c>
      <c r="E287" s="332"/>
      <c r="F287" s="104"/>
      <c r="G287" s="104"/>
      <c r="H287" s="104"/>
    </row>
    <row r="288" spans="1:8" s="102" customFormat="1" ht="50.1" customHeight="1" x14ac:dyDescent="0.2">
      <c r="A288" s="337" t="s">
        <v>154</v>
      </c>
      <c r="B288" s="338"/>
      <c r="C288" s="106" t="s">
        <v>155</v>
      </c>
      <c r="D288" s="331" t="s">
        <v>156</v>
      </c>
      <c r="E288" s="332"/>
      <c r="F288" s="104"/>
      <c r="G288" s="104"/>
      <c r="H288" s="104"/>
    </row>
    <row r="289" spans="1:8" ht="88.5" customHeight="1" thickBot="1" x14ac:dyDescent="0.25">
      <c r="A289" s="495" t="s">
        <v>157</v>
      </c>
      <c r="B289" s="496"/>
      <c r="C289" s="125" t="s">
        <v>158</v>
      </c>
      <c r="D289" s="497" t="s">
        <v>156</v>
      </c>
      <c r="E289" s="498"/>
      <c r="F289" s="104"/>
      <c r="G289" s="104"/>
      <c r="H289" s="104"/>
    </row>
    <row r="290" spans="1:8" ht="50.1" customHeight="1" thickBot="1" x14ac:dyDescent="0.25">
      <c r="A290" s="495" t="s">
        <v>160</v>
      </c>
      <c r="B290" s="496"/>
      <c r="C290" s="247" t="s">
        <v>161</v>
      </c>
      <c r="D290" s="497" t="s">
        <v>156</v>
      </c>
      <c r="E290" s="498"/>
      <c r="F290" s="101"/>
      <c r="G290" s="101"/>
      <c r="H290" s="101"/>
    </row>
    <row r="291" spans="1:8" ht="50.1" customHeight="1" thickBot="1" x14ac:dyDescent="0.25">
      <c r="A291" s="495" t="s">
        <v>162</v>
      </c>
      <c r="B291" s="496"/>
      <c r="C291" s="125" t="s">
        <v>163</v>
      </c>
      <c r="D291" s="497" t="s">
        <v>156</v>
      </c>
      <c r="E291" s="498"/>
      <c r="F291" s="96"/>
      <c r="G291" s="97"/>
      <c r="H291" s="97"/>
    </row>
    <row r="292" spans="1:8" ht="50.1" customHeight="1" x14ac:dyDescent="0.2">
      <c r="A292" s="329" t="s">
        <v>164</v>
      </c>
      <c r="B292" s="329"/>
      <c r="C292" s="329"/>
      <c r="D292" s="329"/>
      <c r="E292" s="329"/>
      <c r="F292" s="329"/>
      <c r="G292" s="329"/>
      <c r="H292" s="329"/>
    </row>
    <row r="293" spans="1:8" ht="50.1" customHeight="1" x14ac:dyDescent="0.2">
      <c r="A293" s="329" t="s">
        <v>165</v>
      </c>
      <c r="B293" s="329"/>
      <c r="C293" s="329"/>
      <c r="D293" s="329"/>
      <c r="E293" s="329"/>
      <c r="F293" s="329"/>
      <c r="G293" s="329"/>
      <c r="H293" s="329"/>
    </row>
    <row r="294" spans="1:8" ht="99.95" customHeight="1" x14ac:dyDescent="0.2">
      <c r="A294" s="493"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94" s="493"/>
      <c r="C294" s="493"/>
      <c r="D294" s="493"/>
      <c r="E294" s="493"/>
      <c r="F294" s="493"/>
      <c r="G294" s="493"/>
      <c r="H294" s="493"/>
    </row>
    <row r="295" spans="1:8" ht="75" customHeight="1" x14ac:dyDescent="0.2">
      <c r="A295" s="339" t="s">
        <v>167</v>
      </c>
      <c r="B295" s="339"/>
      <c r="C295" s="339"/>
      <c r="D295" s="339"/>
      <c r="E295" s="339"/>
      <c r="F295" s="339"/>
      <c r="G295" s="339"/>
      <c r="H295" s="339"/>
    </row>
    <row r="296" spans="1:8" ht="96.75" customHeight="1" x14ac:dyDescent="0.2">
      <c r="A296" s="329" t="s">
        <v>168</v>
      </c>
      <c r="B296" s="329"/>
      <c r="C296" s="329"/>
      <c r="D296" s="329"/>
      <c r="E296" s="329"/>
      <c r="F296" s="329"/>
      <c r="G296" s="329"/>
      <c r="H296" s="329"/>
    </row>
    <row r="297" spans="1:8" s="82" customFormat="1" ht="125.25" customHeight="1" x14ac:dyDescent="0.2">
      <c r="A297" s="639" t="s">
        <v>287</v>
      </c>
      <c r="B297" s="639"/>
      <c r="C297" s="639"/>
      <c r="D297" s="639"/>
      <c r="E297" s="639"/>
      <c r="F297" s="639"/>
      <c r="G297" s="639"/>
      <c r="H297" s="639"/>
    </row>
    <row r="298" spans="1:8" ht="25.5" x14ac:dyDescent="0.35">
      <c r="A298" s="637" t="s">
        <v>288</v>
      </c>
      <c r="B298" s="638"/>
      <c r="C298" s="176" t="s">
        <v>289</v>
      </c>
    </row>
    <row r="299" spans="1:8" ht="25.5" x14ac:dyDescent="0.35">
      <c r="A299" s="635" t="s">
        <v>290</v>
      </c>
      <c r="B299" s="636"/>
      <c r="C299" s="177">
        <v>1</v>
      </c>
    </row>
    <row r="300" spans="1:8" ht="25.5" x14ac:dyDescent="0.35">
      <c r="A300" s="635">
        <v>2</v>
      </c>
      <c r="B300" s="636"/>
      <c r="C300" s="177">
        <v>1.1000000000000001</v>
      </c>
    </row>
    <row r="301" spans="1:8" ht="25.5" x14ac:dyDescent="0.35">
      <c r="A301" s="635">
        <v>3</v>
      </c>
      <c r="B301" s="636"/>
      <c r="C301" s="177">
        <v>1.2</v>
      </c>
    </row>
    <row r="302" spans="1:8" ht="25.5" x14ac:dyDescent="0.35">
      <c r="A302" s="635" t="s">
        <v>291</v>
      </c>
      <c r="B302" s="636"/>
      <c r="C302" s="177">
        <v>1.25</v>
      </c>
    </row>
    <row r="303" spans="1:8" ht="25.5" x14ac:dyDescent="0.35">
      <c r="A303" s="635" t="s">
        <v>292</v>
      </c>
      <c r="B303" s="636"/>
      <c r="C303" s="177">
        <v>1.3</v>
      </c>
    </row>
    <row r="304" spans="1:8" ht="25.5" x14ac:dyDescent="0.35">
      <c r="A304" s="635" t="s">
        <v>293</v>
      </c>
      <c r="B304" s="636"/>
      <c r="C304" s="177">
        <v>1.35</v>
      </c>
    </row>
    <row r="305" spans="1:8" ht="25.5" x14ac:dyDescent="0.35">
      <c r="A305" s="635" t="s">
        <v>294</v>
      </c>
      <c r="B305" s="636"/>
      <c r="C305" s="177">
        <v>1.4</v>
      </c>
    </row>
    <row r="306" spans="1:8" ht="25.5" x14ac:dyDescent="0.35">
      <c r="A306" s="635" t="s">
        <v>295</v>
      </c>
      <c r="B306" s="636"/>
      <c r="C306" s="177">
        <v>1.45</v>
      </c>
    </row>
    <row r="307" spans="1:8" ht="25.5" x14ac:dyDescent="0.35">
      <c r="A307" s="635" t="s">
        <v>296</v>
      </c>
      <c r="B307" s="636"/>
      <c r="C307" s="177">
        <v>1.5</v>
      </c>
    </row>
    <row r="308" spans="1:8" ht="25.5" x14ac:dyDescent="0.35">
      <c r="A308" s="635" t="s">
        <v>297</v>
      </c>
      <c r="B308" s="636"/>
      <c r="C308" s="177">
        <v>2</v>
      </c>
    </row>
    <row r="309" spans="1:8" ht="23.25" x14ac:dyDescent="0.2">
      <c r="A309" s="329" t="s">
        <v>298</v>
      </c>
      <c r="B309" s="329"/>
      <c r="C309" s="329"/>
      <c r="D309" s="329"/>
      <c r="E309" s="329"/>
      <c r="F309" s="329"/>
      <c r="G309" s="329"/>
      <c r="H309" s="329"/>
    </row>
    <row r="312" spans="1:8" s="109" customFormat="1" ht="114.75" customHeight="1" x14ac:dyDescent="0.2">
      <c r="A312" s="339" t="s">
        <v>483</v>
      </c>
      <c r="B312" s="339"/>
      <c r="C312" s="339"/>
      <c r="D312" s="339"/>
      <c r="E312" s="339"/>
      <c r="F312" s="339"/>
      <c r="G312" s="339"/>
      <c r="H312" s="339"/>
    </row>
    <row r="319" spans="1:8" s="109" customFormat="1" ht="114.75" customHeight="1" x14ac:dyDescent="0.2">
      <c r="A319" s="81"/>
      <c r="B319" s="82"/>
      <c r="C319" s="83"/>
      <c r="D319" s="82"/>
      <c r="E319" s="82"/>
      <c r="F319" s="82"/>
      <c r="G319" s="82"/>
      <c r="H319" s="84"/>
    </row>
  </sheetData>
  <sheetProtection selectLockedCells="1" selectUnlockedCells="1"/>
  <mergeCells count="529">
    <mergeCell ref="D1:F1"/>
    <mergeCell ref="G2:H2"/>
    <mergeCell ref="D4:H4"/>
    <mergeCell ref="A5:B5"/>
    <mergeCell ref="D6:H6"/>
    <mergeCell ref="A7:C7"/>
    <mergeCell ref="G8:G11"/>
    <mergeCell ref="H8:H11"/>
    <mergeCell ref="D12:H12"/>
    <mergeCell ref="A13:A17"/>
    <mergeCell ref="B13:B14"/>
    <mergeCell ref="C13:C14"/>
    <mergeCell ref="D13:D17"/>
    <mergeCell ref="E13:E17"/>
    <mergeCell ref="F13:F17"/>
    <mergeCell ref="G13:G17"/>
    <mergeCell ref="A8:A11"/>
    <mergeCell ref="B8:B9"/>
    <mergeCell ref="C8:C9"/>
    <mergeCell ref="D8:D11"/>
    <mergeCell ref="E8:E11"/>
    <mergeCell ref="F8:F11"/>
    <mergeCell ref="H13:H17"/>
    <mergeCell ref="A19:A22"/>
    <mergeCell ref="D19:H22"/>
    <mergeCell ref="C20:C21"/>
    <mergeCell ref="D23:H23"/>
    <mergeCell ref="A24:A26"/>
    <mergeCell ref="B24:B25"/>
    <mergeCell ref="C24:C25"/>
    <mergeCell ref="D24:H26"/>
    <mergeCell ref="D27:H27"/>
    <mergeCell ref="A28:A31"/>
    <mergeCell ref="B28:B29"/>
    <mergeCell ref="C28:C29"/>
    <mergeCell ref="D28:D31"/>
    <mergeCell ref="E28:E31"/>
    <mergeCell ref="F28:F31"/>
    <mergeCell ref="G28:G31"/>
    <mergeCell ref="H28:H31"/>
    <mergeCell ref="A39:A42"/>
    <mergeCell ref="D39:H42"/>
    <mergeCell ref="C40:C41"/>
    <mergeCell ref="D43:H43"/>
    <mergeCell ref="A44:A47"/>
    <mergeCell ref="B44:B45"/>
    <mergeCell ref="C44:C45"/>
    <mergeCell ref="D44:H47"/>
    <mergeCell ref="D32:H32"/>
    <mergeCell ref="A33:A37"/>
    <mergeCell ref="B33:B34"/>
    <mergeCell ref="C33:C34"/>
    <mergeCell ref="D33:D37"/>
    <mergeCell ref="E33:E37"/>
    <mergeCell ref="F33:F37"/>
    <mergeCell ref="G33:G37"/>
    <mergeCell ref="H33:H37"/>
    <mergeCell ref="D48:H48"/>
    <mergeCell ref="A49:A53"/>
    <mergeCell ref="B49:B50"/>
    <mergeCell ref="C49:C50"/>
    <mergeCell ref="D49:D53"/>
    <mergeCell ref="E49:E53"/>
    <mergeCell ref="F49:F53"/>
    <mergeCell ref="G49:G53"/>
    <mergeCell ref="H49:H53"/>
    <mergeCell ref="D60:H60"/>
    <mergeCell ref="A61:A63"/>
    <mergeCell ref="B61:B62"/>
    <mergeCell ref="C61:C62"/>
    <mergeCell ref="D61:H63"/>
    <mergeCell ref="D64:H64"/>
    <mergeCell ref="D54:H54"/>
    <mergeCell ref="A55:A59"/>
    <mergeCell ref="B55:B56"/>
    <mergeCell ref="C55:C56"/>
    <mergeCell ref="D55:D59"/>
    <mergeCell ref="E55:E59"/>
    <mergeCell ref="F55:F59"/>
    <mergeCell ref="G55:G59"/>
    <mergeCell ref="H55:H59"/>
    <mergeCell ref="D69:H69"/>
    <mergeCell ref="A70:B70"/>
    <mergeCell ref="D70:H70"/>
    <mergeCell ref="A71:B71"/>
    <mergeCell ref="D71:H71"/>
    <mergeCell ref="A72:B72"/>
    <mergeCell ref="D72:H72"/>
    <mergeCell ref="A65:C65"/>
    <mergeCell ref="D65:H65"/>
    <mergeCell ref="A66:B66"/>
    <mergeCell ref="C66:C115"/>
    <mergeCell ref="D66:H66"/>
    <mergeCell ref="A67:B67"/>
    <mergeCell ref="D67:H67"/>
    <mergeCell ref="A68:B68"/>
    <mergeCell ref="D68:H68"/>
    <mergeCell ref="A69:B69"/>
    <mergeCell ref="A76:B76"/>
    <mergeCell ref="D76:H76"/>
    <mergeCell ref="A77:B77"/>
    <mergeCell ref="D77:H77"/>
    <mergeCell ref="A78:B78"/>
    <mergeCell ref="D78:H78"/>
    <mergeCell ref="A73:B73"/>
    <mergeCell ref="D73:H73"/>
    <mergeCell ref="A74:B74"/>
    <mergeCell ref="D74:H74"/>
    <mergeCell ref="A75:B75"/>
    <mergeCell ref="D75:H75"/>
    <mergeCell ref="A82:B82"/>
    <mergeCell ref="D82:H82"/>
    <mergeCell ref="A83:B83"/>
    <mergeCell ref="D83:H83"/>
    <mergeCell ref="A84:B84"/>
    <mergeCell ref="D84:H84"/>
    <mergeCell ref="A79:B79"/>
    <mergeCell ref="D79:H79"/>
    <mergeCell ref="A80:B80"/>
    <mergeCell ref="D80:H80"/>
    <mergeCell ref="A81:B81"/>
    <mergeCell ref="D81:H81"/>
    <mergeCell ref="A88:B88"/>
    <mergeCell ref="D88:H88"/>
    <mergeCell ref="A89:B89"/>
    <mergeCell ref="D89:H89"/>
    <mergeCell ref="A90:B90"/>
    <mergeCell ref="D90:H90"/>
    <mergeCell ref="A85:B85"/>
    <mergeCell ref="D85:H85"/>
    <mergeCell ref="A86:B86"/>
    <mergeCell ref="D86:H86"/>
    <mergeCell ref="A87:B87"/>
    <mergeCell ref="D87:H87"/>
    <mergeCell ref="A94:B94"/>
    <mergeCell ref="D94:H94"/>
    <mergeCell ref="A95:B95"/>
    <mergeCell ref="D95:H95"/>
    <mergeCell ref="A96:B96"/>
    <mergeCell ref="D96:H96"/>
    <mergeCell ref="A91:B91"/>
    <mergeCell ref="D91:H91"/>
    <mergeCell ref="A92:B92"/>
    <mergeCell ref="D92:H92"/>
    <mergeCell ref="A93:B93"/>
    <mergeCell ref="D93:H93"/>
    <mergeCell ref="A100:B100"/>
    <mergeCell ref="D100:H100"/>
    <mergeCell ref="A101:B101"/>
    <mergeCell ref="D101:H101"/>
    <mergeCell ref="A102:B102"/>
    <mergeCell ref="D102:H102"/>
    <mergeCell ref="A97:B97"/>
    <mergeCell ref="D97:H97"/>
    <mergeCell ref="A98:B98"/>
    <mergeCell ref="D98:H98"/>
    <mergeCell ref="A99:B99"/>
    <mergeCell ref="D99:H99"/>
    <mergeCell ref="A106:B106"/>
    <mergeCell ref="D106:H106"/>
    <mergeCell ref="A107:B107"/>
    <mergeCell ref="D107:H107"/>
    <mergeCell ref="A108:B108"/>
    <mergeCell ref="D108:H108"/>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5:B115"/>
    <mergeCell ref="D115:H115"/>
    <mergeCell ref="D116:H116"/>
    <mergeCell ref="A118:A121"/>
    <mergeCell ref="B118:B119"/>
    <mergeCell ref="C118:C119"/>
    <mergeCell ref="D118:D121"/>
    <mergeCell ref="E118:E121"/>
    <mergeCell ref="F118:F121"/>
    <mergeCell ref="G118:G121"/>
    <mergeCell ref="D128:H128"/>
    <mergeCell ref="A129:A131"/>
    <mergeCell ref="B129:B130"/>
    <mergeCell ref="C129:C130"/>
    <mergeCell ref="D129:H131"/>
    <mergeCell ref="D132:H132"/>
    <mergeCell ref="H118:H121"/>
    <mergeCell ref="D122:H122"/>
    <mergeCell ref="A123:A127"/>
    <mergeCell ref="D123:D127"/>
    <mergeCell ref="E123:E127"/>
    <mergeCell ref="F123:F127"/>
    <mergeCell ref="G123:G127"/>
    <mergeCell ref="H123:H127"/>
    <mergeCell ref="D137:H137"/>
    <mergeCell ref="A138:B138"/>
    <mergeCell ref="D138:H138"/>
    <mergeCell ref="A139:B139"/>
    <mergeCell ref="D139:H139"/>
    <mergeCell ref="A140:B140"/>
    <mergeCell ref="D140:H140"/>
    <mergeCell ref="A133:C133"/>
    <mergeCell ref="D133:H133"/>
    <mergeCell ref="A134:B134"/>
    <mergeCell ref="C134:C183"/>
    <mergeCell ref="D134:H134"/>
    <mergeCell ref="A135:B135"/>
    <mergeCell ref="D135:H135"/>
    <mergeCell ref="A136:B136"/>
    <mergeCell ref="D136:H136"/>
    <mergeCell ref="A137:B137"/>
    <mergeCell ref="A144:B144"/>
    <mergeCell ref="D144:H144"/>
    <mergeCell ref="A145:B145"/>
    <mergeCell ref="D145:H145"/>
    <mergeCell ref="A146:B146"/>
    <mergeCell ref="D146:H146"/>
    <mergeCell ref="A141:B141"/>
    <mergeCell ref="D141:H141"/>
    <mergeCell ref="A142:B142"/>
    <mergeCell ref="D142:H142"/>
    <mergeCell ref="A143:B143"/>
    <mergeCell ref="D143:H143"/>
    <mergeCell ref="A150:B150"/>
    <mergeCell ref="D150:H150"/>
    <mergeCell ref="A151:B151"/>
    <mergeCell ref="D151:H151"/>
    <mergeCell ref="A152:B152"/>
    <mergeCell ref="D152:H152"/>
    <mergeCell ref="A147:B147"/>
    <mergeCell ref="D147:H147"/>
    <mergeCell ref="A148:B148"/>
    <mergeCell ref="D148:H148"/>
    <mergeCell ref="A149:B149"/>
    <mergeCell ref="D149:H149"/>
    <mergeCell ref="A156:B156"/>
    <mergeCell ref="D156:H156"/>
    <mergeCell ref="A157:B157"/>
    <mergeCell ref="D157:H157"/>
    <mergeCell ref="A158:B158"/>
    <mergeCell ref="D158:H158"/>
    <mergeCell ref="A153:B153"/>
    <mergeCell ref="D153:H153"/>
    <mergeCell ref="A154:B154"/>
    <mergeCell ref="D154:H154"/>
    <mergeCell ref="A155:B155"/>
    <mergeCell ref="D155:H155"/>
    <mergeCell ref="A162:B162"/>
    <mergeCell ref="D162:H162"/>
    <mergeCell ref="A163:B163"/>
    <mergeCell ref="D163:H163"/>
    <mergeCell ref="A164:B164"/>
    <mergeCell ref="D164:H164"/>
    <mergeCell ref="A159:B159"/>
    <mergeCell ref="D159:H159"/>
    <mergeCell ref="A160:B160"/>
    <mergeCell ref="D160:H160"/>
    <mergeCell ref="A161:B161"/>
    <mergeCell ref="D161:H161"/>
    <mergeCell ref="A168:B168"/>
    <mergeCell ref="D168:H168"/>
    <mergeCell ref="A169:B169"/>
    <mergeCell ref="D169:H169"/>
    <mergeCell ref="A170:B170"/>
    <mergeCell ref="D170:H170"/>
    <mergeCell ref="A165:B165"/>
    <mergeCell ref="D165:H165"/>
    <mergeCell ref="A166:B166"/>
    <mergeCell ref="D166:H166"/>
    <mergeCell ref="A167:B167"/>
    <mergeCell ref="D167:H167"/>
    <mergeCell ref="A174:B174"/>
    <mergeCell ref="D174:H174"/>
    <mergeCell ref="A175:B175"/>
    <mergeCell ref="D175:H175"/>
    <mergeCell ref="A176:B176"/>
    <mergeCell ref="D176:H176"/>
    <mergeCell ref="A171:B171"/>
    <mergeCell ref="D171:H171"/>
    <mergeCell ref="A172:B172"/>
    <mergeCell ref="D172:H172"/>
    <mergeCell ref="A173:B173"/>
    <mergeCell ref="D173:H173"/>
    <mergeCell ref="A180:B180"/>
    <mergeCell ref="D180:H180"/>
    <mergeCell ref="A181:B181"/>
    <mergeCell ref="D181:H181"/>
    <mergeCell ref="A182:B182"/>
    <mergeCell ref="D182:H182"/>
    <mergeCell ref="A177:B177"/>
    <mergeCell ref="D177:H177"/>
    <mergeCell ref="A178:B178"/>
    <mergeCell ref="D178:H178"/>
    <mergeCell ref="A179:B179"/>
    <mergeCell ref="D179:H179"/>
    <mergeCell ref="A188:B188"/>
    <mergeCell ref="D188:H188"/>
    <mergeCell ref="A189:B189"/>
    <mergeCell ref="D189:H189"/>
    <mergeCell ref="A190:B190"/>
    <mergeCell ref="D190:H190"/>
    <mergeCell ref="A183:B183"/>
    <mergeCell ref="D183:H183"/>
    <mergeCell ref="A184:C184"/>
    <mergeCell ref="D184:H184"/>
    <mergeCell ref="D185:H185"/>
    <mergeCell ref="A186:B186"/>
    <mergeCell ref="C186:C194"/>
    <mergeCell ref="D186:H186"/>
    <mergeCell ref="A187:B187"/>
    <mergeCell ref="D187:H187"/>
    <mergeCell ref="A194:B194"/>
    <mergeCell ref="D194:H194"/>
    <mergeCell ref="A195:B195"/>
    <mergeCell ref="D195:H195"/>
    <mergeCell ref="A196:B196"/>
    <mergeCell ref="D196:H196"/>
    <mergeCell ref="A191:B191"/>
    <mergeCell ref="D191:H191"/>
    <mergeCell ref="A192:B192"/>
    <mergeCell ref="D192:H192"/>
    <mergeCell ref="A193:B193"/>
    <mergeCell ref="D193:H193"/>
    <mergeCell ref="A197:B197"/>
    <mergeCell ref="D197:H197"/>
    <mergeCell ref="A198:B198"/>
    <mergeCell ref="C198:C215"/>
    <mergeCell ref="D198:H198"/>
    <mergeCell ref="A199:B199"/>
    <mergeCell ref="D199:H199"/>
    <mergeCell ref="A200:B200"/>
    <mergeCell ref="D200:H200"/>
    <mergeCell ref="A201:B201"/>
    <mergeCell ref="A205:B205"/>
    <mergeCell ref="D205:H205"/>
    <mergeCell ref="A206:B206"/>
    <mergeCell ref="D206:H206"/>
    <mergeCell ref="A207:B207"/>
    <mergeCell ref="D207:H207"/>
    <mergeCell ref="D201:H201"/>
    <mergeCell ref="A202:B202"/>
    <mergeCell ref="D202:H202"/>
    <mergeCell ref="A203:B203"/>
    <mergeCell ref="D203:H203"/>
    <mergeCell ref="A204:B204"/>
    <mergeCell ref="D204:H204"/>
    <mergeCell ref="A211:B211"/>
    <mergeCell ref="D211:H211"/>
    <mergeCell ref="A212:B212"/>
    <mergeCell ref="D212:H212"/>
    <mergeCell ref="A213:B213"/>
    <mergeCell ref="D213:H213"/>
    <mergeCell ref="A208:B208"/>
    <mergeCell ref="D208:H208"/>
    <mergeCell ref="A209:B209"/>
    <mergeCell ref="D209:H209"/>
    <mergeCell ref="A210:B210"/>
    <mergeCell ref="D210:H210"/>
    <mergeCell ref="A217:B217"/>
    <mergeCell ref="D217:H217"/>
    <mergeCell ref="A218:B218"/>
    <mergeCell ref="D218:H218"/>
    <mergeCell ref="A219:B219"/>
    <mergeCell ref="D219:H219"/>
    <mergeCell ref="A214:B214"/>
    <mergeCell ref="D214:H214"/>
    <mergeCell ref="A215:B215"/>
    <mergeCell ref="D215:H215"/>
    <mergeCell ref="A216:B216"/>
    <mergeCell ref="D216:H216"/>
    <mergeCell ref="A223:B223"/>
    <mergeCell ref="D223:H223"/>
    <mergeCell ref="A224:B224"/>
    <mergeCell ref="D224:H224"/>
    <mergeCell ref="A225:B225"/>
    <mergeCell ref="D225:H225"/>
    <mergeCell ref="A220:B220"/>
    <mergeCell ref="D220:H220"/>
    <mergeCell ref="A221:B221"/>
    <mergeCell ref="D221:H221"/>
    <mergeCell ref="A222:B222"/>
    <mergeCell ref="D222:H222"/>
    <mergeCell ref="A229:B229"/>
    <mergeCell ref="D229:H229"/>
    <mergeCell ref="A230:B230"/>
    <mergeCell ref="D230:H230"/>
    <mergeCell ref="A231:B231"/>
    <mergeCell ref="D231:H231"/>
    <mergeCell ref="A226:B226"/>
    <mergeCell ref="D226:H226"/>
    <mergeCell ref="A227:B227"/>
    <mergeCell ref="D227:H227"/>
    <mergeCell ref="A228:B228"/>
    <mergeCell ref="D228:H228"/>
    <mergeCell ref="A235:B235"/>
    <mergeCell ref="D235:H235"/>
    <mergeCell ref="A236:B236"/>
    <mergeCell ref="D236:H236"/>
    <mergeCell ref="A237:B237"/>
    <mergeCell ref="D237:H237"/>
    <mergeCell ref="A232:B232"/>
    <mergeCell ref="D232:H232"/>
    <mergeCell ref="A233:B233"/>
    <mergeCell ref="D233:H233"/>
    <mergeCell ref="A234:B234"/>
    <mergeCell ref="D234:H234"/>
    <mergeCell ref="A241:B241"/>
    <mergeCell ref="D241:H241"/>
    <mergeCell ref="A242:B242"/>
    <mergeCell ref="D242:H242"/>
    <mergeCell ref="A243:B243"/>
    <mergeCell ref="D243:H243"/>
    <mergeCell ref="A238:B238"/>
    <mergeCell ref="D238:H238"/>
    <mergeCell ref="A239:B239"/>
    <mergeCell ref="D239:H239"/>
    <mergeCell ref="A240:B240"/>
    <mergeCell ref="D240:H240"/>
    <mergeCell ref="A247:B247"/>
    <mergeCell ref="D247:H247"/>
    <mergeCell ref="A248:B248"/>
    <mergeCell ref="D248:H248"/>
    <mergeCell ref="A249:B249"/>
    <mergeCell ref="D249:H249"/>
    <mergeCell ref="A244:B244"/>
    <mergeCell ref="D244:H244"/>
    <mergeCell ref="A245:B245"/>
    <mergeCell ref="D245:H245"/>
    <mergeCell ref="A246:B246"/>
    <mergeCell ref="D246:H246"/>
    <mergeCell ref="A250:B250"/>
    <mergeCell ref="D250:H250"/>
    <mergeCell ref="A251:B251"/>
    <mergeCell ref="C251:C255"/>
    <mergeCell ref="D251:H251"/>
    <mergeCell ref="A252:B252"/>
    <mergeCell ref="D252:H252"/>
    <mergeCell ref="A253:B253"/>
    <mergeCell ref="D253:H253"/>
    <mergeCell ref="A254:B254"/>
    <mergeCell ref="A258:B258"/>
    <mergeCell ref="D258:H258"/>
    <mergeCell ref="A259:B259"/>
    <mergeCell ref="D259:H259"/>
    <mergeCell ref="A260:B260"/>
    <mergeCell ref="D260:H260"/>
    <mergeCell ref="D254:H254"/>
    <mergeCell ref="A255:B255"/>
    <mergeCell ref="D255:H255"/>
    <mergeCell ref="A256:B256"/>
    <mergeCell ref="D256:H256"/>
    <mergeCell ref="A257:B257"/>
    <mergeCell ref="D257:H257"/>
    <mergeCell ref="C265:D265"/>
    <mergeCell ref="C266:D266"/>
    <mergeCell ref="C267:D267"/>
    <mergeCell ref="C268:D268"/>
    <mergeCell ref="A269:C269"/>
    <mergeCell ref="G269:H269"/>
    <mergeCell ref="A261:B261"/>
    <mergeCell ref="D261:H261"/>
    <mergeCell ref="A262:B262"/>
    <mergeCell ref="D262:H262"/>
    <mergeCell ref="A263:B263"/>
    <mergeCell ref="D263:H263"/>
    <mergeCell ref="A277:H277"/>
    <mergeCell ref="A278:H278"/>
    <mergeCell ref="A279:H279"/>
    <mergeCell ref="A280:E280"/>
    <mergeCell ref="A281:E281"/>
    <mergeCell ref="A282:B282"/>
    <mergeCell ref="D282:E282"/>
    <mergeCell ref="A270:C270"/>
    <mergeCell ref="A271:C271"/>
    <mergeCell ref="A272:C272"/>
    <mergeCell ref="A273:C273"/>
    <mergeCell ref="A274:C274"/>
    <mergeCell ref="A275:C275"/>
    <mergeCell ref="A287:B287"/>
    <mergeCell ref="D287:E287"/>
    <mergeCell ref="A288:B288"/>
    <mergeCell ref="D288:E288"/>
    <mergeCell ref="A289:B289"/>
    <mergeCell ref="D289:E289"/>
    <mergeCell ref="A283:B283"/>
    <mergeCell ref="C283:C286"/>
    <mergeCell ref="D283:E283"/>
    <mergeCell ref="A284:B284"/>
    <mergeCell ref="D284:E284"/>
    <mergeCell ref="A285:B285"/>
    <mergeCell ref="D285:E285"/>
    <mergeCell ref="A286:B286"/>
    <mergeCell ref="D286:E286"/>
    <mergeCell ref="A294:H294"/>
    <mergeCell ref="A295:H295"/>
    <mergeCell ref="A296:H296"/>
    <mergeCell ref="A297:H297"/>
    <mergeCell ref="A298:B298"/>
    <mergeCell ref="A299:B299"/>
    <mergeCell ref="A290:B290"/>
    <mergeCell ref="D290:E290"/>
    <mergeCell ref="A291:B291"/>
    <mergeCell ref="D291:E291"/>
    <mergeCell ref="A292:H292"/>
    <mergeCell ref="A293:H293"/>
    <mergeCell ref="A306:B306"/>
    <mergeCell ref="A307:B307"/>
    <mergeCell ref="A308:B308"/>
    <mergeCell ref="A309:H309"/>
    <mergeCell ref="A312:E312"/>
    <mergeCell ref="F312:H312"/>
    <mergeCell ref="A300:B300"/>
    <mergeCell ref="A301:B301"/>
    <mergeCell ref="A302:B302"/>
    <mergeCell ref="A303:B303"/>
    <mergeCell ref="A304:B304"/>
    <mergeCell ref="A305:B305"/>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17"/>
  <sheetViews>
    <sheetView view="pageBreakPreview" zoomScale="40" zoomScaleNormal="60" zoomScaleSheetLayoutView="40" workbookViewId="0">
      <pane ySplit="4" topLeftCell="A59"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735</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7" s="382">
        <f>F7*1.2</f>
        <v>13320</v>
      </c>
      <c r="E7" s="383">
        <f>F7*1.1</f>
        <v>12210.000000000002</v>
      </c>
      <c r="F7" s="383">
        <v>11100</v>
      </c>
      <c r="G7" s="383">
        <f>F7*0.75</f>
        <v>8325</v>
      </c>
      <c r="H7" s="384">
        <f>F7*0.5</f>
        <v>5550</v>
      </c>
    </row>
    <row r="8" spans="1:8" s="16" customFormat="1" ht="132"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2" s="457">
        <f>F12*1.2</f>
        <v>13500</v>
      </c>
      <c r="E12" s="383">
        <f>F12*1.1</f>
        <v>12375.000000000002</v>
      </c>
      <c r="F12" s="383">
        <v>11250</v>
      </c>
      <c r="G12" s="383">
        <f>F12*0.75</f>
        <v>8437.5</v>
      </c>
      <c r="H12" s="384">
        <f>F12*0.5</f>
        <v>5625</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1650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"2ГИС.ЧИТА"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23" s="527">
        <v>330</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7" s="382">
        <f>F27*1.2</f>
        <v>18648</v>
      </c>
      <c r="E27" s="383">
        <f>F27*1.1</f>
        <v>17094</v>
      </c>
      <c r="F27" s="383">
        <v>15540</v>
      </c>
      <c r="G27" s="383">
        <f>F27*0.75</f>
        <v>11655</v>
      </c>
      <c r="H27" s="384">
        <f>F27*0.5</f>
        <v>7770</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2" s="457">
        <f>F32*1.2</f>
        <v>18907.2</v>
      </c>
      <c r="E32" s="383">
        <f>F32*1.1</f>
        <v>17331.600000000002</v>
      </c>
      <c r="F32" s="383">
        <v>15756</v>
      </c>
      <c r="G32" s="383">
        <f>F32*0.75</f>
        <v>11817</v>
      </c>
      <c r="H32" s="384">
        <f>F32*0.5</f>
        <v>7878</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2400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"2ГИС.ЧИТА"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"2ГИС.ЧИТА"; Электронный справочник "2ГИС.ЧИТА"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3" s="465">
        <v>468</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46" s="471"/>
      <c r="E46" s="472"/>
      <c r="F46" s="472"/>
      <c r="G46" s="472"/>
      <c r="H46" s="473"/>
    </row>
    <row r="47" spans="1:8" ht="21.75" thickBot="1" x14ac:dyDescent="0.25">
      <c r="A47" s="40"/>
      <c r="B47" s="59"/>
      <c r="C47" s="60"/>
      <c r="D47" s="435"/>
      <c r="E47" s="436"/>
      <c r="F47" s="436"/>
      <c r="G47" s="436"/>
      <c r="H47" s="437"/>
    </row>
    <row r="48" spans="1:8" ht="42.75" thickBot="1" x14ac:dyDescent="0.25">
      <c r="A48" s="535" t="s">
        <v>176</v>
      </c>
      <c r="B48" s="37" t="s">
        <v>177</v>
      </c>
      <c r="C48" s="38"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48" s="536">
        <f>F48*1.2</f>
        <v>576</v>
      </c>
      <c r="E48" s="536">
        <f>F48*1.1</f>
        <v>528</v>
      </c>
      <c r="F48" s="536">
        <v>480</v>
      </c>
      <c r="G48" s="536">
        <f>F48*0.75</f>
        <v>360</v>
      </c>
      <c r="H48" s="536">
        <f>F48*0.5</f>
        <v>240</v>
      </c>
    </row>
    <row r="49" spans="1:8" ht="84.75" thickBot="1" x14ac:dyDescent="0.25">
      <c r="A49" s="535"/>
      <c r="B49" s="39" t="s">
        <v>178</v>
      </c>
      <c r="C4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49" s="537"/>
      <c r="E49" s="537"/>
      <c r="F49" s="537"/>
      <c r="G49" s="537"/>
      <c r="H49" s="537"/>
    </row>
    <row r="50" spans="1:8" ht="63.75" thickBot="1" x14ac:dyDescent="0.25">
      <c r="A50" s="535"/>
      <c r="B50" s="39" t="s">
        <v>12</v>
      </c>
      <c r="C50"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0" s="537"/>
      <c r="E50" s="537"/>
      <c r="F50" s="537"/>
      <c r="G50" s="537"/>
      <c r="H50" s="537"/>
    </row>
    <row r="51" spans="1:8" ht="21.75" thickBot="1" x14ac:dyDescent="0.25">
      <c r="A51" s="40"/>
      <c r="B51" s="59"/>
      <c r="C51" s="60"/>
      <c r="D51" s="435"/>
      <c r="E51" s="436"/>
      <c r="F51" s="436"/>
      <c r="G51" s="436"/>
      <c r="H51" s="437"/>
    </row>
    <row r="52" spans="1:8" ht="42" x14ac:dyDescent="0.2">
      <c r="A52" s="534" t="s">
        <v>179</v>
      </c>
      <c r="B52" s="37" t="s">
        <v>180</v>
      </c>
      <c r="C52" s="38"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52" s="479">
        <v>960</v>
      </c>
      <c r="E52" s="445"/>
      <c r="F52" s="445"/>
      <c r="G52" s="445"/>
      <c r="H52" s="446"/>
    </row>
    <row r="53" spans="1:8" ht="63.75" thickBot="1" x14ac:dyDescent="0.25">
      <c r="A53" s="439"/>
      <c r="B53" s="39" t="s">
        <v>23</v>
      </c>
      <c r="C53" s="25"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"2ГИС.ЧИТА"; Электронный справочник на основе Справочника организаций "2ГИС.ЧИТА" (мобильная версия)</v>
      </c>
      <c r="D53" s="481"/>
      <c r="E53" s="449"/>
      <c r="F53" s="449"/>
      <c r="G53" s="449"/>
      <c r="H53" s="450"/>
    </row>
    <row r="54" spans="1:8" s="16" customFormat="1" ht="24.95" customHeight="1" thickBot="1" x14ac:dyDescent="0.25">
      <c r="A54" s="40"/>
      <c r="B54" s="41"/>
      <c r="C54" s="42"/>
      <c r="D54" s="435"/>
      <c r="E54" s="436"/>
      <c r="F54" s="436"/>
      <c r="G54" s="436"/>
      <c r="H54" s="437"/>
    </row>
    <row r="55" spans="1:8" s="16" customFormat="1" ht="48" customHeight="1" x14ac:dyDescent="0.2">
      <c r="A55" s="461" t="s">
        <v>31</v>
      </c>
      <c r="B55" s="455" t="s">
        <v>27</v>
      </c>
      <c r="C55"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5" s="382">
        <f>F55*1.2</f>
        <v>15984</v>
      </c>
      <c r="E55" s="383">
        <f>F55*1.1</f>
        <v>14652.000000000002</v>
      </c>
      <c r="F55" s="383">
        <v>13320</v>
      </c>
      <c r="G55" s="383">
        <f>F55*0.75</f>
        <v>9990</v>
      </c>
      <c r="H55" s="384">
        <f>F55*0.5</f>
        <v>6660</v>
      </c>
    </row>
    <row r="56" spans="1:8" s="16" customFormat="1" ht="132" customHeight="1" x14ac:dyDescent="0.2">
      <c r="A56" s="462"/>
      <c r="B56" s="456"/>
      <c r="C56" s="456"/>
      <c r="D56" s="354"/>
      <c r="E56" s="355"/>
      <c r="F56" s="355"/>
      <c r="G56" s="355"/>
      <c r="H56" s="356"/>
    </row>
    <row r="57" spans="1:8" s="16" customFormat="1" ht="127.5" customHeight="1" x14ac:dyDescent="0.2">
      <c r="A57" s="462"/>
      <c r="B57" s="24" t="s">
        <v>12</v>
      </c>
      <c r="C57"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57" s="354"/>
      <c r="E57" s="355"/>
      <c r="F57" s="355"/>
      <c r="G57" s="355"/>
      <c r="H57" s="356"/>
    </row>
    <row r="58" spans="1:8" s="16" customFormat="1" ht="127.5" customHeight="1" thickBot="1" x14ac:dyDescent="0.25">
      <c r="A58" s="463"/>
      <c r="B58" s="54" t="s">
        <v>33</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8" s="379"/>
      <c r="E58" s="372"/>
      <c r="F58" s="372"/>
      <c r="G58" s="372"/>
      <c r="H58" s="373"/>
    </row>
    <row r="59" spans="1:8" s="16" customFormat="1" ht="166.5" customHeight="1" thickBot="1" x14ac:dyDescent="0.25">
      <c r="A59" s="464"/>
      <c r="B59" s="26" t="s">
        <v>13</v>
      </c>
      <c r="C59"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59" s="374"/>
      <c r="E59" s="375"/>
      <c r="F59" s="375"/>
      <c r="G59" s="375"/>
      <c r="H59" s="376"/>
    </row>
    <row r="60" spans="1:8" s="16" customFormat="1" ht="24.95" customHeight="1" thickBot="1" x14ac:dyDescent="0.25">
      <c r="A60" s="28"/>
      <c r="B60" s="29"/>
      <c r="C60" s="30"/>
      <c r="D60" s="458"/>
      <c r="E60" s="459"/>
      <c r="F60" s="459"/>
      <c r="G60" s="459"/>
      <c r="H60" s="460"/>
    </row>
    <row r="61" spans="1:8" s="16" customFormat="1" ht="48" customHeight="1" x14ac:dyDescent="0.2">
      <c r="A61" s="451" t="s">
        <v>35</v>
      </c>
      <c r="B61" s="455" t="s">
        <v>27</v>
      </c>
      <c r="C61"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1" s="457">
        <f>F61*1.2</f>
        <v>16200</v>
      </c>
      <c r="E61" s="383">
        <f>F61*1.1</f>
        <v>14850.000000000002</v>
      </c>
      <c r="F61" s="383">
        <v>13500</v>
      </c>
      <c r="G61" s="383">
        <f>F61*0.75</f>
        <v>10125</v>
      </c>
      <c r="H61" s="384">
        <f>F61*0.5</f>
        <v>6750</v>
      </c>
    </row>
    <row r="62" spans="1:8" s="16" customFormat="1" ht="132" customHeight="1" x14ac:dyDescent="0.2">
      <c r="A62" s="452"/>
      <c r="B62" s="456"/>
      <c r="C62" s="456"/>
      <c r="D62" s="361"/>
      <c r="E62" s="355"/>
      <c r="F62" s="355"/>
      <c r="G62" s="355"/>
      <c r="H62" s="356"/>
    </row>
    <row r="63" spans="1:8" s="16" customFormat="1" ht="138.94999999999999" customHeight="1" x14ac:dyDescent="0.2">
      <c r="A63" s="452"/>
      <c r="B63" s="24" t="s">
        <v>12</v>
      </c>
      <c r="C63"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3" s="361"/>
      <c r="E63" s="355"/>
      <c r="F63" s="355"/>
      <c r="G63" s="355"/>
      <c r="H63" s="356"/>
    </row>
    <row r="64" spans="1:8" s="16" customFormat="1" ht="166.5" customHeight="1" x14ac:dyDescent="0.2">
      <c r="A64" s="452"/>
      <c r="B64" s="31" t="s">
        <v>13</v>
      </c>
      <c r="C64"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4" s="361"/>
      <c r="E64" s="355"/>
      <c r="F64" s="355"/>
      <c r="G64" s="355"/>
      <c r="H64" s="356"/>
    </row>
    <row r="65" spans="1:8" s="16" customFormat="1" ht="92.25" customHeight="1" thickBot="1" x14ac:dyDescent="0.25">
      <c r="A65" s="489"/>
      <c r="B65" s="26" t="s">
        <v>36</v>
      </c>
      <c r="C65"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5" s="482"/>
      <c r="E65" s="375"/>
      <c r="F65" s="375"/>
      <c r="G65" s="375"/>
      <c r="H65" s="376"/>
    </row>
    <row r="66" spans="1:8" s="16" customFormat="1" ht="24.95" customHeight="1" thickBot="1" x14ac:dyDescent="0.25">
      <c r="A66" s="40"/>
      <c r="B66" s="41"/>
      <c r="C66" s="42"/>
      <c r="D66" s="486"/>
      <c r="E66" s="487"/>
      <c r="F66" s="487"/>
      <c r="G66" s="487"/>
      <c r="H66" s="488"/>
    </row>
    <row r="67" spans="1:8" s="16" customFormat="1" ht="50.1" customHeight="1" x14ac:dyDescent="0.2">
      <c r="A67" s="438" t="s">
        <v>37</v>
      </c>
      <c r="B67" s="475" t="s">
        <v>23</v>
      </c>
      <c r="C67"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67" s="527">
        <v>330</v>
      </c>
      <c r="E67" s="528"/>
      <c r="F67" s="528"/>
      <c r="G67" s="528"/>
      <c r="H67" s="529"/>
    </row>
    <row r="68" spans="1:8" s="16" customFormat="1" ht="94.5" customHeight="1" x14ac:dyDescent="0.2">
      <c r="A68" s="439"/>
      <c r="B68" s="476"/>
      <c r="C68" s="478"/>
      <c r="D68" s="480"/>
      <c r="E68" s="447"/>
      <c r="F68" s="447"/>
      <c r="G68" s="447"/>
      <c r="H68" s="530"/>
    </row>
    <row r="69" spans="1:8" s="16" customFormat="1" ht="163.5" customHeight="1" thickBot="1" x14ac:dyDescent="0.25">
      <c r="A69" s="440"/>
      <c r="B69" s="43" t="s">
        <v>13</v>
      </c>
      <c r="C69"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69" s="531"/>
      <c r="E69" s="532"/>
      <c r="F69" s="532"/>
      <c r="G69" s="532"/>
      <c r="H69" s="533"/>
    </row>
    <row r="70" spans="1:8" ht="21.75" thickBot="1" x14ac:dyDescent="0.25">
      <c r="A70" s="40"/>
      <c r="B70" s="59"/>
      <c r="C70" s="60"/>
      <c r="D70" s="435"/>
      <c r="E70" s="436"/>
      <c r="F70" s="436"/>
      <c r="G70" s="436"/>
      <c r="H70" s="437"/>
    </row>
    <row r="71" spans="1:8" ht="50.1" customHeight="1" thickBot="1" x14ac:dyDescent="0.25">
      <c r="A71" s="411" t="s">
        <v>38</v>
      </c>
      <c r="B71" s="412"/>
      <c r="C71" s="412"/>
      <c r="D71" s="421" t="str">
        <f>"от "&amp;MIN(D72:D101)&amp;" до "&amp;MAX(D72:D101)</f>
        <v>от 1650 до 49500</v>
      </c>
      <c r="E71" s="422"/>
      <c r="F71" s="422"/>
      <c r="G71" s="422"/>
      <c r="H71" s="423"/>
    </row>
    <row r="72" spans="1:8" ht="37.5" customHeight="1" x14ac:dyDescent="0.2">
      <c r="A72" s="429" t="s">
        <v>39</v>
      </c>
      <c r="B72" s="430"/>
      <c r="C72" s="52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72" s="382">
        <v>1650</v>
      </c>
      <c r="E72" s="383"/>
      <c r="F72" s="383"/>
      <c r="G72" s="383"/>
      <c r="H72" s="384"/>
    </row>
    <row r="73" spans="1:8" ht="37.5" customHeight="1" x14ac:dyDescent="0.2">
      <c r="A73" s="419" t="s">
        <v>40</v>
      </c>
      <c r="B73" s="420"/>
      <c r="C73" s="431"/>
      <c r="D73" s="354">
        <v>3300</v>
      </c>
      <c r="E73" s="355"/>
      <c r="F73" s="355"/>
      <c r="G73" s="355"/>
      <c r="H73" s="356"/>
    </row>
    <row r="74" spans="1:8" ht="37.5" customHeight="1" x14ac:dyDescent="0.2">
      <c r="A74" s="419" t="s">
        <v>41</v>
      </c>
      <c r="B74" s="420"/>
      <c r="C74" s="431"/>
      <c r="D74" s="354">
        <v>4950</v>
      </c>
      <c r="E74" s="355"/>
      <c r="F74" s="355"/>
      <c r="G74" s="355"/>
      <c r="H74" s="356"/>
    </row>
    <row r="75" spans="1:8" ht="37.5" customHeight="1" x14ac:dyDescent="0.2">
      <c r="A75" s="419" t="s">
        <v>42</v>
      </c>
      <c r="B75" s="420"/>
      <c r="C75" s="431"/>
      <c r="D75" s="354">
        <v>6600</v>
      </c>
      <c r="E75" s="355"/>
      <c r="F75" s="355"/>
      <c r="G75" s="355"/>
      <c r="H75" s="356"/>
    </row>
    <row r="76" spans="1:8" ht="37.5" customHeight="1" x14ac:dyDescent="0.2">
      <c r="A76" s="419" t="s">
        <v>43</v>
      </c>
      <c r="B76" s="420"/>
      <c r="C76" s="431"/>
      <c r="D76" s="354">
        <v>8250</v>
      </c>
      <c r="E76" s="355"/>
      <c r="F76" s="355"/>
      <c r="G76" s="355"/>
      <c r="H76" s="356"/>
    </row>
    <row r="77" spans="1:8" ht="37.5" customHeight="1" x14ac:dyDescent="0.2">
      <c r="A77" s="419" t="s">
        <v>44</v>
      </c>
      <c r="B77" s="420"/>
      <c r="C77" s="431"/>
      <c r="D77" s="354">
        <v>9900</v>
      </c>
      <c r="E77" s="355"/>
      <c r="F77" s="355"/>
      <c r="G77" s="355"/>
      <c r="H77" s="356"/>
    </row>
    <row r="78" spans="1:8" ht="37.5" customHeight="1" x14ac:dyDescent="0.2">
      <c r="A78" s="419" t="s">
        <v>45</v>
      </c>
      <c r="B78" s="420"/>
      <c r="C78" s="431"/>
      <c r="D78" s="354">
        <v>11550</v>
      </c>
      <c r="E78" s="355"/>
      <c r="F78" s="355"/>
      <c r="G78" s="355"/>
      <c r="H78" s="356"/>
    </row>
    <row r="79" spans="1:8" ht="37.5" customHeight="1" x14ac:dyDescent="0.2">
      <c r="A79" s="419" t="s">
        <v>46</v>
      </c>
      <c r="B79" s="420"/>
      <c r="C79" s="431"/>
      <c r="D79" s="354">
        <v>13200</v>
      </c>
      <c r="E79" s="355"/>
      <c r="F79" s="355"/>
      <c r="G79" s="355"/>
      <c r="H79" s="356"/>
    </row>
    <row r="80" spans="1:8" ht="37.5" customHeight="1" x14ac:dyDescent="0.2">
      <c r="A80" s="419" t="s">
        <v>47</v>
      </c>
      <c r="B80" s="420"/>
      <c r="C80" s="431"/>
      <c r="D80" s="354">
        <v>14850</v>
      </c>
      <c r="E80" s="355"/>
      <c r="F80" s="355"/>
      <c r="G80" s="355"/>
      <c r="H80" s="356"/>
    </row>
    <row r="81" spans="1:8" ht="37.5" customHeight="1" x14ac:dyDescent="0.2">
      <c r="A81" s="419" t="s">
        <v>48</v>
      </c>
      <c r="B81" s="420"/>
      <c r="C81" s="431"/>
      <c r="D81" s="354">
        <v>16500</v>
      </c>
      <c r="E81" s="355"/>
      <c r="F81" s="355"/>
      <c r="G81" s="355"/>
      <c r="H81" s="356"/>
    </row>
    <row r="82" spans="1:8" ht="37.5" customHeight="1" x14ac:dyDescent="0.2">
      <c r="A82" s="419" t="s">
        <v>49</v>
      </c>
      <c r="B82" s="420"/>
      <c r="C82" s="431"/>
      <c r="D82" s="354">
        <v>18150</v>
      </c>
      <c r="E82" s="355"/>
      <c r="F82" s="355"/>
      <c r="G82" s="355"/>
      <c r="H82" s="356"/>
    </row>
    <row r="83" spans="1:8" ht="37.5" customHeight="1" x14ac:dyDescent="0.2">
      <c r="A83" s="419" t="s">
        <v>50</v>
      </c>
      <c r="B83" s="420"/>
      <c r="C83" s="431"/>
      <c r="D83" s="354">
        <v>19800</v>
      </c>
      <c r="E83" s="355"/>
      <c r="F83" s="355"/>
      <c r="G83" s="355"/>
      <c r="H83" s="356"/>
    </row>
    <row r="84" spans="1:8" ht="37.5" customHeight="1" x14ac:dyDescent="0.2">
      <c r="A84" s="419" t="s">
        <v>51</v>
      </c>
      <c r="B84" s="420"/>
      <c r="C84" s="431"/>
      <c r="D84" s="354">
        <v>21450</v>
      </c>
      <c r="E84" s="355"/>
      <c r="F84" s="355"/>
      <c r="G84" s="355"/>
      <c r="H84" s="356"/>
    </row>
    <row r="85" spans="1:8" ht="37.5" customHeight="1" x14ac:dyDescent="0.2">
      <c r="A85" s="419" t="s">
        <v>52</v>
      </c>
      <c r="B85" s="420"/>
      <c r="C85" s="431"/>
      <c r="D85" s="354">
        <v>23100</v>
      </c>
      <c r="E85" s="355"/>
      <c r="F85" s="355"/>
      <c r="G85" s="355"/>
      <c r="H85" s="356"/>
    </row>
    <row r="86" spans="1:8" ht="37.5" customHeight="1" x14ac:dyDescent="0.2">
      <c r="A86" s="419" t="s">
        <v>53</v>
      </c>
      <c r="B86" s="420"/>
      <c r="C86" s="431"/>
      <c r="D86" s="354">
        <v>24750</v>
      </c>
      <c r="E86" s="355"/>
      <c r="F86" s="355"/>
      <c r="G86" s="355"/>
      <c r="H86" s="356"/>
    </row>
    <row r="87" spans="1:8" ht="37.5" customHeight="1" x14ac:dyDescent="0.2">
      <c r="A87" s="419" t="s">
        <v>54</v>
      </c>
      <c r="B87" s="420"/>
      <c r="C87" s="431"/>
      <c r="D87" s="354">
        <v>26400</v>
      </c>
      <c r="E87" s="355"/>
      <c r="F87" s="355"/>
      <c r="G87" s="355"/>
      <c r="H87" s="356"/>
    </row>
    <row r="88" spans="1:8" ht="37.5" customHeight="1" x14ac:dyDescent="0.2">
      <c r="A88" s="419" t="s">
        <v>55</v>
      </c>
      <c r="B88" s="420"/>
      <c r="C88" s="431"/>
      <c r="D88" s="354">
        <v>28050</v>
      </c>
      <c r="E88" s="355"/>
      <c r="F88" s="355"/>
      <c r="G88" s="355"/>
      <c r="H88" s="356"/>
    </row>
    <row r="89" spans="1:8" ht="37.5" customHeight="1" x14ac:dyDescent="0.2">
      <c r="A89" s="419" t="s">
        <v>56</v>
      </c>
      <c r="B89" s="420"/>
      <c r="C89" s="431"/>
      <c r="D89" s="354">
        <v>29700</v>
      </c>
      <c r="E89" s="355"/>
      <c r="F89" s="355"/>
      <c r="G89" s="355"/>
      <c r="H89" s="356"/>
    </row>
    <row r="90" spans="1:8" ht="37.5" customHeight="1" x14ac:dyDescent="0.2">
      <c r="A90" s="419" t="s">
        <v>57</v>
      </c>
      <c r="B90" s="420"/>
      <c r="C90" s="431"/>
      <c r="D90" s="354">
        <v>31350</v>
      </c>
      <c r="E90" s="355"/>
      <c r="F90" s="355"/>
      <c r="G90" s="355"/>
      <c r="H90" s="356"/>
    </row>
    <row r="91" spans="1:8" ht="37.5" customHeight="1" x14ac:dyDescent="0.2">
      <c r="A91" s="419" t="s">
        <v>58</v>
      </c>
      <c r="B91" s="420"/>
      <c r="C91" s="431"/>
      <c r="D91" s="354">
        <v>33000</v>
      </c>
      <c r="E91" s="355"/>
      <c r="F91" s="355"/>
      <c r="G91" s="355"/>
      <c r="H91" s="356"/>
    </row>
    <row r="92" spans="1:8" ht="37.5" customHeight="1" x14ac:dyDescent="0.2">
      <c r="A92" s="419" t="s">
        <v>181</v>
      </c>
      <c r="B92" s="420"/>
      <c r="C92" s="431"/>
      <c r="D92" s="354">
        <v>34650</v>
      </c>
      <c r="E92" s="355"/>
      <c r="F92" s="355"/>
      <c r="G92" s="355"/>
      <c r="H92" s="356"/>
    </row>
    <row r="93" spans="1:8" ht="37.5" customHeight="1" x14ac:dyDescent="0.2">
      <c r="A93" s="419" t="s">
        <v>182</v>
      </c>
      <c r="B93" s="420"/>
      <c r="C93" s="431"/>
      <c r="D93" s="354">
        <v>36300</v>
      </c>
      <c r="E93" s="355"/>
      <c r="F93" s="355"/>
      <c r="G93" s="355"/>
      <c r="H93" s="356"/>
    </row>
    <row r="94" spans="1:8" ht="37.5" customHeight="1" x14ac:dyDescent="0.2">
      <c r="A94" s="419" t="s">
        <v>183</v>
      </c>
      <c r="B94" s="420"/>
      <c r="C94" s="431"/>
      <c r="D94" s="354">
        <v>37950</v>
      </c>
      <c r="E94" s="355"/>
      <c r="F94" s="355"/>
      <c r="G94" s="355"/>
      <c r="H94" s="356"/>
    </row>
    <row r="95" spans="1:8" ht="37.5" customHeight="1" x14ac:dyDescent="0.2">
      <c r="A95" s="419" t="s">
        <v>184</v>
      </c>
      <c r="B95" s="420"/>
      <c r="C95" s="431"/>
      <c r="D95" s="354">
        <v>39600</v>
      </c>
      <c r="E95" s="355"/>
      <c r="F95" s="355"/>
      <c r="G95" s="355"/>
      <c r="H95" s="356"/>
    </row>
    <row r="96" spans="1:8" ht="37.5" customHeight="1" x14ac:dyDescent="0.2">
      <c r="A96" s="419" t="s">
        <v>185</v>
      </c>
      <c r="B96" s="420"/>
      <c r="C96" s="431"/>
      <c r="D96" s="354">
        <v>41250</v>
      </c>
      <c r="E96" s="355"/>
      <c r="F96" s="355"/>
      <c r="G96" s="355"/>
      <c r="H96" s="356"/>
    </row>
    <row r="97" spans="1:8" ht="37.5" customHeight="1" x14ac:dyDescent="0.2">
      <c r="A97" s="419" t="s">
        <v>186</v>
      </c>
      <c r="B97" s="420"/>
      <c r="C97" s="431"/>
      <c r="D97" s="354">
        <v>42900</v>
      </c>
      <c r="E97" s="355"/>
      <c r="F97" s="355"/>
      <c r="G97" s="355"/>
      <c r="H97" s="356"/>
    </row>
    <row r="98" spans="1:8" ht="37.5" customHeight="1" x14ac:dyDescent="0.2">
      <c r="A98" s="419" t="s">
        <v>187</v>
      </c>
      <c r="B98" s="420"/>
      <c r="C98" s="431"/>
      <c r="D98" s="354">
        <v>44550</v>
      </c>
      <c r="E98" s="355"/>
      <c r="F98" s="355"/>
      <c r="G98" s="355"/>
      <c r="H98" s="356"/>
    </row>
    <row r="99" spans="1:8" ht="37.5" customHeight="1" x14ac:dyDescent="0.2">
      <c r="A99" s="419" t="s">
        <v>188</v>
      </c>
      <c r="B99" s="420"/>
      <c r="C99" s="431"/>
      <c r="D99" s="354">
        <v>46200</v>
      </c>
      <c r="E99" s="355"/>
      <c r="F99" s="355"/>
      <c r="G99" s="355"/>
      <c r="H99" s="356"/>
    </row>
    <row r="100" spans="1:8" ht="37.5" customHeight="1" x14ac:dyDescent="0.2">
      <c r="A100" s="419" t="s">
        <v>189</v>
      </c>
      <c r="B100" s="420"/>
      <c r="C100" s="431"/>
      <c r="D100" s="354">
        <v>47850</v>
      </c>
      <c r="E100" s="355"/>
      <c r="F100" s="355"/>
      <c r="G100" s="355"/>
      <c r="H100" s="356"/>
    </row>
    <row r="101" spans="1:8" ht="37.5" customHeight="1" thickBot="1" x14ac:dyDescent="0.25">
      <c r="A101" s="419" t="s">
        <v>190</v>
      </c>
      <c r="B101" s="420"/>
      <c r="C101" s="431"/>
      <c r="D101" s="354">
        <v>49500</v>
      </c>
      <c r="E101" s="355"/>
      <c r="F101" s="355"/>
      <c r="G101" s="355"/>
      <c r="H101" s="356"/>
    </row>
    <row r="102" spans="1:8" ht="50.1" customHeight="1" thickBot="1" x14ac:dyDescent="0.25">
      <c r="A102" s="411" t="s">
        <v>59</v>
      </c>
      <c r="B102" s="412"/>
      <c r="C102" s="412"/>
      <c r="D102" s="421" t="str">
        <f>"от "&amp;MIN(D103:D112)&amp;" до "&amp;MAX(D103:D112)</f>
        <v>от 150 до 5652</v>
      </c>
      <c r="E102" s="422"/>
      <c r="F102" s="422"/>
      <c r="G102" s="422"/>
      <c r="H102" s="423"/>
    </row>
    <row r="103" spans="1:8" ht="151.5" x14ac:dyDescent="0.2">
      <c r="A103" s="65" t="s">
        <v>60</v>
      </c>
      <c r="B103" s="66" t="s">
        <v>13</v>
      </c>
      <c r="C103" s="67" t="str">
        <f t="shared" ref="C103"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03" s="424">
        <v>1590</v>
      </c>
      <c r="E103" s="424"/>
      <c r="F103" s="424"/>
      <c r="G103" s="424"/>
      <c r="H103" s="425"/>
    </row>
    <row r="104" spans="1:8" ht="37.5" customHeight="1" x14ac:dyDescent="0.2">
      <c r="A104" s="377" t="s">
        <v>61</v>
      </c>
      <c r="B104" s="418"/>
      <c r="C104" s="426"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04" s="398">
        <v>150</v>
      </c>
      <c r="E104" s="398"/>
      <c r="F104" s="398"/>
      <c r="G104" s="398"/>
      <c r="H104" s="399"/>
    </row>
    <row r="105" spans="1:8" ht="37.5" customHeight="1" x14ac:dyDescent="0.2">
      <c r="A105" s="377" t="s">
        <v>62</v>
      </c>
      <c r="B105" s="418"/>
      <c r="C105" s="427"/>
      <c r="D105" s="398">
        <v>4404</v>
      </c>
      <c r="E105" s="398"/>
      <c r="F105" s="398"/>
      <c r="G105" s="398"/>
      <c r="H105" s="399"/>
    </row>
    <row r="106" spans="1:8" ht="37.5" customHeight="1" x14ac:dyDescent="0.2">
      <c r="A106" s="377" t="s">
        <v>63</v>
      </c>
      <c r="B106" s="418"/>
      <c r="C106" s="427"/>
      <c r="D106" s="398">
        <v>1044</v>
      </c>
      <c r="E106" s="398"/>
      <c r="F106" s="398"/>
      <c r="G106" s="398"/>
      <c r="H106" s="399"/>
    </row>
    <row r="107" spans="1:8" ht="37.5" customHeight="1" x14ac:dyDescent="0.2">
      <c r="A107" s="352" t="s">
        <v>64</v>
      </c>
      <c r="B107" s="353"/>
      <c r="C107" s="427"/>
      <c r="D107" s="398">
        <v>1326</v>
      </c>
      <c r="E107" s="398"/>
      <c r="F107" s="398"/>
      <c r="G107" s="398"/>
      <c r="H107" s="399"/>
    </row>
    <row r="108" spans="1:8" ht="37.5" customHeight="1" x14ac:dyDescent="0.2">
      <c r="A108" s="377" t="s">
        <v>65</v>
      </c>
      <c r="B108" s="418"/>
      <c r="C108" s="427"/>
      <c r="D108" s="398">
        <v>480</v>
      </c>
      <c r="E108" s="398"/>
      <c r="F108" s="398"/>
      <c r="G108" s="398"/>
      <c r="H108" s="399"/>
    </row>
    <row r="109" spans="1:8" ht="37.5" customHeight="1" x14ac:dyDescent="0.2">
      <c r="A109" s="377" t="s">
        <v>66</v>
      </c>
      <c r="B109" s="418"/>
      <c r="C109" s="427"/>
      <c r="D109" s="398">
        <v>480</v>
      </c>
      <c r="E109" s="398"/>
      <c r="F109" s="398"/>
      <c r="G109" s="398"/>
      <c r="H109" s="399"/>
    </row>
    <row r="110" spans="1:8" ht="37.5" customHeight="1" x14ac:dyDescent="0.2">
      <c r="A110" s="377" t="s">
        <v>67</v>
      </c>
      <c r="B110" s="418"/>
      <c r="C110" s="427"/>
      <c r="D110" s="398">
        <v>960</v>
      </c>
      <c r="E110" s="398"/>
      <c r="F110" s="398"/>
      <c r="G110" s="398"/>
      <c r="H110" s="399"/>
    </row>
    <row r="111" spans="1:8" ht="37.5" customHeight="1" x14ac:dyDescent="0.2">
      <c r="A111" s="377" t="s">
        <v>68</v>
      </c>
      <c r="B111" s="418"/>
      <c r="C111" s="427"/>
      <c r="D111" s="398">
        <v>1440</v>
      </c>
      <c r="E111" s="398"/>
      <c r="F111" s="398"/>
      <c r="G111" s="398"/>
      <c r="H111" s="399"/>
    </row>
    <row r="112" spans="1:8" ht="37.5" customHeight="1" thickBot="1" x14ac:dyDescent="0.25">
      <c r="A112" s="407" t="s">
        <v>69</v>
      </c>
      <c r="B112" s="408"/>
      <c r="C112" s="428"/>
      <c r="D112" s="409">
        <v>5652</v>
      </c>
      <c r="E112" s="409"/>
      <c r="F112" s="409"/>
      <c r="G112" s="409"/>
      <c r="H112" s="410"/>
    </row>
    <row r="113" spans="1:8" s="16" customFormat="1" ht="117.75" customHeight="1" thickBot="1" x14ac:dyDescent="0.25">
      <c r="A113" s="524" t="s">
        <v>71</v>
      </c>
      <c r="B113" s="525"/>
      <c r="C113"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13" s="375">
        <v>30</v>
      </c>
      <c r="E113" s="375"/>
      <c r="F113" s="375"/>
      <c r="G113" s="375"/>
      <c r="H113" s="376"/>
    </row>
    <row r="114" spans="1:8" ht="50.1" customHeight="1" thickBot="1" x14ac:dyDescent="0.25">
      <c r="A114" s="362" t="s">
        <v>72</v>
      </c>
      <c r="B114" s="363"/>
      <c r="C114" s="21"/>
      <c r="D114" s="364" t="str">
        <f>"от "&amp;MIN(D116,D136:H137,F176,D138:H152)&amp;" до "&amp;MAX(D116,D136:H137,F176,D138:H152)</f>
        <v>от 750 до 15000</v>
      </c>
      <c r="E114" s="364"/>
      <c r="F114" s="364"/>
      <c r="G114" s="364"/>
      <c r="H114" s="365"/>
    </row>
    <row r="115" spans="1:8" ht="21.75" thickBot="1" x14ac:dyDescent="0.25">
      <c r="A115" s="518"/>
      <c r="B115" s="519"/>
      <c r="C115" s="60"/>
      <c r="D115" s="520"/>
      <c r="E115" s="520"/>
      <c r="F115" s="520"/>
      <c r="G115" s="520"/>
      <c r="H115" s="521"/>
    </row>
    <row r="116" spans="1:8" ht="57" customHeight="1" thickBot="1" x14ac:dyDescent="0.25">
      <c r="A116" s="389" t="s">
        <v>73</v>
      </c>
      <c r="B116" s="390"/>
      <c r="C116"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"2ГИС.ЧИТА" (версия для ПК); Интернет-площадка 2gis.kz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http://api.2gis.kz/</v>
      </c>
      <c r="D116" s="391">
        <v>8040</v>
      </c>
      <c r="E116" s="391"/>
      <c r="F116" s="391"/>
      <c r="G116" s="391"/>
      <c r="H116" s="392"/>
    </row>
    <row r="117" spans="1:8" ht="57" customHeight="1" thickBot="1" x14ac:dyDescent="0.25">
      <c r="A117" s="393" t="s">
        <v>74</v>
      </c>
      <c r="B117" s="394"/>
      <c r="C117" s="405"/>
      <c r="D117" s="395" t="s">
        <v>75</v>
      </c>
      <c r="E117" s="396"/>
      <c r="F117" s="396"/>
      <c r="G117" s="396"/>
      <c r="H117" s="397"/>
    </row>
    <row r="118" spans="1:8" ht="57" customHeight="1" x14ac:dyDescent="0.2">
      <c r="A118" s="385" t="s">
        <v>76</v>
      </c>
      <c r="B118" s="386"/>
      <c r="C118" s="405"/>
      <c r="D118" s="398">
        <f>D116/4</f>
        <v>2010</v>
      </c>
      <c r="E118" s="398"/>
      <c r="F118" s="398"/>
      <c r="G118" s="398"/>
      <c r="H118" s="399"/>
    </row>
    <row r="119" spans="1:8" ht="57" customHeight="1" x14ac:dyDescent="0.2">
      <c r="A119" s="385" t="s">
        <v>77</v>
      </c>
      <c r="B119" s="386"/>
      <c r="C119" s="405"/>
      <c r="D119" s="398">
        <f>D116/5</f>
        <v>1608</v>
      </c>
      <c r="E119" s="398"/>
      <c r="F119" s="398"/>
      <c r="G119" s="398"/>
      <c r="H119" s="399"/>
    </row>
    <row r="120" spans="1:8" ht="57" customHeight="1" x14ac:dyDescent="0.2">
      <c r="A120" s="385" t="s">
        <v>78</v>
      </c>
      <c r="B120" s="386"/>
      <c r="C120" s="405"/>
      <c r="D120" s="398">
        <f>D116/6</f>
        <v>1340</v>
      </c>
      <c r="E120" s="398"/>
      <c r="F120" s="398"/>
      <c r="G120" s="398"/>
      <c r="H120" s="399"/>
    </row>
    <row r="121" spans="1:8" ht="57" customHeight="1" x14ac:dyDescent="0.2">
      <c r="A121" s="385" t="s">
        <v>79</v>
      </c>
      <c r="B121" s="386"/>
      <c r="C121" s="405"/>
      <c r="D121" s="398">
        <f>D116/7</f>
        <v>1148.5714285714287</v>
      </c>
      <c r="E121" s="398"/>
      <c r="F121" s="398"/>
      <c r="G121" s="398"/>
      <c r="H121" s="399"/>
    </row>
    <row r="122" spans="1:8" ht="57" customHeight="1" x14ac:dyDescent="0.2">
      <c r="A122" s="385" t="s">
        <v>80</v>
      </c>
      <c r="B122" s="386"/>
      <c r="C122" s="405"/>
      <c r="D122" s="398">
        <f>D116/8</f>
        <v>1005</v>
      </c>
      <c r="E122" s="398"/>
      <c r="F122" s="398"/>
      <c r="G122" s="398"/>
      <c r="H122" s="399"/>
    </row>
    <row r="123" spans="1:8" ht="57" customHeight="1" x14ac:dyDescent="0.2">
      <c r="A123" s="385" t="s">
        <v>81</v>
      </c>
      <c r="B123" s="386"/>
      <c r="C123" s="405"/>
      <c r="D123" s="398">
        <f>D116/9</f>
        <v>893.33333333333337</v>
      </c>
      <c r="E123" s="398"/>
      <c r="F123" s="398"/>
      <c r="G123" s="398"/>
      <c r="H123" s="399"/>
    </row>
    <row r="124" spans="1:8" ht="57" customHeight="1" x14ac:dyDescent="0.2">
      <c r="A124" s="385" t="s">
        <v>82</v>
      </c>
      <c r="B124" s="386"/>
      <c r="C124" s="405"/>
      <c r="D124" s="398">
        <f>D116/10</f>
        <v>804</v>
      </c>
      <c r="E124" s="398"/>
      <c r="F124" s="398"/>
      <c r="G124" s="398"/>
      <c r="H124" s="399"/>
    </row>
    <row r="125" spans="1:8" ht="57" customHeight="1" thickBot="1" x14ac:dyDescent="0.25">
      <c r="A125" s="389" t="s">
        <v>83</v>
      </c>
      <c r="B125" s="390"/>
      <c r="C125" s="405"/>
      <c r="D125" s="391">
        <v>6960</v>
      </c>
      <c r="E125" s="391"/>
      <c r="F125" s="391"/>
      <c r="G125" s="391"/>
      <c r="H125" s="392"/>
    </row>
    <row r="126" spans="1:8" ht="57" customHeight="1" thickBot="1" x14ac:dyDescent="0.25">
      <c r="A126" s="393" t="s">
        <v>74</v>
      </c>
      <c r="B126" s="394"/>
      <c r="C126" s="405"/>
      <c r="D126" s="395" t="s">
        <v>75</v>
      </c>
      <c r="E126" s="396"/>
      <c r="F126" s="396"/>
      <c r="G126" s="396"/>
      <c r="H126" s="397"/>
    </row>
    <row r="127" spans="1:8" ht="57" customHeight="1" x14ac:dyDescent="0.2">
      <c r="A127" s="385" t="s">
        <v>76</v>
      </c>
      <c r="B127" s="386"/>
      <c r="C127" s="405"/>
      <c r="D127" s="398">
        <v>1740</v>
      </c>
      <c r="E127" s="398"/>
      <c r="F127" s="398"/>
      <c r="G127" s="398"/>
      <c r="H127" s="399"/>
    </row>
    <row r="128" spans="1:8" ht="57" customHeight="1" x14ac:dyDescent="0.2">
      <c r="A128" s="385" t="s">
        <v>77</v>
      </c>
      <c r="B128" s="386"/>
      <c r="C128" s="405"/>
      <c r="D128" s="398">
        <v>1392</v>
      </c>
      <c r="E128" s="398"/>
      <c r="F128" s="398"/>
      <c r="G128" s="398"/>
      <c r="H128" s="399"/>
    </row>
    <row r="129" spans="1:8" ht="57" customHeight="1" x14ac:dyDescent="0.2">
      <c r="A129" s="385" t="s">
        <v>78</v>
      </c>
      <c r="B129" s="386"/>
      <c r="C129" s="405"/>
      <c r="D129" s="398">
        <v>1160</v>
      </c>
      <c r="E129" s="398"/>
      <c r="F129" s="398"/>
      <c r="G129" s="398"/>
      <c r="H129" s="399"/>
    </row>
    <row r="130" spans="1:8" ht="57" customHeight="1" x14ac:dyDescent="0.2">
      <c r="A130" s="385" t="s">
        <v>79</v>
      </c>
      <c r="B130" s="386"/>
      <c r="C130" s="405"/>
      <c r="D130" s="398">
        <v>994.28571428571422</v>
      </c>
      <c r="E130" s="398"/>
      <c r="F130" s="398"/>
      <c r="G130" s="398"/>
      <c r="H130" s="399"/>
    </row>
    <row r="131" spans="1:8" ht="57" customHeight="1" x14ac:dyDescent="0.2">
      <c r="A131" s="385" t="s">
        <v>80</v>
      </c>
      <c r="B131" s="386"/>
      <c r="C131" s="405"/>
      <c r="D131" s="398">
        <v>870</v>
      </c>
      <c r="E131" s="398"/>
      <c r="F131" s="398"/>
      <c r="G131" s="398"/>
      <c r="H131" s="399"/>
    </row>
    <row r="132" spans="1:8" ht="57" customHeight="1" x14ac:dyDescent="0.2">
      <c r="A132" s="385" t="s">
        <v>81</v>
      </c>
      <c r="B132" s="386"/>
      <c r="C132" s="405"/>
      <c r="D132" s="398">
        <v>773.33333333333337</v>
      </c>
      <c r="E132" s="398"/>
      <c r="F132" s="398"/>
      <c r="G132" s="398"/>
      <c r="H132" s="399"/>
    </row>
    <row r="133" spans="1:8" ht="57" customHeight="1" thickBot="1" x14ac:dyDescent="0.25">
      <c r="A133" s="385" t="s">
        <v>82</v>
      </c>
      <c r="B133" s="386"/>
      <c r="C133" s="406"/>
      <c r="D133" s="398">
        <v>696</v>
      </c>
      <c r="E133" s="398"/>
      <c r="F133" s="398"/>
      <c r="G133" s="398"/>
      <c r="H133" s="399"/>
    </row>
    <row r="134" spans="1:8" s="16" customFormat="1" ht="62.45" customHeight="1" thickBot="1" x14ac:dyDescent="0.25">
      <c r="A134" s="380" t="s">
        <v>84</v>
      </c>
      <c r="B134" s="381"/>
      <c r="C134"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34" s="374">
        <v>8004</v>
      </c>
      <c r="E134" s="375"/>
      <c r="F134" s="375"/>
      <c r="G134" s="375"/>
      <c r="H134" s="376"/>
    </row>
    <row r="135" spans="1:8" ht="21.75" thickBot="1" x14ac:dyDescent="0.25">
      <c r="A135" s="518"/>
      <c r="B135" s="519"/>
      <c r="C135" s="56"/>
      <c r="D135" s="520"/>
      <c r="E135" s="520"/>
      <c r="F135" s="520"/>
      <c r="G135" s="520"/>
      <c r="H135" s="521"/>
    </row>
    <row r="136" spans="1:8" ht="50.1" customHeight="1" x14ac:dyDescent="0.2">
      <c r="A136" s="352" t="s">
        <v>85</v>
      </c>
      <c r="B136" s="353"/>
      <c r="C136" s="72" t="str">
        <f>"Интернет-площадка 2gis.ru на основе Cправочника организаций "&amp;$C$2&amp;""</f>
        <v>Интернет-площадка 2gis.ru на основе Cправочника организаций "2ГИС.ЧИТА"</v>
      </c>
      <c r="D136" s="382">
        <v>4500</v>
      </c>
      <c r="E136" s="383"/>
      <c r="F136" s="383"/>
      <c r="G136" s="383"/>
      <c r="H136" s="384"/>
    </row>
    <row r="137" spans="1:8" ht="50.1" customHeight="1" x14ac:dyDescent="0.2">
      <c r="A137" s="352" t="s">
        <v>86</v>
      </c>
      <c r="B137" s="353"/>
      <c r="C137" s="73"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7" s="379">
        <v>2100</v>
      </c>
      <c r="E137" s="372"/>
      <c r="F137" s="372"/>
      <c r="G137" s="372"/>
      <c r="H137" s="373"/>
    </row>
    <row r="138" spans="1:8" ht="50.1" customHeight="1" x14ac:dyDescent="0.2">
      <c r="A138" s="352" t="s">
        <v>87</v>
      </c>
      <c r="B138" s="353"/>
      <c r="C138" s="73"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38" s="354">
        <v>7500</v>
      </c>
      <c r="E138" s="355"/>
      <c r="F138" s="355"/>
      <c r="G138" s="355"/>
      <c r="H138" s="356"/>
    </row>
    <row r="139" spans="1:8" ht="50.1" customHeight="1" x14ac:dyDescent="0.2">
      <c r="A139" s="352" t="s">
        <v>88</v>
      </c>
      <c r="B139" s="353"/>
      <c r="C139" s="73" t="str">
        <f>"Интернет-площадка 2gis.ru на основе Cправочника организаций "&amp;$C$2&amp;""</f>
        <v>Интернет-площадка 2gis.ru на основе Cправочника организаций "2ГИС.ЧИТА"</v>
      </c>
      <c r="D139" s="354">
        <v>7500</v>
      </c>
      <c r="E139" s="355"/>
      <c r="F139" s="355"/>
      <c r="G139" s="355"/>
      <c r="H139" s="356"/>
    </row>
    <row r="140" spans="1:8" ht="50.1" customHeight="1" x14ac:dyDescent="0.2">
      <c r="A140" s="352" t="s">
        <v>89</v>
      </c>
      <c r="B140" s="353"/>
      <c r="C140" s="73" t="str">
        <f>"Интернет-площадка 2gis.ru на основе Cправочника организаций "&amp;$C$2&amp;""</f>
        <v>Интернет-площадка 2gis.ru на основе Cправочника организаций "2ГИС.ЧИТА"</v>
      </c>
      <c r="D140" s="354">
        <v>9000</v>
      </c>
      <c r="E140" s="355"/>
      <c r="F140" s="355"/>
      <c r="G140" s="355"/>
      <c r="H140" s="356"/>
    </row>
    <row r="141" spans="1:8" ht="50.1" customHeight="1" x14ac:dyDescent="0.2">
      <c r="A141" s="352" t="s">
        <v>90</v>
      </c>
      <c r="B141" s="353"/>
      <c r="C141" s="73"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1" s="354">
        <v>3000</v>
      </c>
      <c r="E141" s="355"/>
      <c r="F141" s="355"/>
      <c r="G141" s="355"/>
      <c r="H141" s="356"/>
    </row>
    <row r="142" spans="1:8" ht="50.1" customHeight="1" x14ac:dyDescent="0.2">
      <c r="A142" s="352" t="s">
        <v>91</v>
      </c>
      <c r="B142" s="353"/>
      <c r="C142" s="73"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2" s="354">
        <v>2400</v>
      </c>
      <c r="E142" s="355"/>
      <c r="F142" s="355"/>
      <c r="G142" s="355"/>
      <c r="H142" s="356"/>
    </row>
    <row r="143" spans="1:8" ht="50.1" customHeight="1" x14ac:dyDescent="0.2">
      <c r="A143" s="352" t="s">
        <v>92</v>
      </c>
      <c r="B143" s="353"/>
      <c r="C143" s="73"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43" s="354">
        <v>8100</v>
      </c>
      <c r="E143" s="355"/>
      <c r="F143" s="355"/>
      <c r="G143" s="355"/>
      <c r="H143" s="356"/>
    </row>
    <row r="144" spans="1:8" ht="50.1" customHeight="1" x14ac:dyDescent="0.2">
      <c r="A144" s="352" t="s">
        <v>93</v>
      </c>
      <c r="B144" s="353"/>
      <c r="C144" s="73" t="str">
        <f>C176</f>
        <v>электронный справочник на основе Справочника организаций "2ГИС.ЧИТА" (мобильная версия 2ГИС 4.0 и выше)</v>
      </c>
      <c r="D144" s="354">
        <v>13500</v>
      </c>
      <c r="E144" s="355"/>
      <c r="F144" s="355"/>
      <c r="G144" s="355"/>
      <c r="H144" s="356"/>
    </row>
    <row r="145" spans="1:8" ht="50.1" customHeight="1" x14ac:dyDescent="0.2">
      <c r="A145" s="352" t="s">
        <v>94</v>
      </c>
      <c r="B145" s="353"/>
      <c r="C145" s="73" t="s">
        <v>95</v>
      </c>
      <c r="D145" s="354">
        <v>750</v>
      </c>
      <c r="E145" s="355"/>
      <c r="F145" s="355"/>
      <c r="G145" s="355"/>
      <c r="H145" s="356"/>
    </row>
    <row r="146" spans="1:8" ht="66" customHeight="1" x14ac:dyDescent="0.2">
      <c r="A146" s="352" t="s">
        <v>96</v>
      </c>
      <c r="B146" s="353"/>
      <c r="C146"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6" s="354">
        <v>3600</v>
      </c>
      <c r="E146" s="355"/>
      <c r="F146" s="355"/>
      <c r="G146" s="355"/>
      <c r="H146" s="356"/>
    </row>
    <row r="147" spans="1:8" ht="66" customHeight="1" x14ac:dyDescent="0.2">
      <c r="A147" s="352" t="s">
        <v>97</v>
      </c>
      <c r="B147" s="353"/>
      <c r="C147" s="73" t="str">
        <f t="shared" ref="C147:C149"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7" s="354">
        <v>2880</v>
      </c>
      <c r="E147" s="355"/>
      <c r="F147" s="355"/>
      <c r="G147" s="355"/>
      <c r="H147" s="356"/>
    </row>
    <row r="148" spans="1:8" ht="66" customHeight="1" x14ac:dyDescent="0.2">
      <c r="A148" s="352" t="s">
        <v>98</v>
      </c>
      <c r="B148" s="353"/>
      <c r="C148" s="73"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8" s="354">
        <v>3000</v>
      </c>
      <c r="E148" s="355"/>
      <c r="F148" s="355"/>
      <c r="G148" s="355"/>
      <c r="H148" s="356"/>
    </row>
    <row r="149" spans="1:8" ht="66" customHeight="1" x14ac:dyDescent="0.2">
      <c r="A149" s="352" t="s">
        <v>99</v>
      </c>
      <c r="B149" s="353"/>
      <c r="C149" s="73" t="str">
        <f t="shared" si="1"/>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49" s="354">
        <v>1440</v>
      </c>
      <c r="E149" s="355"/>
      <c r="F149" s="355"/>
      <c r="G149" s="355"/>
      <c r="H149" s="356"/>
    </row>
    <row r="150" spans="1:8" ht="66" customHeight="1" x14ac:dyDescent="0.2">
      <c r="A150" s="352" t="s">
        <v>100</v>
      </c>
      <c r="B150" s="353" t="s">
        <v>100</v>
      </c>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0" s="354">
        <v>15000</v>
      </c>
      <c r="E150" s="355"/>
      <c r="F150" s="355"/>
      <c r="G150" s="355"/>
      <c r="H150" s="356"/>
    </row>
    <row r="151" spans="1:8" ht="66" customHeight="1" x14ac:dyDescent="0.2">
      <c r="A151" s="352" t="s">
        <v>101</v>
      </c>
      <c r="B151" s="353" t="s">
        <v>101</v>
      </c>
      <c r="C151"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51" s="354">
        <v>7500</v>
      </c>
      <c r="E151" s="355"/>
      <c r="F151" s="355"/>
      <c r="G151" s="355"/>
      <c r="H151" s="356"/>
    </row>
    <row r="152" spans="1:8" ht="50.1" customHeight="1" thickBot="1" x14ac:dyDescent="0.25">
      <c r="A152" s="352" t="s">
        <v>102</v>
      </c>
      <c r="B152" s="353"/>
      <c r="C152" s="73"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2" s="354">
        <v>1200</v>
      </c>
      <c r="E152" s="355"/>
      <c r="F152" s="355"/>
      <c r="G152" s="355"/>
      <c r="H152" s="356"/>
    </row>
    <row r="153" spans="1:8" s="16" customFormat="1" ht="102" customHeight="1" thickBot="1" x14ac:dyDescent="0.25">
      <c r="A153" s="352" t="s">
        <v>16</v>
      </c>
      <c r="B153" s="353"/>
      <c r="C153"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3" s="354">
        <v>1650</v>
      </c>
      <c r="E153" s="355"/>
      <c r="F153" s="355"/>
      <c r="G153" s="355"/>
      <c r="H153" s="356"/>
    </row>
    <row r="154" spans="1:8" s="16" customFormat="1" ht="102" customHeight="1" thickBot="1" x14ac:dyDescent="0.25">
      <c r="A154" s="352" t="s">
        <v>103</v>
      </c>
      <c r="B154" s="353"/>
      <c r="C154"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54" s="354">
        <v>100002</v>
      </c>
      <c r="E154" s="355"/>
      <c r="F154" s="355"/>
      <c r="G154" s="355"/>
      <c r="H154" s="356"/>
    </row>
    <row r="155" spans="1:8" s="16" customFormat="1" ht="126" customHeight="1" x14ac:dyDescent="0.2">
      <c r="A155" s="352" t="s">
        <v>104</v>
      </c>
      <c r="B155" s="353"/>
      <c r="C155"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5" s="354">
        <v>11100</v>
      </c>
      <c r="E155" s="355"/>
      <c r="F155" s="355"/>
      <c r="G155" s="355"/>
      <c r="H155" s="356"/>
    </row>
    <row r="156" spans="1:8" s="16" customFormat="1" ht="96" customHeight="1" x14ac:dyDescent="0.2">
      <c r="A156" s="377" t="s">
        <v>105</v>
      </c>
      <c r="B156" s="378"/>
      <c r="C156"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"2ГИС.ЧИТА"; Электронный справочник на основе Справочника организаций "2ГИС.ЧИТА" (мобильная версия); Интернет-площадки и Веб-приложения на основе Cправочника организаций "2ГИС.ЧИТА", http://api.2gis.ru/</v>
      </c>
      <c r="D156" s="354">
        <v>4200</v>
      </c>
      <c r="E156" s="355"/>
      <c r="F156" s="355"/>
      <c r="G156" s="355"/>
      <c r="H156" s="356"/>
    </row>
    <row r="157" spans="1:8" s="16" customFormat="1" ht="96" customHeight="1" x14ac:dyDescent="0.2">
      <c r="A157" s="377" t="s">
        <v>106</v>
      </c>
      <c r="B157" s="378"/>
      <c r="C157"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57" s="354">
        <v>10002</v>
      </c>
      <c r="E157" s="355"/>
      <c r="F157" s="355"/>
      <c r="G157" s="355"/>
      <c r="H157" s="356"/>
    </row>
    <row r="158" spans="1:8" ht="50.1" customHeight="1" x14ac:dyDescent="0.2">
      <c r="A158" s="352" t="s">
        <v>107</v>
      </c>
      <c r="B158" s="353"/>
      <c r="C158" s="73" t="str">
        <f>"Интернет-площадка 2gis.ru на основе Cправочника организаций "&amp;$C$2&amp;""</f>
        <v>Интернет-площадка 2gis.ru на основе Cправочника организаций "2ГИС.ЧИТА"</v>
      </c>
      <c r="D158" s="354">
        <v>6360</v>
      </c>
      <c r="E158" s="355"/>
      <c r="F158" s="355"/>
      <c r="G158" s="355"/>
      <c r="H158" s="356"/>
    </row>
    <row r="159" spans="1:8" ht="50.1" customHeight="1" x14ac:dyDescent="0.2">
      <c r="A159" s="352" t="s">
        <v>108</v>
      </c>
      <c r="B159" s="353"/>
      <c r="C159" s="73" t="str">
        <f t="shared" ref="C159:C168" si="2">"Электронный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59" s="354">
        <v>3000</v>
      </c>
      <c r="E159" s="355"/>
      <c r="F159" s="355"/>
      <c r="G159" s="355"/>
      <c r="H159" s="356"/>
    </row>
    <row r="160" spans="1:8" ht="50.1" customHeight="1" x14ac:dyDescent="0.2">
      <c r="A160" s="352" t="s">
        <v>109</v>
      </c>
      <c r="B160" s="353"/>
      <c r="C160" s="73" t="str">
        <f t="shared" si="2"/>
        <v>Электронный справочник на основе Справочника организаций "2ГИС.ЧИТА" (версия для ПК)</v>
      </c>
      <c r="D160" s="354">
        <v>10560</v>
      </c>
      <c r="E160" s="355"/>
      <c r="F160" s="355"/>
      <c r="G160" s="355"/>
      <c r="H160" s="356"/>
    </row>
    <row r="161" spans="1:8" ht="50.1" customHeight="1" x14ac:dyDescent="0.2">
      <c r="A161" s="352" t="s">
        <v>110</v>
      </c>
      <c r="B161" s="353"/>
      <c r="C161" s="73" t="str">
        <f>"Интернет-площадка 2gis.ru на основе Cправочника организаций "&amp;$C$2&amp;""</f>
        <v>Интернет-площадка 2gis.ru на основе Cправочника организаций "2ГИС.ЧИТА"</v>
      </c>
      <c r="D161" s="354">
        <v>10560</v>
      </c>
      <c r="E161" s="355"/>
      <c r="F161" s="355"/>
      <c r="G161" s="355"/>
      <c r="H161" s="356"/>
    </row>
    <row r="162" spans="1:8" ht="50.1" customHeight="1" x14ac:dyDescent="0.2">
      <c r="A162" s="352" t="s">
        <v>111</v>
      </c>
      <c r="B162" s="353"/>
      <c r="C162" s="73" t="str">
        <f>"Интернет-площадка 2gis.ru на основе Cправочника организаций "&amp;$C$2&amp;""</f>
        <v>Интернет-площадка 2gis.ru на основе Cправочника организаций "2ГИС.ЧИТА"</v>
      </c>
      <c r="D162" s="354">
        <v>12672</v>
      </c>
      <c r="E162" s="355"/>
      <c r="F162" s="355"/>
      <c r="G162" s="355"/>
      <c r="H162" s="356"/>
    </row>
    <row r="163" spans="1:8" ht="50.1" customHeight="1" x14ac:dyDescent="0.2">
      <c r="A163" s="352" t="s">
        <v>112</v>
      </c>
      <c r="B163" s="353"/>
      <c r="C163" s="73" t="str">
        <f t="shared" si="2"/>
        <v>Электронный справочник на основе Справочника организаций "2ГИС.ЧИТА" (версия для ПК)</v>
      </c>
      <c r="D163" s="354">
        <v>4200</v>
      </c>
      <c r="E163" s="355"/>
      <c r="F163" s="355"/>
      <c r="G163" s="355"/>
      <c r="H163" s="356"/>
    </row>
    <row r="164" spans="1:8" ht="50.1" customHeight="1" x14ac:dyDescent="0.2">
      <c r="A164" s="352" t="s">
        <v>113</v>
      </c>
      <c r="B164" s="353"/>
      <c r="C164" s="73" t="str">
        <f t="shared" si="2"/>
        <v>Электронный справочник на основе Справочника организаций "2ГИС.ЧИТА" (версия для ПК)</v>
      </c>
      <c r="D164" s="354">
        <v>3360</v>
      </c>
      <c r="E164" s="355"/>
      <c r="F164" s="355"/>
      <c r="G164" s="355"/>
      <c r="H164" s="356"/>
    </row>
    <row r="165" spans="1:8" ht="50.1" customHeight="1" x14ac:dyDescent="0.2">
      <c r="A165" s="352" t="s">
        <v>114</v>
      </c>
      <c r="B165" s="353"/>
      <c r="C165" s="73" t="str">
        <f t="shared" si="2"/>
        <v>Электронный справочник на основе Справочника организаций "2ГИС.ЧИТА" (версия для ПК)</v>
      </c>
      <c r="D165" s="354">
        <v>11400</v>
      </c>
      <c r="E165" s="355"/>
      <c r="F165" s="355"/>
      <c r="G165" s="355"/>
      <c r="H165" s="356"/>
    </row>
    <row r="166" spans="1:8" ht="50.1" customHeight="1" x14ac:dyDescent="0.2">
      <c r="A166" s="352" t="s">
        <v>115</v>
      </c>
      <c r="B166" s="353"/>
      <c r="C166" s="73" t="s">
        <v>95</v>
      </c>
      <c r="D166" s="354">
        <v>1080</v>
      </c>
      <c r="E166" s="355"/>
      <c r="F166" s="355"/>
      <c r="G166" s="355"/>
      <c r="H166" s="356"/>
    </row>
    <row r="167" spans="1:8" ht="69.75" customHeight="1" x14ac:dyDescent="0.2">
      <c r="A167" s="352" t="s">
        <v>116</v>
      </c>
      <c r="B167" s="353"/>
      <c r="C167"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"2ГИС.ЧИТА" (мобильная версия 2ГИС 4.0 и выше); Интернет-площадка 2gis.ru на основе Cправочника организаций "2ГИС.ЧИТА"</v>
      </c>
      <c r="D167" s="354">
        <v>21000</v>
      </c>
      <c r="E167" s="355"/>
      <c r="F167" s="355"/>
      <c r="G167" s="355"/>
      <c r="H167" s="356"/>
    </row>
    <row r="168" spans="1:8" ht="50.1" customHeight="1" thickBot="1" x14ac:dyDescent="0.25">
      <c r="A168" s="352" t="s">
        <v>117</v>
      </c>
      <c r="B168" s="353"/>
      <c r="C168" s="73" t="str">
        <f t="shared" si="2"/>
        <v>Электронный справочник на основе Справочника организаций "2ГИС.ЧИТА" (версия для ПК)</v>
      </c>
      <c r="D168" s="374">
        <v>1680</v>
      </c>
      <c r="E168" s="375"/>
      <c r="F168" s="375"/>
      <c r="G168" s="375"/>
      <c r="H168" s="376"/>
    </row>
    <row r="169" spans="1:8" s="23" customFormat="1" ht="50.1" customHeight="1" thickBot="1" x14ac:dyDescent="0.25">
      <c r="A169" s="362" t="s">
        <v>118</v>
      </c>
      <c r="B169" s="363"/>
      <c r="C169" s="21"/>
      <c r="D169" s="364"/>
      <c r="E169" s="364"/>
      <c r="F169" s="364"/>
      <c r="G169" s="364"/>
      <c r="H169" s="365"/>
    </row>
    <row r="170" spans="1:8" s="16" customFormat="1" ht="50.1" customHeight="1" x14ac:dyDescent="0.2">
      <c r="A170" s="352" t="s">
        <v>119</v>
      </c>
      <c r="B170" s="353"/>
      <c r="C170" s="366" t="str">
        <f>"Электронный справочник на основе Справочника организаций "&amp;$C$2&amp;" (мобильная версия)"</f>
        <v>Электронный справочник на основе Справочника организаций "2ГИС.ЧИТА" (мобильная версия)</v>
      </c>
      <c r="D170" s="354">
        <v>5550</v>
      </c>
      <c r="E170" s="355"/>
      <c r="F170" s="355"/>
      <c r="G170" s="355"/>
      <c r="H170" s="356"/>
    </row>
    <row r="171" spans="1:8" s="16" customFormat="1" ht="50.1" customHeight="1" x14ac:dyDescent="0.2">
      <c r="A171" s="352" t="s">
        <v>120</v>
      </c>
      <c r="B171" s="353"/>
      <c r="C171" s="367"/>
      <c r="D171" s="354">
        <v>5004</v>
      </c>
      <c r="E171" s="355"/>
      <c r="F171" s="355"/>
      <c r="G171" s="355"/>
      <c r="H171" s="356"/>
    </row>
    <row r="172" spans="1:8" s="16" customFormat="1" ht="50.1" customHeight="1" x14ac:dyDescent="0.2">
      <c r="A172" s="369" t="s">
        <v>121</v>
      </c>
      <c r="B172" s="370"/>
      <c r="C172" s="367"/>
      <c r="D172" s="517">
        <v>3000</v>
      </c>
      <c r="E172" s="398"/>
      <c r="F172" s="398"/>
      <c r="G172" s="398"/>
      <c r="H172" s="398"/>
    </row>
    <row r="173" spans="1:8" s="16" customFormat="1" ht="50.1" customHeight="1" x14ac:dyDescent="0.2">
      <c r="A173" s="369" t="s">
        <v>122</v>
      </c>
      <c r="B173" s="370"/>
      <c r="C173" s="367"/>
      <c r="D173" s="517">
        <v>300</v>
      </c>
      <c r="E173" s="398"/>
      <c r="F173" s="398"/>
      <c r="G173" s="398"/>
      <c r="H173" s="398"/>
    </row>
    <row r="174" spans="1:8" s="16" customFormat="1" ht="50.1" customHeight="1" thickBot="1" x14ac:dyDescent="0.25">
      <c r="A174" s="369" t="s">
        <v>123</v>
      </c>
      <c r="B174" s="370"/>
      <c r="C174" s="368"/>
      <c r="D174" s="471">
        <v>1050</v>
      </c>
      <c r="E174" s="472"/>
      <c r="F174" s="472"/>
      <c r="G174" s="472"/>
      <c r="H174" s="472"/>
    </row>
    <row r="175" spans="1:8" s="16" customFormat="1" ht="50.1" customHeight="1" thickBot="1" x14ac:dyDescent="0.25">
      <c r="A175" s="362" t="s">
        <v>124</v>
      </c>
      <c r="B175" s="363"/>
      <c r="C175" s="21"/>
      <c r="D175" s="364"/>
      <c r="E175" s="364"/>
      <c r="F175" s="364"/>
      <c r="G175" s="364"/>
      <c r="H175" s="365"/>
    </row>
    <row r="176" spans="1:8" ht="50.1" customHeight="1" x14ac:dyDescent="0.2">
      <c r="A176" s="352" t="s">
        <v>125</v>
      </c>
      <c r="B176" s="353"/>
      <c r="C176"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76" s="77">
        <f>F176*1.2</f>
        <v>5400</v>
      </c>
      <c r="E176" s="78">
        <f>F176*1.1</f>
        <v>4950</v>
      </c>
      <c r="F176" s="78">
        <v>4500</v>
      </c>
      <c r="G176" s="78">
        <f>F176*0.75</f>
        <v>3375</v>
      </c>
      <c r="H176" s="79">
        <f>F176*0.5</f>
        <v>2250</v>
      </c>
    </row>
    <row r="177" spans="1:8" ht="50.1" customHeight="1" x14ac:dyDescent="0.2">
      <c r="A177" s="352" t="s">
        <v>126</v>
      </c>
      <c r="B177" s="353"/>
      <c r="C177" s="73" t="str">
        <f>"Интернет-площадка 2gis.ru на основе Cправочника организаций "&amp;$C$2&amp;""</f>
        <v>Интернет-площадка 2gis.ru на основе Cправочника организаций "2ГИС.ЧИТА"</v>
      </c>
      <c r="D177" s="354">
        <v>2100</v>
      </c>
      <c r="E177" s="355"/>
      <c r="F177" s="355"/>
      <c r="G177" s="355"/>
      <c r="H177" s="356"/>
    </row>
    <row r="178" spans="1:8" ht="50.1" customHeight="1" x14ac:dyDescent="0.2">
      <c r="A178" s="352" t="s">
        <v>127</v>
      </c>
      <c r="B178" s="353"/>
      <c r="C178" s="73"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78" s="354">
        <v>1254</v>
      </c>
      <c r="E178" s="355"/>
      <c r="F178" s="355"/>
      <c r="G178" s="355"/>
      <c r="H178" s="356"/>
    </row>
    <row r="179" spans="1:8" ht="50.1" customHeight="1" x14ac:dyDescent="0.2">
      <c r="A179" s="352" t="s">
        <v>128</v>
      </c>
      <c r="B179" s="353"/>
      <c r="C17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(мобильная версия 2ГИС 4.0 и выше)</v>
      </c>
      <c r="D179" s="77">
        <f>F179*1.2</f>
        <v>7632</v>
      </c>
      <c r="E179" s="78">
        <f>F179*1.1</f>
        <v>6996.0000000000009</v>
      </c>
      <c r="F179" s="78">
        <v>6360</v>
      </c>
      <c r="G179" s="78">
        <f>F179*0.75</f>
        <v>4770</v>
      </c>
      <c r="H179" s="79">
        <f>F179*0.5</f>
        <v>3180</v>
      </c>
    </row>
    <row r="180" spans="1:8" ht="50.1" customHeight="1" x14ac:dyDescent="0.2">
      <c r="A180" s="352" t="s">
        <v>199</v>
      </c>
      <c r="B180" s="353"/>
      <c r="C180" s="73" t="str">
        <f>"Интернет-площадка 2gis.ru на основе Cправочника организаций "&amp;$C$2&amp;""</f>
        <v>Интернет-площадка 2gis.ru на основе Cправочника организаций "2ГИС.ЧИТА"</v>
      </c>
      <c r="D180" s="354">
        <v>3000</v>
      </c>
      <c r="E180" s="355"/>
      <c r="F180" s="355"/>
      <c r="G180" s="355"/>
      <c r="H180" s="356"/>
    </row>
    <row r="181" spans="1:8" ht="50.1" customHeight="1" x14ac:dyDescent="0.2">
      <c r="A181" s="352" t="s">
        <v>130</v>
      </c>
      <c r="B181" s="353"/>
      <c r="C181" s="73" t="str">
        <f>"Электронный справочник на основе Справочника организаций "&amp;$C$2&amp;" (версия для ПК)"</f>
        <v>Электронный справочник на основе Справочника организаций "2ГИС.ЧИТА" (версия для ПК)</v>
      </c>
      <c r="D181" s="354">
        <v>1800</v>
      </c>
      <c r="E181" s="355"/>
      <c r="F181" s="355"/>
      <c r="G181" s="355"/>
      <c r="H181" s="356"/>
    </row>
    <row r="182" spans="1:8" s="16" customFormat="1" ht="126" customHeight="1" thickBot="1" x14ac:dyDescent="0.25">
      <c r="A182" s="352" t="s">
        <v>131</v>
      </c>
      <c r="B182" s="353"/>
      <c r="C182" s="80" t="str">
        <f>C177</f>
        <v>Интернет-площадка 2gis.ru на основе Cправочника организаций "2ГИС.ЧИТА"</v>
      </c>
      <c r="D182" s="77">
        <f>F182*1.2</f>
        <v>3006</v>
      </c>
      <c r="E182" s="78">
        <f>F182*1.1</f>
        <v>2755.5</v>
      </c>
      <c r="F182" s="78">
        <v>2505</v>
      </c>
      <c r="G182" s="78">
        <f>F182*0.75</f>
        <v>1878.75</v>
      </c>
      <c r="H182" s="79">
        <f>F182*0.5</f>
        <v>1252.5</v>
      </c>
    </row>
    <row r="183" spans="1:8" ht="50.1" customHeight="1" thickBot="1" x14ac:dyDescent="0.25">
      <c r="A183" s="362" t="s">
        <v>200</v>
      </c>
      <c r="B183" s="363"/>
      <c r="C183" s="21"/>
      <c r="D183" s="364"/>
      <c r="E183" s="364"/>
      <c r="F183" s="364"/>
      <c r="G183" s="364"/>
      <c r="H183" s="365"/>
    </row>
    <row r="184" spans="1:8" s="20" customFormat="1" ht="30" customHeight="1" thickBot="1" x14ac:dyDescent="0.25">
      <c r="A184" s="506"/>
      <c r="B184" s="507"/>
      <c r="C184" s="623"/>
      <c r="D184" s="507"/>
      <c r="E184" s="507"/>
      <c r="F184" s="507"/>
      <c r="G184" s="507"/>
      <c r="H184" s="508"/>
    </row>
    <row r="185" spans="1:8" s="16" customFormat="1" ht="185.25" customHeight="1" x14ac:dyDescent="0.2">
      <c r="A185" s="352" t="s">
        <v>201</v>
      </c>
      <c r="B185" s="353"/>
      <c r="C185"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"2ГИС.ЧИТА" (версия для ПК); Интернет-площадка 2gis.ru на основе Cправочника организаций "2ГИС.ЧИТА"; Электронный справочник на основе Справочника организаций "2ГИС.ЧИТА" (мобильная версия 2ГИС 4.0 и выше)</v>
      </c>
      <c r="D185" s="382">
        <v>16500</v>
      </c>
      <c r="E185" s="383"/>
      <c r="F185" s="383"/>
      <c r="G185" s="383"/>
      <c r="H185" s="384"/>
    </row>
    <row r="186" spans="1:8" s="16" customFormat="1" ht="83.25" customHeight="1" thickBot="1" x14ac:dyDescent="0.25">
      <c r="A186" s="352" t="s">
        <v>202</v>
      </c>
      <c r="B186" s="353"/>
      <c r="C186" s="367"/>
      <c r="D186" s="354">
        <v>16500</v>
      </c>
      <c r="E186" s="355"/>
      <c r="F186" s="355"/>
      <c r="G186" s="355"/>
      <c r="H186" s="356"/>
    </row>
    <row r="187" spans="1:8" ht="21.75" thickBot="1" x14ac:dyDescent="0.25">
      <c r="A187" s="518"/>
      <c r="B187" s="519"/>
      <c r="C187" s="60"/>
      <c r="D187" s="520"/>
      <c r="E187" s="520"/>
      <c r="F187" s="520"/>
      <c r="G187" s="520"/>
      <c r="H187" s="521"/>
    </row>
    <row r="189" spans="1:8" ht="21" x14ac:dyDescent="0.2">
      <c r="A189" s="85"/>
      <c r="B189" s="86" t="s">
        <v>133</v>
      </c>
      <c r="C189" s="349" t="s">
        <v>736</v>
      </c>
      <c r="D189" s="349"/>
      <c r="E189" s="87"/>
      <c r="F189" s="87"/>
      <c r="G189" s="87"/>
      <c r="H189" s="87"/>
    </row>
    <row r="190" spans="1:8" ht="21" x14ac:dyDescent="0.2">
      <c r="A190" s="85"/>
      <c r="B190" s="87"/>
      <c r="C190" s="348" t="s">
        <v>737</v>
      </c>
      <c r="D190" s="348"/>
      <c r="E190" s="87"/>
      <c r="F190" s="87"/>
      <c r="G190" s="87"/>
      <c r="H190" s="87"/>
    </row>
    <row r="191" spans="1:8" ht="21" x14ac:dyDescent="0.2">
      <c r="A191" s="85"/>
      <c r="B191" s="87"/>
      <c r="C191" s="348" t="s">
        <v>738</v>
      </c>
      <c r="D191" s="348"/>
      <c r="E191" s="87"/>
      <c r="F191" s="87"/>
      <c r="G191" s="87"/>
      <c r="H191" s="87"/>
    </row>
    <row r="192" spans="1:8" ht="21" x14ac:dyDescent="0.2">
      <c r="C192" s="348"/>
      <c r="D192" s="348"/>
      <c r="E192" s="87"/>
      <c r="F192" s="87"/>
      <c r="G192" s="87"/>
      <c r="H192" s="82"/>
    </row>
    <row r="193" spans="1:8" ht="26.25" customHeight="1" x14ac:dyDescent="0.2">
      <c r="A193" s="347" t="str">
        <f>Абакан_юр!A174</f>
        <v>По соглашению сторон в качестве валюты платежа могут выступать украинские гривны, в этом случае курс следующий: 1 руб. = 0,4395 гривен</v>
      </c>
      <c r="B193" s="347"/>
      <c r="C193" s="347"/>
      <c r="D193" s="89"/>
      <c r="E193" s="89"/>
      <c r="F193" s="90"/>
      <c r="G193" s="351"/>
      <c r="H193" s="351"/>
    </row>
    <row r="194" spans="1:8" ht="26.25" customHeight="1" x14ac:dyDescent="0.2">
      <c r="A194" s="347" t="str">
        <f>Абакан_юр!A175</f>
        <v>По соглашению сторон в качестве валюты платежа могут выступать дирхамы ОАЭ, в этом случае курс следующий: 1 руб. = 0,0414 дирхам</v>
      </c>
      <c r="B194" s="347"/>
      <c r="C194" s="347"/>
      <c r="D194" s="89"/>
      <c r="E194" s="89"/>
      <c r="F194" s="90"/>
      <c r="G194" s="92"/>
      <c r="H194" s="92"/>
    </row>
    <row r="195" spans="1:8" ht="26.25" customHeight="1" x14ac:dyDescent="0.2">
      <c r="A195" s="347" t="str">
        <f>Абакан_юр!A176</f>
        <v>По соглашению сторон в качестве валюты платежа могут выступать доллары США, в этом случае курс следующий: 1 руб. = 0,0113 доллара</v>
      </c>
      <c r="B195" s="347"/>
      <c r="C195" s="347"/>
      <c r="D195" s="89"/>
      <c r="E195" s="89"/>
      <c r="F195" s="90"/>
      <c r="G195" s="92"/>
      <c r="H195" s="92"/>
    </row>
    <row r="196" spans="1:8" ht="26.25" customHeight="1" x14ac:dyDescent="0.2">
      <c r="A196" s="347" t="str">
        <f>Абакан_юр!A177</f>
        <v>По соглашению сторон в качестве валюты платежа могут выступать евро, в этом случае курс следующий: 1 руб. = 0,0104 евро</v>
      </c>
      <c r="B196" s="347"/>
      <c r="C196" s="347"/>
      <c r="D196" s="89"/>
      <c r="E196" s="90"/>
      <c r="F196" s="90"/>
      <c r="G196" s="92"/>
      <c r="H196" s="92"/>
    </row>
    <row r="197" spans="1:8" ht="26.25" customHeight="1" x14ac:dyDescent="0.2">
      <c r="A197" s="347" t="str">
        <f>Абакан_юр!A178</f>
        <v>По соглашению сторон в качестве валюты платежа могут выступать чешские кроны, в этом случае курс следующий: 1 руб. = 0,2610 крона</v>
      </c>
      <c r="B197" s="347"/>
      <c r="C197" s="347"/>
      <c r="D197" s="89"/>
      <c r="E197" s="90"/>
      <c r="F197" s="90"/>
      <c r="G197" s="92"/>
      <c r="H197" s="92"/>
    </row>
    <row r="198" spans="1:8" ht="26.25" customHeight="1" x14ac:dyDescent="0.2">
      <c r="A198" s="347" t="str">
        <f>Абакан_юр!A179</f>
        <v>По соглашению сторон в качестве валюты платежа могут выступать киргизские сомы, в этом случае курс следующий: 1 руб. = 1,0094 сом</v>
      </c>
      <c r="B198" s="347"/>
      <c r="C198" s="347"/>
      <c r="D198" s="89"/>
      <c r="E198" s="89"/>
      <c r="F198" s="90"/>
      <c r="G198" s="92"/>
      <c r="H198" s="92"/>
    </row>
    <row r="199" spans="1:8" ht="26.25" customHeight="1" x14ac:dyDescent="0.2">
      <c r="A199" s="347" t="str">
        <f>Абакан_юр!A180</f>
        <v>По соглашению сторон в качестве валюты платежа могут выступать казахстанские тенге, в этом случае курс следующий: 1 руб. = 5,0667 тенге</v>
      </c>
      <c r="B199" s="347"/>
      <c r="C199" s="347"/>
      <c r="D199" s="89"/>
      <c r="E199" s="89"/>
      <c r="F199" s="90"/>
      <c r="G199" s="92"/>
      <c r="H199" s="92"/>
    </row>
    <row r="200" spans="1:8" ht="26.25" x14ac:dyDescent="0.2">
      <c r="A200" s="93"/>
      <c r="B200" s="93"/>
      <c r="C200" s="94"/>
      <c r="D200" s="95"/>
      <c r="E200" s="95"/>
      <c r="F200" s="96"/>
      <c r="G200" s="97"/>
      <c r="H200" s="97"/>
    </row>
    <row r="201" spans="1:8" ht="21" x14ac:dyDescent="0.2">
      <c r="A201" s="339" t="s">
        <v>144</v>
      </c>
      <c r="B201" s="339"/>
      <c r="C201" s="339"/>
      <c r="D201" s="339"/>
      <c r="E201" s="339"/>
      <c r="F201" s="339"/>
      <c r="G201" s="339"/>
      <c r="H201" s="339"/>
    </row>
    <row r="202" spans="1:8" ht="21" x14ac:dyDescent="0.2">
      <c r="A202" s="339" t="s">
        <v>145</v>
      </c>
      <c r="B202" s="339"/>
      <c r="C202" s="339"/>
      <c r="D202" s="339"/>
      <c r="E202" s="339"/>
      <c r="F202" s="339"/>
      <c r="G202" s="339"/>
      <c r="H202" s="339"/>
    </row>
    <row r="203" spans="1:8" ht="26.25" x14ac:dyDescent="0.2">
      <c r="A203" s="93"/>
      <c r="B203" s="93"/>
      <c r="C203" s="94"/>
      <c r="D203" s="95"/>
      <c r="E203" s="95"/>
      <c r="F203" s="96"/>
      <c r="G203" s="97"/>
      <c r="H203" s="97"/>
    </row>
    <row r="204" spans="1:8" ht="50.1" customHeight="1" thickBot="1" x14ac:dyDescent="0.25">
      <c r="A204" s="340" t="s">
        <v>146</v>
      </c>
      <c r="B204" s="340"/>
      <c r="C204" s="340"/>
      <c r="D204" s="340"/>
      <c r="E204" s="340"/>
      <c r="F204" s="99"/>
      <c r="G204" s="91"/>
      <c r="H204" s="100"/>
    </row>
    <row r="205" spans="1:8" ht="50.1" customHeight="1" thickBot="1" x14ac:dyDescent="0.25">
      <c r="A205" s="341" t="s">
        <v>147</v>
      </c>
      <c r="B205" s="342"/>
      <c r="C205" s="342"/>
      <c r="D205" s="342"/>
      <c r="E205" s="343"/>
      <c r="F205" s="101"/>
      <c r="H205" s="102"/>
    </row>
    <row r="206" spans="1:8" ht="87" customHeight="1" thickBot="1" x14ac:dyDescent="0.25">
      <c r="A206" s="538" t="s">
        <v>148</v>
      </c>
      <c r="B206" s="539"/>
      <c r="C206" s="103" t="s">
        <v>149</v>
      </c>
      <c r="D206" s="621" t="s">
        <v>150</v>
      </c>
      <c r="E206" s="622"/>
      <c r="F206" s="104"/>
      <c r="G206" s="104"/>
      <c r="H206" s="104"/>
    </row>
    <row r="207" spans="1:8" ht="117.75" customHeight="1" x14ac:dyDescent="0.2">
      <c r="A207" s="333" t="s">
        <v>151</v>
      </c>
      <c r="B207" s="334"/>
      <c r="C207" s="105" t="s">
        <v>152</v>
      </c>
      <c r="D207" s="335" t="s">
        <v>153</v>
      </c>
      <c r="E207" s="336"/>
      <c r="F207" s="104"/>
      <c r="G207" s="104"/>
      <c r="H207" s="104"/>
    </row>
    <row r="208" spans="1:8" ht="96.75" customHeight="1" x14ac:dyDescent="0.2">
      <c r="A208" s="337" t="s">
        <v>154</v>
      </c>
      <c r="B208" s="338"/>
      <c r="C208" s="106" t="s">
        <v>155</v>
      </c>
      <c r="D208" s="331" t="s">
        <v>156</v>
      </c>
      <c r="E208" s="332"/>
      <c r="F208" s="104"/>
      <c r="G208" s="104"/>
      <c r="H208" s="104"/>
    </row>
    <row r="209" spans="1:8" ht="116.25" customHeight="1" thickBot="1" x14ac:dyDescent="0.25">
      <c r="A209" s="495" t="s">
        <v>157</v>
      </c>
      <c r="B209" s="496"/>
      <c r="C209" s="125" t="s">
        <v>158</v>
      </c>
      <c r="D209" s="497" t="s">
        <v>156</v>
      </c>
      <c r="E209" s="498"/>
      <c r="F209" s="104"/>
      <c r="G209" s="104"/>
      <c r="H209" s="104"/>
    </row>
    <row r="210" spans="1:8" s="82" customFormat="1" ht="102.75" customHeight="1" thickBot="1" x14ac:dyDescent="0.25">
      <c r="A210" s="495" t="s">
        <v>160</v>
      </c>
      <c r="B210" s="496"/>
      <c r="C210" s="247" t="s">
        <v>161</v>
      </c>
      <c r="D210" s="497" t="s">
        <v>156</v>
      </c>
      <c r="E210" s="498"/>
      <c r="F210" s="101"/>
      <c r="G210" s="101"/>
      <c r="H210" s="101"/>
    </row>
    <row r="211" spans="1:8" s="98" customFormat="1" ht="222.75" customHeight="1" thickBot="1" x14ac:dyDescent="0.25">
      <c r="A211" s="495" t="s">
        <v>162</v>
      </c>
      <c r="B211" s="496"/>
      <c r="C211" s="125" t="s">
        <v>163</v>
      </c>
      <c r="D211" s="497" t="s">
        <v>156</v>
      </c>
      <c r="E211" s="498"/>
      <c r="F211" s="96"/>
      <c r="G211" s="97"/>
      <c r="H211" s="97"/>
    </row>
    <row r="212" spans="1:8" ht="43.5" customHeight="1" x14ac:dyDescent="0.2">
      <c r="A212" s="329" t="s">
        <v>164</v>
      </c>
      <c r="B212" s="329"/>
      <c r="C212" s="329"/>
      <c r="D212" s="329"/>
      <c r="E212" s="329"/>
      <c r="F212" s="329"/>
      <c r="G212" s="329"/>
      <c r="H212" s="329"/>
    </row>
    <row r="213" spans="1:8" ht="43.5" customHeight="1" x14ac:dyDescent="0.2">
      <c r="A213" s="329" t="s">
        <v>165</v>
      </c>
      <c r="B213" s="329"/>
      <c r="C213" s="329"/>
      <c r="D213" s="329"/>
      <c r="E213" s="329"/>
      <c r="F213" s="329"/>
      <c r="G213" s="329"/>
      <c r="H213" s="329"/>
    </row>
    <row r="214" spans="1:8" ht="184.5" customHeight="1" x14ac:dyDescent="0.2">
      <c r="A214"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214" s="339"/>
      <c r="C214" s="339"/>
      <c r="D214" s="339"/>
      <c r="E214" s="339"/>
      <c r="F214" s="339"/>
      <c r="G214" s="339"/>
      <c r="H214" s="339"/>
    </row>
    <row r="215" spans="1:8" ht="78.75" customHeight="1" x14ac:dyDescent="0.2">
      <c r="A215" s="339" t="s">
        <v>167</v>
      </c>
      <c r="B215" s="339"/>
      <c r="C215" s="339"/>
      <c r="D215" s="339"/>
      <c r="E215" s="339"/>
      <c r="F215" s="339"/>
      <c r="G215" s="339"/>
      <c r="H215" s="339"/>
    </row>
    <row r="216" spans="1:8" ht="23.25" x14ac:dyDescent="0.2">
      <c r="A216" s="329" t="s">
        <v>168</v>
      </c>
      <c r="B216" s="329"/>
      <c r="C216" s="329"/>
      <c r="D216" s="329"/>
      <c r="E216" s="329"/>
      <c r="F216" s="329"/>
      <c r="G216" s="329"/>
      <c r="H216" s="329"/>
    </row>
    <row r="217" spans="1:8" s="109" customFormat="1" ht="114.75" customHeight="1" x14ac:dyDescent="0.2">
      <c r="A217" s="339" t="s">
        <v>169</v>
      </c>
      <c r="B217" s="339"/>
      <c r="C217" s="339"/>
      <c r="D217" s="339"/>
      <c r="E217" s="339"/>
      <c r="F217" s="339"/>
      <c r="G217" s="339"/>
      <c r="H217" s="339"/>
    </row>
  </sheetData>
  <sheetProtection selectLockedCells="1" selectUnlockedCells="1"/>
  <mergeCells count="35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D31:H31"/>
    <mergeCell ref="A32:A36"/>
    <mergeCell ref="B32:B33"/>
    <mergeCell ref="C32:C33"/>
    <mergeCell ref="D32:D36"/>
    <mergeCell ref="E32:E36"/>
    <mergeCell ref="F32:F36"/>
    <mergeCell ref="G32:G36"/>
    <mergeCell ref="H32:H36"/>
    <mergeCell ref="D47:H47"/>
    <mergeCell ref="A48:A50"/>
    <mergeCell ref="D48:D50"/>
    <mergeCell ref="E48:E50"/>
    <mergeCell ref="F48:F50"/>
    <mergeCell ref="G48:G50"/>
    <mergeCell ref="H48:H50"/>
    <mergeCell ref="A38:A41"/>
    <mergeCell ref="D38:H41"/>
    <mergeCell ref="C39:C40"/>
    <mergeCell ref="D42:H42"/>
    <mergeCell ref="A43:A46"/>
    <mergeCell ref="B43:B44"/>
    <mergeCell ref="C43:C44"/>
    <mergeCell ref="D43:H46"/>
    <mergeCell ref="D51:H51"/>
    <mergeCell ref="A52:A53"/>
    <mergeCell ref="D52:H53"/>
    <mergeCell ref="D54:H54"/>
    <mergeCell ref="A55:A59"/>
    <mergeCell ref="B55:B56"/>
    <mergeCell ref="C55:C56"/>
    <mergeCell ref="D55:D59"/>
    <mergeCell ref="E55:E59"/>
    <mergeCell ref="F55:F59"/>
    <mergeCell ref="H61:H65"/>
    <mergeCell ref="D66:H66"/>
    <mergeCell ref="A67:A69"/>
    <mergeCell ref="B67:B68"/>
    <mergeCell ref="C67:C68"/>
    <mergeCell ref="D67:H69"/>
    <mergeCell ref="G55:G59"/>
    <mergeCell ref="H55:H59"/>
    <mergeCell ref="D60:H60"/>
    <mergeCell ref="A61:A65"/>
    <mergeCell ref="B61:B62"/>
    <mergeCell ref="C61:C62"/>
    <mergeCell ref="D61:D65"/>
    <mergeCell ref="E61:E65"/>
    <mergeCell ref="F61:F65"/>
    <mergeCell ref="G61:G65"/>
    <mergeCell ref="A75:B75"/>
    <mergeCell ref="D75:H75"/>
    <mergeCell ref="A76:B76"/>
    <mergeCell ref="D76:H76"/>
    <mergeCell ref="A77:B77"/>
    <mergeCell ref="D77:H77"/>
    <mergeCell ref="D70:H70"/>
    <mergeCell ref="A71:C71"/>
    <mergeCell ref="D71:H71"/>
    <mergeCell ref="A72:B72"/>
    <mergeCell ref="C72:C101"/>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7:B87"/>
    <mergeCell ref="D87:H87"/>
    <mergeCell ref="A88:B88"/>
    <mergeCell ref="D88:H88"/>
    <mergeCell ref="A89:B89"/>
    <mergeCell ref="D89:H89"/>
    <mergeCell ref="A84:B84"/>
    <mergeCell ref="D84:H84"/>
    <mergeCell ref="A85:B85"/>
    <mergeCell ref="D85:H85"/>
    <mergeCell ref="A86:B86"/>
    <mergeCell ref="D86:H86"/>
    <mergeCell ref="A93:B93"/>
    <mergeCell ref="D93:H93"/>
    <mergeCell ref="A94:B94"/>
    <mergeCell ref="D94:H94"/>
    <mergeCell ref="A95:B95"/>
    <mergeCell ref="D95:H95"/>
    <mergeCell ref="A90:B90"/>
    <mergeCell ref="D90:H90"/>
    <mergeCell ref="A91:B91"/>
    <mergeCell ref="D91:H91"/>
    <mergeCell ref="A92:B92"/>
    <mergeCell ref="D92:H92"/>
    <mergeCell ref="A99:B99"/>
    <mergeCell ref="D99:H99"/>
    <mergeCell ref="A100:B100"/>
    <mergeCell ref="D100:H100"/>
    <mergeCell ref="A101:B101"/>
    <mergeCell ref="D101:H101"/>
    <mergeCell ref="A96:B96"/>
    <mergeCell ref="D96:H96"/>
    <mergeCell ref="A97:B97"/>
    <mergeCell ref="D97:H97"/>
    <mergeCell ref="A98:B98"/>
    <mergeCell ref="D98:H98"/>
    <mergeCell ref="A107:B107"/>
    <mergeCell ref="D107:H107"/>
    <mergeCell ref="A108:B108"/>
    <mergeCell ref="D108:H108"/>
    <mergeCell ref="A109:B109"/>
    <mergeCell ref="D109:H109"/>
    <mergeCell ref="A102:C102"/>
    <mergeCell ref="D102:H102"/>
    <mergeCell ref="D103:H103"/>
    <mergeCell ref="A104:B104"/>
    <mergeCell ref="C104:C112"/>
    <mergeCell ref="D104:H104"/>
    <mergeCell ref="A105:B105"/>
    <mergeCell ref="D105:H105"/>
    <mergeCell ref="A106:B106"/>
    <mergeCell ref="D106:H106"/>
    <mergeCell ref="A113:B113"/>
    <mergeCell ref="D113:H113"/>
    <mergeCell ref="A114:B114"/>
    <mergeCell ref="D114:H114"/>
    <mergeCell ref="A115:B115"/>
    <mergeCell ref="D115:H115"/>
    <mergeCell ref="A110:B110"/>
    <mergeCell ref="D110:H110"/>
    <mergeCell ref="A111:B111"/>
    <mergeCell ref="D111:H111"/>
    <mergeCell ref="A112:B112"/>
    <mergeCell ref="D112:H112"/>
    <mergeCell ref="A116:B116"/>
    <mergeCell ref="C116:C133"/>
    <mergeCell ref="D116:H116"/>
    <mergeCell ref="A117:B117"/>
    <mergeCell ref="D117:H117"/>
    <mergeCell ref="A118:B118"/>
    <mergeCell ref="D118:H118"/>
    <mergeCell ref="A119:B119"/>
    <mergeCell ref="D119:H119"/>
    <mergeCell ref="A120:B120"/>
    <mergeCell ref="A124:B124"/>
    <mergeCell ref="D124:H124"/>
    <mergeCell ref="A125:B125"/>
    <mergeCell ref="D125:H125"/>
    <mergeCell ref="A126:B126"/>
    <mergeCell ref="D126:H126"/>
    <mergeCell ref="D120:H120"/>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4:B154"/>
    <mergeCell ref="D154:H154"/>
    <mergeCell ref="A155:B155"/>
    <mergeCell ref="D155:H155"/>
    <mergeCell ref="A156:B156"/>
    <mergeCell ref="D156:H156"/>
    <mergeCell ref="A151:B151"/>
    <mergeCell ref="D151:H151"/>
    <mergeCell ref="A152:B152"/>
    <mergeCell ref="D152:H152"/>
    <mergeCell ref="A153:B153"/>
    <mergeCell ref="D153:H153"/>
    <mergeCell ref="A160:B160"/>
    <mergeCell ref="D160:H160"/>
    <mergeCell ref="A161:B161"/>
    <mergeCell ref="D161:H161"/>
    <mergeCell ref="A162:B162"/>
    <mergeCell ref="D162:H162"/>
    <mergeCell ref="A157:B157"/>
    <mergeCell ref="D157:H157"/>
    <mergeCell ref="A158:B158"/>
    <mergeCell ref="D158:H158"/>
    <mergeCell ref="A159:B159"/>
    <mergeCell ref="D159:H159"/>
    <mergeCell ref="A166:B166"/>
    <mergeCell ref="D166:H166"/>
    <mergeCell ref="A167:B167"/>
    <mergeCell ref="D167:H167"/>
    <mergeCell ref="A168:B168"/>
    <mergeCell ref="D168:H168"/>
    <mergeCell ref="A163:B163"/>
    <mergeCell ref="D163:H163"/>
    <mergeCell ref="A164:B164"/>
    <mergeCell ref="D164:H164"/>
    <mergeCell ref="A165:B165"/>
    <mergeCell ref="D165:H165"/>
    <mergeCell ref="A169:B169"/>
    <mergeCell ref="D169:H169"/>
    <mergeCell ref="A170:B170"/>
    <mergeCell ref="C170:C174"/>
    <mergeCell ref="D170:H170"/>
    <mergeCell ref="A171:B171"/>
    <mergeCell ref="D171:H171"/>
    <mergeCell ref="A172:B172"/>
    <mergeCell ref="D172:H172"/>
    <mergeCell ref="A173:B173"/>
    <mergeCell ref="A177:B177"/>
    <mergeCell ref="D177:H177"/>
    <mergeCell ref="A178:B178"/>
    <mergeCell ref="D178:H178"/>
    <mergeCell ref="A179:B179"/>
    <mergeCell ref="A180:B180"/>
    <mergeCell ref="D180:H180"/>
    <mergeCell ref="D173:H173"/>
    <mergeCell ref="A174:B174"/>
    <mergeCell ref="D174:H174"/>
    <mergeCell ref="A175:B175"/>
    <mergeCell ref="D175:H175"/>
    <mergeCell ref="A176:B176"/>
    <mergeCell ref="G193:H193"/>
    <mergeCell ref="A185:B185"/>
    <mergeCell ref="C185:C186"/>
    <mergeCell ref="D185:H185"/>
    <mergeCell ref="A186:B186"/>
    <mergeCell ref="D186:H186"/>
    <mergeCell ref="A187:B187"/>
    <mergeCell ref="D187:H187"/>
    <mergeCell ref="A181:B181"/>
    <mergeCell ref="D181:H181"/>
    <mergeCell ref="A182:B182"/>
    <mergeCell ref="A183:B183"/>
    <mergeCell ref="D183:H183"/>
    <mergeCell ref="A184:C184"/>
    <mergeCell ref="D184:H184"/>
    <mergeCell ref="A194:C194"/>
    <mergeCell ref="A195:C195"/>
    <mergeCell ref="A196:C196"/>
    <mergeCell ref="A197:C197"/>
    <mergeCell ref="A198:C198"/>
    <mergeCell ref="A199:C199"/>
    <mergeCell ref="C189:D189"/>
    <mergeCell ref="C190:D190"/>
    <mergeCell ref="C191:D191"/>
    <mergeCell ref="C192:D192"/>
    <mergeCell ref="A193:C193"/>
    <mergeCell ref="A207:B207"/>
    <mergeCell ref="D207:E207"/>
    <mergeCell ref="A208:B208"/>
    <mergeCell ref="D208:E208"/>
    <mergeCell ref="A209:B209"/>
    <mergeCell ref="D209:E209"/>
    <mergeCell ref="A201:H201"/>
    <mergeCell ref="A202:H202"/>
    <mergeCell ref="A204:E204"/>
    <mergeCell ref="A205:E205"/>
    <mergeCell ref="A206:B206"/>
    <mergeCell ref="D206:E206"/>
    <mergeCell ref="A214:H214"/>
    <mergeCell ref="A215:H215"/>
    <mergeCell ref="A216:H216"/>
    <mergeCell ref="A217:E217"/>
    <mergeCell ref="F217:H217"/>
    <mergeCell ref="A210:B210"/>
    <mergeCell ref="D210:E210"/>
    <mergeCell ref="A211:B211"/>
    <mergeCell ref="D211:E211"/>
    <mergeCell ref="A212:H212"/>
    <mergeCell ref="A213:H213"/>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X202"/>
  <sheetViews>
    <sheetView view="pageBreakPreview" zoomScale="40" zoomScaleNormal="60" zoomScaleSheetLayoutView="40" workbookViewId="0">
      <pane ySplit="4" topLeftCell="A51" activePane="bottomLeft" state="frozen"/>
      <selection activeCell="D180" sqref="D180:H180"/>
      <selection pane="bottomLeft" activeCell="D180" sqref="D180:H180"/>
    </sheetView>
  </sheetViews>
  <sheetFormatPr defaultColWidth="9.140625" defaultRowHeight="12.75" outlineLevelRow="1" x14ac:dyDescent="0.2"/>
  <cols>
    <col min="1" max="1" width="45.7109375" style="81" customWidth="1"/>
    <col min="2" max="2" width="80.7109375" style="82" customWidth="1"/>
    <col min="3" max="3" width="120.7109375" style="83" customWidth="1"/>
    <col min="4" max="4" width="90.7109375" style="82" customWidth="1"/>
    <col min="5" max="5" width="8.5703125" style="84" customWidth="1"/>
    <col min="6" max="22" width="9.140625" style="84" hidden="1" customWidth="1"/>
    <col min="23" max="23" width="6.140625" style="84" hidden="1" customWidth="1"/>
    <col min="24" max="24" width="9.140625" style="84" hidden="1" customWidth="1"/>
    <col min="25" max="16384" width="9.140625" style="84"/>
  </cols>
  <sheetData>
    <row r="1" spans="1:4" s="4" customFormat="1" ht="50.1" customHeight="1" x14ac:dyDescent="0.2">
      <c r="A1" s="1"/>
      <c r="B1" s="2"/>
      <c r="C1" s="3" t="s">
        <v>0</v>
      </c>
      <c r="D1" s="96"/>
    </row>
    <row r="2" spans="1:4" s="10" customFormat="1" ht="50.1" customHeight="1" x14ac:dyDescent="0.2">
      <c r="A2" s="5" t="str">
        <f>Абакан_юр!A2</f>
        <v>Введен в действие с "01" апреля 2024 г.</v>
      </c>
      <c r="B2" s="6" t="s">
        <v>2</v>
      </c>
      <c r="C2" s="7" t="s">
        <v>739</v>
      </c>
      <c r="D2" s="186"/>
    </row>
    <row r="3" spans="1:4"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row>
    <row r="4" spans="1:4" s="20" customFormat="1" ht="50.1" customHeight="1" thickBot="1" x14ac:dyDescent="0.25">
      <c r="A4" s="17" t="s">
        <v>5</v>
      </c>
      <c r="B4" s="18" t="s">
        <v>6</v>
      </c>
      <c r="C4" s="19" t="s">
        <v>7</v>
      </c>
      <c r="D4" s="219" t="s">
        <v>8</v>
      </c>
    </row>
    <row r="5" spans="1:4" s="23" customFormat="1" ht="50.1" customHeight="1" thickBot="1" x14ac:dyDescent="0.25">
      <c r="A5" s="362" t="s">
        <v>9</v>
      </c>
      <c r="B5" s="363"/>
      <c r="C5" s="21"/>
      <c r="D5" s="22"/>
    </row>
    <row r="6" spans="1:4" s="137" customFormat="1" ht="24.95" customHeight="1" thickBot="1" x14ac:dyDescent="0.25">
      <c r="A6" s="160"/>
      <c r="B6" s="161"/>
      <c r="C6" s="162"/>
      <c r="D6" s="220"/>
    </row>
    <row r="7" spans="1:4"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7" s="382">
        <v>7770</v>
      </c>
    </row>
    <row r="8" spans="1:4" s="16" customFormat="1" ht="132" customHeight="1" x14ac:dyDescent="0.2">
      <c r="A8" s="462"/>
      <c r="B8" s="456"/>
      <c r="C8" s="456"/>
      <c r="D8" s="354"/>
    </row>
    <row r="9" spans="1:4"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 s="354"/>
    </row>
    <row r="10" spans="1:4"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0" s="374"/>
    </row>
    <row r="11" spans="1:4" s="16" customFormat="1" ht="24.95" customHeight="1" thickBot="1" x14ac:dyDescent="0.25">
      <c r="A11" s="28"/>
      <c r="B11" s="29"/>
      <c r="C11" s="30"/>
      <c r="D11" s="221"/>
    </row>
    <row r="12" spans="1:4"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2" s="457">
        <v>8880</v>
      </c>
    </row>
    <row r="13" spans="1:4" s="16" customFormat="1" ht="132" customHeight="1" x14ac:dyDescent="0.2">
      <c r="A13" s="452"/>
      <c r="B13" s="456"/>
      <c r="C13" s="456"/>
      <c r="D13" s="361"/>
    </row>
    <row r="14" spans="1:4"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4" s="361"/>
    </row>
    <row r="15" spans="1:4"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5" s="361"/>
    </row>
    <row r="16" spans="1:4"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 s="482"/>
    </row>
    <row r="17" spans="1:4" s="16" customFormat="1" ht="24.95" customHeight="1" thickBot="1" x14ac:dyDescent="0.25">
      <c r="A17" s="28"/>
      <c r="B17" s="34"/>
      <c r="C17" s="30"/>
      <c r="D17" s="35"/>
    </row>
    <row r="18" spans="1:4" s="16" customFormat="1" ht="112.5" customHeight="1" x14ac:dyDescent="0.2">
      <c r="A18" s="438" t="s">
        <v>17</v>
      </c>
      <c r="B18" s="37" t="s">
        <v>18</v>
      </c>
      <c r="C18" s="38"/>
      <c r="D18" s="465">
        <v>1122</v>
      </c>
    </row>
    <row r="19" spans="1:4" s="16" customFormat="1" ht="50.1" customHeight="1" x14ac:dyDescent="0.2">
      <c r="A19" s="439"/>
      <c r="B19" s="39" t="s">
        <v>19</v>
      </c>
      <c r="C19" s="474" t="str">
        <f>"Электронный справочник "&amp;$C$2&amp;" (версия для ПК)"</f>
        <v>Электронный справочник "2ГИС.ШЕРЕГЕШ" (версия для ПК)</v>
      </c>
      <c r="D19" s="468"/>
    </row>
    <row r="20" spans="1:4" s="16" customFormat="1" ht="40.5" customHeight="1" x14ac:dyDescent="0.2">
      <c r="A20" s="439"/>
      <c r="B20" s="39" t="s">
        <v>20</v>
      </c>
      <c r="C20" s="456"/>
      <c r="D20" s="468"/>
    </row>
    <row r="21" spans="1:4"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21" s="471"/>
    </row>
    <row r="22" spans="1:4" s="16" customFormat="1" ht="24.95" customHeight="1" thickBot="1" x14ac:dyDescent="0.25">
      <c r="A22" s="40"/>
      <c r="B22" s="41"/>
      <c r="C22" s="42"/>
      <c r="D22" s="222"/>
    </row>
    <row r="23" spans="1:4"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23" s="527">
        <v>240</v>
      </c>
    </row>
    <row r="24" spans="1:4" s="16" customFormat="1" ht="94.5" customHeight="1" x14ac:dyDescent="0.2">
      <c r="A24" s="439"/>
      <c r="B24" s="476"/>
      <c r="C24" s="478"/>
      <c r="D24" s="480"/>
    </row>
    <row r="25" spans="1:4"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25" s="531"/>
    </row>
    <row r="26" spans="1:4" s="16" customFormat="1" ht="24.95" customHeight="1" thickBot="1" x14ac:dyDescent="0.25">
      <c r="A26" s="40"/>
      <c r="B26" s="29"/>
      <c r="C26" s="30"/>
      <c r="D26" s="223"/>
    </row>
    <row r="27" spans="1:4"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7" s="382">
        <v>10884</v>
      </c>
    </row>
    <row r="28" spans="1:4" s="16" customFormat="1" ht="99.95" customHeight="1" x14ac:dyDescent="0.2">
      <c r="A28" s="439"/>
      <c r="B28" s="456"/>
      <c r="C28" s="456"/>
      <c r="D28" s="354"/>
    </row>
    <row r="29" spans="1:4"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29" s="354"/>
    </row>
    <row r="30" spans="1:4"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0" s="374"/>
    </row>
    <row r="31" spans="1:4" s="16" customFormat="1" ht="24.95" customHeight="1" thickBot="1" x14ac:dyDescent="0.25">
      <c r="A31" s="40"/>
      <c r="B31" s="29"/>
      <c r="C31" s="30"/>
      <c r="D31" s="221"/>
    </row>
    <row r="32" spans="1:4"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2" s="457">
        <v>12432</v>
      </c>
    </row>
    <row r="33" spans="1:4" s="16" customFormat="1" ht="99.95" customHeight="1" x14ac:dyDescent="0.2">
      <c r="A33" s="439"/>
      <c r="B33" s="456"/>
      <c r="C33" s="456"/>
      <c r="D33" s="361"/>
    </row>
    <row r="34" spans="1:4"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34" s="361"/>
    </row>
    <row r="35" spans="1:4"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5" s="361"/>
    </row>
    <row r="36" spans="1:4"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36" s="482"/>
    </row>
    <row r="37" spans="1:4" s="16" customFormat="1" ht="24.95" customHeight="1" thickBot="1" x14ac:dyDescent="0.25">
      <c r="A37" s="52"/>
      <c r="B37" s="34"/>
      <c r="C37" s="30"/>
      <c r="D37" s="35"/>
    </row>
    <row r="38" spans="1:4" s="16" customFormat="1" ht="125.1" customHeight="1" x14ac:dyDescent="0.2">
      <c r="A38" s="438" t="s">
        <v>28</v>
      </c>
      <c r="B38" s="37" t="s">
        <v>29</v>
      </c>
      <c r="C38" s="38"/>
      <c r="D38" s="465">
        <v>1680</v>
      </c>
    </row>
    <row r="39" spans="1:4" s="16" customFormat="1" ht="50.1" customHeight="1" x14ac:dyDescent="0.2">
      <c r="A39" s="439"/>
      <c r="B39" s="39" t="s">
        <v>19</v>
      </c>
      <c r="C39" s="474" t="str">
        <f>"Электронный справочник "&amp;$C$2&amp;" (версия для ПК)"</f>
        <v>Электронный справочник "2ГИС.ШЕРЕГЕШ" (версия для ПК)</v>
      </c>
      <c r="D39" s="468"/>
    </row>
    <row r="40" spans="1:4" s="16" customFormat="1" ht="50.1" customHeight="1" x14ac:dyDescent="0.2">
      <c r="A40" s="439"/>
      <c r="B40" s="39" t="s">
        <v>20</v>
      </c>
      <c r="C40" s="456"/>
      <c r="D40" s="468"/>
    </row>
    <row r="41" spans="1:4"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"2ГИС.ШЕРЕГЕШ"; Электронный справочник "2ГИС.ШЕРЕГЕШ" (мобильная версия 2ГИС 4.0 и выше)</v>
      </c>
      <c r="D41" s="471"/>
    </row>
    <row r="42" spans="1:4" s="16" customFormat="1" ht="24.95" customHeight="1" thickBot="1" x14ac:dyDescent="0.25">
      <c r="A42" s="40"/>
      <c r="B42" s="41"/>
      <c r="C42" s="42"/>
      <c r="D42" s="224"/>
    </row>
    <row r="43" spans="1:4"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v>
      </c>
      <c r="D43" s="465">
        <v>336</v>
      </c>
    </row>
    <row r="44" spans="1:4" s="16" customFormat="1" ht="69.75" customHeight="1" x14ac:dyDescent="0.2">
      <c r="A44" s="439"/>
      <c r="B44" s="476"/>
      <c r="C44" s="478"/>
      <c r="D44" s="468"/>
    </row>
    <row r="45" spans="1:4"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5" s="468"/>
    </row>
    <row r="46" spans="1:4"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46" s="471"/>
    </row>
    <row r="47" spans="1:4" s="137" customFormat="1" ht="24.95" customHeight="1" thickBot="1" x14ac:dyDescent="0.25">
      <c r="A47" s="160"/>
      <c r="B47" s="161"/>
      <c r="C47" s="162"/>
      <c r="D47" s="220"/>
    </row>
    <row r="48" spans="1:4"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48" s="382">
        <v>9324</v>
      </c>
    </row>
    <row r="49" spans="1:4" s="16" customFormat="1" ht="132" customHeight="1" x14ac:dyDescent="0.2">
      <c r="A49" s="462"/>
      <c r="B49" s="456"/>
      <c r="C49" s="456"/>
      <c r="D49" s="354"/>
    </row>
    <row r="50" spans="1:4" s="16" customFormat="1" ht="9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0" s="354"/>
    </row>
    <row r="51" spans="1:4" s="16" customFormat="1" ht="9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1" s="379"/>
    </row>
    <row r="52" spans="1:4"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2" s="374"/>
    </row>
    <row r="53" spans="1:4" s="16" customFormat="1" ht="24.95" customHeight="1" thickBot="1" x14ac:dyDescent="0.25">
      <c r="A53" s="28"/>
      <c r="B53" s="29"/>
      <c r="C53" s="30"/>
      <c r="D53" s="221"/>
    </row>
    <row r="54" spans="1:4"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4" s="457">
        <v>10656</v>
      </c>
    </row>
    <row r="55" spans="1:4" s="16" customFormat="1" ht="132" customHeight="1" x14ac:dyDescent="0.2">
      <c r="A55" s="452"/>
      <c r="B55" s="456"/>
      <c r="C55" s="456"/>
      <c r="D55" s="361"/>
    </row>
    <row r="56" spans="1:4" s="16" customFormat="1" ht="97.5"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56" s="361"/>
    </row>
    <row r="57" spans="1:4"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7" s="361"/>
    </row>
    <row r="58" spans="1:4"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58" s="482"/>
    </row>
    <row r="59" spans="1:4" s="16" customFormat="1" ht="24.95" customHeight="1" thickBot="1" x14ac:dyDescent="0.25">
      <c r="A59" s="40"/>
      <c r="B59" s="41"/>
      <c r="C59" s="42"/>
      <c r="D59" s="222"/>
    </row>
    <row r="60" spans="1:4"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60" s="527">
        <v>240</v>
      </c>
    </row>
    <row r="61" spans="1:4" s="16" customFormat="1" ht="94.5" customHeight="1" x14ac:dyDescent="0.2">
      <c r="A61" s="439"/>
      <c r="B61" s="476"/>
      <c r="C61" s="478"/>
      <c r="D61" s="480"/>
    </row>
    <row r="62" spans="1:4"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62" s="531"/>
    </row>
    <row r="63" spans="1:4" s="16" customFormat="1" ht="24.95" customHeight="1" thickBot="1" x14ac:dyDescent="0.25">
      <c r="A63" s="40"/>
      <c r="B63" s="59"/>
      <c r="C63" s="60"/>
      <c r="D63" s="224"/>
    </row>
    <row r="64" spans="1:4" s="16" customFormat="1" ht="50.1" customHeight="1" thickBot="1" x14ac:dyDescent="0.25">
      <c r="A64" s="411" t="s">
        <v>38</v>
      </c>
      <c r="B64" s="412"/>
      <c r="C64" s="412"/>
      <c r="D64" s="225" t="str">
        <f>"от "&amp;MIN(D65:D84)&amp;" до "&amp;MAX(D65:D84)</f>
        <v>от 3066 до 61320</v>
      </c>
    </row>
    <row r="65" spans="1:4" s="16" customFormat="1" ht="37.5" customHeight="1" outlineLevel="1" x14ac:dyDescent="0.2">
      <c r="A65" s="429" t="s">
        <v>39</v>
      </c>
      <c r="B65" s="430"/>
      <c r="C65" s="431"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65" s="226">
        <v>3066</v>
      </c>
    </row>
    <row r="66" spans="1:4" s="16" customFormat="1" ht="37.5" customHeight="1" outlineLevel="1" x14ac:dyDescent="0.2">
      <c r="A66" s="419" t="s">
        <v>40</v>
      </c>
      <c r="B66" s="420"/>
      <c r="C66" s="431"/>
      <c r="D66" s="227">
        <v>6132</v>
      </c>
    </row>
    <row r="67" spans="1:4" s="16" customFormat="1" ht="37.5" customHeight="1" outlineLevel="1" x14ac:dyDescent="0.2">
      <c r="A67" s="419" t="s">
        <v>41</v>
      </c>
      <c r="B67" s="420"/>
      <c r="C67" s="431"/>
      <c r="D67" s="227">
        <v>9198</v>
      </c>
    </row>
    <row r="68" spans="1:4" s="16" customFormat="1" ht="37.5" customHeight="1" outlineLevel="1" x14ac:dyDescent="0.2">
      <c r="A68" s="419" t="s">
        <v>42</v>
      </c>
      <c r="B68" s="420"/>
      <c r="C68" s="431"/>
      <c r="D68" s="227">
        <v>12264</v>
      </c>
    </row>
    <row r="69" spans="1:4" s="16" customFormat="1" ht="37.5" customHeight="1" outlineLevel="1" x14ac:dyDescent="0.2">
      <c r="A69" s="419" t="s">
        <v>43</v>
      </c>
      <c r="B69" s="420"/>
      <c r="C69" s="431"/>
      <c r="D69" s="227">
        <v>15330</v>
      </c>
    </row>
    <row r="70" spans="1:4" s="16" customFormat="1" ht="37.5" customHeight="1" outlineLevel="1" x14ac:dyDescent="0.2">
      <c r="A70" s="419" t="s">
        <v>44</v>
      </c>
      <c r="B70" s="420"/>
      <c r="C70" s="431"/>
      <c r="D70" s="227">
        <v>18396</v>
      </c>
    </row>
    <row r="71" spans="1:4" s="16" customFormat="1" ht="37.5" customHeight="1" outlineLevel="1" x14ac:dyDescent="0.2">
      <c r="A71" s="419" t="s">
        <v>45</v>
      </c>
      <c r="B71" s="420"/>
      <c r="C71" s="431"/>
      <c r="D71" s="227">
        <v>21462</v>
      </c>
    </row>
    <row r="72" spans="1:4" s="16" customFormat="1" ht="37.5" customHeight="1" outlineLevel="1" x14ac:dyDescent="0.2">
      <c r="A72" s="419" t="s">
        <v>46</v>
      </c>
      <c r="B72" s="420"/>
      <c r="C72" s="431"/>
      <c r="D72" s="227">
        <v>24528</v>
      </c>
    </row>
    <row r="73" spans="1:4" s="16" customFormat="1" ht="37.5" customHeight="1" outlineLevel="1" x14ac:dyDescent="0.2">
      <c r="A73" s="419" t="s">
        <v>47</v>
      </c>
      <c r="B73" s="420"/>
      <c r="C73" s="431"/>
      <c r="D73" s="227">
        <v>27594</v>
      </c>
    </row>
    <row r="74" spans="1:4" s="16" customFormat="1" ht="37.5" customHeight="1" outlineLevel="1" x14ac:dyDescent="0.2">
      <c r="A74" s="419" t="s">
        <v>48</v>
      </c>
      <c r="B74" s="420"/>
      <c r="C74" s="431"/>
      <c r="D74" s="227">
        <v>30660</v>
      </c>
    </row>
    <row r="75" spans="1:4" s="16" customFormat="1" ht="37.5" customHeight="1" outlineLevel="1" x14ac:dyDescent="0.2">
      <c r="A75" s="419" t="s">
        <v>49</v>
      </c>
      <c r="B75" s="420"/>
      <c r="C75" s="431"/>
      <c r="D75" s="227">
        <v>33726</v>
      </c>
    </row>
    <row r="76" spans="1:4" s="16" customFormat="1" ht="37.5" customHeight="1" outlineLevel="1" x14ac:dyDescent="0.2">
      <c r="A76" s="419" t="s">
        <v>50</v>
      </c>
      <c r="B76" s="420"/>
      <c r="C76" s="431"/>
      <c r="D76" s="227">
        <v>36792</v>
      </c>
    </row>
    <row r="77" spans="1:4" s="16" customFormat="1" ht="37.5" customHeight="1" outlineLevel="1" x14ac:dyDescent="0.2">
      <c r="A77" s="419" t="s">
        <v>51</v>
      </c>
      <c r="B77" s="420"/>
      <c r="C77" s="431"/>
      <c r="D77" s="227">
        <v>39858</v>
      </c>
    </row>
    <row r="78" spans="1:4" s="16" customFormat="1" ht="37.5" customHeight="1" outlineLevel="1" x14ac:dyDescent="0.2">
      <c r="A78" s="419" t="s">
        <v>52</v>
      </c>
      <c r="B78" s="420"/>
      <c r="C78" s="431"/>
      <c r="D78" s="227">
        <v>42924</v>
      </c>
    </row>
    <row r="79" spans="1:4" s="16" customFormat="1" ht="37.5" customHeight="1" outlineLevel="1" x14ac:dyDescent="0.2">
      <c r="A79" s="419" t="s">
        <v>53</v>
      </c>
      <c r="B79" s="420"/>
      <c r="C79" s="431"/>
      <c r="D79" s="227">
        <v>45990</v>
      </c>
    </row>
    <row r="80" spans="1:4" s="16" customFormat="1" ht="37.5" customHeight="1" outlineLevel="1" x14ac:dyDescent="0.2">
      <c r="A80" s="419" t="s">
        <v>54</v>
      </c>
      <c r="B80" s="420"/>
      <c r="C80" s="431"/>
      <c r="D80" s="227">
        <v>49056</v>
      </c>
    </row>
    <row r="81" spans="1:4" s="16" customFormat="1" ht="37.5" customHeight="1" outlineLevel="1" x14ac:dyDescent="0.2">
      <c r="A81" s="419" t="s">
        <v>55</v>
      </c>
      <c r="B81" s="420"/>
      <c r="C81" s="431"/>
      <c r="D81" s="227">
        <v>52122</v>
      </c>
    </row>
    <row r="82" spans="1:4" s="16" customFormat="1" ht="37.5" customHeight="1" outlineLevel="1" x14ac:dyDescent="0.2">
      <c r="A82" s="419" t="s">
        <v>56</v>
      </c>
      <c r="B82" s="420"/>
      <c r="C82" s="431"/>
      <c r="D82" s="227">
        <v>55188</v>
      </c>
    </row>
    <row r="83" spans="1:4" s="16" customFormat="1" ht="37.5" customHeight="1" outlineLevel="1" x14ac:dyDescent="0.2">
      <c r="A83" s="419" t="s">
        <v>57</v>
      </c>
      <c r="B83" s="420"/>
      <c r="C83" s="431"/>
      <c r="D83" s="227">
        <v>58254</v>
      </c>
    </row>
    <row r="84" spans="1:4" s="16" customFormat="1" ht="37.5" customHeight="1" outlineLevel="1" thickBot="1" x14ac:dyDescent="0.25">
      <c r="A84" s="419" t="s">
        <v>58</v>
      </c>
      <c r="B84" s="420"/>
      <c r="C84" s="431"/>
      <c r="D84" s="227">
        <v>61320</v>
      </c>
    </row>
    <row r="85" spans="1:4" s="16" customFormat="1" ht="50.1" customHeight="1" thickBot="1" x14ac:dyDescent="0.25">
      <c r="A85" s="629" t="s">
        <v>59</v>
      </c>
      <c r="B85" s="630"/>
      <c r="C85" s="630"/>
      <c r="D85" s="228" t="str">
        <f>"от "&amp;MIN(D86:D95)&amp;" до "&amp;MAX(D86:D95)</f>
        <v>от 300 до 6138</v>
      </c>
    </row>
    <row r="86" spans="1:4" s="16" customFormat="1" ht="156.75" customHeight="1" x14ac:dyDescent="0.2">
      <c r="A86" s="164" t="s">
        <v>60</v>
      </c>
      <c r="B86" s="165" t="s">
        <v>13</v>
      </c>
      <c r="C86" s="166"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86" s="197">
        <v>708</v>
      </c>
    </row>
    <row r="87" spans="1:4" s="16" customFormat="1" ht="37.5" customHeight="1" x14ac:dyDescent="0.2">
      <c r="A87" s="624" t="s">
        <v>61</v>
      </c>
      <c r="B87" s="380"/>
      <c r="C87" s="63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87" s="79">
        <v>414</v>
      </c>
    </row>
    <row r="88" spans="1:4" s="16" customFormat="1" ht="37.5" customHeight="1" x14ac:dyDescent="0.2">
      <c r="A88" s="624" t="s">
        <v>62</v>
      </c>
      <c r="B88" s="380"/>
      <c r="C88" s="634"/>
      <c r="D88" s="79">
        <v>6138</v>
      </c>
    </row>
    <row r="89" spans="1:4" s="16" customFormat="1" ht="37.5" customHeight="1" x14ac:dyDescent="0.2">
      <c r="A89" s="624" t="s">
        <v>63</v>
      </c>
      <c r="B89" s="380"/>
      <c r="C89" s="634"/>
      <c r="D89" s="79">
        <v>1242</v>
      </c>
    </row>
    <row r="90" spans="1:4" s="16" customFormat="1" ht="37.5" customHeight="1" x14ac:dyDescent="0.2">
      <c r="A90" s="624" t="s">
        <v>64</v>
      </c>
      <c r="B90" s="380"/>
      <c r="C90" s="634"/>
      <c r="D90" s="79">
        <v>3720</v>
      </c>
    </row>
    <row r="91" spans="1:4" s="16" customFormat="1" ht="37.5" customHeight="1" x14ac:dyDescent="0.2">
      <c r="A91" s="624" t="s">
        <v>65</v>
      </c>
      <c r="B91" s="380"/>
      <c r="C91" s="634"/>
      <c r="D91" s="79">
        <v>300</v>
      </c>
    </row>
    <row r="92" spans="1:4" s="16" customFormat="1" ht="37.5" customHeight="1" x14ac:dyDescent="0.2">
      <c r="A92" s="624" t="s">
        <v>66</v>
      </c>
      <c r="B92" s="380"/>
      <c r="C92" s="634"/>
      <c r="D92" s="79">
        <v>300</v>
      </c>
    </row>
    <row r="93" spans="1:4" s="16" customFormat="1" ht="37.5" customHeight="1" x14ac:dyDescent="0.2">
      <c r="A93" s="624" t="s">
        <v>67</v>
      </c>
      <c r="B93" s="380"/>
      <c r="C93" s="634"/>
      <c r="D93" s="79">
        <v>600</v>
      </c>
    </row>
    <row r="94" spans="1:4" s="16" customFormat="1" ht="37.5" customHeight="1" x14ac:dyDescent="0.2">
      <c r="A94" s="624" t="s">
        <v>68</v>
      </c>
      <c r="B94" s="380"/>
      <c r="C94" s="634"/>
      <c r="D94" s="79">
        <v>900</v>
      </c>
    </row>
    <row r="95" spans="1:4" s="16" customFormat="1" ht="37.5" customHeight="1" x14ac:dyDescent="0.2">
      <c r="A95" s="624" t="s">
        <v>69</v>
      </c>
      <c r="B95" s="380"/>
      <c r="C95" s="634"/>
      <c r="D95" s="79">
        <v>4308</v>
      </c>
    </row>
    <row r="96" spans="1:4"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96" s="229">
        <v>30</v>
      </c>
    </row>
    <row r="97" spans="1:4" s="23" customFormat="1" ht="50.1" customHeight="1" thickBot="1" x14ac:dyDescent="0.25">
      <c r="A97" s="625" t="s">
        <v>72</v>
      </c>
      <c r="B97" s="626"/>
      <c r="C97" s="76"/>
      <c r="D97" s="230" t="str">
        <f>"от "&amp;MIN(D99,D119:D135)&amp;" до "&amp;MAX(D99,D119:D135)</f>
        <v>от 504 до 14184</v>
      </c>
    </row>
    <row r="98" spans="1:4" s="16" customFormat="1" ht="24.95" customHeight="1" thickBot="1" x14ac:dyDescent="0.25">
      <c r="A98" s="518"/>
      <c r="B98" s="519"/>
      <c r="C98" s="60"/>
      <c r="D98" s="212"/>
    </row>
    <row r="99" spans="1:4" s="16" customFormat="1" ht="63"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"2ГИС.ШЕРЕГЕШ" (версия для ПК); Интернет-площадка 2gis.kz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http://api.2gis.kz/</v>
      </c>
      <c r="D99" s="231">
        <v>9456</v>
      </c>
    </row>
    <row r="100" spans="1:4" s="16" customFormat="1" ht="63" customHeight="1" thickBot="1" x14ac:dyDescent="0.25">
      <c r="A100" s="393" t="s">
        <v>74</v>
      </c>
      <c r="B100" s="394"/>
      <c r="C100" s="405"/>
      <c r="D100" s="293" t="s">
        <v>75</v>
      </c>
    </row>
    <row r="101" spans="1:4" s="16" customFormat="1" ht="63" customHeight="1" x14ac:dyDescent="0.2">
      <c r="A101" s="385" t="s">
        <v>76</v>
      </c>
      <c r="B101" s="386"/>
      <c r="C101" s="405"/>
      <c r="D101" s="227">
        <f>D99/4</f>
        <v>2364</v>
      </c>
    </row>
    <row r="102" spans="1:4" s="16" customFormat="1" ht="63" customHeight="1" x14ac:dyDescent="0.2">
      <c r="A102" s="385" t="s">
        <v>77</v>
      </c>
      <c r="B102" s="386"/>
      <c r="C102" s="405"/>
      <c r="D102" s="227">
        <f>D99/5</f>
        <v>1891.2</v>
      </c>
    </row>
    <row r="103" spans="1:4" s="16" customFormat="1" ht="63" customHeight="1" x14ac:dyDescent="0.2">
      <c r="A103" s="385" t="s">
        <v>78</v>
      </c>
      <c r="B103" s="386"/>
      <c r="C103" s="405"/>
      <c r="D103" s="227">
        <f>D99/6</f>
        <v>1576</v>
      </c>
    </row>
    <row r="104" spans="1:4" s="16" customFormat="1" ht="63" customHeight="1" x14ac:dyDescent="0.2">
      <c r="A104" s="385" t="s">
        <v>79</v>
      </c>
      <c r="B104" s="386"/>
      <c r="C104" s="405"/>
      <c r="D104" s="227">
        <f>D99/7</f>
        <v>1350.8571428571429</v>
      </c>
    </row>
    <row r="105" spans="1:4" s="16" customFormat="1" ht="63" customHeight="1" x14ac:dyDescent="0.2">
      <c r="A105" s="385" t="s">
        <v>80</v>
      </c>
      <c r="B105" s="386"/>
      <c r="C105" s="405"/>
      <c r="D105" s="227">
        <f>D99/8</f>
        <v>1182</v>
      </c>
    </row>
    <row r="106" spans="1:4" s="16" customFormat="1" ht="63" customHeight="1" x14ac:dyDescent="0.2">
      <c r="A106" s="385" t="s">
        <v>81</v>
      </c>
      <c r="B106" s="386"/>
      <c r="C106" s="405"/>
      <c r="D106" s="227">
        <f>D99/9</f>
        <v>1050.6666666666667</v>
      </c>
    </row>
    <row r="107" spans="1:4" s="16" customFormat="1" ht="63" customHeight="1" thickBot="1" x14ac:dyDescent="0.25">
      <c r="A107" s="385" t="s">
        <v>82</v>
      </c>
      <c r="B107" s="386"/>
      <c r="C107" s="405"/>
      <c r="D107" s="227">
        <f>D99/10</f>
        <v>945.6</v>
      </c>
    </row>
    <row r="108" spans="1:4" s="16" customFormat="1" ht="63" customHeight="1" thickBot="1" x14ac:dyDescent="0.25">
      <c r="A108" s="389" t="s">
        <v>83</v>
      </c>
      <c r="B108" s="390"/>
      <c r="C108" s="405"/>
      <c r="D108" s="231">
        <v>14184</v>
      </c>
    </row>
    <row r="109" spans="1:4" s="16" customFormat="1" ht="63" customHeight="1" thickBot="1" x14ac:dyDescent="0.25">
      <c r="A109" s="393" t="s">
        <v>74</v>
      </c>
      <c r="B109" s="394"/>
      <c r="C109" s="405"/>
      <c r="D109" s="293" t="s">
        <v>75</v>
      </c>
    </row>
    <row r="110" spans="1:4" s="16" customFormat="1" ht="63" customHeight="1" x14ac:dyDescent="0.2">
      <c r="A110" s="385" t="s">
        <v>76</v>
      </c>
      <c r="B110" s="386"/>
      <c r="C110" s="405"/>
      <c r="D110" s="239">
        <v>3546</v>
      </c>
    </row>
    <row r="111" spans="1:4" s="16" customFormat="1" ht="63" customHeight="1" x14ac:dyDescent="0.2">
      <c r="A111" s="385" t="s">
        <v>77</v>
      </c>
      <c r="B111" s="386"/>
      <c r="C111" s="405"/>
      <c r="D111" s="239">
        <v>2836.7999999999997</v>
      </c>
    </row>
    <row r="112" spans="1:4" s="16" customFormat="1" ht="63" customHeight="1" x14ac:dyDescent="0.2">
      <c r="A112" s="385" t="s">
        <v>78</v>
      </c>
      <c r="B112" s="386"/>
      <c r="C112" s="405"/>
      <c r="D112" s="239">
        <v>2364</v>
      </c>
    </row>
    <row r="113" spans="1:4" s="16" customFormat="1" ht="63" customHeight="1" x14ac:dyDescent="0.2">
      <c r="A113" s="385" t="s">
        <v>79</v>
      </c>
      <c r="B113" s="386"/>
      <c r="C113" s="405"/>
      <c r="D113" s="239">
        <v>2026.2857142857142</v>
      </c>
    </row>
    <row r="114" spans="1:4" s="16" customFormat="1" ht="63" customHeight="1" x14ac:dyDescent="0.2">
      <c r="A114" s="385" t="s">
        <v>80</v>
      </c>
      <c r="B114" s="386"/>
      <c r="C114" s="405"/>
      <c r="D114" s="239">
        <v>1773</v>
      </c>
    </row>
    <row r="115" spans="1:4" s="16" customFormat="1" ht="63" customHeight="1" x14ac:dyDescent="0.2">
      <c r="A115" s="385" t="s">
        <v>81</v>
      </c>
      <c r="B115" s="386"/>
      <c r="C115" s="405"/>
      <c r="D115" s="239">
        <v>1575.9999999999998</v>
      </c>
    </row>
    <row r="116" spans="1:4" s="16" customFormat="1" ht="63" customHeight="1" thickBot="1" x14ac:dyDescent="0.25">
      <c r="A116" s="385" t="s">
        <v>82</v>
      </c>
      <c r="B116" s="386"/>
      <c r="C116" s="406"/>
      <c r="D116" s="239">
        <v>1418.3999999999999</v>
      </c>
    </row>
    <row r="117" spans="1:4"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17" s="236">
        <v>10974</v>
      </c>
    </row>
    <row r="118" spans="1:4" s="16" customFormat="1" ht="24.95" customHeight="1" thickBot="1" x14ac:dyDescent="0.25">
      <c r="A118" s="518"/>
      <c r="B118" s="519"/>
      <c r="C118" s="56"/>
      <c r="D118" s="211"/>
    </row>
    <row r="119" spans="1:4" s="16" customFormat="1" ht="50.1" customHeight="1" x14ac:dyDescent="0.2">
      <c r="A119" s="352" t="s">
        <v>85</v>
      </c>
      <c r="B119" s="353"/>
      <c r="C119" s="118" t="str">
        <f>"Интернет-площадка 2gis.ru на основе Cправочника организаций "&amp;$C$2&amp;""</f>
        <v>Интернет-площадка 2gis.ru на основе Cправочника организаций "2ГИС.ШЕРЕГЕШ"</v>
      </c>
      <c r="D119" s="294">
        <v>4020</v>
      </c>
    </row>
    <row r="120" spans="1:4" s="16" customFormat="1" ht="50.1" customHeight="1" x14ac:dyDescent="0.2">
      <c r="A120" s="352" t="s">
        <v>86</v>
      </c>
      <c r="B120" s="353"/>
      <c r="C120"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0" s="294">
        <v>2478</v>
      </c>
    </row>
    <row r="121" spans="1:4" s="16" customFormat="1" ht="50.1" customHeight="1" x14ac:dyDescent="0.2">
      <c r="A121" s="352" t="s">
        <v>87</v>
      </c>
      <c r="B121" s="353"/>
      <c r="C121"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1" s="294">
        <v>3540</v>
      </c>
    </row>
    <row r="122" spans="1:4" s="16" customFormat="1" ht="50.1" customHeight="1" x14ac:dyDescent="0.2">
      <c r="A122" s="352" t="s">
        <v>88</v>
      </c>
      <c r="B122" s="353"/>
      <c r="C122" s="74" t="str">
        <f>"Интернет-площадка 2gis.ru на основе Cправочника организаций "&amp;$C$2&amp;""</f>
        <v>Интернет-площадка 2gis.ru на основе Cправочника организаций "2ГИС.ШЕРЕГЕШ"</v>
      </c>
      <c r="D122" s="294">
        <v>4020</v>
      </c>
    </row>
    <row r="123" spans="1:4" s="16" customFormat="1" ht="50.1" customHeight="1" x14ac:dyDescent="0.2">
      <c r="A123" s="352" t="s">
        <v>89</v>
      </c>
      <c r="B123" s="353"/>
      <c r="C123" s="74" t="str">
        <f>"Интернет-площадка 2gis.ru на основе Cправочника организаций "&amp;$C$2&amp;""</f>
        <v>Интернет-площадка 2gis.ru на основе Cправочника организаций "2ГИС.ШЕРЕГЕШ"</v>
      </c>
      <c r="D123" s="294">
        <v>4824</v>
      </c>
    </row>
    <row r="124" spans="1:4" s="16" customFormat="1" ht="50.1" customHeight="1" x14ac:dyDescent="0.2">
      <c r="A124" s="352" t="s">
        <v>90</v>
      </c>
      <c r="B124" s="353"/>
      <c r="C124"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4" s="294">
        <v>3480</v>
      </c>
    </row>
    <row r="125" spans="1:4" s="16" customFormat="1" ht="50.1" customHeight="1" x14ac:dyDescent="0.2">
      <c r="A125" s="352" t="s">
        <v>91</v>
      </c>
      <c r="B125" s="353"/>
      <c r="C125"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5" s="294">
        <v>3012</v>
      </c>
    </row>
    <row r="126" spans="1:4" s="16" customFormat="1" ht="50.1" customHeight="1" x14ac:dyDescent="0.2">
      <c r="A126" s="352" t="s">
        <v>92</v>
      </c>
      <c r="B126" s="353"/>
      <c r="C126"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26" s="294">
        <v>8028</v>
      </c>
    </row>
    <row r="127" spans="1:4" s="16" customFormat="1" ht="50.1" customHeight="1" x14ac:dyDescent="0.2">
      <c r="A127" s="352" t="s">
        <v>93</v>
      </c>
      <c r="B127" s="353"/>
      <c r="C127" s="74" t="str">
        <f>C120</f>
        <v>Электронный справочник на основе Справочника организаций"2ГИС.ШЕРЕГЕШ" (версия для ПК)</v>
      </c>
      <c r="D127" s="294">
        <v>8160</v>
      </c>
    </row>
    <row r="128" spans="1:4" s="16" customFormat="1" ht="50.1" customHeight="1" x14ac:dyDescent="0.2">
      <c r="A128" s="352" t="s">
        <v>94</v>
      </c>
      <c r="B128" s="353"/>
      <c r="C128" s="74" t="s">
        <v>95</v>
      </c>
      <c r="D128" s="294">
        <v>504</v>
      </c>
    </row>
    <row r="129" spans="1:4" s="16" customFormat="1" ht="70.5" customHeight="1" x14ac:dyDescent="0.2">
      <c r="A129" s="352" t="s">
        <v>96</v>
      </c>
      <c r="B129" s="353"/>
      <c r="C129"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29" s="294">
        <v>1770</v>
      </c>
    </row>
    <row r="130" spans="1:4" s="16" customFormat="1" ht="70.5" customHeight="1" x14ac:dyDescent="0.2">
      <c r="A130" s="352" t="s">
        <v>97</v>
      </c>
      <c r="B130" s="353"/>
      <c r="C130" s="74"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0" s="294">
        <v>1416</v>
      </c>
    </row>
    <row r="131" spans="1:4" s="16" customFormat="1" ht="70.5" customHeight="1" x14ac:dyDescent="0.2">
      <c r="A131" s="352" t="s">
        <v>98</v>
      </c>
      <c r="B131" s="353"/>
      <c r="C131" s="74"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1" s="294">
        <v>1416</v>
      </c>
    </row>
    <row r="132" spans="1:4" s="16" customFormat="1" ht="70.5" customHeight="1" x14ac:dyDescent="0.2">
      <c r="A132" s="352" t="s">
        <v>99</v>
      </c>
      <c r="B132" s="353"/>
      <c r="C132" s="74" t="str">
        <f t="shared" si="1"/>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2" s="294">
        <v>708</v>
      </c>
    </row>
    <row r="133" spans="1:4" s="16" customFormat="1" ht="70.5" customHeight="1" x14ac:dyDescent="0.2">
      <c r="A133" s="352" t="s">
        <v>100</v>
      </c>
      <c r="B133" s="353" t="s">
        <v>100</v>
      </c>
      <c r="C133"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3" s="294">
        <v>14184</v>
      </c>
    </row>
    <row r="134" spans="1:4" s="16" customFormat="1" ht="70.5" customHeight="1" x14ac:dyDescent="0.2">
      <c r="A134" s="352" t="s">
        <v>101</v>
      </c>
      <c r="B134" s="353" t="s">
        <v>101</v>
      </c>
      <c r="C134"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34" s="294">
        <v>8160</v>
      </c>
    </row>
    <row r="135" spans="1:4" s="16" customFormat="1" ht="50.1" customHeight="1" thickBot="1" x14ac:dyDescent="0.25">
      <c r="A135" s="352" t="s">
        <v>102</v>
      </c>
      <c r="B135" s="353"/>
      <c r="C135"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35" s="294">
        <v>1890</v>
      </c>
    </row>
    <row r="136" spans="1:4"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6" s="294">
        <v>708</v>
      </c>
    </row>
    <row r="137" spans="1:4"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37" s="294">
        <v>100002</v>
      </c>
    </row>
    <row r="138" spans="1:4"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"2ГИС.ШЕРЕГЕШ" (версия для ПК); 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8" s="294">
        <v>8160</v>
      </c>
    </row>
    <row r="139" spans="1:4" s="16" customFormat="1" ht="96" customHeight="1" x14ac:dyDescent="0.2">
      <c r="A139" s="377" t="s">
        <v>105</v>
      </c>
      <c r="B139" s="378"/>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Интернет-площадки и Веб-приложения на основе Cправочника организаций "2ГИС.ШЕРЕГЕШ", http://api.2gis.ru/</v>
      </c>
      <c r="D139" s="294">
        <v>1005</v>
      </c>
    </row>
    <row r="140" spans="1:4" s="16" customFormat="1" ht="96" customHeight="1" x14ac:dyDescent="0.2">
      <c r="A140" s="377" t="s">
        <v>106</v>
      </c>
      <c r="B140" s="378"/>
      <c r="C140"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40" s="294">
        <v>2004</v>
      </c>
    </row>
    <row r="141" spans="1:4" s="16" customFormat="1" ht="50.1" customHeight="1" x14ac:dyDescent="0.2">
      <c r="A141" s="377" t="s">
        <v>107</v>
      </c>
      <c r="B141" s="378"/>
      <c r="C141" s="74" t="str">
        <f>"Интернет-площадка 2gis.ru на основе Cправочника организаций "&amp;$C$2&amp;""</f>
        <v>Интернет-площадка 2gis.ru на основе Cправочника организаций "2ГИС.ШЕРЕГЕШ"</v>
      </c>
      <c r="D141" s="294">
        <v>5640</v>
      </c>
    </row>
    <row r="142" spans="1:4" s="16" customFormat="1" ht="50.1" customHeight="1" x14ac:dyDescent="0.2">
      <c r="A142" s="352" t="s">
        <v>108</v>
      </c>
      <c r="B142" s="353"/>
      <c r="C142"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2" s="294">
        <v>3480</v>
      </c>
    </row>
    <row r="143" spans="1:4" s="16" customFormat="1" ht="50.1" customHeight="1" x14ac:dyDescent="0.2">
      <c r="A143" s="352" t="s">
        <v>109</v>
      </c>
      <c r="B143" s="353"/>
      <c r="C143"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3" s="294">
        <v>5040</v>
      </c>
    </row>
    <row r="144" spans="1:4" s="16" customFormat="1" ht="50.1" customHeight="1" x14ac:dyDescent="0.2">
      <c r="A144" s="352" t="s">
        <v>110</v>
      </c>
      <c r="B144" s="353"/>
      <c r="C144" s="74" t="str">
        <f>"Интернет-площадка 2gis.ru на основе Cправочника организаций "&amp;$C$2&amp;""</f>
        <v>Интернет-площадка 2gis.ru на основе Cправочника организаций "2ГИС.ШЕРЕГЕШ"</v>
      </c>
      <c r="D144" s="294">
        <v>5640</v>
      </c>
    </row>
    <row r="145" spans="1:4" s="16" customFormat="1" ht="50.1" customHeight="1" x14ac:dyDescent="0.2">
      <c r="A145" s="352" t="s">
        <v>111</v>
      </c>
      <c r="B145" s="353"/>
      <c r="C145" s="74" t="str">
        <f>"Интернет-площадка 2gis.ru на основе Cправочника организаций "&amp;$C$2&amp;""</f>
        <v>Интернет-площадка 2gis.ru на основе Cправочника организаций "2ГИС.ШЕРЕГЕШ"</v>
      </c>
      <c r="D145" s="294">
        <v>6768</v>
      </c>
    </row>
    <row r="146" spans="1:4" s="16" customFormat="1" ht="50.1" customHeight="1" x14ac:dyDescent="0.2">
      <c r="A146" s="352" t="s">
        <v>112</v>
      </c>
      <c r="B146" s="353"/>
      <c r="C146"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6" s="294">
        <v>4920</v>
      </c>
    </row>
    <row r="147" spans="1:4" s="16" customFormat="1" ht="50.1" customHeight="1" x14ac:dyDescent="0.2">
      <c r="A147" s="352" t="s">
        <v>113</v>
      </c>
      <c r="B147" s="353"/>
      <c r="C147"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7" s="294">
        <v>4320</v>
      </c>
    </row>
    <row r="148" spans="1:4" s="16" customFormat="1" ht="50.1" customHeight="1" x14ac:dyDescent="0.2">
      <c r="A148" s="377" t="s">
        <v>114</v>
      </c>
      <c r="B148" s="378"/>
      <c r="C148"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48" s="294">
        <v>11280</v>
      </c>
    </row>
    <row r="149" spans="1:4" s="16" customFormat="1" ht="50.1" customHeight="1" x14ac:dyDescent="0.2">
      <c r="A149" s="352" t="s">
        <v>115</v>
      </c>
      <c r="B149" s="353"/>
      <c r="C149" s="74" t="s">
        <v>95</v>
      </c>
      <c r="D149" s="294">
        <v>720</v>
      </c>
    </row>
    <row r="150" spans="1:4" s="16" customFormat="1" ht="67.5" customHeight="1" x14ac:dyDescent="0.2">
      <c r="A150" s="352" t="s">
        <v>116</v>
      </c>
      <c r="B150" s="353"/>
      <c r="C150" s="74"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"2ГИС.ШЕРЕГЕШ" (мобильная версия 2ГИС 4.0 и выше); Интернет-площадка 2gis.ru на основе Cправочника организаций "2ГИС.ШЕРЕГЕШ"</v>
      </c>
      <c r="D150" s="294">
        <v>19920</v>
      </c>
    </row>
    <row r="151" spans="1:4" s="16" customFormat="1" ht="50.1" customHeight="1" thickBot="1" x14ac:dyDescent="0.25">
      <c r="A151" s="377" t="s">
        <v>117</v>
      </c>
      <c r="B151" s="378"/>
      <c r="C151"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51" s="294">
        <v>2760</v>
      </c>
    </row>
    <row r="152" spans="1:4" s="16" customFormat="1" ht="36" customHeight="1" thickBot="1" x14ac:dyDescent="0.25">
      <c r="A152" s="362" t="s">
        <v>118</v>
      </c>
      <c r="B152" s="363"/>
      <c r="C152" s="362"/>
      <c r="D152" s="695"/>
    </row>
    <row r="153" spans="1:4"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"2ГИС.ШЕРЕГЕШ" (мобильная версия)</v>
      </c>
      <c r="D153" s="227">
        <v>5004</v>
      </c>
    </row>
    <row r="154" spans="1:4" s="16" customFormat="1" ht="50.1" customHeight="1" x14ac:dyDescent="0.2">
      <c r="A154" s="352" t="s">
        <v>120</v>
      </c>
      <c r="B154" s="353"/>
      <c r="C154" s="367"/>
      <c r="D154" s="227">
        <v>5004</v>
      </c>
    </row>
    <row r="155" spans="1:4" s="16" customFormat="1" ht="50.1" customHeight="1" x14ac:dyDescent="0.2">
      <c r="A155" s="369" t="s">
        <v>121</v>
      </c>
      <c r="B155" s="370"/>
      <c r="C155" s="367"/>
      <c r="D155" s="322">
        <v>1500</v>
      </c>
    </row>
    <row r="156" spans="1:4" s="16" customFormat="1" ht="50.1" customHeight="1" x14ac:dyDescent="0.2">
      <c r="A156" s="369" t="s">
        <v>122</v>
      </c>
      <c r="B156" s="370"/>
      <c r="C156" s="367"/>
      <c r="D156" s="322">
        <v>150</v>
      </c>
    </row>
    <row r="157" spans="1:4" s="16" customFormat="1" ht="50.1" customHeight="1" thickBot="1" x14ac:dyDescent="0.25">
      <c r="A157" s="369" t="s">
        <v>123</v>
      </c>
      <c r="B157" s="370"/>
      <c r="C157" s="368"/>
      <c r="D157" s="278">
        <v>510</v>
      </c>
    </row>
    <row r="158" spans="1:4" s="16" customFormat="1" ht="50.1" customHeight="1" thickBot="1" x14ac:dyDescent="0.25">
      <c r="A158" s="362" t="s">
        <v>124</v>
      </c>
      <c r="B158" s="363"/>
      <c r="C158" s="21"/>
      <c r="D158" s="22"/>
    </row>
    <row r="159" spans="1:4" s="16" customFormat="1" ht="50.1" customHeight="1" x14ac:dyDescent="0.2">
      <c r="A159" s="352" t="s">
        <v>214</v>
      </c>
      <c r="B159" s="353"/>
      <c r="C159"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59" s="238">
        <v>4020</v>
      </c>
    </row>
    <row r="160" spans="1:4" s="16" customFormat="1" ht="50.1" customHeight="1" x14ac:dyDescent="0.2">
      <c r="A160" s="352" t="s">
        <v>126</v>
      </c>
      <c r="B160" s="353"/>
      <c r="C160" s="74" t="str">
        <f>"Интернет-площадка 2gis.ru на основе Cправочника организаций "&amp;$C$2&amp;""</f>
        <v>Интернет-площадка 2gis.ru на основе Cправочника организаций "2ГИС.ШЕРЕГЕШ"</v>
      </c>
      <c r="D160" s="227">
        <v>2124</v>
      </c>
    </row>
    <row r="161" spans="1:4" s="16" customFormat="1" ht="50.1" customHeight="1" x14ac:dyDescent="0.2">
      <c r="A161" s="352" t="s">
        <v>127</v>
      </c>
      <c r="B161" s="353"/>
      <c r="C161"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1" s="238">
        <v>0</v>
      </c>
    </row>
    <row r="162" spans="1:4" s="16" customFormat="1" ht="50.1" customHeight="1" x14ac:dyDescent="0.2">
      <c r="A162" s="352" t="s">
        <v>215</v>
      </c>
      <c r="B162" s="353"/>
      <c r="C162" s="74"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"2ГИС.ШЕРЕГЕШ" (мобильная версия 2ГИС 4.0 и выше)</v>
      </c>
      <c r="D162" s="227">
        <v>5640</v>
      </c>
    </row>
    <row r="163" spans="1:4" s="16" customFormat="1" ht="50.1" customHeight="1" x14ac:dyDescent="0.2">
      <c r="A163" s="352" t="s">
        <v>199</v>
      </c>
      <c r="B163" s="353"/>
      <c r="C163" s="74" t="str">
        <f>"Интернет-площадка 2gis.ru на основе Cправочника организаций "&amp;$C$2&amp;""</f>
        <v>Интернет-площадка 2gis.ru на основе Cправочника организаций "2ГИС.ШЕРЕГЕШ"</v>
      </c>
      <c r="D163" s="227">
        <v>3000</v>
      </c>
    </row>
    <row r="164" spans="1:4" s="16" customFormat="1" ht="50.1" customHeight="1" x14ac:dyDescent="0.2">
      <c r="A164" s="352" t="s">
        <v>130</v>
      </c>
      <c r="B164" s="353"/>
      <c r="C164" s="74" t="str">
        <f>"Электронный справочник на основе Справочника организаций"&amp;$C$2&amp;" (версия для ПК)"</f>
        <v>Электронный справочник на основе Справочника организаций"2ГИС.ШЕРЕГЕШ" (версия для ПК)</v>
      </c>
      <c r="D164" s="227">
        <v>3000</v>
      </c>
    </row>
    <row r="165" spans="1:4" s="16" customFormat="1" ht="126" customHeight="1" thickBot="1" x14ac:dyDescent="0.25">
      <c r="A165" s="514" t="s">
        <v>131</v>
      </c>
      <c r="B165" s="515"/>
      <c r="C165" s="323" t="str">
        <f>C160</f>
        <v>Интернет-площадка 2gis.ru на основе Cправочника организаций "2ГИС.ШЕРЕГЕШ"</v>
      </c>
      <c r="D165" s="290">
        <v>4020</v>
      </c>
    </row>
    <row r="166" spans="1:4" s="16" customFormat="1" ht="126" customHeight="1" thickBot="1" x14ac:dyDescent="0.25">
      <c r="A166" s="352" t="s">
        <v>132</v>
      </c>
      <c r="B166" s="353"/>
      <c r="C166"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"2ГИС.ШЕРЕГЕШ"; электронный справочник на основе Справочника организаций "2ГИС.ШЕРЕГЕШ" (мобильная версия 2ГИС 4.0 и выше)</v>
      </c>
      <c r="D166" s="290">
        <v>3000</v>
      </c>
    </row>
    <row r="167" spans="1:4" s="23" customFormat="1" ht="50.1" customHeight="1" thickBot="1" x14ac:dyDescent="0.25">
      <c r="A167" s="518"/>
      <c r="B167" s="519"/>
      <c r="C167" s="60"/>
      <c r="D167" s="212"/>
    </row>
    <row r="168" spans="1:4" s="20" customFormat="1" ht="26.25" x14ac:dyDescent="0.2">
      <c r="A168" s="81"/>
      <c r="B168" s="82"/>
      <c r="C168" s="83"/>
      <c r="D168" s="82"/>
    </row>
    <row r="169" spans="1:4" s="16" customFormat="1" ht="21" x14ac:dyDescent="0.2">
      <c r="A169" s="85"/>
      <c r="B169" s="86" t="s">
        <v>133</v>
      </c>
      <c r="C169" s="349" t="s">
        <v>580</v>
      </c>
      <c r="D169" s="349"/>
    </row>
    <row r="170" spans="1:4" s="16" customFormat="1" ht="21" x14ac:dyDescent="0.2">
      <c r="A170" s="85"/>
      <c r="B170" s="87"/>
      <c r="C170" s="348" t="s">
        <v>581</v>
      </c>
      <c r="D170" s="348"/>
    </row>
    <row r="171" spans="1:4" s="16" customFormat="1" ht="21" x14ac:dyDescent="0.2">
      <c r="A171" s="85"/>
      <c r="B171" s="87"/>
      <c r="C171" s="348" t="s">
        <v>582</v>
      </c>
      <c r="D171" s="348"/>
    </row>
    <row r="172" spans="1:4" s="16" customFormat="1" ht="21" x14ac:dyDescent="0.2">
      <c r="A172" s="81"/>
      <c r="B172" s="82"/>
      <c r="C172" s="348"/>
      <c r="D172" s="348"/>
    </row>
    <row r="173" spans="1:4" s="16" customFormat="1" ht="23.25" x14ac:dyDescent="0.2">
      <c r="A173" s="347" t="str">
        <f>Абакан_юр!A174</f>
        <v>По соглашению сторон в качестве валюты платежа могут выступать украинские гривны, в этом случае курс следующий: 1 руб. = 0,4395 гривен</v>
      </c>
      <c r="B173" s="347"/>
      <c r="C173" s="347"/>
      <c r="D173" s="89"/>
    </row>
    <row r="174" spans="1:4" s="16" customFormat="1" ht="23.25" x14ac:dyDescent="0.2">
      <c r="A174" s="347" t="str">
        <f>Абакан_юр!A175</f>
        <v>По соглашению сторон в качестве валюты платежа могут выступать дирхамы ОАЭ, в этом случае курс следующий: 1 руб. = 0,0414 дирхам</v>
      </c>
      <c r="B174" s="347"/>
      <c r="C174" s="347"/>
      <c r="D174" s="89"/>
    </row>
    <row r="175" spans="1:4" ht="12.6" customHeight="1" x14ac:dyDescent="0.2">
      <c r="A175" s="347" t="str">
        <f>Абакан_юр!A176</f>
        <v>По соглашению сторон в качестве валюты платежа могут выступать доллары США, в этом случае курс следующий: 1 руб. = 0,0113 доллара</v>
      </c>
      <c r="B175" s="347"/>
      <c r="C175" s="347"/>
      <c r="D175" s="89"/>
    </row>
    <row r="176" spans="1:4" s="87" customFormat="1" ht="24.95" customHeight="1" x14ac:dyDescent="0.2">
      <c r="A176" s="347" t="str">
        <f>Абакан_юр!A177</f>
        <v>По соглашению сторон в качестве валюты платежа могут выступать евро, в этом случае курс следующий: 1 руб. = 0,0104 евро</v>
      </c>
      <c r="B176" s="347"/>
      <c r="C176" s="347"/>
      <c r="D176" s="89"/>
    </row>
    <row r="177" spans="1:4" s="87" customFormat="1" ht="24.95" customHeight="1" x14ac:dyDescent="0.2">
      <c r="A177" s="347" t="str">
        <f>Абакан_юр!A178</f>
        <v>По соглашению сторон в качестве валюты платежа могут выступать чешские кроны, в этом случае курс следующий: 1 руб. = 0,2610 крона</v>
      </c>
      <c r="B177" s="347"/>
      <c r="C177" s="347"/>
      <c r="D177" s="89"/>
    </row>
    <row r="178" spans="1:4" s="87" customFormat="1" ht="24.95" customHeight="1" x14ac:dyDescent="0.2">
      <c r="A178" s="347" t="str">
        <f>Абакан_юр!A179</f>
        <v>По соглашению сторон в качестве валюты платежа могут выступать киргизские сомы, в этом случае курс следующий: 1 руб. = 1,0094 сом</v>
      </c>
      <c r="B178" s="347"/>
      <c r="C178" s="347"/>
      <c r="D178" s="89"/>
    </row>
    <row r="179" spans="1:4" s="82" customFormat="1" ht="12" customHeight="1" x14ac:dyDescent="0.2">
      <c r="A179" s="347" t="str">
        <f>Абакан_юр!A180</f>
        <v>По соглашению сторон в качестве валюты платежа могут выступать казахстанские тенге, в этом случае курс следующий: 1 руб. = 5,0667 тенге</v>
      </c>
      <c r="B179" s="347"/>
      <c r="C179" s="347"/>
      <c r="D179" s="89"/>
    </row>
    <row r="180" spans="1:4" s="91" customFormat="1" ht="24.95" customHeight="1" x14ac:dyDescent="0.2">
      <c r="A180" s="93"/>
      <c r="B180" s="93"/>
      <c r="C180" s="94"/>
      <c r="D180" s="95"/>
    </row>
    <row r="181" spans="1:4" s="91" customFormat="1" ht="24.95" customHeight="1" x14ac:dyDescent="0.2">
      <c r="A181" s="339" t="s">
        <v>145</v>
      </c>
      <c r="B181" s="339"/>
      <c r="C181" s="339"/>
      <c r="D181" s="339"/>
    </row>
    <row r="182" spans="1:4" s="91" customFormat="1" ht="24.95" customHeight="1" x14ac:dyDescent="0.2">
      <c r="A182" s="93"/>
      <c r="B182" s="93"/>
      <c r="C182" s="94"/>
      <c r="D182" s="95"/>
    </row>
    <row r="183" spans="1:4" s="91" customFormat="1" ht="24.95" customHeight="1" thickBot="1" x14ac:dyDescent="0.25">
      <c r="A183" s="340" t="s">
        <v>146</v>
      </c>
      <c r="B183" s="340"/>
      <c r="C183" s="340"/>
      <c r="D183" s="340"/>
    </row>
    <row r="184" spans="1:4" s="91" customFormat="1" ht="24.95" customHeight="1" thickBot="1" x14ac:dyDescent="0.25">
      <c r="A184" s="341" t="s">
        <v>147</v>
      </c>
      <c r="B184" s="342"/>
      <c r="C184" s="342"/>
      <c r="D184" s="343"/>
    </row>
    <row r="185" spans="1:4" s="91" customFormat="1" ht="24.95" customHeight="1" thickBot="1" x14ac:dyDescent="0.25">
      <c r="A185" s="538" t="s">
        <v>148</v>
      </c>
      <c r="B185" s="539"/>
      <c r="C185" s="103" t="s">
        <v>149</v>
      </c>
      <c r="D185" s="153" t="s">
        <v>150</v>
      </c>
    </row>
    <row r="186" spans="1:4" s="91" customFormat="1" ht="24.95" customHeight="1" x14ac:dyDescent="0.2">
      <c r="A186" s="333" t="s">
        <v>151</v>
      </c>
      <c r="B186" s="334"/>
      <c r="C186" s="105" t="s">
        <v>152</v>
      </c>
      <c r="D186" s="156" t="s">
        <v>153</v>
      </c>
    </row>
    <row r="187" spans="1:4" s="98" customFormat="1" ht="12.6" customHeight="1" x14ac:dyDescent="0.2">
      <c r="A187" s="337" t="s">
        <v>154</v>
      </c>
      <c r="B187" s="338"/>
      <c r="C187" s="106" t="s">
        <v>155</v>
      </c>
      <c r="D187" s="158" t="s">
        <v>156</v>
      </c>
    </row>
    <row r="188" spans="1:4" ht="24.95" customHeight="1" thickBot="1" x14ac:dyDescent="0.25">
      <c r="A188" s="495" t="s">
        <v>157</v>
      </c>
      <c r="B188" s="496"/>
      <c r="C188" s="125" t="s">
        <v>158</v>
      </c>
      <c r="D188" s="262" t="s">
        <v>156</v>
      </c>
    </row>
    <row r="189" spans="1:4" s="98" customFormat="1" ht="12" customHeight="1" thickBot="1" x14ac:dyDescent="0.25">
      <c r="A189" s="495" t="s">
        <v>160</v>
      </c>
      <c r="B189" s="496"/>
      <c r="C189" s="247" t="s">
        <v>161</v>
      </c>
      <c r="D189" s="262" t="s">
        <v>156</v>
      </c>
    </row>
    <row r="190" spans="1:4" s="100" customFormat="1" ht="50.1" customHeight="1" thickBot="1" x14ac:dyDescent="0.25">
      <c r="A190" s="495" t="s">
        <v>162</v>
      </c>
      <c r="B190" s="496"/>
      <c r="C190" s="125" t="s">
        <v>163</v>
      </c>
      <c r="D190" s="125" t="s">
        <v>156</v>
      </c>
    </row>
    <row r="191" spans="1:4" s="102" customFormat="1" ht="50.1" customHeight="1" x14ac:dyDescent="0.2">
      <c r="A191" s="826" t="s">
        <v>165</v>
      </c>
      <c r="B191" s="826"/>
      <c r="C191" s="826"/>
      <c r="D191" s="826"/>
    </row>
    <row r="192" spans="1:4" ht="50.1" customHeight="1" x14ac:dyDescent="0.2">
      <c r="A192" s="827"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2" s="827"/>
      <c r="C192" s="827"/>
      <c r="D192" s="827"/>
    </row>
    <row r="193" spans="1:4" ht="99.95" customHeight="1" x14ac:dyDescent="0.2">
      <c r="A193" s="828" t="s">
        <v>167</v>
      </c>
      <c r="B193" s="828"/>
      <c r="C193" s="828"/>
      <c r="D193" s="828"/>
    </row>
    <row r="194" spans="1:4" ht="75" customHeight="1" x14ac:dyDescent="0.2">
      <c r="A194" s="329" t="s">
        <v>168</v>
      </c>
      <c r="B194" s="329"/>
      <c r="C194" s="329"/>
      <c r="D194" s="329"/>
    </row>
    <row r="195" spans="1:4" ht="126.75" customHeight="1" x14ac:dyDescent="0.2">
      <c r="A195" s="339" t="s">
        <v>169</v>
      </c>
      <c r="B195" s="339"/>
      <c r="C195" s="339"/>
      <c r="D195" s="339"/>
    </row>
    <row r="196" spans="1:4" s="82" customFormat="1" ht="102.75" customHeight="1" x14ac:dyDescent="0.2">
      <c r="A196" s="81"/>
      <c r="C196" s="83"/>
    </row>
    <row r="197" spans="1:4" s="98" customFormat="1" ht="222.75" customHeight="1" x14ac:dyDescent="0.2">
      <c r="A197" s="81"/>
      <c r="B197" s="82"/>
      <c r="C197" s="83"/>
      <c r="D197" s="82"/>
    </row>
    <row r="198" spans="1:4" s="98" customFormat="1" ht="42" customHeight="1" x14ac:dyDescent="0.2">
      <c r="A198" s="81"/>
      <c r="B198" s="82"/>
      <c r="C198" s="83"/>
      <c r="D198" s="82"/>
    </row>
    <row r="199" spans="1:4" ht="205.5" customHeight="1" x14ac:dyDescent="0.2"/>
    <row r="200" spans="1:4" s="16" customFormat="1" ht="67.5" customHeight="1" x14ac:dyDescent="0.2">
      <c r="A200" s="81"/>
      <c r="B200" s="82"/>
      <c r="C200" s="83"/>
      <c r="D200" s="82"/>
    </row>
    <row r="201" spans="1:4" ht="45" customHeight="1" x14ac:dyDescent="0.2"/>
    <row r="202" spans="1:4" s="109" customFormat="1" ht="114.75" customHeight="1" x14ac:dyDescent="0.2">
      <c r="A202" s="81"/>
      <c r="B202" s="82"/>
      <c r="C202" s="83"/>
      <c r="D202" s="82"/>
    </row>
  </sheetData>
  <sheetProtection selectLockedCells="1" selectUnlockedCells="1"/>
  <mergeCells count="176">
    <mergeCell ref="A5:B5"/>
    <mergeCell ref="A7:A10"/>
    <mergeCell ref="B7:B8"/>
    <mergeCell ref="C7:C8"/>
    <mergeCell ref="D7:D10"/>
    <mergeCell ref="A12:A16"/>
    <mergeCell ref="B12:B13"/>
    <mergeCell ref="C12:C13"/>
    <mergeCell ref="D12:D16"/>
    <mergeCell ref="A27:A30"/>
    <mergeCell ref="B27:B28"/>
    <mergeCell ref="C27:C28"/>
    <mergeCell ref="D27:D30"/>
    <mergeCell ref="A32:A36"/>
    <mergeCell ref="B32:B33"/>
    <mergeCell ref="C32:C33"/>
    <mergeCell ref="D32:D36"/>
    <mergeCell ref="A18:A21"/>
    <mergeCell ref="D18:D21"/>
    <mergeCell ref="C19:C20"/>
    <mergeCell ref="A23:A25"/>
    <mergeCell ref="B23:B24"/>
    <mergeCell ref="C23:C24"/>
    <mergeCell ref="D23:D25"/>
    <mergeCell ref="A48:A52"/>
    <mergeCell ref="B48:B49"/>
    <mergeCell ref="C48:C49"/>
    <mergeCell ref="D48:D52"/>
    <mergeCell ref="A54:A58"/>
    <mergeCell ref="B54:B55"/>
    <mergeCell ref="C54:C55"/>
    <mergeCell ref="D54:D58"/>
    <mergeCell ref="A38:A41"/>
    <mergeCell ref="D38:D41"/>
    <mergeCell ref="C39:C40"/>
    <mergeCell ref="A43:A46"/>
    <mergeCell ref="B43:B44"/>
    <mergeCell ref="C43:C44"/>
    <mergeCell ref="D43:D46"/>
    <mergeCell ref="A60:A62"/>
    <mergeCell ref="B60:B61"/>
    <mergeCell ref="C60:C61"/>
    <mergeCell ref="D60:D62"/>
    <mergeCell ref="A64:C64"/>
    <mergeCell ref="A65:B65"/>
    <mergeCell ref="C65:C84"/>
    <mergeCell ref="A66:B66"/>
    <mergeCell ref="A67:B67"/>
    <mergeCell ref="A68:B68"/>
    <mergeCell ref="A75:B75"/>
    <mergeCell ref="A76:B76"/>
    <mergeCell ref="A77:B77"/>
    <mergeCell ref="A78:B78"/>
    <mergeCell ref="A79:B79"/>
    <mergeCell ref="A80:B80"/>
    <mergeCell ref="A69:B69"/>
    <mergeCell ref="A70:B70"/>
    <mergeCell ref="A71:B71"/>
    <mergeCell ref="A72:B72"/>
    <mergeCell ref="A73:B73"/>
    <mergeCell ref="A74:B74"/>
    <mergeCell ref="A81:B81"/>
    <mergeCell ref="A82:B82"/>
    <mergeCell ref="A83:B83"/>
    <mergeCell ref="A84:B84"/>
    <mergeCell ref="A85:C85"/>
    <mergeCell ref="A87:B87"/>
    <mergeCell ref="C87:C95"/>
    <mergeCell ref="A88:B88"/>
    <mergeCell ref="A89:B89"/>
    <mergeCell ref="A90:B90"/>
    <mergeCell ref="C99:C116"/>
    <mergeCell ref="A100:B100"/>
    <mergeCell ref="A101:B101"/>
    <mergeCell ref="A102:B102"/>
    <mergeCell ref="A103:B103"/>
    <mergeCell ref="A104:B104"/>
    <mergeCell ref="A105:B105"/>
    <mergeCell ref="A91:B91"/>
    <mergeCell ref="A92:B92"/>
    <mergeCell ref="A93:B93"/>
    <mergeCell ref="A94:B94"/>
    <mergeCell ref="A95:B95"/>
    <mergeCell ref="A96:B96"/>
    <mergeCell ref="A106:B106"/>
    <mergeCell ref="A107:B107"/>
    <mergeCell ref="A108:B108"/>
    <mergeCell ref="A109:B109"/>
    <mergeCell ref="A110:B110"/>
    <mergeCell ref="A111:B111"/>
    <mergeCell ref="A97:B97"/>
    <mergeCell ref="A98:B98"/>
    <mergeCell ref="A99:B9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53:B153"/>
    <mergeCell ref="C153:C157"/>
    <mergeCell ref="A154:B154"/>
    <mergeCell ref="A155:B155"/>
    <mergeCell ref="A156:B156"/>
    <mergeCell ref="A157:B157"/>
    <mergeCell ref="A148:B148"/>
    <mergeCell ref="A149:B149"/>
    <mergeCell ref="A150:B150"/>
    <mergeCell ref="A151:B151"/>
    <mergeCell ref="A152:B152"/>
    <mergeCell ref="C152:D152"/>
    <mergeCell ref="A164:B164"/>
    <mergeCell ref="A165:B165"/>
    <mergeCell ref="A166:B166"/>
    <mergeCell ref="A167:B167"/>
    <mergeCell ref="C169:D169"/>
    <mergeCell ref="C170:D170"/>
    <mergeCell ref="A158:B158"/>
    <mergeCell ref="A159:B159"/>
    <mergeCell ref="A160:B160"/>
    <mergeCell ref="A161:B161"/>
    <mergeCell ref="A162:B162"/>
    <mergeCell ref="A163:B163"/>
    <mergeCell ref="A177:C177"/>
    <mergeCell ref="A178:C178"/>
    <mergeCell ref="A179:C179"/>
    <mergeCell ref="A181:D181"/>
    <mergeCell ref="A183:D183"/>
    <mergeCell ref="A184:D184"/>
    <mergeCell ref="C171:D171"/>
    <mergeCell ref="C172:D172"/>
    <mergeCell ref="A173:C173"/>
    <mergeCell ref="A174:C174"/>
    <mergeCell ref="A175:C175"/>
    <mergeCell ref="A176:C176"/>
    <mergeCell ref="A191:D191"/>
    <mergeCell ref="A192:D192"/>
    <mergeCell ref="A193:D193"/>
    <mergeCell ref="A194:D194"/>
    <mergeCell ref="A195:D195"/>
    <mergeCell ref="A185:B185"/>
    <mergeCell ref="A186:B186"/>
    <mergeCell ref="A187:B187"/>
    <mergeCell ref="A188:B188"/>
    <mergeCell ref="A189:B189"/>
    <mergeCell ref="A190:B190"/>
  </mergeCells>
  <pageMargins left="0.59055118110236227" right="0.59055118110236227" top="0.19685039370078741" bottom="0.19685039370078741" header="0" footer="0"/>
  <pageSetup paperSize="9" scale="27" firstPageNumber="0" fitToHeight="50" orientation="portrait" horizontalDpi="300" verticalDpi="300"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H201"/>
  <sheetViews>
    <sheetView view="pageBreakPreview" zoomScale="40" zoomScaleNormal="60" zoomScaleSheetLayoutView="40" workbookViewId="0">
      <pane ySplit="4" topLeftCell="A52" activePane="bottomLeft" state="frozen"/>
      <selection activeCell="D180" sqref="D180:H180"/>
      <selection pane="bottomLeft" activeCell="D180" sqref="D180:H180"/>
    </sheetView>
  </sheetViews>
  <sheetFormatPr defaultColWidth="9.140625" defaultRowHeight="12.75" x14ac:dyDescent="0.2"/>
  <cols>
    <col min="1" max="1" width="45.7109375" style="81" customWidth="1"/>
    <col min="2" max="2" width="80.7109375" style="82" customWidth="1"/>
    <col min="3" max="3" width="120.7109375" style="83" customWidth="1"/>
    <col min="4" max="7" width="30.7109375" style="82" customWidth="1"/>
    <col min="8" max="8" width="30.7109375" style="84" customWidth="1"/>
    <col min="9" max="16384" width="9.140625" style="84"/>
  </cols>
  <sheetData>
    <row r="1" spans="1:8" s="4" customFormat="1" ht="50.1" customHeight="1" x14ac:dyDescent="0.2">
      <c r="A1" s="1"/>
      <c r="B1" s="2"/>
      <c r="C1" s="3" t="s">
        <v>0</v>
      </c>
      <c r="D1" s="2"/>
      <c r="E1" s="2"/>
      <c r="F1" s="2"/>
      <c r="G1" s="2"/>
      <c r="H1" s="2"/>
    </row>
    <row r="2" spans="1:8" s="10" customFormat="1" ht="50.1" customHeight="1" x14ac:dyDescent="0.2">
      <c r="A2" s="5" t="str">
        <f>Абакан_юр!A2</f>
        <v>Введен в действие с "01" апреля 2024 г.</v>
      </c>
      <c r="B2" s="6" t="s">
        <v>2</v>
      </c>
      <c r="C2" s="7" t="s">
        <v>740</v>
      </c>
      <c r="D2" s="8"/>
      <c r="E2" s="8"/>
      <c r="F2" s="8"/>
      <c r="G2" s="8"/>
      <c r="H2" s="9"/>
    </row>
    <row r="3" spans="1:8" s="16" customFormat="1" ht="24.95" customHeight="1" thickBot="1" x14ac:dyDescent="0.25">
      <c r="A3" s="11" t="str">
        <f>Абакан_юр!A3</f>
        <v>Стоимость Услуг, выраженная в иностранной валюте, может быть изменена с учетом изменения курса валют более 10% от курса, установленного Центральным банком РФ. Прайс-лист не является офертой</v>
      </c>
      <c r="B3" s="12"/>
      <c r="C3" s="13"/>
      <c r="D3" s="14"/>
      <c r="E3" s="14"/>
      <c r="F3" s="15"/>
      <c r="G3" s="13"/>
      <c r="H3" s="13"/>
    </row>
    <row r="4" spans="1:8" s="20" customFormat="1" ht="50.1" customHeight="1" thickBot="1" x14ac:dyDescent="0.25">
      <c r="A4" s="17" t="s">
        <v>5</v>
      </c>
      <c r="B4" s="18" t="s">
        <v>6</v>
      </c>
      <c r="C4" s="19" t="s">
        <v>7</v>
      </c>
      <c r="D4" s="490" t="s">
        <v>8</v>
      </c>
      <c r="E4" s="491"/>
      <c r="F4" s="491"/>
      <c r="G4" s="491"/>
      <c r="H4" s="492"/>
    </row>
    <row r="5" spans="1:8" s="23" customFormat="1" ht="49.5" customHeight="1" thickBot="1" x14ac:dyDescent="0.25">
      <c r="A5" s="362" t="s">
        <v>9</v>
      </c>
      <c r="B5" s="363"/>
      <c r="C5" s="21"/>
      <c r="D5" s="21"/>
      <c r="E5" s="21"/>
      <c r="F5" s="21"/>
      <c r="G5" s="21"/>
      <c r="H5" s="22"/>
    </row>
    <row r="6" spans="1:8" ht="24" thickBot="1" x14ac:dyDescent="0.25">
      <c r="A6" s="160"/>
      <c r="B6" s="161"/>
      <c r="C6" s="162"/>
      <c r="D6" s="135" t="s">
        <v>171</v>
      </c>
      <c r="E6" s="111" t="s">
        <v>172</v>
      </c>
      <c r="F6" s="135" t="s">
        <v>173</v>
      </c>
      <c r="G6" s="111" t="s">
        <v>174</v>
      </c>
      <c r="H6" s="136" t="s">
        <v>175</v>
      </c>
    </row>
    <row r="7" spans="1:8" s="16" customFormat="1" ht="48" customHeight="1" x14ac:dyDescent="0.2">
      <c r="A7" s="461" t="s">
        <v>10</v>
      </c>
      <c r="B7" s="455" t="s">
        <v>27</v>
      </c>
      <c r="C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7" s="382">
        <f>F7*1.2</f>
        <v>10929.6</v>
      </c>
      <c r="E7" s="383">
        <f>F7*1.1</f>
        <v>10018.800000000001</v>
      </c>
      <c r="F7" s="383">
        <v>9108</v>
      </c>
      <c r="G7" s="383">
        <f>F7*0.75</f>
        <v>6831</v>
      </c>
      <c r="H7" s="384">
        <f>F7*0.5</f>
        <v>4554</v>
      </c>
    </row>
    <row r="8" spans="1:8" s="16" customFormat="1" ht="114.75" customHeight="1" x14ac:dyDescent="0.2">
      <c r="A8" s="462"/>
      <c r="B8" s="456"/>
      <c r="C8" s="456"/>
      <c r="D8" s="354"/>
      <c r="E8" s="355"/>
      <c r="F8" s="355"/>
      <c r="G8" s="355"/>
      <c r="H8" s="356"/>
    </row>
    <row r="9" spans="1:8" s="16" customFormat="1" ht="97.5" customHeight="1" x14ac:dyDescent="0.2">
      <c r="A9" s="462"/>
      <c r="B9" s="24" t="s">
        <v>12</v>
      </c>
      <c r="C9"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 s="354"/>
      <c r="E9" s="355"/>
      <c r="F9" s="355"/>
      <c r="G9" s="355"/>
      <c r="H9" s="356"/>
    </row>
    <row r="10" spans="1:8" s="16" customFormat="1" ht="166.5" customHeight="1" thickBot="1" x14ac:dyDescent="0.25">
      <c r="A10" s="464"/>
      <c r="B10" s="26" t="s">
        <v>13</v>
      </c>
      <c r="C10"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0" s="374"/>
      <c r="E10" s="375"/>
      <c r="F10" s="375"/>
      <c r="G10" s="375"/>
      <c r="H10" s="376"/>
    </row>
    <row r="11" spans="1:8" s="16" customFormat="1" ht="24.95" customHeight="1" thickBot="1" x14ac:dyDescent="0.25">
      <c r="A11" s="28"/>
      <c r="B11" s="29"/>
      <c r="C11" s="30"/>
      <c r="D11" s="458"/>
      <c r="E11" s="459"/>
      <c r="F11" s="459"/>
      <c r="G11" s="459"/>
      <c r="H11" s="460"/>
    </row>
    <row r="12" spans="1:8" s="16" customFormat="1" ht="48" customHeight="1" x14ac:dyDescent="0.2">
      <c r="A12" s="451" t="s">
        <v>14</v>
      </c>
      <c r="B12" s="455" t="s">
        <v>27</v>
      </c>
      <c r="C1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2" s="457">
        <f>F12*1.2</f>
        <v>12009.6</v>
      </c>
      <c r="E12" s="383">
        <f>F12*1.1</f>
        <v>11008.800000000001</v>
      </c>
      <c r="F12" s="383">
        <v>10008</v>
      </c>
      <c r="G12" s="383">
        <f>F12*0.75</f>
        <v>7506</v>
      </c>
      <c r="H12" s="384">
        <f>F12*0.5</f>
        <v>5004</v>
      </c>
    </row>
    <row r="13" spans="1:8" s="16" customFormat="1" ht="132" customHeight="1" x14ac:dyDescent="0.2">
      <c r="A13" s="452"/>
      <c r="B13" s="456"/>
      <c r="C13" s="456"/>
      <c r="D13" s="361"/>
      <c r="E13" s="355"/>
      <c r="F13" s="355"/>
      <c r="G13" s="355"/>
      <c r="H13" s="356"/>
    </row>
    <row r="14" spans="1:8" s="16" customFormat="1" ht="97.5" customHeight="1" x14ac:dyDescent="0.2">
      <c r="A14" s="452"/>
      <c r="B14" s="24" t="s">
        <v>12</v>
      </c>
      <c r="C14"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4" s="361"/>
      <c r="E14" s="355"/>
      <c r="F14" s="355"/>
      <c r="G14" s="355"/>
      <c r="H14" s="356"/>
    </row>
    <row r="15" spans="1:8" s="16" customFormat="1" ht="166.5" customHeight="1" x14ac:dyDescent="0.2">
      <c r="A15" s="452"/>
      <c r="B15" s="31" t="s">
        <v>13</v>
      </c>
      <c r="C15"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5" s="361"/>
      <c r="E15" s="355"/>
      <c r="F15" s="355"/>
      <c r="G15" s="355"/>
      <c r="H15" s="356"/>
    </row>
    <row r="16" spans="1:8" s="16" customFormat="1" ht="92.25" customHeight="1" thickBot="1" x14ac:dyDescent="0.25">
      <c r="A16" s="489"/>
      <c r="B16" s="26" t="s">
        <v>16</v>
      </c>
      <c r="C16"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 s="482"/>
      <c r="E16" s="375"/>
      <c r="F16" s="375"/>
      <c r="G16" s="375"/>
      <c r="H16" s="376"/>
    </row>
    <row r="17" spans="1:8" s="16" customFormat="1" ht="24.95" customHeight="1" thickBot="1" x14ac:dyDescent="0.25">
      <c r="A17" s="28"/>
      <c r="B17" s="34"/>
      <c r="C17" s="30"/>
      <c r="D17" s="35"/>
      <c r="E17" s="35"/>
      <c r="F17" s="35"/>
      <c r="G17" s="35"/>
      <c r="H17" s="36"/>
    </row>
    <row r="18" spans="1:8" s="16" customFormat="1" ht="112.5" customHeight="1" x14ac:dyDescent="0.2">
      <c r="A18" s="438" t="s">
        <v>17</v>
      </c>
      <c r="B18" s="37" t="s">
        <v>18</v>
      </c>
      <c r="C18" s="38"/>
      <c r="D18" s="465">
        <v>1770</v>
      </c>
      <c r="E18" s="466"/>
      <c r="F18" s="466"/>
      <c r="G18" s="466"/>
      <c r="H18" s="467"/>
    </row>
    <row r="19" spans="1:8" s="16" customFormat="1" ht="50.1" customHeight="1" x14ac:dyDescent="0.2">
      <c r="A19" s="439"/>
      <c r="B19" s="39" t="s">
        <v>19</v>
      </c>
      <c r="C19" s="474" t="str">
        <f>"Электронный справочник "&amp;$C$2&amp;" (версия для ПК)"</f>
        <v>Электронный справочник "2ГИС.ЮЖНО-САХАЛИНСК" (версия для ПК)</v>
      </c>
      <c r="D19" s="468"/>
      <c r="E19" s="469"/>
      <c r="F19" s="469"/>
      <c r="G19" s="469"/>
      <c r="H19" s="470"/>
    </row>
    <row r="20" spans="1:8" s="16" customFormat="1" ht="40.5" customHeight="1" x14ac:dyDescent="0.2">
      <c r="A20" s="439"/>
      <c r="B20" s="39" t="s">
        <v>20</v>
      </c>
      <c r="C20" s="456"/>
      <c r="D20" s="468"/>
      <c r="E20" s="469"/>
      <c r="F20" s="469"/>
      <c r="G20" s="469"/>
      <c r="H20" s="470"/>
    </row>
    <row r="21" spans="1:8" s="16" customFormat="1" ht="75" customHeight="1" thickBot="1" x14ac:dyDescent="0.25">
      <c r="A21" s="440"/>
      <c r="B21" s="39" t="s">
        <v>21</v>
      </c>
      <c r="C2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21" s="471"/>
      <c r="E21" s="472"/>
      <c r="F21" s="472"/>
      <c r="G21" s="472"/>
      <c r="H21" s="473"/>
    </row>
    <row r="22" spans="1:8" s="16" customFormat="1" ht="24.95" customHeight="1" thickBot="1" x14ac:dyDescent="0.25">
      <c r="A22" s="40"/>
      <c r="B22" s="41"/>
      <c r="C22" s="42"/>
      <c r="D22" s="486"/>
      <c r="E22" s="487"/>
      <c r="F22" s="487"/>
      <c r="G22" s="487"/>
      <c r="H22" s="488"/>
    </row>
    <row r="23" spans="1:8" s="16" customFormat="1" ht="50.1" customHeight="1" x14ac:dyDescent="0.2">
      <c r="A23" s="438" t="s">
        <v>22</v>
      </c>
      <c r="B23" s="475" t="s">
        <v>23</v>
      </c>
      <c r="C23"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23" s="527">
        <v>216</v>
      </c>
      <c r="E23" s="528"/>
      <c r="F23" s="528"/>
      <c r="G23" s="528"/>
      <c r="H23" s="529"/>
    </row>
    <row r="24" spans="1:8" s="16" customFormat="1" ht="94.5" customHeight="1" x14ac:dyDescent="0.2">
      <c r="A24" s="439"/>
      <c r="B24" s="476"/>
      <c r="C24" s="478"/>
      <c r="D24" s="480"/>
      <c r="E24" s="447"/>
      <c r="F24" s="447"/>
      <c r="G24" s="447"/>
      <c r="H24" s="530"/>
    </row>
    <row r="25" spans="1:8" s="16" customFormat="1" ht="163.5" customHeight="1" thickBot="1" x14ac:dyDescent="0.25">
      <c r="A25" s="440"/>
      <c r="B25" s="43" t="s">
        <v>13</v>
      </c>
      <c r="C25"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25" s="531"/>
      <c r="E25" s="532"/>
      <c r="F25" s="532"/>
      <c r="G25" s="532"/>
      <c r="H25" s="533"/>
    </row>
    <row r="26" spans="1:8" s="16" customFormat="1" ht="24.95" customHeight="1" thickBot="1" x14ac:dyDescent="0.25">
      <c r="A26" s="40"/>
      <c r="B26" s="29"/>
      <c r="C26" s="30"/>
      <c r="D26" s="483"/>
      <c r="E26" s="484"/>
      <c r="F26" s="484"/>
      <c r="G26" s="484"/>
      <c r="H26" s="485"/>
    </row>
    <row r="27" spans="1:8" s="16" customFormat="1" ht="50.1" customHeight="1" x14ac:dyDescent="0.2">
      <c r="A27" s="438" t="s">
        <v>24</v>
      </c>
      <c r="B27" s="455" t="s">
        <v>27</v>
      </c>
      <c r="C27"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7" s="382">
        <f>F27*1.2</f>
        <v>15307.199999999999</v>
      </c>
      <c r="E27" s="383">
        <f>F27*1.1</f>
        <v>14031.6</v>
      </c>
      <c r="F27" s="383">
        <v>12756</v>
      </c>
      <c r="G27" s="383">
        <f>F27*0.75</f>
        <v>9567</v>
      </c>
      <c r="H27" s="384">
        <f>F27*0.5</f>
        <v>6378</v>
      </c>
    </row>
    <row r="28" spans="1:8" s="16" customFormat="1" ht="99.95" customHeight="1" x14ac:dyDescent="0.2">
      <c r="A28" s="439"/>
      <c r="B28" s="456"/>
      <c r="C28" s="456"/>
      <c r="D28" s="354"/>
      <c r="E28" s="355"/>
      <c r="F28" s="355"/>
      <c r="G28" s="355"/>
      <c r="H28" s="356"/>
    </row>
    <row r="29" spans="1:8" s="16" customFormat="1" ht="99.95" customHeight="1" x14ac:dyDescent="0.2">
      <c r="A29" s="439"/>
      <c r="B29" s="45" t="s">
        <v>12</v>
      </c>
      <c r="C29" s="46"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29" s="354"/>
      <c r="E29" s="355"/>
      <c r="F29" s="355"/>
      <c r="G29" s="355"/>
      <c r="H29" s="356"/>
    </row>
    <row r="30" spans="1:8" s="16" customFormat="1" ht="156.75" customHeight="1" thickBot="1" x14ac:dyDescent="0.25">
      <c r="A30" s="440"/>
      <c r="B30" s="47" t="s">
        <v>13</v>
      </c>
      <c r="C30" s="48"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0" s="374"/>
      <c r="E30" s="375"/>
      <c r="F30" s="375"/>
      <c r="G30" s="375"/>
      <c r="H30" s="376"/>
    </row>
    <row r="31" spans="1:8" s="16" customFormat="1" ht="24.95" customHeight="1" thickBot="1" x14ac:dyDescent="0.25">
      <c r="A31" s="40"/>
      <c r="B31" s="29"/>
      <c r="C31" s="30"/>
      <c r="D31" s="458"/>
      <c r="E31" s="459"/>
      <c r="F31" s="459"/>
      <c r="G31" s="459"/>
      <c r="H31" s="460"/>
    </row>
    <row r="32" spans="1:8" s="16" customFormat="1" ht="50.1" customHeight="1" x14ac:dyDescent="0.2">
      <c r="A32" s="438" t="s">
        <v>26</v>
      </c>
      <c r="B32" s="455" t="s">
        <v>27</v>
      </c>
      <c r="C32"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2" s="457">
        <f>F32*1.2</f>
        <v>16819.2</v>
      </c>
      <c r="E32" s="383">
        <f>F32*1.1</f>
        <v>15417.6</v>
      </c>
      <c r="F32" s="383">
        <v>14016</v>
      </c>
      <c r="G32" s="383">
        <f>F32*0.75</f>
        <v>10512</v>
      </c>
      <c r="H32" s="384">
        <f>F32*0.5</f>
        <v>7008</v>
      </c>
    </row>
    <row r="33" spans="1:8" s="16" customFormat="1" ht="99.95" customHeight="1" x14ac:dyDescent="0.2">
      <c r="A33" s="439"/>
      <c r="B33" s="456"/>
      <c r="C33" s="456"/>
      <c r="D33" s="361"/>
      <c r="E33" s="355"/>
      <c r="F33" s="355"/>
      <c r="G33" s="355"/>
      <c r="H33" s="356"/>
    </row>
    <row r="34" spans="1:8" s="16" customFormat="1" ht="99.95" customHeight="1" x14ac:dyDescent="0.2">
      <c r="A34" s="439"/>
      <c r="B34" s="24" t="s">
        <v>12</v>
      </c>
      <c r="C34" s="49"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34" s="361"/>
      <c r="E34" s="355"/>
      <c r="F34" s="355"/>
      <c r="G34" s="355"/>
      <c r="H34" s="356"/>
    </row>
    <row r="35" spans="1:8" s="16" customFormat="1" ht="156.75" customHeight="1" x14ac:dyDescent="0.2">
      <c r="A35" s="439"/>
      <c r="B35" s="31" t="s">
        <v>13</v>
      </c>
      <c r="C35" s="50"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5" s="361"/>
      <c r="E35" s="355"/>
      <c r="F35" s="355"/>
      <c r="G35" s="355"/>
      <c r="H35" s="356"/>
    </row>
    <row r="36" spans="1:8" s="16" customFormat="1" ht="92.25" customHeight="1" thickBot="1" x14ac:dyDescent="0.25">
      <c r="A36" s="440"/>
      <c r="B36" s="26" t="s">
        <v>16</v>
      </c>
      <c r="C36" s="51"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36" s="482"/>
      <c r="E36" s="375"/>
      <c r="F36" s="375"/>
      <c r="G36" s="375"/>
      <c r="H36" s="376"/>
    </row>
    <row r="37" spans="1:8" s="16" customFormat="1" ht="24.95" customHeight="1" thickBot="1" x14ac:dyDescent="0.25">
      <c r="A37" s="52"/>
      <c r="B37" s="34"/>
      <c r="C37" s="30"/>
      <c r="D37" s="35"/>
      <c r="E37" s="35"/>
      <c r="F37" s="35"/>
      <c r="G37" s="35"/>
      <c r="H37" s="36"/>
    </row>
    <row r="38" spans="1:8" s="16" customFormat="1" ht="125.1" customHeight="1" x14ac:dyDescent="0.2">
      <c r="A38" s="438" t="s">
        <v>28</v>
      </c>
      <c r="B38" s="37" t="s">
        <v>29</v>
      </c>
      <c r="C38" s="38"/>
      <c r="D38" s="465">
        <v>2520</v>
      </c>
      <c r="E38" s="466"/>
      <c r="F38" s="466"/>
      <c r="G38" s="466"/>
      <c r="H38" s="467"/>
    </row>
    <row r="39" spans="1:8" s="16" customFormat="1" ht="50.1" customHeight="1" x14ac:dyDescent="0.2">
      <c r="A39" s="439"/>
      <c r="B39" s="39" t="s">
        <v>19</v>
      </c>
      <c r="C39" s="474" t="str">
        <f>"Электронный справочник "&amp;$C$2&amp;" (версия для ПК)"</f>
        <v>Электронный справочник "2ГИС.ЮЖНО-САХАЛИНСК" (версия для ПК)</v>
      </c>
      <c r="D39" s="468"/>
      <c r="E39" s="469"/>
      <c r="F39" s="469"/>
      <c r="G39" s="469"/>
      <c r="H39" s="470"/>
    </row>
    <row r="40" spans="1:8" s="16" customFormat="1" ht="50.1" customHeight="1" x14ac:dyDescent="0.2">
      <c r="A40" s="439"/>
      <c r="B40" s="39" t="s">
        <v>20</v>
      </c>
      <c r="C40" s="456"/>
      <c r="D40" s="468"/>
      <c r="E40" s="469"/>
      <c r="F40" s="469"/>
      <c r="G40" s="469"/>
      <c r="H40" s="470"/>
    </row>
    <row r="41" spans="1:8" s="16" customFormat="1" ht="75" customHeight="1" thickBot="1" x14ac:dyDescent="0.25">
      <c r="A41" s="440"/>
      <c r="B41" s="39" t="s">
        <v>21</v>
      </c>
      <c r="C41" s="25" t="str">
        <f>"Интернет-площадка 2gis.ru на основе Cправочника организаций "&amp;$C$2&amp;"; Электронный справочник "&amp;$C$2&amp;" (мобильная версия 2ГИС 4.0 и выше)"</f>
        <v>Интернет-площадка 2gis.ru на основе Cправочника организаций "2ГИС.ЮЖНО-САХАЛИНСК"; Электронный справочник "2ГИС.ЮЖНО-САХАЛИНСК" (мобильная версия 2ГИС 4.0 и выше)</v>
      </c>
      <c r="D41" s="471"/>
      <c r="E41" s="472"/>
      <c r="F41" s="472"/>
      <c r="G41" s="472"/>
      <c r="H41" s="473"/>
    </row>
    <row r="42" spans="1:8" s="16" customFormat="1" ht="24.95" customHeight="1" thickBot="1" x14ac:dyDescent="0.25">
      <c r="A42" s="40"/>
      <c r="B42" s="41"/>
      <c r="C42" s="42"/>
      <c r="D42" s="435"/>
      <c r="E42" s="436"/>
      <c r="F42" s="436"/>
      <c r="G42" s="436"/>
      <c r="H42" s="437"/>
    </row>
    <row r="43" spans="1:8" s="16" customFormat="1" ht="50.1" customHeight="1" x14ac:dyDescent="0.2">
      <c r="A43" s="438" t="s">
        <v>30</v>
      </c>
      <c r="B43" s="475" t="s">
        <v>23</v>
      </c>
      <c r="C43" s="477" t="str">
        <f>"Интернет-площадка 2gis.ru на основе Cправочника организаций "&amp;$C$2&amp;"; Электронный справочник на основе Справочника организаций "&amp;$C$2&amp;" (мобильная версия)"</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v>
      </c>
      <c r="D43" s="465">
        <v>312</v>
      </c>
      <c r="E43" s="466"/>
      <c r="F43" s="466"/>
      <c r="G43" s="466"/>
      <c r="H43" s="467"/>
    </row>
    <row r="44" spans="1:8" s="16" customFormat="1" ht="69.75" customHeight="1" x14ac:dyDescent="0.2">
      <c r="A44" s="439"/>
      <c r="B44" s="476"/>
      <c r="C44" s="478"/>
      <c r="D44" s="468"/>
      <c r="E44" s="469"/>
      <c r="F44" s="469"/>
      <c r="G44" s="469"/>
      <c r="H44" s="470"/>
    </row>
    <row r="45" spans="1:8" s="16" customFormat="1" ht="155.25" customHeight="1" x14ac:dyDescent="0.2">
      <c r="A45" s="439"/>
      <c r="B45" s="45" t="s">
        <v>13</v>
      </c>
      <c r="C45" s="5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5" s="468"/>
      <c r="E45" s="469"/>
      <c r="F45" s="469"/>
      <c r="G45" s="469"/>
      <c r="H45" s="470"/>
    </row>
    <row r="46" spans="1:8" s="16" customFormat="1" ht="168.75" customHeight="1" thickBot="1" x14ac:dyDescent="0.25">
      <c r="A46" s="440"/>
      <c r="B46" s="47" t="s">
        <v>13</v>
      </c>
      <c r="C46"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46" s="471"/>
      <c r="E46" s="472"/>
      <c r="F46" s="472"/>
      <c r="G46" s="472"/>
      <c r="H46" s="473"/>
    </row>
    <row r="47" spans="1:8" s="16" customFormat="1" ht="24.95" customHeight="1" thickBot="1" x14ac:dyDescent="0.25">
      <c r="A47" s="40"/>
      <c r="B47" s="41"/>
      <c r="C47" s="42"/>
      <c r="D47" s="435"/>
      <c r="E47" s="436"/>
      <c r="F47" s="436"/>
      <c r="G47" s="436"/>
      <c r="H47" s="437"/>
    </row>
    <row r="48" spans="1:8" s="16" customFormat="1" ht="48" customHeight="1" x14ac:dyDescent="0.2">
      <c r="A48" s="461" t="s">
        <v>31</v>
      </c>
      <c r="B48" s="455" t="s">
        <v>27</v>
      </c>
      <c r="C48"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48" s="382">
        <f>F48*1.2</f>
        <v>13118.4</v>
      </c>
      <c r="E48" s="383">
        <f>F48*1.1</f>
        <v>12025.2</v>
      </c>
      <c r="F48" s="383">
        <v>10932</v>
      </c>
      <c r="G48" s="383">
        <f>F48*0.75</f>
        <v>8199</v>
      </c>
      <c r="H48" s="384">
        <f>F48*0.5</f>
        <v>5466</v>
      </c>
    </row>
    <row r="49" spans="1:8" s="16" customFormat="1" ht="132" customHeight="1" x14ac:dyDescent="0.2">
      <c r="A49" s="462"/>
      <c r="B49" s="456"/>
      <c r="C49" s="456"/>
      <c r="D49" s="354"/>
      <c r="E49" s="355"/>
      <c r="F49" s="355"/>
      <c r="G49" s="355"/>
      <c r="H49" s="356"/>
    </row>
    <row r="50" spans="1:8" s="16" customFormat="1" ht="127.5" customHeight="1" x14ac:dyDescent="0.2">
      <c r="A50" s="462"/>
      <c r="B50" s="24" t="s">
        <v>12</v>
      </c>
      <c r="C50"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0" s="354"/>
      <c r="E50" s="355"/>
      <c r="F50" s="355"/>
      <c r="G50" s="355"/>
      <c r="H50" s="356"/>
    </row>
    <row r="51" spans="1:8" s="16" customFormat="1" ht="127.5" customHeight="1" thickBot="1" x14ac:dyDescent="0.25">
      <c r="A51" s="463"/>
      <c r="B51" s="54" t="s">
        <v>33</v>
      </c>
      <c r="C51"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1" s="379"/>
      <c r="E51" s="372"/>
      <c r="F51" s="372"/>
      <c r="G51" s="372"/>
      <c r="H51" s="373"/>
    </row>
    <row r="52" spans="1:8" s="16" customFormat="1" ht="166.5" customHeight="1" thickBot="1" x14ac:dyDescent="0.25">
      <c r="A52" s="464"/>
      <c r="B52" s="26" t="s">
        <v>13</v>
      </c>
      <c r="C52"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2" s="374"/>
      <c r="E52" s="375"/>
      <c r="F52" s="375"/>
      <c r="G52" s="375"/>
      <c r="H52" s="376"/>
    </row>
    <row r="53" spans="1:8" s="16" customFormat="1" ht="24.95" customHeight="1" thickBot="1" x14ac:dyDescent="0.25">
      <c r="A53" s="28"/>
      <c r="B53" s="29"/>
      <c r="C53" s="30"/>
      <c r="D53" s="458"/>
      <c r="E53" s="459"/>
      <c r="F53" s="459"/>
      <c r="G53" s="459"/>
      <c r="H53" s="460"/>
    </row>
    <row r="54" spans="1:8" s="16" customFormat="1" ht="48" customHeight="1" x14ac:dyDescent="0.2">
      <c r="A54" s="451" t="s">
        <v>35</v>
      </c>
      <c r="B54" s="455" t="s">
        <v>27</v>
      </c>
      <c r="C54" s="45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4" s="457">
        <f>F54*1.2</f>
        <v>14414.4</v>
      </c>
      <c r="E54" s="383">
        <f>F54*1.1</f>
        <v>13213.2</v>
      </c>
      <c r="F54" s="383">
        <v>12012</v>
      </c>
      <c r="G54" s="383">
        <f>F54*0.75</f>
        <v>9009</v>
      </c>
      <c r="H54" s="384">
        <f>F54*0.5</f>
        <v>6006</v>
      </c>
    </row>
    <row r="55" spans="1:8" s="16" customFormat="1" ht="132" customHeight="1" x14ac:dyDescent="0.2">
      <c r="A55" s="452"/>
      <c r="B55" s="456"/>
      <c r="C55" s="456"/>
      <c r="D55" s="361"/>
      <c r="E55" s="355"/>
      <c r="F55" s="355"/>
      <c r="G55" s="355"/>
      <c r="H55" s="356"/>
    </row>
    <row r="56" spans="1:8" s="16" customFormat="1" ht="138.94999999999999" customHeight="1" x14ac:dyDescent="0.2">
      <c r="A56" s="452"/>
      <c r="B56" s="24" t="s">
        <v>12</v>
      </c>
      <c r="C56" s="25"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56" s="361"/>
      <c r="E56" s="355"/>
      <c r="F56" s="355"/>
      <c r="G56" s="355"/>
      <c r="H56" s="356"/>
    </row>
    <row r="57" spans="1:8" s="16" customFormat="1" ht="166.5" customHeight="1" x14ac:dyDescent="0.2">
      <c r="A57" s="452"/>
      <c r="B57" s="31" t="s">
        <v>13</v>
      </c>
      <c r="C57" s="32"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7" s="361"/>
      <c r="E57" s="355"/>
      <c r="F57" s="355"/>
      <c r="G57" s="355"/>
      <c r="H57" s="356"/>
    </row>
    <row r="58" spans="1:8" s="16" customFormat="1" ht="92.25" customHeight="1" thickBot="1" x14ac:dyDescent="0.25">
      <c r="A58" s="489"/>
      <c r="B58" s="26" t="s">
        <v>36</v>
      </c>
      <c r="C58" s="33"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58" s="482"/>
      <c r="E58" s="375"/>
      <c r="F58" s="375"/>
      <c r="G58" s="375"/>
      <c r="H58" s="376"/>
    </row>
    <row r="59" spans="1:8" s="16" customFormat="1" ht="24.95" customHeight="1" thickBot="1" x14ac:dyDescent="0.25">
      <c r="A59" s="40"/>
      <c r="B59" s="41"/>
      <c r="C59" s="42"/>
      <c r="D59" s="486"/>
      <c r="E59" s="487"/>
      <c r="F59" s="487"/>
      <c r="G59" s="487"/>
      <c r="H59" s="488"/>
    </row>
    <row r="60" spans="1:8" s="16" customFormat="1" ht="50.1" customHeight="1" x14ac:dyDescent="0.2">
      <c r="A60" s="438" t="s">
        <v>37</v>
      </c>
      <c r="B60" s="475" t="s">
        <v>23</v>
      </c>
      <c r="C60" s="477"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60" s="527">
        <v>216</v>
      </c>
      <c r="E60" s="528"/>
      <c r="F60" s="528"/>
      <c r="G60" s="528"/>
      <c r="H60" s="529"/>
    </row>
    <row r="61" spans="1:8" s="16" customFormat="1" ht="94.5" customHeight="1" x14ac:dyDescent="0.2">
      <c r="A61" s="439"/>
      <c r="B61" s="476"/>
      <c r="C61" s="478"/>
      <c r="D61" s="480"/>
      <c r="E61" s="447"/>
      <c r="F61" s="447"/>
      <c r="G61" s="447"/>
      <c r="H61" s="530"/>
    </row>
    <row r="62" spans="1:8" s="16" customFormat="1" ht="163.5" customHeight="1" thickBot="1" x14ac:dyDescent="0.25">
      <c r="A62" s="440"/>
      <c r="B62" s="43" t="s">
        <v>13</v>
      </c>
      <c r="C62" s="44"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62" s="531"/>
      <c r="E62" s="532"/>
      <c r="F62" s="532"/>
      <c r="G62" s="532"/>
      <c r="H62" s="533"/>
    </row>
    <row r="63" spans="1:8" ht="21.75" thickBot="1" x14ac:dyDescent="0.25">
      <c r="A63" s="40"/>
      <c r="B63" s="59"/>
      <c r="C63" s="60"/>
      <c r="D63" s="435"/>
      <c r="E63" s="436"/>
      <c r="F63" s="436"/>
      <c r="G63" s="436"/>
      <c r="H63" s="437"/>
    </row>
    <row r="64" spans="1:8" ht="50.1" customHeight="1" thickBot="1" x14ac:dyDescent="0.25">
      <c r="A64" s="411" t="s">
        <v>38</v>
      </c>
      <c r="B64" s="412"/>
      <c r="C64" s="412"/>
      <c r="D64" s="421" t="str">
        <f>"от "&amp;MIN(D65:D84)&amp;" до "&amp;MAX(D65:D84)</f>
        <v>от 930 до 18600</v>
      </c>
      <c r="E64" s="422"/>
      <c r="F64" s="422"/>
      <c r="G64" s="422"/>
      <c r="H64" s="423"/>
    </row>
    <row r="65" spans="1:8" ht="37.5" customHeight="1" x14ac:dyDescent="0.2">
      <c r="A65" s="429" t="s">
        <v>39</v>
      </c>
      <c r="B65" s="430"/>
      <c r="C65" s="431"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65" s="432">
        <v>930</v>
      </c>
      <c r="E65" s="433"/>
      <c r="F65" s="433"/>
      <c r="G65" s="433"/>
      <c r="H65" s="434"/>
    </row>
    <row r="66" spans="1:8" ht="37.5" customHeight="1" x14ac:dyDescent="0.2">
      <c r="A66" s="419" t="s">
        <v>40</v>
      </c>
      <c r="B66" s="420"/>
      <c r="C66" s="431"/>
      <c r="D66" s="354">
        <v>1860</v>
      </c>
      <c r="E66" s="355"/>
      <c r="F66" s="355"/>
      <c r="G66" s="355"/>
      <c r="H66" s="356"/>
    </row>
    <row r="67" spans="1:8" ht="37.5" customHeight="1" x14ac:dyDescent="0.2">
      <c r="A67" s="419" t="s">
        <v>41</v>
      </c>
      <c r="B67" s="420"/>
      <c r="C67" s="431"/>
      <c r="D67" s="354">
        <v>2790</v>
      </c>
      <c r="E67" s="355"/>
      <c r="F67" s="355"/>
      <c r="G67" s="355"/>
      <c r="H67" s="356"/>
    </row>
    <row r="68" spans="1:8" ht="37.5" customHeight="1" x14ac:dyDescent="0.2">
      <c r="A68" s="419" t="s">
        <v>42</v>
      </c>
      <c r="B68" s="420"/>
      <c r="C68" s="431"/>
      <c r="D68" s="354">
        <v>3720</v>
      </c>
      <c r="E68" s="355"/>
      <c r="F68" s="355"/>
      <c r="G68" s="355"/>
      <c r="H68" s="356"/>
    </row>
    <row r="69" spans="1:8" ht="37.5" customHeight="1" x14ac:dyDescent="0.2">
      <c r="A69" s="419" t="s">
        <v>43</v>
      </c>
      <c r="B69" s="420"/>
      <c r="C69" s="431"/>
      <c r="D69" s="354">
        <v>4650</v>
      </c>
      <c r="E69" s="355"/>
      <c r="F69" s="355"/>
      <c r="G69" s="355"/>
      <c r="H69" s="356"/>
    </row>
    <row r="70" spans="1:8" ht="37.5" customHeight="1" x14ac:dyDescent="0.2">
      <c r="A70" s="419" t="s">
        <v>44</v>
      </c>
      <c r="B70" s="420"/>
      <c r="C70" s="431"/>
      <c r="D70" s="354">
        <v>5580</v>
      </c>
      <c r="E70" s="355"/>
      <c r="F70" s="355"/>
      <c r="G70" s="355"/>
      <c r="H70" s="356"/>
    </row>
    <row r="71" spans="1:8" ht="37.5" customHeight="1" x14ac:dyDescent="0.2">
      <c r="A71" s="419" t="s">
        <v>45</v>
      </c>
      <c r="B71" s="420"/>
      <c r="C71" s="431"/>
      <c r="D71" s="354">
        <v>6510</v>
      </c>
      <c r="E71" s="355"/>
      <c r="F71" s="355"/>
      <c r="G71" s="355"/>
      <c r="H71" s="356"/>
    </row>
    <row r="72" spans="1:8" ht="37.5" customHeight="1" x14ac:dyDescent="0.2">
      <c r="A72" s="419" t="s">
        <v>46</v>
      </c>
      <c r="B72" s="420"/>
      <c r="C72" s="431"/>
      <c r="D72" s="354">
        <v>7440</v>
      </c>
      <c r="E72" s="355"/>
      <c r="F72" s="355"/>
      <c r="G72" s="355"/>
      <c r="H72" s="356"/>
    </row>
    <row r="73" spans="1:8" ht="37.5" customHeight="1" x14ac:dyDescent="0.2">
      <c r="A73" s="419" t="s">
        <v>47</v>
      </c>
      <c r="B73" s="420"/>
      <c r="C73" s="431"/>
      <c r="D73" s="354">
        <v>8370</v>
      </c>
      <c r="E73" s="355"/>
      <c r="F73" s="355"/>
      <c r="G73" s="355"/>
      <c r="H73" s="356"/>
    </row>
    <row r="74" spans="1:8" ht="37.5" customHeight="1" x14ac:dyDescent="0.2">
      <c r="A74" s="419" t="s">
        <v>48</v>
      </c>
      <c r="B74" s="420"/>
      <c r="C74" s="431"/>
      <c r="D74" s="354">
        <v>9300</v>
      </c>
      <c r="E74" s="355"/>
      <c r="F74" s="355"/>
      <c r="G74" s="355"/>
      <c r="H74" s="356"/>
    </row>
    <row r="75" spans="1:8" ht="37.5" customHeight="1" x14ac:dyDescent="0.2">
      <c r="A75" s="419" t="s">
        <v>49</v>
      </c>
      <c r="B75" s="420"/>
      <c r="C75" s="431"/>
      <c r="D75" s="354">
        <v>10230</v>
      </c>
      <c r="E75" s="355"/>
      <c r="F75" s="355"/>
      <c r="G75" s="355"/>
      <c r="H75" s="356"/>
    </row>
    <row r="76" spans="1:8" ht="37.5" customHeight="1" x14ac:dyDescent="0.2">
      <c r="A76" s="419" t="s">
        <v>50</v>
      </c>
      <c r="B76" s="420"/>
      <c r="C76" s="431"/>
      <c r="D76" s="354">
        <v>11160</v>
      </c>
      <c r="E76" s="355"/>
      <c r="F76" s="355"/>
      <c r="G76" s="355"/>
      <c r="H76" s="356"/>
    </row>
    <row r="77" spans="1:8" ht="37.5" customHeight="1" x14ac:dyDescent="0.2">
      <c r="A77" s="419" t="s">
        <v>51</v>
      </c>
      <c r="B77" s="420"/>
      <c r="C77" s="431"/>
      <c r="D77" s="354">
        <v>12090</v>
      </c>
      <c r="E77" s="355"/>
      <c r="F77" s="355"/>
      <c r="G77" s="355"/>
      <c r="H77" s="356"/>
    </row>
    <row r="78" spans="1:8" ht="37.5" customHeight="1" x14ac:dyDescent="0.2">
      <c r="A78" s="419" t="s">
        <v>52</v>
      </c>
      <c r="B78" s="420"/>
      <c r="C78" s="431"/>
      <c r="D78" s="354">
        <v>13020</v>
      </c>
      <c r="E78" s="355"/>
      <c r="F78" s="355"/>
      <c r="G78" s="355"/>
      <c r="H78" s="356"/>
    </row>
    <row r="79" spans="1:8" ht="37.5" customHeight="1" x14ac:dyDescent="0.2">
      <c r="A79" s="419" t="s">
        <v>53</v>
      </c>
      <c r="B79" s="420"/>
      <c r="C79" s="431"/>
      <c r="D79" s="354">
        <v>13950</v>
      </c>
      <c r="E79" s="355"/>
      <c r="F79" s="355"/>
      <c r="G79" s="355"/>
      <c r="H79" s="356"/>
    </row>
    <row r="80" spans="1:8" ht="37.5" customHeight="1" x14ac:dyDescent="0.2">
      <c r="A80" s="419" t="s">
        <v>54</v>
      </c>
      <c r="B80" s="420"/>
      <c r="C80" s="431"/>
      <c r="D80" s="354">
        <v>14880</v>
      </c>
      <c r="E80" s="355"/>
      <c r="F80" s="355"/>
      <c r="G80" s="355"/>
      <c r="H80" s="356"/>
    </row>
    <row r="81" spans="1:8" ht="37.5" customHeight="1" x14ac:dyDescent="0.2">
      <c r="A81" s="419" t="s">
        <v>55</v>
      </c>
      <c r="B81" s="420"/>
      <c r="C81" s="431"/>
      <c r="D81" s="354">
        <v>15810</v>
      </c>
      <c r="E81" s="355"/>
      <c r="F81" s="355"/>
      <c r="G81" s="355"/>
      <c r="H81" s="356"/>
    </row>
    <row r="82" spans="1:8" ht="37.5" customHeight="1" x14ac:dyDescent="0.2">
      <c r="A82" s="419" t="s">
        <v>56</v>
      </c>
      <c r="B82" s="420"/>
      <c r="C82" s="431"/>
      <c r="D82" s="354">
        <v>16740</v>
      </c>
      <c r="E82" s="355"/>
      <c r="F82" s="355"/>
      <c r="G82" s="355"/>
      <c r="H82" s="356"/>
    </row>
    <row r="83" spans="1:8" ht="37.5" customHeight="1" x14ac:dyDescent="0.2">
      <c r="A83" s="419" t="s">
        <v>57</v>
      </c>
      <c r="B83" s="420"/>
      <c r="C83" s="431"/>
      <c r="D83" s="354">
        <v>17670</v>
      </c>
      <c r="E83" s="355"/>
      <c r="F83" s="355"/>
      <c r="G83" s="355"/>
      <c r="H83" s="356"/>
    </row>
    <row r="84" spans="1:8" ht="37.5" customHeight="1" thickBot="1" x14ac:dyDescent="0.25">
      <c r="A84" s="419" t="s">
        <v>58</v>
      </c>
      <c r="B84" s="420"/>
      <c r="C84" s="431"/>
      <c r="D84" s="354">
        <v>18600</v>
      </c>
      <c r="E84" s="355"/>
      <c r="F84" s="355"/>
      <c r="G84" s="355"/>
      <c r="H84" s="356"/>
    </row>
    <row r="85" spans="1:8" ht="50.1" customHeight="1" thickBot="1" x14ac:dyDescent="0.25">
      <c r="A85" s="629" t="s">
        <v>59</v>
      </c>
      <c r="B85" s="630"/>
      <c r="C85" s="630"/>
      <c r="D85" s="631" t="str">
        <f>"от "&amp;MIN(D86:D95)&amp;" до "&amp;MAX(D86:D95)</f>
        <v>от 300 до 6726</v>
      </c>
      <c r="E85" s="632"/>
      <c r="F85" s="632"/>
      <c r="G85" s="632"/>
      <c r="H85" s="633"/>
    </row>
    <row r="86" spans="1:8" ht="151.5" x14ac:dyDescent="0.2">
      <c r="A86" s="164" t="s">
        <v>60</v>
      </c>
      <c r="B86" s="165" t="s">
        <v>13</v>
      </c>
      <c r="C86" s="166" t="str">
        <f t="shared" ref="C86" si="0">"Интернет-площадка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86" s="383">
        <v>1188</v>
      </c>
      <c r="E86" s="383"/>
      <c r="F86" s="383"/>
      <c r="G86" s="383"/>
      <c r="H86" s="384"/>
    </row>
    <row r="87" spans="1:8" ht="37.5" customHeight="1" x14ac:dyDescent="0.2">
      <c r="A87" s="624" t="s">
        <v>61</v>
      </c>
      <c r="B87" s="380"/>
      <c r="C87" s="634"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87" s="355">
        <v>474</v>
      </c>
      <c r="E87" s="355"/>
      <c r="F87" s="355"/>
      <c r="G87" s="355"/>
      <c r="H87" s="356"/>
    </row>
    <row r="88" spans="1:8" ht="37.5" customHeight="1" x14ac:dyDescent="0.2">
      <c r="A88" s="624" t="s">
        <v>62</v>
      </c>
      <c r="B88" s="380"/>
      <c r="C88" s="634"/>
      <c r="D88" s="355">
        <v>6726</v>
      </c>
      <c r="E88" s="355"/>
      <c r="F88" s="355"/>
      <c r="G88" s="355"/>
      <c r="H88" s="356"/>
    </row>
    <row r="89" spans="1:8" ht="37.5" customHeight="1" x14ac:dyDescent="0.2">
      <c r="A89" s="624" t="s">
        <v>63</v>
      </c>
      <c r="B89" s="380"/>
      <c r="C89" s="634"/>
      <c r="D89" s="355">
        <v>1356</v>
      </c>
      <c r="E89" s="355"/>
      <c r="F89" s="355"/>
      <c r="G89" s="355"/>
      <c r="H89" s="356"/>
    </row>
    <row r="90" spans="1:8" ht="37.5" customHeight="1" x14ac:dyDescent="0.2">
      <c r="A90" s="624" t="s">
        <v>64</v>
      </c>
      <c r="B90" s="380"/>
      <c r="C90" s="634"/>
      <c r="D90" s="355">
        <v>2730</v>
      </c>
      <c r="E90" s="355"/>
      <c r="F90" s="355"/>
      <c r="G90" s="355"/>
      <c r="H90" s="356"/>
    </row>
    <row r="91" spans="1:8" ht="37.5" customHeight="1" x14ac:dyDescent="0.2">
      <c r="A91" s="624" t="s">
        <v>65</v>
      </c>
      <c r="B91" s="380"/>
      <c r="C91" s="634"/>
      <c r="D91" s="355">
        <v>300</v>
      </c>
      <c r="E91" s="355"/>
      <c r="F91" s="355"/>
      <c r="G91" s="355"/>
      <c r="H91" s="356"/>
    </row>
    <row r="92" spans="1:8" ht="37.5" customHeight="1" x14ac:dyDescent="0.2">
      <c r="A92" s="624" t="s">
        <v>66</v>
      </c>
      <c r="B92" s="380"/>
      <c r="C92" s="634"/>
      <c r="D92" s="355">
        <v>300</v>
      </c>
      <c r="E92" s="355"/>
      <c r="F92" s="355"/>
      <c r="G92" s="355"/>
      <c r="H92" s="356"/>
    </row>
    <row r="93" spans="1:8" ht="37.5" customHeight="1" x14ac:dyDescent="0.2">
      <c r="A93" s="624" t="s">
        <v>67</v>
      </c>
      <c r="B93" s="380"/>
      <c r="C93" s="634"/>
      <c r="D93" s="355">
        <v>600</v>
      </c>
      <c r="E93" s="355"/>
      <c r="F93" s="355"/>
      <c r="G93" s="355"/>
      <c r="H93" s="356"/>
    </row>
    <row r="94" spans="1:8" ht="37.5" customHeight="1" x14ac:dyDescent="0.2">
      <c r="A94" s="624" t="s">
        <v>68</v>
      </c>
      <c r="B94" s="380"/>
      <c r="C94" s="634"/>
      <c r="D94" s="355">
        <v>900</v>
      </c>
      <c r="E94" s="355"/>
      <c r="F94" s="355"/>
      <c r="G94" s="355"/>
      <c r="H94" s="356"/>
    </row>
    <row r="95" spans="1:8" ht="37.5" customHeight="1" x14ac:dyDescent="0.2">
      <c r="A95" s="624" t="s">
        <v>69</v>
      </c>
      <c r="B95" s="380"/>
      <c r="C95" s="634"/>
      <c r="D95" s="355">
        <v>4722</v>
      </c>
      <c r="E95" s="355"/>
      <c r="F95" s="355"/>
      <c r="G95" s="355"/>
      <c r="H95" s="356"/>
    </row>
    <row r="96" spans="1:8" s="16" customFormat="1" ht="117.75" customHeight="1" thickBot="1" x14ac:dyDescent="0.25">
      <c r="A96" s="524" t="s">
        <v>71</v>
      </c>
      <c r="B96" s="525"/>
      <c r="C96" s="11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96" s="375">
        <v>30</v>
      </c>
      <c r="E96" s="375"/>
      <c r="F96" s="375"/>
      <c r="G96" s="375"/>
      <c r="H96" s="376"/>
    </row>
    <row r="97" spans="1:8" ht="50.1" customHeight="1" thickBot="1" x14ac:dyDescent="0.25">
      <c r="A97" s="625" t="s">
        <v>72</v>
      </c>
      <c r="B97" s="626"/>
      <c r="C97" s="76"/>
      <c r="D97" s="627" t="str">
        <f>"от "&amp;MIN(D99,D119:H120,F159,D121:H135)&amp;" до "&amp;MAX(D99,D119:H120,F159,D121:H135)</f>
        <v>от 504 до 19920</v>
      </c>
      <c r="E97" s="627"/>
      <c r="F97" s="627"/>
      <c r="G97" s="627"/>
      <c r="H97" s="628"/>
    </row>
    <row r="98" spans="1:8" ht="21.75" thickBot="1" x14ac:dyDescent="0.25">
      <c r="A98" s="518"/>
      <c r="B98" s="519"/>
      <c r="C98" s="60"/>
      <c r="D98" s="520"/>
      <c r="E98" s="520"/>
      <c r="F98" s="520"/>
      <c r="G98" s="520"/>
      <c r="H98" s="521"/>
    </row>
    <row r="99" spans="1:8" ht="68.25" customHeight="1" thickBot="1" x14ac:dyDescent="0.25">
      <c r="A99" s="389" t="s">
        <v>73</v>
      </c>
      <c r="B99" s="390"/>
      <c r="C99" s="404" t="str">
        <f>"Электронный справочник на основе Справочника организаций "&amp;$C$2&amp;" (версия для ПК); Интернет-площадка 2gis.kz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http://api.2gis.kz/"</f>
        <v>Электронный справочник на основе Справочника организаций "2ГИС.ЮЖНО-САХАЛИНСК" (версия для ПК); Интернет-площадка 2gis.kz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http://api.2gis.kz/</v>
      </c>
      <c r="D99" s="391">
        <v>4500</v>
      </c>
      <c r="E99" s="391"/>
      <c r="F99" s="391"/>
      <c r="G99" s="391"/>
      <c r="H99" s="392"/>
    </row>
    <row r="100" spans="1:8" ht="68.25" customHeight="1" thickBot="1" x14ac:dyDescent="0.25">
      <c r="A100" s="393" t="s">
        <v>74</v>
      </c>
      <c r="B100" s="394"/>
      <c r="C100" s="405"/>
      <c r="D100" s="395" t="s">
        <v>75</v>
      </c>
      <c r="E100" s="396"/>
      <c r="F100" s="396"/>
      <c r="G100" s="396"/>
      <c r="H100" s="397"/>
    </row>
    <row r="101" spans="1:8" ht="68.25" customHeight="1" x14ac:dyDescent="0.2">
      <c r="A101" s="385" t="s">
        <v>76</v>
      </c>
      <c r="B101" s="386"/>
      <c r="C101" s="405"/>
      <c r="D101" s="398">
        <f>D99/4</f>
        <v>1125</v>
      </c>
      <c r="E101" s="398"/>
      <c r="F101" s="398"/>
      <c r="G101" s="398"/>
      <c r="H101" s="399"/>
    </row>
    <row r="102" spans="1:8" ht="68.25" customHeight="1" x14ac:dyDescent="0.2">
      <c r="A102" s="385" t="s">
        <v>77</v>
      </c>
      <c r="B102" s="386"/>
      <c r="C102" s="405"/>
      <c r="D102" s="398">
        <f>D99/5</f>
        <v>900</v>
      </c>
      <c r="E102" s="398"/>
      <c r="F102" s="398"/>
      <c r="G102" s="398"/>
      <c r="H102" s="399"/>
    </row>
    <row r="103" spans="1:8" ht="68.25" customHeight="1" x14ac:dyDescent="0.2">
      <c r="A103" s="385" t="s">
        <v>78</v>
      </c>
      <c r="B103" s="386"/>
      <c r="C103" s="405"/>
      <c r="D103" s="398">
        <f>D99/6</f>
        <v>750</v>
      </c>
      <c r="E103" s="398"/>
      <c r="F103" s="398"/>
      <c r="G103" s="398"/>
      <c r="H103" s="399"/>
    </row>
    <row r="104" spans="1:8" ht="68.25" customHeight="1" x14ac:dyDescent="0.2">
      <c r="A104" s="385" t="s">
        <v>79</v>
      </c>
      <c r="B104" s="386"/>
      <c r="C104" s="405"/>
      <c r="D104" s="398">
        <f>D99/7</f>
        <v>642.85714285714289</v>
      </c>
      <c r="E104" s="398"/>
      <c r="F104" s="398"/>
      <c r="G104" s="398"/>
      <c r="H104" s="399"/>
    </row>
    <row r="105" spans="1:8" ht="68.25" customHeight="1" x14ac:dyDescent="0.2">
      <c r="A105" s="385" t="s">
        <v>80</v>
      </c>
      <c r="B105" s="386"/>
      <c r="C105" s="405"/>
      <c r="D105" s="398">
        <f>D99/8</f>
        <v>562.5</v>
      </c>
      <c r="E105" s="398"/>
      <c r="F105" s="398"/>
      <c r="G105" s="398"/>
      <c r="H105" s="399"/>
    </row>
    <row r="106" spans="1:8" ht="68.25" customHeight="1" x14ac:dyDescent="0.2">
      <c r="A106" s="385" t="s">
        <v>81</v>
      </c>
      <c r="B106" s="386"/>
      <c r="C106" s="405"/>
      <c r="D106" s="398">
        <f>D99/9</f>
        <v>500</v>
      </c>
      <c r="E106" s="398"/>
      <c r="F106" s="398"/>
      <c r="G106" s="398"/>
      <c r="H106" s="399"/>
    </row>
    <row r="107" spans="1:8" ht="68.25" customHeight="1" x14ac:dyDescent="0.2">
      <c r="A107" s="385" t="s">
        <v>82</v>
      </c>
      <c r="B107" s="386"/>
      <c r="C107" s="405"/>
      <c r="D107" s="398">
        <f>D99/10</f>
        <v>450</v>
      </c>
      <c r="E107" s="398"/>
      <c r="F107" s="398"/>
      <c r="G107" s="398"/>
      <c r="H107" s="399"/>
    </row>
    <row r="108" spans="1:8" ht="68.25" customHeight="1" thickBot="1" x14ac:dyDescent="0.25">
      <c r="A108" s="389" t="s">
        <v>83</v>
      </c>
      <c r="B108" s="390"/>
      <c r="C108" s="405"/>
      <c r="D108" s="391">
        <v>6744</v>
      </c>
      <c r="E108" s="391"/>
      <c r="F108" s="391"/>
      <c r="G108" s="391"/>
      <c r="H108" s="392"/>
    </row>
    <row r="109" spans="1:8" ht="68.25" customHeight="1" thickBot="1" x14ac:dyDescent="0.25">
      <c r="A109" s="393" t="s">
        <v>74</v>
      </c>
      <c r="B109" s="394"/>
      <c r="C109" s="405"/>
      <c r="D109" s="395" t="s">
        <v>75</v>
      </c>
      <c r="E109" s="396"/>
      <c r="F109" s="396"/>
      <c r="G109" s="396"/>
      <c r="H109" s="397"/>
    </row>
    <row r="110" spans="1:8" ht="68.25" customHeight="1" x14ac:dyDescent="0.2">
      <c r="A110" s="385" t="s">
        <v>76</v>
      </c>
      <c r="B110" s="386"/>
      <c r="C110" s="405"/>
      <c r="D110" s="398">
        <v>1686</v>
      </c>
      <c r="E110" s="398"/>
      <c r="F110" s="398"/>
      <c r="G110" s="398"/>
      <c r="H110" s="399"/>
    </row>
    <row r="111" spans="1:8" ht="68.25" customHeight="1" x14ac:dyDescent="0.2">
      <c r="A111" s="385" t="s">
        <v>77</v>
      </c>
      <c r="B111" s="386"/>
      <c r="C111" s="405"/>
      <c r="D111" s="398">
        <v>1348.8</v>
      </c>
      <c r="E111" s="398"/>
      <c r="F111" s="398"/>
      <c r="G111" s="398"/>
      <c r="H111" s="399"/>
    </row>
    <row r="112" spans="1:8" ht="68.25" customHeight="1" x14ac:dyDescent="0.2">
      <c r="A112" s="385" t="s">
        <v>78</v>
      </c>
      <c r="B112" s="386"/>
      <c r="C112" s="405"/>
      <c r="D112" s="398">
        <v>1124</v>
      </c>
      <c r="E112" s="398"/>
      <c r="F112" s="398"/>
      <c r="G112" s="398"/>
      <c r="H112" s="399"/>
    </row>
    <row r="113" spans="1:8" ht="68.25" customHeight="1" x14ac:dyDescent="0.2">
      <c r="A113" s="385" t="s">
        <v>79</v>
      </c>
      <c r="B113" s="386"/>
      <c r="C113" s="405"/>
      <c r="D113" s="398">
        <v>963.42857142857144</v>
      </c>
      <c r="E113" s="398"/>
      <c r="F113" s="398"/>
      <c r="G113" s="398"/>
      <c r="H113" s="399"/>
    </row>
    <row r="114" spans="1:8" ht="68.25" customHeight="1" x14ac:dyDescent="0.2">
      <c r="A114" s="385" t="s">
        <v>80</v>
      </c>
      <c r="B114" s="386"/>
      <c r="C114" s="405"/>
      <c r="D114" s="398">
        <v>843</v>
      </c>
      <c r="E114" s="398"/>
      <c r="F114" s="398"/>
      <c r="G114" s="398"/>
      <c r="H114" s="399"/>
    </row>
    <row r="115" spans="1:8" ht="68.25" customHeight="1" x14ac:dyDescent="0.2">
      <c r="A115" s="385" t="s">
        <v>81</v>
      </c>
      <c r="B115" s="386"/>
      <c r="C115" s="405"/>
      <c r="D115" s="398">
        <v>749.33333333333337</v>
      </c>
      <c r="E115" s="398"/>
      <c r="F115" s="398"/>
      <c r="G115" s="398"/>
      <c r="H115" s="399"/>
    </row>
    <row r="116" spans="1:8" ht="68.25" customHeight="1" thickBot="1" x14ac:dyDescent="0.25">
      <c r="A116" s="385" t="s">
        <v>82</v>
      </c>
      <c r="B116" s="386"/>
      <c r="C116" s="406"/>
      <c r="D116" s="398">
        <v>674.4</v>
      </c>
      <c r="E116" s="398"/>
      <c r="F116" s="398"/>
      <c r="G116" s="398"/>
      <c r="H116" s="399"/>
    </row>
    <row r="117" spans="1:8" s="16" customFormat="1" ht="62.45" customHeight="1" thickBot="1" x14ac:dyDescent="0.25">
      <c r="A117" s="380" t="s">
        <v>84</v>
      </c>
      <c r="B117" s="381"/>
      <c r="C117" s="27"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17" s="374">
        <v>13110</v>
      </c>
      <c r="E117" s="375"/>
      <c r="F117" s="375"/>
      <c r="G117" s="375"/>
      <c r="H117" s="376"/>
    </row>
    <row r="118" spans="1:8" ht="21.75" thickBot="1" x14ac:dyDescent="0.25">
      <c r="A118" s="518"/>
      <c r="B118" s="519"/>
      <c r="C118" s="56"/>
      <c r="D118" s="520"/>
      <c r="E118" s="520"/>
      <c r="F118" s="520"/>
      <c r="G118" s="520"/>
      <c r="H118" s="521"/>
    </row>
    <row r="119" spans="1:8" ht="50.1" customHeight="1" x14ac:dyDescent="0.2">
      <c r="A119" s="352" t="s">
        <v>85</v>
      </c>
      <c r="B119" s="353"/>
      <c r="C119" s="72" t="str">
        <f>"Интернет-площадка 2gis.ru на основе Cправочника организаций "&amp;$C$2&amp;""</f>
        <v>Интернет-площадка 2gis.ru на основе Cправочника организаций "2ГИС.ЮЖНО-САХАЛИНСК"</v>
      </c>
      <c r="D119" s="382">
        <v>4020</v>
      </c>
      <c r="E119" s="383"/>
      <c r="F119" s="383"/>
      <c r="G119" s="383"/>
      <c r="H119" s="384"/>
    </row>
    <row r="120" spans="1:8" ht="50.1" customHeight="1" x14ac:dyDescent="0.2">
      <c r="A120" s="352" t="s">
        <v>86</v>
      </c>
      <c r="B120" s="353"/>
      <c r="C120" s="7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0" s="379">
        <v>7020</v>
      </c>
      <c r="E120" s="372"/>
      <c r="F120" s="372"/>
      <c r="G120" s="372"/>
      <c r="H120" s="373"/>
    </row>
    <row r="121" spans="1:8" ht="50.1" customHeight="1" x14ac:dyDescent="0.2">
      <c r="A121" s="352" t="s">
        <v>87</v>
      </c>
      <c r="B121" s="353"/>
      <c r="C121" s="7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1" s="354">
        <v>9972</v>
      </c>
      <c r="E121" s="355"/>
      <c r="F121" s="355"/>
      <c r="G121" s="355"/>
      <c r="H121" s="356"/>
    </row>
    <row r="122" spans="1:8" ht="50.1" customHeight="1" x14ac:dyDescent="0.2">
      <c r="A122" s="352" t="s">
        <v>88</v>
      </c>
      <c r="B122" s="353"/>
      <c r="C122" s="73" t="str">
        <f>"Интернет-площадка 2gis.ru на основе Cправочника организаций "&amp;$C$2&amp;""</f>
        <v>Интернет-площадка 2gis.ru на основе Cправочника организаций "2ГИС.ЮЖНО-САХАЛИНСК"</v>
      </c>
      <c r="D122" s="354">
        <v>12000</v>
      </c>
      <c r="E122" s="355"/>
      <c r="F122" s="355"/>
      <c r="G122" s="355"/>
      <c r="H122" s="356"/>
    </row>
    <row r="123" spans="1:8" ht="50.1" customHeight="1" x14ac:dyDescent="0.2">
      <c r="A123" s="352" t="s">
        <v>89</v>
      </c>
      <c r="B123" s="353"/>
      <c r="C123" s="73" t="str">
        <f>"Интернет-площадка 2gis.ru на основе Cправочника организаций "&amp;$C$2&amp;""</f>
        <v>Интернет-площадка 2gis.ru на основе Cправочника организаций "2ГИС.ЮЖНО-САХАЛИНСК"</v>
      </c>
      <c r="D123" s="354">
        <v>14400</v>
      </c>
      <c r="E123" s="355"/>
      <c r="F123" s="355"/>
      <c r="G123" s="355"/>
      <c r="H123" s="356"/>
    </row>
    <row r="124" spans="1:8" ht="50.1" customHeight="1" x14ac:dyDescent="0.2">
      <c r="A124" s="352" t="s">
        <v>90</v>
      </c>
      <c r="B124" s="353"/>
      <c r="C124" s="7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4" s="354">
        <v>6018</v>
      </c>
      <c r="E124" s="355"/>
      <c r="F124" s="355"/>
      <c r="G124" s="355"/>
      <c r="H124" s="356"/>
    </row>
    <row r="125" spans="1:8" ht="50.1" customHeight="1" x14ac:dyDescent="0.2">
      <c r="A125" s="352" t="s">
        <v>91</v>
      </c>
      <c r="B125" s="353"/>
      <c r="C125" s="7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5" s="354">
        <v>9972</v>
      </c>
      <c r="E125" s="355"/>
      <c r="F125" s="355"/>
      <c r="G125" s="355"/>
      <c r="H125" s="356"/>
    </row>
    <row r="126" spans="1:8" ht="50.1" customHeight="1" x14ac:dyDescent="0.2">
      <c r="A126" s="352" t="s">
        <v>92</v>
      </c>
      <c r="B126" s="353"/>
      <c r="C126" s="7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26" s="354">
        <v>12510</v>
      </c>
      <c r="E126" s="355"/>
      <c r="F126" s="355"/>
      <c r="G126" s="355"/>
      <c r="H126" s="356"/>
    </row>
    <row r="127" spans="1:8" ht="50.1" customHeight="1" x14ac:dyDescent="0.2">
      <c r="A127" s="352" t="s">
        <v>93</v>
      </c>
      <c r="B127" s="353"/>
      <c r="C127" s="73" t="str">
        <f>C159</f>
        <v>электронный справочник на основе Справочника организаций "2ГИС.ЮЖНО-САХАЛИНСК" (мобильная версия 2ГИС 4.0 и выше)</v>
      </c>
      <c r="D127" s="354">
        <v>19920</v>
      </c>
      <c r="E127" s="355"/>
      <c r="F127" s="355"/>
      <c r="G127" s="355"/>
      <c r="H127" s="356"/>
    </row>
    <row r="128" spans="1:8" ht="50.1" customHeight="1" x14ac:dyDescent="0.2">
      <c r="A128" s="352" t="s">
        <v>94</v>
      </c>
      <c r="B128" s="353"/>
      <c r="C128" s="73" t="s">
        <v>95</v>
      </c>
      <c r="D128" s="354">
        <v>504</v>
      </c>
      <c r="E128" s="355"/>
      <c r="F128" s="355"/>
      <c r="G128" s="355"/>
      <c r="H128" s="356"/>
    </row>
    <row r="129" spans="1:8" ht="68.25" customHeight="1" x14ac:dyDescent="0.2">
      <c r="A129" s="352" t="s">
        <v>741</v>
      </c>
      <c r="B129" s="353"/>
      <c r="C129"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29" s="354">
        <v>3600</v>
      </c>
      <c r="E129" s="355"/>
      <c r="F129" s="355"/>
      <c r="G129" s="355"/>
      <c r="H129" s="356"/>
    </row>
    <row r="130" spans="1:8" ht="68.25" customHeight="1" x14ac:dyDescent="0.2">
      <c r="A130" s="352" t="s">
        <v>97</v>
      </c>
      <c r="B130" s="353"/>
      <c r="C130" s="73" t="str">
        <f t="shared" ref="C130:C132" si="1">"электронный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0" s="354">
        <v>3000</v>
      </c>
      <c r="E130" s="355"/>
      <c r="F130" s="355"/>
      <c r="G130" s="355"/>
      <c r="H130" s="356"/>
    </row>
    <row r="131" spans="1:8" ht="68.25" customHeight="1" x14ac:dyDescent="0.2">
      <c r="A131" s="352" t="s">
        <v>98</v>
      </c>
      <c r="B131" s="353"/>
      <c r="C131" s="73"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1" s="354">
        <v>3300</v>
      </c>
      <c r="E131" s="355"/>
      <c r="F131" s="355"/>
      <c r="G131" s="355"/>
      <c r="H131" s="356"/>
    </row>
    <row r="132" spans="1:8" ht="68.25" customHeight="1" x14ac:dyDescent="0.2">
      <c r="A132" s="352" t="s">
        <v>99</v>
      </c>
      <c r="B132" s="353"/>
      <c r="C132" s="73" t="str">
        <f t="shared" si="1"/>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2" s="354">
        <v>2100</v>
      </c>
      <c r="E132" s="355"/>
      <c r="F132" s="355"/>
      <c r="G132" s="355"/>
      <c r="H132" s="356"/>
    </row>
    <row r="133" spans="1:8" ht="68.25" customHeight="1" x14ac:dyDescent="0.2">
      <c r="A133" s="352" t="s">
        <v>100</v>
      </c>
      <c r="B133" s="353" t="s">
        <v>100</v>
      </c>
      <c r="C133"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3" s="354">
        <v>18480</v>
      </c>
      <c r="E133" s="355"/>
      <c r="F133" s="355"/>
      <c r="G133" s="355"/>
      <c r="H133" s="356"/>
    </row>
    <row r="134" spans="1:8" ht="68.25" customHeight="1" x14ac:dyDescent="0.2">
      <c r="A134" s="352" t="s">
        <v>101</v>
      </c>
      <c r="B134" s="353" t="s">
        <v>101</v>
      </c>
      <c r="C134"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34" s="354">
        <v>10008</v>
      </c>
      <c r="E134" s="355"/>
      <c r="F134" s="355"/>
      <c r="G134" s="355"/>
      <c r="H134" s="356"/>
    </row>
    <row r="135" spans="1:8" ht="50.1" customHeight="1" thickBot="1" x14ac:dyDescent="0.25">
      <c r="A135" s="352" t="s">
        <v>102</v>
      </c>
      <c r="B135" s="353"/>
      <c r="C135" s="7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35" s="354">
        <v>12510</v>
      </c>
      <c r="E135" s="355"/>
      <c r="F135" s="355"/>
      <c r="G135" s="355"/>
      <c r="H135" s="356"/>
    </row>
    <row r="136" spans="1:8" s="16" customFormat="1" ht="102" customHeight="1" thickBot="1" x14ac:dyDescent="0.25">
      <c r="A136" s="352" t="s">
        <v>16</v>
      </c>
      <c r="B136" s="353"/>
      <c r="C136"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6" s="354">
        <v>900</v>
      </c>
      <c r="E136" s="355"/>
      <c r="F136" s="355"/>
      <c r="G136" s="355"/>
      <c r="H136" s="356"/>
    </row>
    <row r="137" spans="1:8" s="16" customFormat="1" ht="102" customHeight="1" thickBot="1" x14ac:dyDescent="0.25">
      <c r="A137" s="352" t="s">
        <v>103</v>
      </c>
      <c r="B137" s="353"/>
      <c r="C137" s="119" t="str">
        <f>"Интернет-площадка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37" s="354">
        <v>100002</v>
      </c>
      <c r="E137" s="355"/>
      <c r="F137" s="355"/>
      <c r="G137" s="355"/>
      <c r="H137" s="356"/>
    </row>
    <row r="138" spans="1:8" s="16" customFormat="1" ht="126" customHeight="1" x14ac:dyDescent="0.2">
      <c r="A138" s="352" t="s">
        <v>104</v>
      </c>
      <c r="B138" s="353"/>
      <c r="C138" s="120"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8" s="354">
        <v>10005</v>
      </c>
      <c r="E138" s="355"/>
      <c r="F138" s="355"/>
      <c r="G138" s="355"/>
      <c r="H138" s="356"/>
    </row>
    <row r="139" spans="1:8" s="16" customFormat="1" ht="96" customHeight="1" x14ac:dyDescent="0.2">
      <c r="A139" s="377" t="s">
        <v>105</v>
      </c>
      <c r="B139" s="378"/>
      <c r="C139" s="25" t="str">
        <f>"Интернет-площадка 2gis.ru на основе Cправочника организаций "&amp;$C$2&amp;"; Электронный справочник на основе Справочника организаций "&amp;$C$2&amp;" (мобильная версия); Интернет-площадки и Веб-приложения на основе Cправочника организаций "&amp;$C$2&amp;", http://api.2gis.ru/"</f>
        <v>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Интернет-площадки и Веб-приложения на основе Cправочника организаций "2ГИС.ЮЖНО-САХАЛИНСК", http://api.2gis.ru/</v>
      </c>
      <c r="D139" s="354">
        <v>3510</v>
      </c>
      <c r="E139" s="355"/>
      <c r="F139" s="355"/>
      <c r="G139" s="355"/>
      <c r="H139" s="356"/>
    </row>
    <row r="140" spans="1:8" s="16" customFormat="1" ht="96" customHeight="1" x14ac:dyDescent="0.2">
      <c r="A140" s="377" t="s">
        <v>106</v>
      </c>
      <c r="B140" s="378"/>
      <c r="C140"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40" s="354">
        <v>10002</v>
      </c>
      <c r="E140" s="355"/>
      <c r="F140" s="355"/>
      <c r="G140" s="355"/>
      <c r="H140" s="356"/>
    </row>
    <row r="141" spans="1:8" ht="50.1" customHeight="1" x14ac:dyDescent="0.2">
      <c r="A141" s="352" t="s">
        <v>107</v>
      </c>
      <c r="B141" s="353"/>
      <c r="C141" s="73" t="str">
        <f>"Интернет-площадка 2gis.ru на основе Cправочника организаций "&amp;$C$2&amp;""</f>
        <v>Интернет-площадка 2gis.ru на основе Cправочника организаций "2ГИС.ЮЖНО-САХАЛИНСК"</v>
      </c>
      <c r="D141" s="354">
        <v>5640</v>
      </c>
      <c r="E141" s="355"/>
      <c r="F141" s="355"/>
      <c r="G141" s="355"/>
      <c r="H141" s="356"/>
    </row>
    <row r="142" spans="1:8" ht="50.1" customHeight="1" x14ac:dyDescent="0.2">
      <c r="A142" s="352" t="s">
        <v>108</v>
      </c>
      <c r="B142" s="353"/>
      <c r="C142" s="73" t="str">
        <f t="shared" ref="C142:C151" si="2">"Электронный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42" s="354">
        <v>9840</v>
      </c>
      <c r="E142" s="355"/>
      <c r="F142" s="355"/>
      <c r="G142" s="355"/>
      <c r="H142" s="356"/>
    </row>
    <row r="143" spans="1:8" ht="50.1" customHeight="1" x14ac:dyDescent="0.2">
      <c r="A143" s="352" t="s">
        <v>109</v>
      </c>
      <c r="B143" s="353"/>
      <c r="C143" s="73" t="str">
        <f t="shared" si="2"/>
        <v>Электронный справочник на основе Справочника организаций "2ГИС.ЮЖНО-САХАЛИНСК" (версия для ПК)</v>
      </c>
      <c r="D143" s="354">
        <v>14040</v>
      </c>
      <c r="E143" s="355"/>
      <c r="F143" s="355"/>
      <c r="G143" s="355"/>
      <c r="H143" s="356"/>
    </row>
    <row r="144" spans="1:8" ht="50.1" customHeight="1" x14ac:dyDescent="0.2">
      <c r="A144" s="352" t="s">
        <v>110</v>
      </c>
      <c r="B144" s="353"/>
      <c r="C144" s="73" t="str">
        <f>"Интернет-площадка 2gis.ru на основе Cправочника организаций "&amp;$C$2&amp;""</f>
        <v>Интернет-площадка 2gis.ru на основе Cправочника организаций "2ГИС.ЮЖНО-САХАЛИНСК"</v>
      </c>
      <c r="D144" s="354">
        <v>16800</v>
      </c>
      <c r="E144" s="355"/>
      <c r="F144" s="355"/>
      <c r="G144" s="355"/>
      <c r="H144" s="356"/>
    </row>
    <row r="145" spans="1:8" ht="50.1" customHeight="1" x14ac:dyDescent="0.2">
      <c r="A145" s="352" t="s">
        <v>111</v>
      </c>
      <c r="B145" s="353"/>
      <c r="C145" s="73" t="str">
        <f>"Интернет-площадка 2gis.ru на основе Cправочника организаций "&amp;$C$2&amp;""</f>
        <v>Интернет-площадка 2gis.ru на основе Cправочника организаций "2ГИС.ЮЖНО-САХАЛИНСК"</v>
      </c>
      <c r="D145" s="354">
        <v>20160</v>
      </c>
      <c r="E145" s="355"/>
      <c r="F145" s="355"/>
      <c r="G145" s="355"/>
      <c r="H145" s="356"/>
    </row>
    <row r="146" spans="1:8" ht="50.1" customHeight="1" x14ac:dyDescent="0.2">
      <c r="A146" s="352" t="s">
        <v>112</v>
      </c>
      <c r="B146" s="353"/>
      <c r="C146" s="73" t="str">
        <f t="shared" si="2"/>
        <v>Электронный справочник на основе Справочника организаций "2ГИС.ЮЖНО-САХАЛИНСК" (версия для ПК)</v>
      </c>
      <c r="D146" s="354">
        <v>8520</v>
      </c>
      <c r="E146" s="355"/>
      <c r="F146" s="355"/>
      <c r="G146" s="355"/>
      <c r="H146" s="356"/>
    </row>
    <row r="147" spans="1:8" ht="50.1" customHeight="1" x14ac:dyDescent="0.2">
      <c r="A147" s="352" t="s">
        <v>113</v>
      </c>
      <c r="B147" s="353"/>
      <c r="C147" s="73" t="str">
        <f t="shared" si="2"/>
        <v>Электронный справочник на основе Справочника организаций "2ГИС.ЮЖНО-САХАЛИНСК" (версия для ПК)</v>
      </c>
      <c r="D147" s="354">
        <v>14040</v>
      </c>
      <c r="E147" s="355"/>
      <c r="F147" s="355"/>
      <c r="G147" s="355"/>
      <c r="H147" s="356"/>
    </row>
    <row r="148" spans="1:8" ht="50.1" customHeight="1" x14ac:dyDescent="0.2">
      <c r="A148" s="352" t="s">
        <v>114</v>
      </c>
      <c r="B148" s="353"/>
      <c r="C148" s="73" t="str">
        <f t="shared" si="2"/>
        <v>Электронный справочник на основе Справочника организаций "2ГИС.ЮЖНО-САХАЛИНСК" (версия для ПК)</v>
      </c>
      <c r="D148" s="354">
        <v>17520</v>
      </c>
      <c r="E148" s="355"/>
      <c r="F148" s="355"/>
      <c r="G148" s="355"/>
      <c r="H148" s="356"/>
    </row>
    <row r="149" spans="1:8" ht="50.1" customHeight="1" x14ac:dyDescent="0.2">
      <c r="A149" s="352" t="s">
        <v>115</v>
      </c>
      <c r="B149" s="353"/>
      <c r="C149" s="73" t="s">
        <v>95</v>
      </c>
      <c r="D149" s="354">
        <v>720</v>
      </c>
      <c r="E149" s="355"/>
      <c r="F149" s="355"/>
      <c r="G149" s="355"/>
      <c r="H149" s="356"/>
    </row>
    <row r="150" spans="1:8" ht="75.75" customHeight="1" x14ac:dyDescent="0.2">
      <c r="A150" s="352" t="s">
        <v>116</v>
      </c>
      <c r="B150" s="353"/>
      <c r="C150" s="73" t="str">
        <f>"электронный справочник на основе Справочника организаций "&amp;$C$2&amp;" (мобильная версия 2ГИС 4.0 и выше); Интернет-площадка 2gis.ru на основе Cправочника организаций "&amp;$C$2&amp;""</f>
        <v>электронный справочник на основе Справочника организаций "2ГИС.ЮЖНО-САХАЛИНСК" (мобильная версия 2ГИС 4.0 и выше); Интернет-площадка 2gis.ru на основе Cправочника организаций "2ГИС.ЮЖНО-САХАЛИНСК"</v>
      </c>
      <c r="D150" s="354">
        <v>25920</v>
      </c>
      <c r="E150" s="355"/>
      <c r="F150" s="355"/>
      <c r="G150" s="355"/>
      <c r="H150" s="356"/>
    </row>
    <row r="151" spans="1:8" ht="50.1" customHeight="1" thickBot="1" x14ac:dyDescent="0.25">
      <c r="A151" s="352" t="s">
        <v>117</v>
      </c>
      <c r="B151" s="353"/>
      <c r="C151" s="73" t="str">
        <f t="shared" si="2"/>
        <v>Электронный справочник на основе Справочника организаций "2ГИС.ЮЖНО-САХАЛИНСК" (версия для ПК)</v>
      </c>
      <c r="D151" s="374">
        <v>17520</v>
      </c>
      <c r="E151" s="375"/>
      <c r="F151" s="375"/>
      <c r="G151" s="375"/>
      <c r="H151" s="376"/>
    </row>
    <row r="152" spans="1:8" s="23" customFormat="1" ht="50.1" customHeight="1" thickBot="1" x14ac:dyDescent="0.25">
      <c r="A152" s="362" t="s">
        <v>118</v>
      </c>
      <c r="B152" s="363"/>
      <c r="C152" s="21"/>
      <c r="D152" s="364"/>
      <c r="E152" s="364"/>
      <c r="F152" s="364"/>
      <c r="G152" s="364"/>
      <c r="H152" s="365"/>
    </row>
    <row r="153" spans="1:8" s="16" customFormat="1" ht="50.1" customHeight="1" x14ac:dyDescent="0.2">
      <c r="A153" s="352" t="s">
        <v>119</v>
      </c>
      <c r="B153" s="353"/>
      <c r="C153" s="366" t="str">
        <f>"Электронный справочник на основе Справочника организаций "&amp;$C$2&amp;" (мобильная версия)"</f>
        <v>Электронный справочник на основе Справочника организаций "2ГИС.ЮЖНО-САХАЛИНСК" (мобильная версия)</v>
      </c>
      <c r="D153" s="354">
        <v>10008</v>
      </c>
      <c r="E153" s="355"/>
      <c r="F153" s="355"/>
      <c r="G153" s="355"/>
      <c r="H153" s="356"/>
    </row>
    <row r="154" spans="1:8" s="16" customFormat="1" ht="50.1" customHeight="1" x14ac:dyDescent="0.2">
      <c r="A154" s="352" t="s">
        <v>120</v>
      </c>
      <c r="B154" s="353"/>
      <c r="C154" s="367"/>
      <c r="D154" s="354">
        <v>10200</v>
      </c>
      <c r="E154" s="355"/>
      <c r="F154" s="355"/>
      <c r="G154" s="355"/>
      <c r="H154" s="356"/>
    </row>
    <row r="155" spans="1:8" s="16" customFormat="1" ht="50.1" customHeight="1" x14ac:dyDescent="0.2">
      <c r="A155" s="369" t="s">
        <v>121</v>
      </c>
      <c r="B155" s="370"/>
      <c r="C155" s="367"/>
      <c r="D155" s="517">
        <v>1500</v>
      </c>
      <c r="E155" s="398"/>
      <c r="F155" s="398"/>
      <c r="G155" s="398"/>
      <c r="H155" s="398"/>
    </row>
    <row r="156" spans="1:8" s="16" customFormat="1" ht="50.1" customHeight="1" x14ac:dyDescent="0.2">
      <c r="A156" s="369" t="s">
        <v>122</v>
      </c>
      <c r="B156" s="370"/>
      <c r="C156" s="367"/>
      <c r="D156" s="517">
        <v>150</v>
      </c>
      <c r="E156" s="398"/>
      <c r="F156" s="398"/>
      <c r="G156" s="398"/>
      <c r="H156" s="398"/>
    </row>
    <row r="157" spans="1:8" s="16" customFormat="1" ht="50.1" customHeight="1" thickBot="1" x14ac:dyDescent="0.25">
      <c r="A157" s="369" t="s">
        <v>123</v>
      </c>
      <c r="B157" s="370"/>
      <c r="C157" s="368"/>
      <c r="D157" s="471">
        <v>1125</v>
      </c>
      <c r="E157" s="472"/>
      <c r="F157" s="472"/>
      <c r="G157" s="472"/>
      <c r="H157" s="472"/>
    </row>
    <row r="158" spans="1:8" s="16" customFormat="1" ht="50.1" customHeight="1" thickBot="1" x14ac:dyDescent="0.25">
      <c r="A158" s="362" t="s">
        <v>124</v>
      </c>
      <c r="B158" s="363"/>
      <c r="C158" s="21"/>
      <c r="D158" s="364"/>
      <c r="E158" s="364"/>
      <c r="F158" s="364"/>
      <c r="G158" s="364"/>
      <c r="H158" s="365"/>
    </row>
    <row r="159" spans="1:8" ht="50.1" customHeight="1" x14ac:dyDescent="0.2">
      <c r="A159" s="352" t="s">
        <v>125</v>
      </c>
      <c r="B159" s="353"/>
      <c r="C159"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59" s="77">
        <f>F159*1.2</f>
        <v>5040</v>
      </c>
      <c r="E159" s="78">
        <f>F159*1.1</f>
        <v>4620</v>
      </c>
      <c r="F159" s="78">
        <v>4200</v>
      </c>
      <c r="G159" s="78">
        <f>F159*0.75</f>
        <v>3150</v>
      </c>
      <c r="H159" s="79">
        <f>F159*0.5</f>
        <v>2100</v>
      </c>
    </row>
    <row r="160" spans="1:8" ht="50.1" customHeight="1" x14ac:dyDescent="0.2">
      <c r="A160" s="352" t="s">
        <v>126</v>
      </c>
      <c r="B160" s="353"/>
      <c r="C160" s="73" t="str">
        <f>"Интернет-площадка 2gis.ru на основе Cправочника организаций "&amp;$C$2&amp;""</f>
        <v>Интернет-площадка 2gis.ru на основе Cправочника организаций "2ГИС.ЮЖНО-САХАЛИНСК"</v>
      </c>
      <c r="D160" s="354">
        <v>3000</v>
      </c>
      <c r="E160" s="355"/>
      <c r="F160" s="355"/>
      <c r="G160" s="355"/>
      <c r="H160" s="356"/>
    </row>
    <row r="161" spans="1:8" ht="50.1" customHeight="1" x14ac:dyDescent="0.2">
      <c r="A161" s="352" t="s">
        <v>127</v>
      </c>
      <c r="B161" s="353"/>
      <c r="C161" s="7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1" s="354">
        <v>4488</v>
      </c>
      <c r="E161" s="355"/>
      <c r="F161" s="355"/>
      <c r="G161" s="355"/>
      <c r="H161" s="356"/>
    </row>
    <row r="162" spans="1:8" ht="50.1" customHeight="1" x14ac:dyDescent="0.2">
      <c r="A162" s="352" t="s">
        <v>128</v>
      </c>
      <c r="B162" s="353"/>
      <c r="C162" s="73" t="str">
        <f>"электронный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(мобильная версия 2ГИС 4.0 и выше)</v>
      </c>
      <c r="D162" s="77">
        <f>F162*1.2</f>
        <v>7056</v>
      </c>
      <c r="E162" s="78">
        <f>F162*1.1</f>
        <v>6468.0000000000009</v>
      </c>
      <c r="F162" s="78">
        <v>5880</v>
      </c>
      <c r="G162" s="78">
        <f>F162*0.75</f>
        <v>4410</v>
      </c>
      <c r="H162" s="79">
        <f>F162*0.5</f>
        <v>2940</v>
      </c>
    </row>
    <row r="163" spans="1:8" ht="50.1" customHeight="1" x14ac:dyDescent="0.2">
      <c r="A163" s="352" t="s">
        <v>199</v>
      </c>
      <c r="B163" s="353"/>
      <c r="C163" s="73" t="str">
        <f>"Интернет-площадка 2gis.ru на основе Cправочника организаций "&amp;$C$2&amp;""</f>
        <v>Интернет-площадка 2gis.ru на основе Cправочника организаций "2ГИС.ЮЖНО-САХАЛИНСК"</v>
      </c>
      <c r="D163" s="354">
        <v>4200</v>
      </c>
      <c r="E163" s="355"/>
      <c r="F163" s="355"/>
      <c r="G163" s="355"/>
      <c r="H163" s="356"/>
    </row>
    <row r="164" spans="1:8" ht="50.1" customHeight="1" x14ac:dyDescent="0.2">
      <c r="A164" s="352" t="s">
        <v>130</v>
      </c>
      <c r="B164" s="353"/>
      <c r="C164" s="73" t="str">
        <f>"Электронный справочник на основе Справочника организаций "&amp;$C$2&amp;" (версия для ПК)"</f>
        <v>Электронный справочник на основе Справочника организаций "2ГИС.ЮЖНО-САХАЛИНСК" (версия для ПК)</v>
      </c>
      <c r="D164" s="354">
        <v>6360</v>
      </c>
      <c r="E164" s="355"/>
      <c r="F164" s="355"/>
      <c r="G164" s="355"/>
      <c r="H164" s="356"/>
    </row>
    <row r="165" spans="1:8" s="16" customFormat="1" ht="126" customHeight="1" thickBot="1" x14ac:dyDescent="0.25">
      <c r="A165" s="352" t="s">
        <v>131</v>
      </c>
      <c r="B165" s="353"/>
      <c r="C165" s="80" t="str">
        <f>C160</f>
        <v>Интернет-площадка 2gis.ru на основе Cправочника организаций "2ГИС.ЮЖНО-САХАЛИНСК"</v>
      </c>
      <c r="D165" s="77">
        <f>F165*1.2</f>
        <v>3600</v>
      </c>
      <c r="E165" s="78">
        <f>F165*1.1</f>
        <v>3300.0000000000005</v>
      </c>
      <c r="F165" s="78">
        <v>3000</v>
      </c>
      <c r="G165" s="78">
        <f>F165*0.75</f>
        <v>2250</v>
      </c>
      <c r="H165" s="79">
        <f>F165*0.5</f>
        <v>1500</v>
      </c>
    </row>
    <row r="166" spans="1:8" ht="50.1" customHeight="1" thickBot="1" x14ac:dyDescent="0.25">
      <c r="A166" s="362" t="s">
        <v>200</v>
      </c>
      <c r="B166" s="363"/>
      <c r="C166" s="21"/>
      <c r="D166" s="364"/>
      <c r="E166" s="364"/>
      <c r="F166" s="364"/>
      <c r="G166" s="364"/>
      <c r="H166" s="365"/>
    </row>
    <row r="167" spans="1:8" s="20" customFormat="1" ht="30" customHeight="1" thickBot="1" x14ac:dyDescent="0.25">
      <c r="A167" s="506"/>
      <c r="B167" s="507"/>
      <c r="C167" s="623"/>
      <c r="D167" s="507"/>
      <c r="E167" s="507"/>
      <c r="F167" s="507"/>
      <c r="G167" s="507"/>
      <c r="H167" s="508"/>
    </row>
    <row r="168" spans="1:8" s="16" customFormat="1" ht="185.25" customHeight="1" x14ac:dyDescent="0.2">
      <c r="A168" s="352" t="s">
        <v>201</v>
      </c>
      <c r="B168" s="353"/>
      <c r="C168" s="366" t="str">
        <f>"Электронный справочник на основе Справочника организаций "&amp;$C$2&amp;" (версия для ПК); Интернет-площадка 2gis.ru на основе Cправочника организаций "&amp;$C$2&amp;"; Электронный справочник на основе Справочника организаций "&amp;$C$2&amp;" (мобильная версия 2ГИС 4.0 и выше)"</f>
        <v>Электронный справочник на основе Справочника организаций "2ГИС.ЮЖНО-САХАЛИНСК" (версия для ПК); Интернет-площадка 2gis.ru на основе Cправочника организаций "2ГИС.ЮЖНО-САХАЛИНСК"; Электронный справочник на основе Справочника организаций "2ГИС.ЮЖНО-САХАЛИНСК" (мобильная версия 2ГИС 4.0 и выше)</v>
      </c>
      <c r="D168" s="382">
        <v>16110</v>
      </c>
      <c r="E168" s="383"/>
      <c r="F168" s="383"/>
      <c r="G168" s="383"/>
      <c r="H168" s="384"/>
    </row>
    <row r="169" spans="1:8" s="16" customFormat="1" ht="83.25" customHeight="1" thickBot="1" x14ac:dyDescent="0.25">
      <c r="A169" s="352" t="s">
        <v>202</v>
      </c>
      <c r="B169" s="353"/>
      <c r="C169" s="367"/>
      <c r="D169" s="354">
        <v>16110</v>
      </c>
      <c r="E169" s="355"/>
      <c r="F169" s="355"/>
      <c r="G169" s="355"/>
      <c r="H169" s="356"/>
    </row>
    <row r="170" spans="1:8" ht="21.75" thickBot="1" x14ac:dyDescent="0.25">
      <c r="A170" s="518"/>
      <c r="B170" s="519"/>
      <c r="C170" s="60"/>
      <c r="D170" s="520"/>
      <c r="E170" s="520"/>
      <c r="F170" s="520"/>
      <c r="G170" s="520"/>
      <c r="H170" s="521"/>
    </row>
    <row r="172" spans="1:8" ht="21" x14ac:dyDescent="0.2">
      <c r="A172" s="85"/>
      <c r="B172" s="86" t="s">
        <v>133</v>
      </c>
      <c r="C172" s="349" t="s">
        <v>742</v>
      </c>
      <c r="D172" s="349"/>
      <c r="E172" s="87"/>
      <c r="F172" s="87"/>
      <c r="G172" s="87"/>
      <c r="H172" s="87"/>
    </row>
    <row r="173" spans="1:8" ht="21" x14ac:dyDescent="0.2">
      <c r="A173" s="85"/>
      <c r="B173" s="87"/>
      <c r="C173" s="348" t="s">
        <v>743</v>
      </c>
      <c r="D173" s="348"/>
      <c r="E173" s="87"/>
      <c r="F173" s="87"/>
      <c r="G173" s="87"/>
      <c r="H173" s="87"/>
    </row>
    <row r="174" spans="1:8" ht="21" x14ac:dyDescent="0.2">
      <c r="A174" s="85"/>
      <c r="B174" s="87"/>
      <c r="C174" s="541" t="s">
        <v>744</v>
      </c>
      <c r="D174" s="348"/>
      <c r="E174" s="87"/>
      <c r="F174" s="87"/>
      <c r="G174" s="87"/>
      <c r="H174" s="87"/>
    </row>
    <row r="175" spans="1:8" ht="21" x14ac:dyDescent="0.2">
      <c r="C175" s="348"/>
      <c r="D175" s="348"/>
      <c r="E175" s="87"/>
      <c r="F175" s="87"/>
      <c r="G175" s="87"/>
      <c r="H175" s="82"/>
    </row>
    <row r="176" spans="1:8" ht="26.25" customHeight="1" x14ac:dyDescent="0.2">
      <c r="A176" s="347" t="str">
        <f>Абакан_юр!A174</f>
        <v>По соглашению сторон в качестве валюты платежа могут выступать украинские гривны, в этом случае курс следующий: 1 руб. = 0,4395 гривен</v>
      </c>
      <c r="B176" s="347"/>
      <c r="C176" s="347"/>
      <c r="D176" s="89"/>
      <c r="E176" s="89"/>
      <c r="F176" s="90"/>
      <c r="G176" s="351"/>
      <c r="H176" s="351"/>
    </row>
    <row r="177" spans="1:8" ht="26.25" customHeight="1" x14ac:dyDescent="0.2">
      <c r="A177" s="347" t="str">
        <f>Абакан_юр!A175</f>
        <v>По соглашению сторон в качестве валюты платежа могут выступать дирхамы ОАЭ, в этом случае курс следующий: 1 руб. = 0,0414 дирхам</v>
      </c>
      <c r="B177" s="347"/>
      <c r="C177" s="347"/>
      <c r="D177" s="89"/>
      <c r="E177" s="89"/>
      <c r="F177" s="90"/>
      <c r="G177" s="92"/>
      <c r="H177" s="92"/>
    </row>
    <row r="178" spans="1:8" ht="26.25" customHeight="1" x14ac:dyDescent="0.2">
      <c r="A178" s="347" t="str">
        <f>Абакан_юр!A176</f>
        <v>По соглашению сторон в качестве валюты платежа могут выступать доллары США, в этом случае курс следующий: 1 руб. = 0,0113 доллара</v>
      </c>
      <c r="B178" s="347"/>
      <c r="C178" s="347"/>
      <c r="D178" s="89"/>
      <c r="E178" s="89"/>
      <c r="F178" s="90"/>
      <c r="G178" s="92"/>
      <c r="H178" s="92"/>
    </row>
    <row r="179" spans="1:8" ht="26.25" customHeight="1" x14ac:dyDescent="0.2">
      <c r="A179" s="347" t="str">
        <f>Абакан_юр!A177</f>
        <v>По соглашению сторон в качестве валюты платежа могут выступать евро, в этом случае курс следующий: 1 руб. = 0,0104 евро</v>
      </c>
      <c r="B179" s="347"/>
      <c r="C179" s="347"/>
      <c r="D179" s="89"/>
      <c r="E179" s="90"/>
      <c r="F179" s="90"/>
      <c r="G179" s="92"/>
      <c r="H179" s="92"/>
    </row>
    <row r="180" spans="1:8" ht="26.25" customHeight="1" x14ac:dyDescent="0.2">
      <c r="A180" s="347" t="str">
        <f>Абакан_юр!A178</f>
        <v>По соглашению сторон в качестве валюты платежа могут выступать чешские кроны, в этом случае курс следующий: 1 руб. = 0,2610 крона</v>
      </c>
      <c r="B180" s="347"/>
      <c r="C180" s="347"/>
      <c r="D180" s="89"/>
      <c r="E180" s="90"/>
      <c r="F180" s="90"/>
      <c r="G180" s="92"/>
      <c r="H180" s="92"/>
    </row>
    <row r="181" spans="1:8" ht="26.25" customHeight="1" x14ac:dyDescent="0.2">
      <c r="A181" s="347" t="str">
        <f>Абакан_юр!A179</f>
        <v>По соглашению сторон в качестве валюты платежа могут выступать киргизские сомы, в этом случае курс следующий: 1 руб. = 1,0094 сом</v>
      </c>
      <c r="B181" s="347"/>
      <c r="C181" s="347"/>
      <c r="D181" s="89"/>
      <c r="E181" s="89"/>
      <c r="F181" s="90"/>
      <c r="G181" s="92"/>
      <c r="H181" s="92"/>
    </row>
    <row r="182" spans="1:8" ht="26.25" customHeight="1" x14ac:dyDescent="0.2">
      <c r="A182" s="347" t="str">
        <f>Абакан_юр!A180</f>
        <v>По соглашению сторон в качестве валюты платежа могут выступать казахстанские тенге, в этом случае курс следующий: 1 руб. = 5,0667 тенге</v>
      </c>
      <c r="B182" s="347"/>
      <c r="C182" s="347"/>
      <c r="D182" s="89"/>
      <c r="E182" s="89"/>
      <c r="F182" s="90"/>
      <c r="G182" s="92"/>
      <c r="H182" s="92"/>
    </row>
    <row r="183" spans="1:8" ht="26.25" x14ac:dyDescent="0.2">
      <c r="A183" s="93"/>
      <c r="B183" s="93"/>
      <c r="C183" s="94"/>
      <c r="D183" s="95"/>
      <c r="E183" s="95"/>
      <c r="F183" s="96"/>
      <c r="G183" s="97"/>
      <c r="H183" s="97"/>
    </row>
    <row r="184" spans="1:8" ht="21" x14ac:dyDescent="0.2">
      <c r="A184" s="339" t="s">
        <v>144</v>
      </c>
      <c r="B184" s="339"/>
      <c r="C184" s="339"/>
      <c r="D184" s="339"/>
      <c r="E184" s="339"/>
      <c r="F184" s="339"/>
      <c r="G184" s="339"/>
      <c r="H184" s="339"/>
    </row>
    <row r="185" spans="1:8" ht="21" x14ac:dyDescent="0.2">
      <c r="A185" s="339" t="s">
        <v>145</v>
      </c>
      <c r="B185" s="339"/>
      <c r="C185" s="339"/>
      <c r="D185" s="339"/>
      <c r="E185" s="339"/>
      <c r="F185" s="339"/>
      <c r="G185" s="339"/>
      <c r="H185" s="339"/>
    </row>
    <row r="186" spans="1:8" ht="26.25" x14ac:dyDescent="0.2">
      <c r="A186" s="93"/>
      <c r="B186" s="93"/>
      <c r="C186" s="94"/>
      <c r="D186" s="95"/>
      <c r="E186" s="95"/>
      <c r="F186" s="96"/>
      <c r="G186" s="97"/>
      <c r="H186" s="97"/>
    </row>
    <row r="187" spans="1:8" ht="50.1" customHeight="1" thickBot="1" x14ac:dyDescent="0.25">
      <c r="A187" s="340" t="s">
        <v>146</v>
      </c>
      <c r="B187" s="340"/>
      <c r="C187" s="340"/>
      <c r="D187" s="340"/>
      <c r="E187" s="340"/>
      <c r="F187" s="99"/>
      <c r="G187" s="91"/>
      <c r="H187" s="100"/>
    </row>
    <row r="188" spans="1:8" ht="50.1" customHeight="1" thickBot="1" x14ac:dyDescent="0.25">
      <c r="A188" s="341" t="s">
        <v>147</v>
      </c>
      <c r="B188" s="342"/>
      <c r="C188" s="342"/>
      <c r="D188" s="342"/>
      <c r="E188" s="343"/>
      <c r="F188" s="101"/>
      <c r="H188" s="102"/>
    </row>
    <row r="189" spans="1:8" ht="97.5" customHeight="1" thickBot="1" x14ac:dyDescent="0.25">
      <c r="A189" s="538" t="s">
        <v>148</v>
      </c>
      <c r="B189" s="539"/>
      <c r="C189" s="103" t="s">
        <v>149</v>
      </c>
      <c r="D189" s="621" t="s">
        <v>150</v>
      </c>
      <c r="E189" s="622"/>
      <c r="F189" s="104"/>
      <c r="G189" s="104"/>
      <c r="H189" s="104"/>
    </row>
    <row r="190" spans="1:8" ht="114" customHeight="1" x14ac:dyDescent="0.2">
      <c r="A190" s="333" t="s">
        <v>151</v>
      </c>
      <c r="B190" s="334"/>
      <c r="C190" s="105" t="s">
        <v>152</v>
      </c>
      <c r="D190" s="335" t="s">
        <v>153</v>
      </c>
      <c r="E190" s="336"/>
      <c r="F190" s="104"/>
      <c r="G190" s="104"/>
      <c r="H190" s="104"/>
    </row>
    <row r="191" spans="1:8" ht="103.5" customHeight="1" x14ac:dyDescent="0.2">
      <c r="A191" s="337" t="s">
        <v>154</v>
      </c>
      <c r="B191" s="338"/>
      <c r="C191" s="106" t="s">
        <v>155</v>
      </c>
      <c r="D191" s="331" t="s">
        <v>156</v>
      </c>
      <c r="E191" s="332"/>
      <c r="F191" s="104"/>
      <c r="G191" s="104"/>
      <c r="H191" s="104"/>
    </row>
    <row r="192" spans="1:8" ht="111" customHeight="1" thickBot="1" x14ac:dyDescent="0.25">
      <c r="A192" s="495" t="s">
        <v>157</v>
      </c>
      <c r="B192" s="496"/>
      <c r="C192" s="125" t="s">
        <v>158</v>
      </c>
      <c r="D192" s="497" t="s">
        <v>156</v>
      </c>
      <c r="E192" s="498"/>
      <c r="F192" s="104"/>
      <c r="G192" s="104"/>
      <c r="H192" s="104"/>
    </row>
    <row r="193" spans="1:8" s="82" customFormat="1" ht="102.75" customHeight="1" thickBot="1" x14ac:dyDescent="0.25">
      <c r="A193" s="495" t="s">
        <v>160</v>
      </c>
      <c r="B193" s="496"/>
      <c r="C193" s="247" t="s">
        <v>161</v>
      </c>
      <c r="D193" s="497" t="s">
        <v>156</v>
      </c>
      <c r="E193" s="498"/>
      <c r="F193" s="101"/>
      <c r="G193" s="101"/>
      <c r="H193" s="101"/>
    </row>
    <row r="194" spans="1:8" s="98" customFormat="1" ht="222.75" customHeight="1" thickBot="1" x14ac:dyDescent="0.25">
      <c r="A194" s="495" t="s">
        <v>162</v>
      </c>
      <c r="B194" s="496"/>
      <c r="C194" s="125" t="s">
        <v>163</v>
      </c>
      <c r="D194" s="497" t="s">
        <v>156</v>
      </c>
      <c r="E194" s="498"/>
      <c r="F194" s="96"/>
      <c r="G194" s="97"/>
      <c r="H194" s="97"/>
    </row>
    <row r="195" spans="1:8" ht="23.25" x14ac:dyDescent="0.2">
      <c r="A195" s="329" t="s">
        <v>164</v>
      </c>
      <c r="B195" s="329"/>
      <c r="C195" s="329"/>
      <c r="D195" s="329"/>
      <c r="E195" s="329"/>
      <c r="F195" s="329"/>
      <c r="G195" s="329"/>
      <c r="H195" s="329"/>
    </row>
    <row r="196" spans="1:8" ht="23.25" x14ac:dyDescent="0.2">
      <c r="A196" s="329" t="s">
        <v>165</v>
      </c>
      <c r="B196" s="329"/>
      <c r="C196" s="329"/>
      <c r="D196" s="329"/>
      <c r="E196" s="329"/>
      <c r="F196" s="329"/>
      <c r="G196" s="329"/>
      <c r="H196" s="329"/>
    </row>
    <row r="197" spans="1:8" ht="192" customHeight="1" x14ac:dyDescent="0.2">
      <c r="A197" s="339" t="str">
        <f>Абакан_юр!A195</f>
        <v xml:space="preserve">Стоимость Рекламной позиции, предполагающей размещение Рекламных материалов в мобильной версии 2ГИС и на Интернет-площадке 2gis.ru на основе соответствующего Справочника организаций, распределяется в равных долях (50% / 50%) на каждое Приложение 2ГИС (мобильная версия 2ГИС / Интернет-площадка 2gis.ru).  
Стоимость Рекламной позиции, предполагающей размещение Рекламных материалов в мобильной версии 2ГИС, на Интернет-площадке 2gis.ru на основе соответствующего Справочника организаций, а также в версии для ПК и/или на Интернет-площадках и Веб-приложениях на основе соответствующего Справочника организаций (http://api.2gis.ru/), распределяется в равных долях (50% / 50%) между мобильной версией 2ГИС и Интернет-площадкой 2gis.ru на основе соответствующего Справочника организаций (далее – основные версии). Стоимость размещения Рекламных материалов в версии для ПК и/или на Интернет-площадках и Веб-приложениях на основе соответствующего Справочника организаций (http://api.2gis.ru/) включена в стоимость размещения в основных версиях.
В случае наличия у Заказчика претензий к Исполнителю в отношении качества и порядка оказания Услуг, Стороны признают в целях урегулирования (разрешения) спорных отношений каждый Рекламный материал, являющийся составной частью Рекламной позиции (позиции, предполагающей размещение Рекламных материалов более чем в одном Приложении 2ГИС), отдельной (самостоятельной) услугой и определяют ее цену путем деления общей стоимости Рекламной позиции на количество Рекламных материалов, составляющих данную Рекламную позицию, а затем на 2 (на количество основных версий). 
</v>
      </c>
      <c r="B197" s="339"/>
      <c r="C197" s="339"/>
      <c r="D197" s="339"/>
      <c r="E197" s="339"/>
      <c r="F197" s="339"/>
      <c r="G197" s="339"/>
      <c r="H197" s="339"/>
    </row>
    <row r="198" spans="1:8" ht="81" customHeight="1" x14ac:dyDescent="0.2">
      <c r="A198" s="339" t="s">
        <v>167</v>
      </c>
      <c r="B198" s="339"/>
      <c r="C198" s="339"/>
      <c r="D198" s="339"/>
      <c r="E198" s="339"/>
      <c r="F198" s="339"/>
      <c r="G198" s="339"/>
      <c r="H198" s="339"/>
    </row>
    <row r="199" spans="1:8" ht="23.25" x14ac:dyDescent="0.2">
      <c r="A199" s="329" t="s">
        <v>168</v>
      </c>
      <c r="B199" s="329"/>
      <c r="C199" s="329"/>
      <c r="D199" s="329"/>
      <c r="E199" s="329"/>
      <c r="F199" s="329"/>
      <c r="G199" s="329"/>
      <c r="H199" s="329"/>
    </row>
    <row r="201" spans="1:8" s="109" customFormat="1" ht="114.75" customHeight="1" x14ac:dyDescent="0.2">
      <c r="A201" s="339" t="s">
        <v>169</v>
      </c>
      <c r="B201" s="339"/>
      <c r="C201" s="339"/>
      <c r="D201" s="339"/>
      <c r="E201" s="339"/>
      <c r="F201" s="339"/>
      <c r="G201" s="339"/>
      <c r="H201" s="339"/>
    </row>
  </sheetData>
  <sheetProtection selectLockedCells="1" selectUnlockedCells="1"/>
  <mergeCells count="327">
    <mergeCell ref="D4:H4"/>
    <mergeCell ref="A5:B5"/>
    <mergeCell ref="A7:A10"/>
    <mergeCell ref="B7:B8"/>
    <mergeCell ref="C7:C8"/>
    <mergeCell ref="D7:D10"/>
    <mergeCell ref="E7:E10"/>
    <mergeCell ref="F7:F10"/>
    <mergeCell ref="G7:G10"/>
    <mergeCell ref="H7:H10"/>
    <mergeCell ref="A18:A21"/>
    <mergeCell ref="D18:H21"/>
    <mergeCell ref="C19:C20"/>
    <mergeCell ref="D22:H22"/>
    <mergeCell ref="A23:A25"/>
    <mergeCell ref="B23:B24"/>
    <mergeCell ref="C23:C24"/>
    <mergeCell ref="D23:H25"/>
    <mergeCell ref="D11:H11"/>
    <mergeCell ref="A12:A16"/>
    <mergeCell ref="B12:B13"/>
    <mergeCell ref="C12:C13"/>
    <mergeCell ref="D12:D16"/>
    <mergeCell ref="E12:E16"/>
    <mergeCell ref="F12:F16"/>
    <mergeCell ref="G12:G16"/>
    <mergeCell ref="H12:H16"/>
    <mergeCell ref="D26:H26"/>
    <mergeCell ref="A27:A30"/>
    <mergeCell ref="B27:B28"/>
    <mergeCell ref="C27:C28"/>
    <mergeCell ref="D27:D30"/>
    <mergeCell ref="E27:E30"/>
    <mergeCell ref="F27:F30"/>
    <mergeCell ref="G27:G30"/>
    <mergeCell ref="H27:H30"/>
    <mergeCell ref="A38:A41"/>
    <mergeCell ref="D38:H41"/>
    <mergeCell ref="C39:C40"/>
    <mergeCell ref="D42:H42"/>
    <mergeCell ref="A43:A46"/>
    <mergeCell ref="B43:B44"/>
    <mergeCell ref="C43:C44"/>
    <mergeCell ref="D43:H46"/>
    <mergeCell ref="D31:H31"/>
    <mergeCell ref="A32:A36"/>
    <mergeCell ref="B32:B33"/>
    <mergeCell ref="C32:C33"/>
    <mergeCell ref="D32:D36"/>
    <mergeCell ref="E32:E36"/>
    <mergeCell ref="F32:F36"/>
    <mergeCell ref="G32:G36"/>
    <mergeCell ref="H32:H36"/>
    <mergeCell ref="D47:H47"/>
    <mergeCell ref="A48:A52"/>
    <mergeCell ref="B48:B49"/>
    <mergeCell ref="C48:C49"/>
    <mergeCell ref="D48:D52"/>
    <mergeCell ref="E48:E52"/>
    <mergeCell ref="F48:F52"/>
    <mergeCell ref="G48:G52"/>
    <mergeCell ref="H48:H52"/>
    <mergeCell ref="D59:H59"/>
    <mergeCell ref="A60:A62"/>
    <mergeCell ref="B60:B61"/>
    <mergeCell ref="C60:C61"/>
    <mergeCell ref="D60:H62"/>
    <mergeCell ref="D63:H63"/>
    <mergeCell ref="D53:H53"/>
    <mergeCell ref="A54:A58"/>
    <mergeCell ref="B54:B55"/>
    <mergeCell ref="C54:C55"/>
    <mergeCell ref="D54:D58"/>
    <mergeCell ref="E54:E58"/>
    <mergeCell ref="F54:F58"/>
    <mergeCell ref="G54:G58"/>
    <mergeCell ref="H54:H58"/>
    <mergeCell ref="D68:H68"/>
    <mergeCell ref="A69:B69"/>
    <mergeCell ref="D69:H69"/>
    <mergeCell ref="A70:B70"/>
    <mergeCell ref="D70:H70"/>
    <mergeCell ref="A71:B71"/>
    <mergeCell ref="D71:H71"/>
    <mergeCell ref="A64:C64"/>
    <mergeCell ref="D64:H64"/>
    <mergeCell ref="A65:B65"/>
    <mergeCell ref="C65:C84"/>
    <mergeCell ref="D65:H65"/>
    <mergeCell ref="A66:B66"/>
    <mergeCell ref="D66:H66"/>
    <mergeCell ref="A67:B67"/>
    <mergeCell ref="D67:H67"/>
    <mergeCell ref="A68:B68"/>
    <mergeCell ref="A75:B75"/>
    <mergeCell ref="D75:H75"/>
    <mergeCell ref="A76:B76"/>
    <mergeCell ref="D76:H76"/>
    <mergeCell ref="A77:B77"/>
    <mergeCell ref="D77:H77"/>
    <mergeCell ref="A72:B72"/>
    <mergeCell ref="D72:H72"/>
    <mergeCell ref="A73:B73"/>
    <mergeCell ref="D73:H73"/>
    <mergeCell ref="A74:B74"/>
    <mergeCell ref="D74:H74"/>
    <mergeCell ref="A81:B81"/>
    <mergeCell ref="D81:H81"/>
    <mergeCell ref="A82:B82"/>
    <mergeCell ref="D82:H82"/>
    <mergeCell ref="A83:B83"/>
    <mergeCell ref="D83:H83"/>
    <mergeCell ref="A78:B78"/>
    <mergeCell ref="D78:H78"/>
    <mergeCell ref="A79:B79"/>
    <mergeCell ref="D79:H79"/>
    <mergeCell ref="A80:B80"/>
    <mergeCell ref="D80:H80"/>
    <mergeCell ref="A89:B89"/>
    <mergeCell ref="D89:H89"/>
    <mergeCell ref="A90:B90"/>
    <mergeCell ref="D90:H90"/>
    <mergeCell ref="A91:B91"/>
    <mergeCell ref="D91:H91"/>
    <mergeCell ref="A84:B84"/>
    <mergeCell ref="D84:H84"/>
    <mergeCell ref="A85:C85"/>
    <mergeCell ref="D85:H85"/>
    <mergeCell ref="D86:H86"/>
    <mergeCell ref="A87:B87"/>
    <mergeCell ref="C87:C95"/>
    <mergeCell ref="D87:H87"/>
    <mergeCell ref="A88:B88"/>
    <mergeCell ref="D88:H88"/>
    <mergeCell ref="A95:B95"/>
    <mergeCell ref="D95:H95"/>
    <mergeCell ref="A96:B96"/>
    <mergeCell ref="D96:H96"/>
    <mergeCell ref="A97:B97"/>
    <mergeCell ref="D97:H97"/>
    <mergeCell ref="A92:B92"/>
    <mergeCell ref="D92:H92"/>
    <mergeCell ref="A93:B93"/>
    <mergeCell ref="D93:H93"/>
    <mergeCell ref="A94:B94"/>
    <mergeCell ref="D94:H94"/>
    <mergeCell ref="A98:B98"/>
    <mergeCell ref="D98:H98"/>
    <mergeCell ref="A99:B99"/>
    <mergeCell ref="C99:C116"/>
    <mergeCell ref="D99:H99"/>
    <mergeCell ref="A100:B100"/>
    <mergeCell ref="D100:H100"/>
    <mergeCell ref="A101:B101"/>
    <mergeCell ref="D101:H101"/>
    <mergeCell ref="A102:B102"/>
    <mergeCell ref="A106:B106"/>
    <mergeCell ref="D106:H106"/>
    <mergeCell ref="A107:B107"/>
    <mergeCell ref="D107:H107"/>
    <mergeCell ref="A108:B108"/>
    <mergeCell ref="D108:H108"/>
    <mergeCell ref="D102:H102"/>
    <mergeCell ref="A103:B103"/>
    <mergeCell ref="D103:H103"/>
    <mergeCell ref="A104:B104"/>
    <mergeCell ref="D104:H104"/>
    <mergeCell ref="A105:B105"/>
    <mergeCell ref="D105:H105"/>
    <mergeCell ref="A112:B112"/>
    <mergeCell ref="D112:H112"/>
    <mergeCell ref="A113:B113"/>
    <mergeCell ref="D113:H113"/>
    <mergeCell ref="A114:B114"/>
    <mergeCell ref="D114:H114"/>
    <mergeCell ref="A109:B109"/>
    <mergeCell ref="D109:H109"/>
    <mergeCell ref="A110:B110"/>
    <mergeCell ref="D110:H110"/>
    <mergeCell ref="A111:B111"/>
    <mergeCell ref="D111:H111"/>
    <mergeCell ref="A118:B118"/>
    <mergeCell ref="D118:H118"/>
    <mergeCell ref="A119:B119"/>
    <mergeCell ref="D119:H119"/>
    <mergeCell ref="A120:B120"/>
    <mergeCell ref="D120:H120"/>
    <mergeCell ref="A115:B115"/>
    <mergeCell ref="D115:H115"/>
    <mergeCell ref="A116:B116"/>
    <mergeCell ref="D116:H116"/>
    <mergeCell ref="A117:B117"/>
    <mergeCell ref="D117:H117"/>
    <mergeCell ref="A124:B124"/>
    <mergeCell ref="D124:H124"/>
    <mergeCell ref="A125:B125"/>
    <mergeCell ref="D125:H125"/>
    <mergeCell ref="A126:B126"/>
    <mergeCell ref="D126:H126"/>
    <mergeCell ref="A121:B121"/>
    <mergeCell ref="D121:H121"/>
    <mergeCell ref="A122:B122"/>
    <mergeCell ref="D122:H122"/>
    <mergeCell ref="A123:B123"/>
    <mergeCell ref="D123:H123"/>
    <mergeCell ref="A130:B130"/>
    <mergeCell ref="D130:H130"/>
    <mergeCell ref="A131:B131"/>
    <mergeCell ref="D131:H131"/>
    <mergeCell ref="A132:B132"/>
    <mergeCell ref="D132:H132"/>
    <mergeCell ref="A127:B127"/>
    <mergeCell ref="D127:H127"/>
    <mergeCell ref="A128:B128"/>
    <mergeCell ref="D128:H128"/>
    <mergeCell ref="A129:B129"/>
    <mergeCell ref="D129:H129"/>
    <mergeCell ref="A136:B136"/>
    <mergeCell ref="D136:H136"/>
    <mergeCell ref="A137:B137"/>
    <mergeCell ref="D137:H137"/>
    <mergeCell ref="A138:B138"/>
    <mergeCell ref="D138:H138"/>
    <mergeCell ref="A133:B133"/>
    <mergeCell ref="D133:H133"/>
    <mergeCell ref="A134:B134"/>
    <mergeCell ref="D134:H134"/>
    <mergeCell ref="A135:B135"/>
    <mergeCell ref="D135:H135"/>
    <mergeCell ref="A142:B142"/>
    <mergeCell ref="D142:H142"/>
    <mergeCell ref="A143:B143"/>
    <mergeCell ref="D143:H143"/>
    <mergeCell ref="A144:B144"/>
    <mergeCell ref="D144:H144"/>
    <mergeCell ref="A139:B139"/>
    <mergeCell ref="D139:H139"/>
    <mergeCell ref="A140:B140"/>
    <mergeCell ref="D140:H140"/>
    <mergeCell ref="A141:B141"/>
    <mergeCell ref="D141:H141"/>
    <mergeCell ref="A148:B148"/>
    <mergeCell ref="D148:H148"/>
    <mergeCell ref="A149:B149"/>
    <mergeCell ref="D149:H149"/>
    <mergeCell ref="A150:B150"/>
    <mergeCell ref="D150:H150"/>
    <mergeCell ref="A145:B145"/>
    <mergeCell ref="D145:H145"/>
    <mergeCell ref="A146:B146"/>
    <mergeCell ref="D146:H146"/>
    <mergeCell ref="A147:B147"/>
    <mergeCell ref="D147:H147"/>
    <mergeCell ref="A151:B151"/>
    <mergeCell ref="D151:H151"/>
    <mergeCell ref="A152:B152"/>
    <mergeCell ref="D152:H152"/>
    <mergeCell ref="A153:B153"/>
    <mergeCell ref="C153:C157"/>
    <mergeCell ref="D153:H153"/>
    <mergeCell ref="A154:B154"/>
    <mergeCell ref="D154:H154"/>
    <mergeCell ref="A155:B155"/>
    <mergeCell ref="A159:B159"/>
    <mergeCell ref="A160:B160"/>
    <mergeCell ref="D160:H160"/>
    <mergeCell ref="A161:B161"/>
    <mergeCell ref="D161:H161"/>
    <mergeCell ref="A162:B162"/>
    <mergeCell ref="D155:H155"/>
    <mergeCell ref="A156:B156"/>
    <mergeCell ref="D156:H156"/>
    <mergeCell ref="A157:B157"/>
    <mergeCell ref="D157:H157"/>
    <mergeCell ref="A158:B158"/>
    <mergeCell ref="D158:H158"/>
    <mergeCell ref="A167:C167"/>
    <mergeCell ref="D167:H167"/>
    <mergeCell ref="A168:B168"/>
    <mergeCell ref="C168:C169"/>
    <mergeCell ref="D168:H168"/>
    <mergeCell ref="A169:B169"/>
    <mergeCell ref="D169:H169"/>
    <mergeCell ref="A163:B163"/>
    <mergeCell ref="D163:H163"/>
    <mergeCell ref="A164:B164"/>
    <mergeCell ref="D164:H164"/>
    <mergeCell ref="A165:B165"/>
    <mergeCell ref="A166:B166"/>
    <mergeCell ref="D166:H166"/>
    <mergeCell ref="A176:C176"/>
    <mergeCell ref="G176:H176"/>
    <mergeCell ref="A177:C177"/>
    <mergeCell ref="A178:C178"/>
    <mergeCell ref="A179:C179"/>
    <mergeCell ref="A180:C180"/>
    <mergeCell ref="A170:B170"/>
    <mergeCell ref="D170:H170"/>
    <mergeCell ref="C172:D172"/>
    <mergeCell ref="C173:D173"/>
    <mergeCell ref="C174:D174"/>
    <mergeCell ref="C175:D175"/>
    <mergeCell ref="A189:B189"/>
    <mergeCell ref="D189:E189"/>
    <mergeCell ref="A190:B190"/>
    <mergeCell ref="D190:E190"/>
    <mergeCell ref="A191:B191"/>
    <mergeCell ref="D191:E191"/>
    <mergeCell ref="A181:C181"/>
    <mergeCell ref="A182:C182"/>
    <mergeCell ref="A184:H184"/>
    <mergeCell ref="A185:H185"/>
    <mergeCell ref="A187:E187"/>
    <mergeCell ref="A188:E188"/>
    <mergeCell ref="A195:H195"/>
    <mergeCell ref="A196:H196"/>
    <mergeCell ref="A197:H197"/>
    <mergeCell ref="A198:H198"/>
    <mergeCell ref="A199:H199"/>
    <mergeCell ref="A201:E201"/>
    <mergeCell ref="F201:H201"/>
    <mergeCell ref="A192:B192"/>
    <mergeCell ref="D192:E192"/>
    <mergeCell ref="A193:B193"/>
    <mergeCell ref="D193:E193"/>
    <mergeCell ref="A194:B194"/>
    <mergeCell ref="D194:E194"/>
  </mergeCells>
  <pageMargins left="0.59055118110236227" right="0.59055118110236227" top="0.19685039370078741" bottom="0.19685039370078741" header="0" footer="0"/>
  <pageSetup paperSize="9" scale="23" firstPageNumber="0" fitToHeight="5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102</vt:i4>
      </vt:variant>
      <vt:variant>
        <vt:lpstr>Именованные диапазоны</vt:lpstr>
      </vt:variant>
      <vt:variant>
        <vt:i4>5</vt:i4>
      </vt:variant>
    </vt:vector>
  </HeadingPairs>
  <TitlesOfParts>
    <vt:vector size="107" baseType="lpstr">
      <vt:lpstr>Абакан_юр</vt:lpstr>
      <vt:lpstr>Абхазия</vt:lpstr>
      <vt:lpstr>Альметьевск_юр</vt:lpstr>
      <vt:lpstr>Армавир_юр</vt:lpstr>
      <vt:lpstr>Архангельск_юр</vt:lpstr>
      <vt:lpstr>Астрахань_юр</vt:lpstr>
      <vt:lpstr>Барнаул_юр</vt:lpstr>
      <vt:lpstr>Белгород_юр</vt:lpstr>
      <vt:lpstr>Бийск_юр</vt:lpstr>
      <vt:lpstr>Благовещенск_юр</vt:lpstr>
      <vt:lpstr>Братск_юр</vt:lpstr>
      <vt:lpstr>Брянск_юр</vt:lpstr>
      <vt:lpstr>Великий Новгород_юр</vt:lpstr>
      <vt:lpstr>Владивосток_юр</vt:lpstr>
      <vt:lpstr>Владимир_юр</vt:lpstr>
      <vt:lpstr>Волгоград_юр</vt:lpstr>
      <vt:lpstr>Вологда_юр</vt:lpstr>
      <vt:lpstr>Воронеж_юр</vt:lpstr>
      <vt:lpstr>Грозный_юр</vt:lpstr>
      <vt:lpstr>Димитровград_юр</vt:lpstr>
      <vt:lpstr>Екатеринбург_юр</vt:lpstr>
      <vt:lpstr>Иваново_юр</vt:lpstr>
      <vt:lpstr>Ижевск_юр</vt:lpstr>
      <vt:lpstr>Йошкар-Ола_юр</vt:lpstr>
      <vt:lpstr>Иркутск_юр</vt:lpstr>
      <vt:lpstr>КавМинВоды_юр</vt:lpstr>
      <vt:lpstr>Казань_юр</vt:lpstr>
      <vt:lpstr>Калининград_юр</vt:lpstr>
      <vt:lpstr>Калуга_юр</vt:lpstr>
      <vt:lpstr>Каменск-Уральский_юр</vt:lpstr>
      <vt:lpstr>Кемерово_юр</vt:lpstr>
      <vt:lpstr>Киров_юр</vt:lpstr>
      <vt:lpstr>Когалым_юр</vt:lpstr>
      <vt:lpstr>Комсомольск-на-Амуре_юр</vt:lpstr>
      <vt:lpstr>Кострома_юр</vt:lpstr>
      <vt:lpstr>Краснодар_юр</vt:lpstr>
      <vt:lpstr>Красноярск_юр</vt:lpstr>
      <vt:lpstr>Курган_юр</vt:lpstr>
      <vt:lpstr>Курск_юр</vt:lpstr>
      <vt:lpstr>Ленинск-Кузнецкий_юр</vt:lpstr>
      <vt:lpstr>Липецк_юр</vt:lpstr>
      <vt:lpstr>Магнитогорск_юр</vt:lpstr>
      <vt:lpstr>Майкоп_юр</vt:lpstr>
      <vt:lpstr>Махачкала_юр</vt:lpstr>
      <vt:lpstr>Миасс и Златоуст_юр</vt:lpstr>
      <vt:lpstr>Мурманская область_юр</vt:lpstr>
      <vt:lpstr>Набережные Челны_юр</vt:lpstr>
      <vt:lpstr>Находка_юр</vt:lpstr>
      <vt:lpstr>Нижневартовск_юр</vt:lpstr>
      <vt:lpstr>Нижний Новгород_юр</vt:lpstr>
      <vt:lpstr>Нижний Тагил_юр</vt:lpstr>
      <vt:lpstr>Новокузнецк_юр</vt:lpstr>
      <vt:lpstr>Новороссийск_юр</vt:lpstr>
      <vt:lpstr>Новосибирск_юр</vt:lpstr>
      <vt:lpstr>Новый Уренгой_юр</vt:lpstr>
      <vt:lpstr>Норильск_юр</vt:lpstr>
      <vt:lpstr>Ноябрьск_юр</vt:lpstr>
      <vt:lpstr>Омск_юр</vt:lpstr>
      <vt:lpstr>Орёл_юр</vt:lpstr>
      <vt:lpstr>Оренбург_юр</vt:lpstr>
      <vt:lpstr>Пенза_юр</vt:lpstr>
      <vt:lpstr>Пермь_юр</vt:lpstr>
      <vt:lpstr>Петрозаводск_юр</vt:lpstr>
      <vt:lpstr>Петропавловск-Камчатский_юр</vt:lpstr>
      <vt:lpstr>Псков_юр</vt:lpstr>
      <vt:lpstr>Республика Алтай_юр</vt:lpstr>
      <vt:lpstr>Ростов-на-Дону_юр</vt:lpstr>
      <vt:lpstr>Рязань_юр</vt:lpstr>
      <vt:lpstr>Самара_юр</vt:lpstr>
      <vt:lpstr>Санкт-Петербург_юр</vt:lpstr>
      <vt:lpstr>Саранск_юр</vt:lpstr>
      <vt:lpstr>Саратов_юр</vt:lpstr>
      <vt:lpstr>Смоленск_юр</vt:lpstr>
      <vt:lpstr>Сочи_юр</vt:lpstr>
      <vt:lpstr>Ставрополь_юр</vt:lpstr>
      <vt:lpstr>Старый Оскол_юр</vt:lpstr>
      <vt:lpstr>Стерлитамак_юр</vt:lpstr>
      <vt:lpstr>Сургут_юр</vt:lpstr>
      <vt:lpstr>Сыктывкар_юр</vt:lpstr>
      <vt:lpstr>Таганрог_юр</vt:lpstr>
      <vt:lpstr>Тамбов_юр</vt:lpstr>
      <vt:lpstr>Тверь_юр</vt:lpstr>
      <vt:lpstr>Тобольск_юр</vt:lpstr>
      <vt:lpstr>Тольятти_юр</vt:lpstr>
      <vt:lpstr>Томск_юр</vt:lpstr>
      <vt:lpstr>Тула_юр</vt:lpstr>
      <vt:lpstr>Тюмень_юр</vt:lpstr>
      <vt:lpstr>Улан-Удэ_юр</vt:lpstr>
      <vt:lpstr>Ульяновск_юр</vt:lpstr>
      <vt:lpstr>Уссурийск_юр</vt:lpstr>
      <vt:lpstr>Ухта_юр</vt:lpstr>
      <vt:lpstr>Уфа_юр</vt:lpstr>
      <vt:lpstr>Хабаровск_юр</vt:lpstr>
      <vt:lpstr>Чебоксары_юр</vt:lpstr>
      <vt:lpstr>Ханты-Мансийск_юр</vt:lpstr>
      <vt:lpstr>Челябинск_юр</vt:lpstr>
      <vt:lpstr>Чита_юр</vt:lpstr>
      <vt:lpstr>Шерегеш_юр</vt:lpstr>
      <vt:lpstr>Южно-Сахалинск_юр</vt:lpstr>
      <vt:lpstr>Якутск_юр</vt:lpstr>
      <vt:lpstr>Ярославль_юр</vt:lpstr>
      <vt:lpstr>Москва_юр</vt:lpstr>
      <vt:lpstr>Абхазия!Область_печати</vt:lpstr>
      <vt:lpstr>Барнаул_юр!Область_печати</vt:lpstr>
      <vt:lpstr>'Набережные Челны_юр'!Область_печати</vt:lpstr>
      <vt:lpstr>Нижневартовск_юр!Область_печати</vt:lpstr>
      <vt:lpstr>Новокузнецк_юр!Область_печати</vt:lpstr>
    </vt:vector>
  </TitlesOfParts>
  <Company>2GIS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Южакова Анна Дмитриевна</dc:creator>
  <cp:lastModifiedBy>Южакова Анна Дмитриевна</cp:lastModifiedBy>
  <dcterms:created xsi:type="dcterms:W3CDTF">2024-04-02T02:56:37Z</dcterms:created>
  <dcterms:modified xsi:type="dcterms:W3CDTF">2024-04-26T15:50:48Z</dcterms:modified>
</cp:coreProperties>
</file>